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showInkAnnotation="0" codeName="ThisWorkbook" defaultThemeVersion="124226"/>
  <bookViews>
    <workbookView xWindow="0" yWindow="180" windowWidth="15600" windowHeight="9240"/>
  </bookViews>
  <sheets>
    <sheet name="CUADRO DE NECESIDADES" sheetId="2" r:id="rId1"/>
    <sheet name="Hoja2" sheetId="8" state="hidden" r:id="rId2"/>
    <sheet name="INSTRUCTIVO PARA LLENAR" sheetId="7" r:id="rId3"/>
    <sheet name="CATALOGO" sheetId="4" r:id="rId4"/>
    <sheet name="Hoja1" sheetId="5" state="hidden" r:id="rId5"/>
    <sheet name="LISTADO IIEE" sheetId="9" state="hidden" r:id="rId6"/>
  </sheets>
  <externalReferences>
    <externalReference r:id="rId7"/>
  </externalReferences>
  <definedNames>
    <definedName name="_xlnm._FilterDatabase" localSheetId="0" hidden="1">'CUADRO DE NECESIDADES'!$A$10:$S$71</definedName>
    <definedName name="_xlnm._FilterDatabase" localSheetId="2" hidden="1">'INSTRUCTIVO PARA LLENAR'!$B$11:$L$79</definedName>
    <definedName name="_xlnm._FilterDatabase" localSheetId="5" hidden="1">'LISTADO IIEE'!$A$1:$M$862</definedName>
    <definedName name="_xlnm.Print_Area" localSheetId="0">'CUADRO DE NECESIDADES'!$A$1:$S$81</definedName>
    <definedName name="_xlnm.Print_Area" localSheetId="2">'INSTRUCTIVO PARA LLENAR'!$B$2:$L$79</definedName>
    <definedName name="BASE1">[1]BASE1!$A$1:$C$521</definedName>
    <definedName name="CATALOGO">CATALOGO!$A$1:$F$23233</definedName>
    <definedName name="CATALOGO_SIGA" localSheetId="2">#REF!</definedName>
    <definedName name="CATALOGO_SIGA">#REF!</definedName>
    <definedName name="SIGA" localSheetId="2">#REF!</definedName>
    <definedName name="SIGA">#REF!</definedName>
    <definedName name="_xlnm.Print_Titles" localSheetId="0">'CUADRO DE NECESIDADES'!$1:$10</definedName>
    <definedName name="_xlnm.Print_Titles" localSheetId="2">'INSTRUCTIVO PARA LLENAR'!$2:$11</definedName>
  </definedNames>
  <calcPr calcId="145621"/>
</workbook>
</file>

<file path=xl/calcChain.xml><?xml version="1.0" encoding="utf-8"?>
<calcChain xmlns="http://schemas.openxmlformats.org/spreadsheetml/2006/main">
  <c r="K12" i="2" l="1"/>
  <c r="K11" i="2"/>
  <c r="P2" i="2"/>
  <c r="P1" i="2"/>
  <c r="M4" i="2"/>
  <c r="E6" i="2"/>
  <c r="R8" i="2" l="1"/>
  <c r="M12" i="2"/>
  <c r="M11" i="2"/>
  <c r="Q16" i="2" l="1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12" i="2"/>
  <c r="Q13" i="2"/>
  <c r="Q14" i="2"/>
  <c r="Q15" i="2"/>
  <c r="Q11" i="2"/>
  <c r="J15" i="2" l="1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84" i="9"/>
  <c r="J90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142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72" i="9"/>
  <c r="J102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80" i="9"/>
  <c r="J415" i="9"/>
  <c r="J121" i="9"/>
  <c r="J416" i="9"/>
  <c r="J417" i="9"/>
  <c r="J418" i="9"/>
  <c r="J419" i="9"/>
  <c r="J420" i="9"/>
  <c r="J421" i="9"/>
  <c r="J155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J436" i="9"/>
  <c r="J437" i="9"/>
  <c r="J438" i="9"/>
  <c r="J439" i="9"/>
  <c r="J440" i="9"/>
  <c r="J441" i="9"/>
  <c r="J442" i="9"/>
  <c r="J443" i="9"/>
  <c r="J65" i="9"/>
  <c r="J104" i="9"/>
  <c r="J444" i="9"/>
  <c r="J445" i="9"/>
  <c r="J446" i="9"/>
  <c r="J447" i="9"/>
  <c r="J448" i="9"/>
  <c r="J449" i="9"/>
  <c r="J450" i="9"/>
  <c r="J451" i="9"/>
  <c r="J112" i="9"/>
  <c r="J452" i="9"/>
  <c r="J453" i="9"/>
  <c r="J454" i="9"/>
  <c r="J455" i="9"/>
  <c r="J456" i="9"/>
  <c r="J457" i="9"/>
  <c r="J458" i="9"/>
  <c r="J459" i="9"/>
  <c r="J460" i="9"/>
  <c r="J461" i="9"/>
  <c r="J462" i="9"/>
  <c r="J463" i="9"/>
  <c r="J464" i="9"/>
  <c r="J465" i="9"/>
  <c r="J466" i="9"/>
  <c r="J467" i="9"/>
  <c r="J468" i="9"/>
  <c r="J469" i="9"/>
  <c r="J470" i="9"/>
  <c r="J117" i="9"/>
  <c r="J150" i="9"/>
  <c r="J471" i="9"/>
  <c r="J472" i="9"/>
  <c r="J473" i="9"/>
  <c r="J474" i="9"/>
  <c r="J475" i="9"/>
  <c r="J476" i="9"/>
  <c r="J477" i="9"/>
  <c r="J478" i="9"/>
  <c r="J479" i="9"/>
  <c r="J480" i="9"/>
  <c r="J481" i="9"/>
  <c r="J482" i="9"/>
  <c r="J483" i="9"/>
  <c r="J92" i="9"/>
  <c r="J130" i="9"/>
  <c r="J85" i="9"/>
  <c r="J484" i="9"/>
  <c r="J485" i="9"/>
  <c r="J486" i="9"/>
  <c r="J487" i="9"/>
  <c r="J488" i="9"/>
  <c r="J489" i="9"/>
  <c r="J490" i="9"/>
  <c r="J491" i="9"/>
  <c r="J492" i="9"/>
  <c r="J493" i="9"/>
  <c r="J494" i="9"/>
  <c r="J495" i="9"/>
  <c r="J496" i="9"/>
  <c r="J497" i="9"/>
  <c r="J498" i="9"/>
  <c r="J499" i="9"/>
  <c r="J500" i="9"/>
  <c r="J501" i="9"/>
  <c r="J502" i="9"/>
  <c r="J503" i="9"/>
  <c r="J504" i="9"/>
  <c r="J505" i="9"/>
  <c r="J506" i="9"/>
  <c r="J507" i="9"/>
  <c r="J508" i="9"/>
  <c r="J509" i="9"/>
  <c r="J510" i="9"/>
  <c r="J105" i="9"/>
  <c r="J99" i="9"/>
  <c r="J511" i="9"/>
  <c r="J512" i="9"/>
  <c r="J513" i="9"/>
  <c r="J514" i="9"/>
  <c r="J515" i="9"/>
  <c r="J516" i="9"/>
  <c r="J517" i="9"/>
  <c r="J518" i="9"/>
  <c r="J519" i="9"/>
  <c r="J520" i="9"/>
  <c r="J521" i="9"/>
  <c r="J522" i="9"/>
  <c r="J523" i="9"/>
  <c r="J524" i="9"/>
  <c r="J525" i="9"/>
  <c r="J526" i="9"/>
  <c r="J527" i="9"/>
  <c r="J528" i="9"/>
  <c r="J529" i="9"/>
  <c r="J530" i="9"/>
  <c r="J124" i="9"/>
  <c r="J531" i="9"/>
  <c r="J532" i="9"/>
  <c r="J8" i="9"/>
  <c r="J533" i="9"/>
  <c r="J534" i="9"/>
  <c r="J535" i="9"/>
  <c r="J536" i="9"/>
  <c r="J537" i="9"/>
  <c r="J538" i="9"/>
  <c r="J12" i="9"/>
  <c r="J539" i="9"/>
  <c r="J540" i="9"/>
  <c r="J4" i="9"/>
  <c r="J541" i="9"/>
  <c r="J542" i="9"/>
  <c r="J543" i="9"/>
  <c r="J544" i="9"/>
  <c r="J545" i="9"/>
  <c r="J546" i="9"/>
  <c r="J547" i="9"/>
  <c r="J548" i="9"/>
  <c r="J549" i="9"/>
  <c r="J550" i="9"/>
  <c r="J551" i="9"/>
  <c r="J552" i="9"/>
  <c r="J553" i="9"/>
  <c r="J554" i="9"/>
  <c r="J555" i="9"/>
  <c r="J556" i="9"/>
  <c r="J557" i="9"/>
  <c r="J558" i="9"/>
  <c r="J559" i="9"/>
  <c r="J560" i="9"/>
  <c r="J561" i="9"/>
  <c r="J562" i="9"/>
  <c r="J563" i="9"/>
  <c r="J564" i="9"/>
  <c r="J565" i="9"/>
  <c r="J566" i="9"/>
  <c r="J567" i="9"/>
  <c r="J568" i="9"/>
  <c r="J569" i="9"/>
  <c r="J570" i="9"/>
  <c r="J571" i="9"/>
  <c r="J572" i="9"/>
  <c r="J573" i="9"/>
  <c r="J574" i="9"/>
  <c r="J575" i="9"/>
  <c r="J576" i="9"/>
  <c r="J577" i="9"/>
  <c r="J578" i="9"/>
  <c r="J579" i="9"/>
  <c r="J580" i="9"/>
  <c r="J581" i="9"/>
  <c r="J582" i="9"/>
  <c r="J583" i="9"/>
  <c r="J584" i="9"/>
  <c r="J585" i="9"/>
  <c r="J586" i="9"/>
  <c r="J587" i="9"/>
  <c r="J588" i="9"/>
  <c r="J589" i="9"/>
  <c r="J590" i="9"/>
  <c r="J591" i="9"/>
  <c r="J592" i="9"/>
  <c r="J593" i="9"/>
  <c r="J594" i="9"/>
  <c r="J595" i="9"/>
  <c r="J596" i="9"/>
  <c r="J597" i="9"/>
  <c r="J598" i="9"/>
  <c r="J599" i="9"/>
  <c r="J600" i="9"/>
  <c r="J601" i="9"/>
  <c r="J602" i="9"/>
  <c r="J603" i="9"/>
  <c r="J604" i="9"/>
  <c r="J605" i="9"/>
  <c r="J606" i="9"/>
  <c r="J607" i="9"/>
  <c r="J608" i="9"/>
  <c r="J609" i="9"/>
  <c r="J610" i="9"/>
  <c r="J611" i="9"/>
  <c r="J612" i="9"/>
  <c r="J613" i="9"/>
  <c r="J614" i="9"/>
  <c r="J615" i="9"/>
  <c r="J616" i="9"/>
  <c r="J617" i="9"/>
  <c r="J618" i="9"/>
  <c r="J619" i="9"/>
  <c r="J620" i="9"/>
  <c r="J621" i="9"/>
  <c r="J622" i="9"/>
  <c r="J623" i="9"/>
  <c r="J624" i="9"/>
  <c r="J625" i="9"/>
  <c r="J626" i="9"/>
  <c r="J627" i="9"/>
  <c r="J628" i="9"/>
  <c r="J629" i="9"/>
  <c r="J630" i="9"/>
  <c r="J631" i="9"/>
  <c r="J632" i="9"/>
  <c r="J633" i="9"/>
  <c r="J634" i="9"/>
  <c r="J635" i="9"/>
  <c r="J636" i="9"/>
  <c r="J637" i="9"/>
  <c r="J638" i="9"/>
  <c r="J639" i="9"/>
  <c r="J640" i="9"/>
  <c r="J641" i="9"/>
  <c r="J642" i="9"/>
  <c r="J643" i="9"/>
  <c r="J644" i="9"/>
  <c r="J645" i="9"/>
  <c r="J646" i="9"/>
  <c r="J647" i="9"/>
  <c r="J59" i="9"/>
  <c r="J61" i="9"/>
  <c r="J44" i="9"/>
  <c r="J24" i="9"/>
  <c r="J22" i="9"/>
  <c r="J32" i="9"/>
  <c r="J35" i="9"/>
  <c r="J648" i="9"/>
  <c r="J649" i="9"/>
  <c r="J650" i="9"/>
  <c r="J651" i="9"/>
  <c r="J652" i="9"/>
  <c r="J653" i="9"/>
  <c r="J39" i="9"/>
  <c r="J19" i="9"/>
  <c r="J654" i="9"/>
  <c r="J26" i="9"/>
  <c r="J655" i="9"/>
  <c r="J656" i="9"/>
  <c r="J657" i="9"/>
  <c r="J658" i="9"/>
  <c r="J15" i="9"/>
  <c r="J659" i="9"/>
  <c r="J57" i="9"/>
  <c r="J6" i="9"/>
  <c r="J38" i="9"/>
  <c r="J36" i="9"/>
  <c r="J660" i="9"/>
  <c r="J20" i="9"/>
  <c r="J5" i="9"/>
  <c r="J661" i="9"/>
  <c r="J9" i="9"/>
  <c r="J53" i="9"/>
  <c r="J7" i="9"/>
  <c r="J662" i="9"/>
  <c r="J31" i="9"/>
  <c r="J2" i="9"/>
  <c r="J663" i="9"/>
  <c r="J37" i="9"/>
  <c r="J66" i="9"/>
  <c r="J664" i="9"/>
  <c r="J50" i="9"/>
  <c r="J665" i="9"/>
  <c r="J666" i="9"/>
  <c r="J667" i="9"/>
  <c r="J668" i="9"/>
  <c r="J669" i="9"/>
  <c r="J670" i="9"/>
  <c r="J671" i="9"/>
  <c r="J672" i="9"/>
  <c r="J673" i="9"/>
  <c r="J674" i="9"/>
  <c r="J675" i="9"/>
  <c r="J676" i="9"/>
  <c r="J677" i="9"/>
  <c r="J678" i="9"/>
  <c r="J679" i="9"/>
  <c r="J680" i="9"/>
  <c r="J681" i="9"/>
  <c r="J682" i="9"/>
  <c r="J683" i="9"/>
  <c r="J684" i="9"/>
  <c r="J685" i="9"/>
  <c r="J686" i="9"/>
  <c r="J687" i="9"/>
  <c r="J688" i="9"/>
  <c r="J689" i="9"/>
  <c r="J690" i="9"/>
  <c r="J691" i="9"/>
  <c r="J692" i="9"/>
  <c r="J693" i="9"/>
  <c r="J694" i="9"/>
  <c r="J695" i="9"/>
  <c r="J696" i="9"/>
  <c r="J697" i="9"/>
  <c r="J698" i="9"/>
  <c r="J699" i="9"/>
  <c r="J700" i="9"/>
  <c r="J701" i="9"/>
  <c r="J702" i="9"/>
  <c r="J703" i="9"/>
  <c r="J704" i="9"/>
  <c r="J109" i="9"/>
  <c r="J153" i="9"/>
  <c r="J148" i="9"/>
  <c r="J705" i="9"/>
  <c r="J179" i="9"/>
  <c r="J706" i="9"/>
  <c r="J96" i="9"/>
  <c r="J156" i="9"/>
  <c r="J157" i="9"/>
  <c r="J123" i="9"/>
  <c r="J126" i="9"/>
  <c r="J167" i="9"/>
  <c r="J144" i="9"/>
  <c r="J166" i="9"/>
  <c r="J73" i="9"/>
  <c r="J161" i="9"/>
  <c r="J707" i="9"/>
  <c r="J140" i="9"/>
  <c r="J147" i="9"/>
  <c r="J708" i="9"/>
  <c r="J187" i="9"/>
  <c r="J709" i="9"/>
  <c r="J181" i="9"/>
  <c r="J710" i="9"/>
  <c r="J711" i="9"/>
  <c r="J177" i="9"/>
  <c r="J712" i="9"/>
  <c r="J713" i="9"/>
  <c r="J98" i="9"/>
  <c r="J40" i="9"/>
  <c r="J43" i="9"/>
  <c r="J58" i="9"/>
  <c r="J714" i="9"/>
  <c r="J29" i="9"/>
  <c r="J46" i="9"/>
  <c r="J139" i="9"/>
  <c r="J16" i="9"/>
  <c r="J715" i="9"/>
  <c r="J56" i="9"/>
  <c r="J49" i="9"/>
  <c r="J716" i="9"/>
  <c r="J11" i="9"/>
  <c r="J52" i="9"/>
  <c r="J42" i="9"/>
  <c r="J717" i="9"/>
  <c r="J718" i="9"/>
  <c r="J23" i="9"/>
  <c r="J87" i="9"/>
  <c r="J41" i="9"/>
  <c r="J34" i="9"/>
  <c r="J45" i="9"/>
  <c r="J25" i="9"/>
  <c r="J719" i="9"/>
  <c r="J13" i="9"/>
  <c r="J720" i="9"/>
  <c r="J17" i="9"/>
  <c r="J721" i="9"/>
  <c r="J722" i="9"/>
  <c r="J723" i="9"/>
  <c r="J100" i="9"/>
  <c r="J30" i="9"/>
  <c r="J724" i="9"/>
  <c r="J55" i="9"/>
  <c r="J725" i="9"/>
  <c r="J14" i="9"/>
  <c r="J726" i="9"/>
  <c r="J48" i="9"/>
  <c r="J727" i="9"/>
  <c r="J33" i="9"/>
  <c r="J18" i="9"/>
  <c r="J28" i="9"/>
  <c r="J728" i="9"/>
  <c r="J729" i="9"/>
  <c r="J125" i="9"/>
  <c r="J730" i="9"/>
  <c r="J162" i="9"/>
  <c r="J731" i="9"/>
  <c r="J171" i="9"/>
  <c r="J163" i="9"/>
  <c r="J129" i="9"/>
  <c r="J120" i="9"/>
  <c r="J732" i="9"/>
  <c r="J154" i="9"/>
  <c r="J180" i="9"/>
  <c r="J135" i="9"/>
  <c r="J733" i="9"/>
  <c r="J734" i="9"/>
  <c r="J89" i="9"/>
  <c r="J735" i="9"/>
  <c r="J736" i="9"/>
  <c r="J68" i="9"/>
  <c r="J141" i="9"/>
  <c r="J101" i="9"/>
  <c r="J737" i="9"/>
  <c r="J738" i="9"/>
  <c r="J739" i="9"/>
  <c r="J740" i="9"/>
  <c r="J741" i="9"/>
  <c r="J742" i="9"/>
  <c r="J151" i="9"/>
  <c r="J743" i="9"/>
  <c r="J744" i="9"/>
  <c r="J745" i="9"/>
  <c r="J746" i="9"/>
  <c r="J747" i="9"/>
  <c r="J79" i="9"/>
  <c r="J95" i="9"/>
  <c r="J748" i="9"/>
  <c r="J106" i="9"/>
  <c r="J749" i="9"/>
  <c r="J750" i="9"/>
  <c r="J751" i="9"/>
  <c r="J752" i="9"/>
  <c r="J138" i="9"/>
  <c r="J753" i="9"/>
  <c r="J754" i="9"/>
  <c r="J755" i="9"/>
  <c r="J756" i="9"/>
  <c r="J757" i="9"/>
  <c r="J76" i="9"/>
  <c r="J758" i="9"/>
  <c r="J759" i="9"/>
  <c r="J111" i="9"/>
  <c r="J97" i="9"/>
  <c r="J115" i="9"/>
  <c r="J760" i="9"/>
  <c r="J761" i="9"/>
  <c r="J168" i="9"/>
  <c r="J762" i="9"/>
  <c r="J763" i="9"/>
  <c r="J764" i="9"/>
  <c r="J765" i="9"/>
  <c r="J766" i="9"/>
  <c r="J767" i="9"/>
  <c r="J768" i="9"/>
  <c r="J769" i="9"/>
  <c r="J169" i="9"/>
  <c r="J78" i="9"/>
  <c r="J82" i="9"/>
  <c r="J770" i="9"/>
  <c r="J86" i="9"/>
  <c r="J108" i="9"/>
  <c r="J771" i="9"/>
  <c r="J74" i="9"/>
  <c r="J772" i="9"/>
  <c r="J67" i="9"/>
  <c r="J773" i="9"/>
  <c r="J114" i="9"/>
  <c r="J774" i="9"/>
  <c r="J775" i="9"/>
  <c r="J64" i="9"/>
  <c r="J776" i="9"/>
  <c r="J777" i="9"/>
  <c r="J107" i="9"/>
  <c r="J94" i="9"/>
  <c r="J110" i="9"/>
  <c r="J778" i="9"/>
  <c r="J779" i="9"/>
  <c r="J780" i="9"/>
  <c r="J781" i="9"/>
  <c r="J782" i="9"/>
  <c r="J783" i="9"/>
  <c r="J784" i="9"/>
  <c r="J165" i="9"/>
  <c r="J81" i="9"/>
  <c r="J785" i="9"/>
  <c r="J786" i="9"/>
  <c r="J787" i="9"/>
  <c r="J91" i="9"/>
  <c r="J788" i="9"/>
  <c r="J789" i="9"/>
  <c r="J790" i="9"/>
  <c r="J791" i="9"/>
  <c r="J792" i="9"/>
  <c r="J793" i="9"/>
  <c r="J794" i="9"/>
  <c r="J795" i="9"/>
  <c r="J173" i="9"/>
  <c r="J189" i="9"/>
  <c r="J796" i="9"/>
  <c r="J136" i="9"/>
  <c r="J145" i="9"/>
  <c r="J128" i="9"/>
  <c r="J797" i="9"/>
  <c r="J137" i="9"/>
  <c r="J798" i="9"/>
  <c r="J146" i="9"/>
  <c r="J799" i="9"/>
  <c r="J69" i="9"/>
  <c r="J800" i="9"/>
  <c r="J801" i="9"/>
  <c r="J122" i="9"/>
  <c r="J71" i="9"/>
  <c r="J132" i="9"/>
  <c r="J802" i="9"/>
  <c r="J103" i="9"/>
  <c r="J158" i="9"/>
  <c r="J83" i="9"/>
  <c r="J149" i="9"/>
  <c r="J172" i="9"/>
  <c r="J803" i="9"/>
  <c r="J804" i="9"/>
  <c r="J805" i="9"/>
  <c r="J806" i="9"/>
  <c r="J75" i="9"/>
  <c r="J77" i="9"/>
  <c r="J807" i="9"/>
  <c r="J808" i="9"/>
  <c r="J809" i="9"/>
  <c r="J810" i="9"/>
  <c r="J811" i="9"/>
  <c r="J812" i="9"/>
  <c r="J813" i="9"/>
  <c r="J814" i="9"/>
  <c r="J143" i="9"/>
  <c r="J815" i="9"/>
  <c r="J816" i="9"/>
  <c r="J817" i="9"/>
  <c r="J818" i="9"/>
  <c r="J819" i="9"/>
  <c r="J820" i="9"/>
  <c r="J119" i="9"/>
  <c r="J191" i="9"/>
  <c r="J93" i="9"/>
  <c r="J127" i="9"/>
  <c r="J160" i="9"/>
  <c r="J182" i="9"/>
  <c r="J118" i="9"/>
  <c r="J185" i="9"/>
  <c r="J193" i="9"/>
  <c r="J152" i="9"/>
  <c r="J821" i="9"/>
  <c r="J190" i="9"/>
  <c r="J194" i="9"/>
  <c r="J159" i="9"/>
  <c r="J170" i="9"/>
  <c r="J822" i="9"/>
  <c r="J823" i="9"/>
  <c r="J824" i="9"/>
  <c r="J825" i="9"/>
  <c r="J113" i="9"/>
  <c r="J196" i="9"/>
  <c r="J826" i="9"/>
  <c r="J827" i="9"/>
  <c r="J828" i="9"/>
  <c r="J829" i="9"/>
  <c r="J830" i="9"/>
  <c r="J131" i="9"/>
  <c r="J831" i="9"/>
  <c r="J832" i="9"/>
  <c r="J833" i="9"/>
  <c r="J88" i="9"/>
  <c r="J834" i="9"/>
  <c r="J835" i="9"/>
  <c r="J836" i="9"/>
  <c r="J837" i="9"/>
  <c r="J176" i="9"/>
  <c r="J838" i="9"/>
  <c r="J839" i="9"/>
  <c r="J197" i="9"/>
  <c r="J840" i="9"/>
  <c r="J841" i="9"/>
  <c r="J842" i="9"/>
  <c r="J843" i="9"/>
  <c r="J133" i="9"/>
  <c r="J195" i="9"/>
  <c r="J178" i="9"/>
  <c r="J844" i="9"/>
  <c r="J134" i="9"/>
  <c r="J845" i="9"/>
  <c r="J846" i="9"/>
  <c r="J847" i="9"/>
  <c r="J3" i="9"/>
  <c r="J848" i="9"/>
  <c r="J54" i="9"/>
  <c r="J849" i="9"/>
  <c r="J47" i="9"/>
  <c r="J850" i="9"/>
  <c r="J851" i="9"/>
  <c r="J62" i="9"/>
  <c r="J60" i="9"/>
  <c r="J27" i="9"/>
  <c r="J51" i="9"/>
  <c r="J852" i="9"/>
  <c r="J63" i="9"/>
  <c r="J21" i="9"/>
  <c r="J10" i="9"/>
  <c r="J853" i="9"/>
  <c r="J854" i="9"/>
  <c r="J855" i="9"/>
  <c r="J856" i="9"/>
  <c r="J183" i="9"/>
  <c r="J192" i="9"/>
  <c r="J188" i="9"/>
  <c r="J164" i="9"/>
  <c r="J116" i="9"/>
  <c r="J857" i="9"/>
  <c r="J858" i="9"/>
  <c r="J186" i="9"/>
  <c r="J184" i="9"/>
  <c r="J175" i="9"/>
  <c r="J70" i="9"/>
  <c r="J859" i="9"/>
  <c r="J860" i="9"/>
  <c r="J174" i="9"/>
  <c r="J861" i="9"/>
  <c r="J862" i="9"/>
  <c r="O16" i="2"/>
  <c r="O81" i="2" l="1"/>
  <c r="O80" i="2"/>
  <c r="I81" i="2"/>
  <c r="J81" i="2"/>
  <c r="P81" i="2" s="1"/>
  <c r="E81" i="2"/>
  <c r="D81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O22" i="2" l="1"/>
  <c r="O23" i="2"/>
  <c r="O24" i="2"/>
  <c r="O25" i="2"/>
  <c r="O26" i="2"/>
  <c r="O27" i="2"/>
  <c r="O28" i="2"/>
  <c r="O29" i="2"/>
  <c r="O30" i="2"/>
  <c r="O31" i="2"/>
  <c r="J13" i="2"/>
  <c r="D11" i="2" l="1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E14" i="2"/>
  <c r="I80" i="2" l="1"/>
  <c r="J80" i="2"/>
  <c r="P80" i="2" s="1"/>
  <c r="O79" i="2" l="1"/>
  <c r="J79" i="2"/>
  <c r="P79" i="2" s="1"/>
  <c r="I79" i="2"/>
  <c r="O78" i="2" l="1"/>
  <c r="J78" i="2"/>
  <c r="I78" i="2"/>
  <c r="O77" i="2"/>
  <c r="J77" i="2"/>
  <c r="I77" i="2"/>
  <c r="O76" i="2"/>
  <c r="J76" i="2"/>
  <c r="I76" i="2"/>
  <c r="O75" i="2"/>
  <c r="J75" i="2"/>
  <c r="I75" i="2"/>
  <c r="O74" i="2"/>
  <c r="J74" i="2"/>
  <c r="I74" i="2"/>
  <c r="O73" i="2"/>
  <c r="J73" i="2"/>
  <c r="I73" i="2"/>
  <c r="O72" i="2"/>
  <c r="J72" i="2"/>
  <c r="I72" i="2"/>
  <c r="O69" i="2"/>
  <c r="J69" i="2"/>
  <c r="I69" i="2"/>
  <c r="P76" i="2" l="1"/>
  <c r="P75" i="2"/>
  <c r="P78" i="2"/>
  <c r="P69" i="2"/>
  <c r="P73" i="2"/>
  <c r="P77" i="2"/>
  <c r="P74" i="2"/>
  <c r="P72" i="2"/>
  <c r="S57" i="2"/>
  <c r="S58" i="2"/>
  <c r="S59" i="2"/>
  <c r="S60" i="2"/>
  <c r="S61" i="2"/>
  <c r="S62" i="2"/>
  <c r="S63" i="2"/>
  <c r="S64" i="2"/>
  <c r="S65" i="2"/>
  <c r="S66" i="2"/>
  <c r="S67" i="2"/>
  <c r="S68" i="2"/>
  <c r="S70" i="2"/>
  <c r="S71" i="2"/>
  <c r="S47" i="2"/>
  <c r="S48" i="2"/>
  <c r="S49" i="2"/>
  <c r="S50" i="2"/>
  <c r="S51" i="2"/>
  <c r="S52" i="2"/>
  <c r="S53" i="2"/>
  <c r="S54" i="2"/>
  <c r="S55" i="2"/>
  <c r="S56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19" i="2"/>
  <c r="S20" i="2"/>
  <c r="S21" i="2"/>
  <c r="S22" i="2"/>
  <c r="S23" i="2"/>
  <c r="S24" i="2"/>
  <c r="S25" i="2"/>
  <c r="S26" i="2"/>
  <c r="S27" i="2"/>
  <c r="S28" i="2"/>
  <c r="S29" i="2"/>
  <c r="S30" i="2"/>
  <c r="S11" i="2"/>
  <c r="S12" i="2"/>
  <c r="S13" i="2"/>
  <c r="S14" i="2"/>
  <c r="S15" i="2"/>
  <c r="S16" i="2"/>
  <c r="S17" i="2"/>
  <c r="S18" i="2"/>
  <c r="C12" i="7" l="1"/>
  <c r="D12" i="7"/>
  <c r="E12" i="7"/>
  <c r="F12" i="7"/>
  <c r="I12" i="7"/>
  <c r="L12" i="7"/>
  <c r="C13" i="7"/>
  <c r="D13" i="7"/>
  <c r="E13" i="7"/>
  <c r="F13" i="7"/>
  <c r="I13" i="7"/>
  <c r="C14" i="7"/>
  <c r="D14" i="7"/>
  <c r="E14" i="7"/>
  <c r="F14" i="7"/>
  <c r="I14" i="7"/>
  <c r="C15" i="7"/>
  <c r="D15" i="7"/>
  <c r="E15" i="7"/>
  <c r="F15" i="7"/>
  <c r="I15" i="7"/>
  <c r="C16" i="7"/>
  <c r="D16" i="7"/>
  <c r="E16" i="7"/>
  <c r="F16" i="7"/>
  <c r="I16" i="7"/>
  <c r="C17" i="7"/>
  <c r="D17" i="7"/>
  <c r="E17" i="7"/>
  <c r="F17" i="7"/>
  <c r="I17" i="7"/>
  <c r="C18" i="7"/>
  <c r="D18" i="7"/>
  <c r="E18" i="7"/>
  <c r="F18" i="7"/>
  <c r="I18" i="7"/>
  <c r="C19" i="7"/>
  <c r="D19" i="7"/>
  <c r="E19" i="7"/>
  <c r="F19" i="7"/>
  <c r="I19" i="7"/>
  <c r="C20" i="7"/>
  <c r="D20" i="7"/>
  <c r="E20" i="7"/>
  <c r="F20" i="7"/>
  <c r="I20" i="7"/>
  <c r="C21" i="7"/>
  <c r="D21" i="7"/>
  <c r="E21" i="7"/>
  <c r="F21" i="7"/>
  <c r="I21" i="7"/>
  <c r="C22" i="7"/>
  <c r="D22" i="7"/>
  <c r="E22" i="7"/>
  <c r="F22" i="7"/>
  <c r="I22" i="7"/>
  <c r="C23" i="7"/>
  <c r="D23" i="7"/>
  <c r="E23" i="7"/>
  <c r="F23" i="7"/>
  <c r="I23" i="7"/>
  <c r="C24" i="7"/>
  <c r="D24" i="7"/>
  <c r="E24" i="7"/>
  <c r="F24" i="7"/>
  <c r="I24" i="7"/>
  <c r="C25" i="7"/>
  <c r="D25" i="7"/>
  <c r="E25" i="7"/>
  <c r="F25" i="7"/>
  <c r="I25" i="7"/>
  <c r="C26" i="7"/>
  <c r="D26" i="7"/>
  <c r="E26" i="7"/>
  <c r="F26" i="7"/>
  <c r="I26" i="7"/>
  <c r="C27" i="7"/>
  <c r="D27" i="7"/>
  <c r="E27" i="7"/>
  <c r="F27" i="7"/>
  <c r="I27" i="7"/>
  <c r="C28" i="7"/>
  <c r="D28" i="7"/>
  <c r="E28" i="7"/>
  <c r="F28" i="7"/>
  <c r="I28" i="7"/>
  <c r="C29" i="7"/>
  <c r="D29" i="7"/>
  <c r="E29" i="7"/>
  <c r="F29" i="7"/>
  <c r="I29" i="7"/>
  <c r="C30" i="7"/>
  <c r="D30" i="7"/>
  <c r="E30" i="7"/>
  <c r="F30" i="7"/>
  <c r="I30" i="7"/>
  <c r="C31" i="7"/>
  <c r="D31" i="7"/>
  <c r="E31" i="7"/>
  <c r="F31" i="7"/>
  <c r="I31" i="7"/>
  <c r="C32" i="7"/>
  <c r="D32" i="7"/>
  <c r="E32" i="7"/>
  <c r="F32" i="7"/>
  <c r="I32" i="7"/>
  <c r="C33" i="7"/>
  <c r="D33" i="7"/>
  <c r="E33" i="7"/>
  <c r="F33" i="7"/>
  <c r="I33" i="7"/>
  <c r="C34" i="7"/>
  <c r="D34" i="7"/>
  <c r="E34" i="7"/>
  <c r="F34" i="7"/>
  <c r="I34" i="7"/>
  <c r="C35" i="7"/>
  <c r="D35" i="7"/>
  <c r="E35" i="7"/>
  <c r="F35" i="7"/>
  <c r="I35" i="7"/>
  <c r="C36" i="7"/>
  <c r="D36" i="7"/>
  <c r="E36" i="7"/>
  <c r="F36" i="7"/>
  <c r="I36" i="7"/>
  <c r="C37" i="7"/>
  <c r="D37" i="7"/>
  <c r="E37" i="7"/>
  <c r="F37" i="7"/>
  <c r="I37" i="7"/>
  <c r="C38" i="7"/>
  <c r="D38" i="7"/>
  <c r="E38" i="7"/>
  <c r="F38" i="7"/>
  <c r="I38" i="7"/>
  <c r="C39" i="7"/>
  <c r="D39" i="7"/>
  <c r="E39" i="7"/>
  <c r="F39" i="7"/>
  <c r="I39" i="7"/>
  <c r="C40" i="7"/>
  <c r="D40" i="7"/>
  <c r="E40" i="7"/>
  <c r="F40" i="7"/>
  <c r="I40" i="7"/>
  <c r="C41" i="7"/>
  <c r="D41" i="7"/>
  <c r="E41" i="7"/>
  <c r="F41" i="7"/>
  <c r="I41" i="7"/>
  <c r="C42" i="7"/>
  <c r="D42" i="7"/>
  <c r="E42" i="7"/>
  <c r="F42" i="7"/>
  <c r="I42" i="7"/>
  <c r="C43" i="7"/>
  <c r="D43" i="7"/>
  <c r="E43" i="7"/>
  <c r="F43" i="7"/>
  <c r="I43" i="7"/>
  <c r="C44" i="7"/>
  <c r="D44" i="7"/>
  <c r="E44" i="7"/>
  <c r="F44" i="7"/>
  <c r="I44" i="7"/>
  <c r="C45" i="7"/>
  <c r="D45" i="7"/>
  <c r="E45" i="7"/>
  <c r="F45" i="7"/>
  <c r="I45" i="7"/>
  <c r="C46" i="7"/>
  <c r="D46" i="7"/>
  <c r="E46" i="7"/>
  <c r="F46" i="7"/>
  <c r="I46" i="7"/>
  <c r="C47" i="7"/>
  <c r="D47" i="7"/>
  <c r="E47" i="7"/>
  <c r="F47" i="7"/>
  <c r="I47" i="7"/>
  <c r="C48" i="7"/>
  <c r="D48" i="7"/>
  <c r="E48" i="7"/>
  <c r="F48" i="7"/>
  <c r="I48" i="7"/>
  <c r="C49" i="7"/>
  <c r="D49" i="7"/>
  <c r="E49" i="7"/>
  <c r="F49" i="7"/>
  <c r="I49" i="7"/>
  <c r="C50" i="7"/>
  <c r="D50" i="7"/>
  <c r="E50" i="7"/>
  <c r="F50" i="7"/>
  <c r="I50" i="7"/>
  <c r="C51" i="7"/>
  <c r="D51" i="7"/>
  <c r="E51" i="7"/>
  <c r="F51" i="7"/>
  <c r="I51" i="7"/>
  <c r="C52" i="7"/>
  <c r="D52" i="7"/>
  <c r="E52" i="7"/>
  <c r="F52" i="7"/>
  <c r="I52" i="7"/>
  <c r="C53" i="7"/>
  <c r="D53" i="7"/>
  <c r="E53" i="7"/>
  <c r="F53" i="7"/>
  <c r="I53" i="7"/>
  <c r="C54" i="7"/>
  <c r="D54" i="7"/>
  <c r="E54" i="7"/>
  <c r="F54" i="7"/>
  <c r="I54" i="7"/>
  <c r="C55" i="7"/>
  <c r="D55" i="7"/>
  <c r="E55" i="7"/>
  <c r="F55" i="7"/>
  <c r="I55" i="7"/>
  <c r="C56" i="7"/>
  <c r="D56" i="7"/>
  <c r="E56" i="7"/>
  <c r="F56" i="7"/>
  <c r="I56" i="7"/>
  <c r="C57" i="7"/>
  <c r="D57" i="7"/>
  <c r="E57" i="7"/>
  <c r="F57" i="7"/>
  <c r="I57" i="7"/>
  <c r="C58" i="7"/>
  <c r="D58" i="7"/>
  <c r="E58" i="7"/>
  <c r="F58" i="7"/>
  <c r="I58" i="7"/>
  <c r="C59" i="7"/>
  <c r="D59" i="7"/>
  <c r="E59" i="7"/>
  <c r="F59" i="7"/>
  <c r="I59" i="7"/>
  <c r="C60" i="7"/>
  <c r="D60" i="7"/>
  <c r="E60" i="7"/>
  <c r="F60" i="7"/>
  <c r="I60" i="7"/>
  <c r="C61" i="7"/>
  <c r="D61" i="7"/>
  <c r="E61" i="7"/>
  <c r="F61" i="7"/>
  <c r="I61" i="7"/>
  <c r="C62" i="7"/>
  <c r="D62" i="7"/>
  <c r="E62" i="7"/>
  <c r="F62" i="7"/>
  <c r="I62" i="7"/>
  <c r="C63" i="7"/>
  <c r="D63" i="7"/>
  <c r="E63" i="7"/>
  <c r="F63" i="7"/>
  <c r="I63" i="7"/>
  <c r="C64" i="7"/>
  <c r="D64" i="7"/>
  <c r="E64" i="7"/>
  <c r="F64" i="7"/>
  <c r="I64" i="7"/>
  <c r="C65" i="7"/>
  <c r="D65" i="7"/>
  <c r="E65" i="7"/>
  <c r="F65" i="7"/>
  <c r="I65" i="7"/>
  <c r="C66" i="7"/>
  <c r="D66" i="7"/>
  <c r="E66" i="7"/>
  <c r="F66" i="7"/>
  <c r="I66" i="7"/>
  <c r="C67" i="7"/>
  <c r="D67" i="7"/>
  <c r="E67" i="7"/>
  <c r="F67" i="7"/>
  <c r="I67" i="7"/>
  <c r="C68" i="7"/>
  <c r="D68" i="7"/>
  <c r="E68" i="7"/>
  <c r="F68" i="7"/>
  <c r="I68" i="7"/>
  <c r="C69" i="7"/>
  <c r="D69" i="7"/>
  <c r="E69" i="7"/>
  <c r="F69" i="7"/>
  <c r="J69" i="7" s="1"/>
  <c r="I69" i="7"/>
  <c r="C70" i="7"/>
  <c r="D70" i="7"/>
  <c r="E70" i="7"/>
  <c r="F70" i="7"/>
  <c r="J70" i="7" s="1"/>
  <c r="I70" i="7"/>
  <c r="C71" i="7"/>
  <c r="D71" i="7"/>
  <c r="E71" i="7"/>
  <c r="F71" i="7"/>
  <c r="J71" i="7" s="1"/>
  <c r="I71" i="7"/>
  <c r="C72" i="7"/>
  <c r="D72" i="7"/>
  <c r="E72" i="7"/>
  <c r="F72" i="7"/>
  <c r="J72" i="7" s="1"/>
  <c r="I72" i="7"/>
  <c r="C73" i="7"/>
  <c r="D73" i="7"/>
  <c r="E73" i="7"/>
  <c r="F73" i="7"/>
  <c r="J73" i="7" s="1"/>
  <c r="I73" i="7"/>
  <c r="C74" i="7"/>
  <c r="D74" i="7"/>
  <c r="E74" i="7"/>
  <c r="F74" i="7"/>
  <c r="J74" i="7" s="1"/>
  <c r="I74" i="7"/>
  <c r="C75" i="7"/>
  <c r="D75" i="7"/>
  <c r="E75" i="7"/>
  <c r="F75" i="7"/>
  <c r="J75" i="7" s="1"/>
  <c r="I75" i="7"/>
  <c r="C76" i="7"/>
  <c r="D76" i="7"/>
  <c r="E76" i="7"/>
  <c r="F76" i="7"/>
  <c r="J76" i="7" s="1"/>
  <c r="I76" i="7"/>
  <c r="C77" i="7"/>
  <c r="D77" i="7"/>
  <c r="E77" i="7"/>
  <c r="F77" i="7"/>
  <c r="J77" i="7" s="1"/>
  <c r="I77" i="7"/>
  <c r="C78" i="7"/>
  <c r="D78" i="7"/>
  <c r="E78" i="7"/>
  <c r="F78" i="7"/>
  <c r="J78" i="7" s="1"/>
  <c r="I78" i="7"/>
  <c r="C79" i="7"/>
  <c r="D79" i="7"/>
  <c r="E79" i="7"/>
  <c r="F79" i="7"/>
  <c r="J79" i="7" s="1"/>
  <c r="I79" i="7"/>
  <c r="J63" i="7" l="1"/>
  <c r="J59" i="7"/>
  <c r="J55" i="7"/>
  <c r="J51" i="7"/>
  <c r="J47" i="7"/>
  <c r="J43" i="7"/>
  <c r="J39" i="7"/>
  <c r="J35" i="7"/>
  <c r="J31" i="7"/>
  <c r="J27" i="7"/>
  <c r="J23" i="7"/>
  <c r="J21" i="7"/>
  <c r="J22" i="7"/>
  <c r="J66" i="7"/>
  <c r="J62" i="7"/>
  <c r="J58" i="7"/>
  <c r="J54" i="7"/>
  <c r="J50" i="7"/>
  <c r="J46" i="7"/>
  <c r="J42" i="7"/>
  <c r="J38" i="7"/>
  <c r="J34" i="7"/>
  <c r="J30" i="7"/>
  <c r="J26" i="7"/>
  <c r="J65" i="7"/>
  <c r="J61" i="7"/>
  <c r="J57" i="7"/>
  <c r="J53" i="7"/>
  <c r="J49" i="7"/>
  <c r="J45" i="7"/>
  <c r="J41" i="7"/>
  <c r="J37" i="7"/>
  <c r="J33" i="7"/>
  <c r="J29" i="7"/>
  <c r="J25" i="7"/>
  <c r="J64" i="7"/>
  <c r="J60" i="7"/>
  <c r="J56" i="7"/>
  <c r="J52" i="7"/>
  <c r="J48" i="7"/>
  <c r="J44" i="7"/>
  <c r="J40" i="7"/>
  <c r="J36" i="7"/>
  <c r="J32" i="7"/>
  <c r="J28" i="7"/>
  <c r="J24" i="7"/>
  <c r="J13" i="7"/>
  <c r="J19" i="7"/>
  <c r="J15" i="7"/>
  <c r="J17" i="7"/>
  <c r="J67" i="7"/>
  <c r="J18" i="7"/>
  <c r="J14" i="7"/>
  <c r="J68" i="7"/>
  <c r="J20" i="7"/>
  <c r="J16" i="7"/>
  <c r="J12" i="7"/>
  <c r="J9" i="7" s="1"/>
  <c r="I59" i="2" l="1"/>
  <c r="J59" i="2"/>
  <c r="O59" i="2"/>
  <c r="I60" i="2"/>
  <c r="J60" i="2"/>
  <c r="O60" i="2"/>
  <c r="I61" i="2"/>
  <c r="J61" i="2"/>
  <c r="O61" i="2"/>
  <c r="I62" i="2"/>
  <c r="J62" i="2"/>
  <c r="O62" i="2"/>
  <c r="I63" i="2"/>
  <c r="J63" i="2"/>
  <c r="O63" i="2"/>
  <c r="I64" i="2"/>
  <c r="J64" i="2"/>
  <c r="O64" i="2"/>
  <c r="I65" i="2"/>
  <c r="J65" i="2"/>
  <c r="O65" i="2"/>
  <c r="I66" i="2"/>
  <c r="J66" i="2"/>
  <c r="O66" i="2"/>
  <c r="I67" i="2"/>
  <c r="J67" i="2"/>
  <c r="O67" i="2"/>
  <c r="I68" i="2"/>
  <c r="J68" i="2"/>
  <c r="O68" i="2"/>
  <c r="I70" i="2"/>
  <c r="J70" i="2"/>
  <c r="O70" i="2"/>
  <c r="I71" i="2"/>
  <c r="J71" i="2"/>
  <c r="O71" i="2"/>
  <c r="P67" i="2" l="1"/>
  <c r="P63" i="2"/>
  <c r="P61" i="2"/>
  <c r="P70" i="2"/>
  <c r="P68" i="2"/>
  <c r="P66" i="2"/>
  <c r="P65" i="2"/>
  <c r="P64" i="2"/>
  <c r="P62" i="2"/>
  <c r="P71" i="2"/>
  <c r="P59" i="2"/>
  <c r="P60" i="2"/>
  <c r="I51" i="2"/>
  <c r="J51" i="2"/>
  <c r="O51" i="2"/>
  <c r="I52" i="2"/>
  <c r="J52" i="2"/>
  <c r="O52" i="2"/>
  <c r="I53" i="2"/>
  <c r="J53" i="2"/>
  <c r="O53" i="2"/>
  <c r="I54" i="2"/>
  <c r="J54" i="2"/>
  <c r="O54" i="2"/>
  <c r="I55" i="2"/>
  <c r="J55" i="2"/>
  <c r="O55" i="2"/>
  <c r="I56" i="2"/>
  <c r="J56" i="2"/>
  <c r="O56" i="2"/>
  <c r="I57" i="2"/>
  <c r="J57" i="2"/>
  <c r="O57" i="2"/>
  <c r="I58" i="2"/>
  <c r="J58" i="2"/>
  <c r="O58" i="2"/>
  <c r="P58" i="2" l="1"/>
  <c r="P57" i="2"/>
  <c r="P56" i="2"/>
  <c r="P55" i="2"/>
  <c r="P54" i="2"/>
  <c r="P51" i="2"/>
  <c r="P53" i="2"/>
  <c r="P52" i="2"/>
  <c r="I44" i="2"/>
  <c r="J44" i="2"/>
  <c r="O44" i="2"/>
  <c r="I45" i="2"/>
  <c r="J45" i="2"/>
  <c r="O45" i="2"/>
  <c r="I46" i="2"/>
  <c r="J46" i="2"/>
  <c r="O46" i="2"/>
  <c r="I47" i="2"/>
  <c r="J47" i="2"/>
  <c r="O47" i="2"/>
  <c r="I48" i="2"/>
  <c r="J48" i="2"/>
  <c r="O48" i="2"/>
  <c r="I49" i="2"/>
  <c r="J49" i="2"/>
  <c r="O49" i="2"/>
  <c r="I50" i="2"/>
  <c r="J50" i="2"/>
  <c r="O50" i="2"/>
  <c r="P48" i="2" l="1"/>
  <c r="P50" i="2"/>
  <c r="P47" i="2"/>
  <c r="P49" i="2"/>
  <c r="P45" i="2"/>
  <c r="P44" i="2"/>
  <c r="P46" i="2"/>
  <c r="AO409" i="5"/>
  <c r="AN409" i="5"/>
  <c r="AM409" i="5"/>
  <c r="AO408" i="5"/>
  <c r="AN408" i="5"/>
  <c r="AM408" i="5"/>
  <c r="AO407" i="5"/>
  <c r="AN407" i="5"/>
  <c r="AM407" i="5"/>
  <c r="AO406" i="5"/>
  <c r="AN406" i="5"/>
  <c r="AM406" i="5"/>
  <c r="AO405" i="5"/>
  <c r="AN405" i="5"/>
  <c r="AM405" i="5"/>
  <c r="AO404" i="5"/>
  <c r="AN404" i="5"/>
  <c r="AM404" i="5"/>
  <c r="AO403" i="5"/>
  <c r="AN403" i="5"/>
  <c r="AM403" i="5"/>
  <c r="AO402" i="5"/>
  <c r="AN402" i="5"/>
  <c r="AM402" i="5"/>
  <c r="AO401" i="5"/>
  <c r="AN401" i="5"/>
  <c r="AM401" i="5"/>
  <c r="AO400" i="5"/>
  <c r="AN400" i="5"/>
  <c r="AM400" i="5"/>
  <c r="AO399" i="5"/>
  <c r="AN399" i="5"/>
  <c r="AM399" i="5"/>
  <c r="AO398" i="5"/>
  <c r="AN398" i="5"/>
  <c r="AM398" i="5"/>
  <c r="AO397" i="5"/>
  <c r="AN397" i="5"/>
  <c r="AM397" i="5"/>
  <c r="AL397" i="5"/>
  <c r="AO396" i="5"/>
  <c r="AN396" i="5"/>
  <c r="AM396" i="5"/>
  <c r="AO395" i="5"/>
  <c r="AN395" i="5"/>
  <c r="AM395" i="5"/>
  <c r="AO394" i="5"/>
  <c r="AN394" i="5"/>
  <c r="AM394" i="5"/>
  <c r="AO393" i="5"/>
  <c r="AN393" i="5"/>
  <c r="AM393" i="5"/>
  <c r="AL393" i="5"/>
  <c r="AO392" i="5"/>
  <c r="AN392" i="5"/>
  <c r="AM392" i="5"/>
  <c r="AO391" i="5"/>
  <c r="AN391" i="5"/>
  <c r="AM391" i="5"/>
  <c r="AO390" i="5"/>
  <c r="AN390" i="5"/>
  <c r="AM390" i="5"/>
  <c r="AO389" i="5"/>
  <c r="AN389" i="5"/>
  <c r="AM389" i="5"/>
  <c r="AO388" i="5"/>
  <c r="AN388" i="5"/>
  <c r="AM388" i="5"/>
  <c r="AO387" i="5"/>
  <c r="AN387" i="5"/>
  <c r="AM387" i="5"/>
  <c r="AO386" i="5"/>
  <c r="AN386" i="5"/>
  <c r="AM386" i="5"/>
  <c r="AO385" i="5"/>
  <c r="AN385" i="5"/>
  <c r="AM385" i="5"/>
  <c r="AO384" i="5"/>
  <c r="AN384" i="5"/>
  <c r="AM384" i="5"/>
  <c r="AO383" i="5"/>
  <c r="AN383" i="5"/>
  <c r="AM383" i="5"/>
  <c r="AO382" i="5"/>
  <c r="AN382" i="5"/>
  <c r="AM382" i="5"/>
  <c r="AO381" i="5"/>
  <c r="AN381" i="5"/>
  <c r="AM381" i="5"/>
  <c r="AO380" i="5"/>
  <c r="AN380" i="5"/>
  <c r="AM380" i="5"/>
  <c r="AO379" i="5"/>
  <c r="AN379" i="5"/>
  <c r="AM379" i="5"/>
  <c r="AO378" i="5"/>
  <c r="AN378" i="5"/>
  <c r="AM378" i="5"/>
  <c r="AO377" i="5"/>
  <c r="AN377" i="5"/>
  <c r="AM377" i="5"/>
  <c r="AO376" i="5"/>
  <c r="AN376" i="5"/>
  <c r="AM376" i="5"/>
  <c r="AO375" i="5"/>
  <c r="AN375" i="5"/>
  <c r="AM375" i="5"/>
  <c r="AO374" i="5"/>
  <c r="AN374" i="5"/>
  <c r="AM374" i="5"/>
  <c r="AO373" i="5"/>
  <c r="AN373" i="5"/>
  <c r="AM373" i="5"/>
  <c r="AO372" i="5"/>
  <c r="AN372" i="5"/>
  <c r="AM372" i="5"/>
  <c r="AO371" i="5"/>
  <c r="AN371" i="5"/>
  <c r="AM371" i="5"/>
  <c r="AO370" i="5"/>
  <c r="AN370" i="5"/>
  <c r="AM370" i="5"/>
  <c r="AO369" i="5"/>
  <c r="AN369" i="5"/>
  <c r="AM369" i="5"/>
  <c r="AO368" i="5"/>
  <c r="AN368" i="5"/>
  <c r="AM368" i="5"/>
  <c r="AO367" i="5"/>
  <c r="AN367" i="5"/>
  <c r="AM367" i="5"/>
  <c r="AO366" i="5"/>
  <c r="AN366" i="5"/>
  <c r="AM366" i="5"/>
  <c r="AO365" i="5"/>
  <c r="AN365" i="5"/>
  <c r="AM365" i="5"/>
  <c r="AO364" i="5"/>
  <c r="AN364" i="5"/>
  <c r="AM364" i="5"/>
  <c r="AO363" i="5"/>
  <c r="AN363" i="5"/>
  <c r="AM363" i="5"/>
  <c r="AO362" i="5"/>
  <c r="AN362" i="5"/>
  <c r="AM362" i="5"/>
  <c r="AO361" i="5"/>
  <c r="AN361" i="5"/>
  <c r="AM361" i="5"/>
  <c r="AL361" i="5"/>
  <c r="AO360" i="5"/>
  <c r="AN360" i="5"/>
  <c r="AM360" i="5"/>
  <c r="AO359" i="5"/>
  <c r="AN359" i="5"/>
  <c r="AM359" i="5"/>
  <c r="AO358" i="5"/>
  <c r="AN358" i="5"/>
  <c r="AM358" i="5"/>
  <c r="AO357" i="5"/>
  <c r="AN357" i="5"/>
  <c r="AM357" i="5"/>
  <c r="AO356" i="5"/>
  <c r="AN356" i="5"/>
  <c r="AM356" i="5"/>
  <c r="AO355" i="5"/>
  <c r="AN355" i="5"/>
  <c r="AM355" i="5"/>
  <c r="AO354" i="5"/>
  <c r="AN354" i="5"/>
  <c r="AM354" i="5"/>
  <c r="AO353" i="5"/>
  <c r="AN353" i="5"/>
  <c r="AM353" i="5"/>
  <c r="AL353" i="5"/>
  <c r="AO352" i="5"/>
  <c r="AN352" i="5"/>
  <c r="AM352" i="5"/>
  <c r="AO351" i="5"/>
  <c r="AN351" i="5"/>
  <c r="AM351" i="5"/>
  <c r="AO350" i="5"/>
  <c r="AN350" i="5"/>
  <c r="AM350" i="5"/>
  <c r="AO349" i="5"/>
  <c r="AN349" i="5"/>
  <c r="AM349" i="5"/>
  <c r="AL349" i="5"/>
  <c r="AO348" i="5"/>
  <c r="AN348" i="5"/>
  <c r="AM348" i="5"/>
  <c r="AO347" i="5"/>
  <c r="AN347" i="5"/>
  <c r="AM347" i="5"/>
  <c r="AO346" i="5"/>
  <c r="AN346" i="5"/>
  <c r="AM346" i="5"/>
  <c r="AO345" i="5"/>
  <c r="AN345" i="5"/>
  <c r="AM345" i="5"/>
  <c r="AO344" i="5"/>
  <c r="AN344" i="5"/>
  <c r="AM344" i="5"/>
  <c r="AO343" i="5"/>
  <c r="AN343" i="5"/>
  <c r="AM343" i="5"/>
  <c r="AO342" i="5"/>
  <c r="AN342" i="5"/>
  <c r="AM342" i="5"/>
  <c r="AO341" i="5"/>
  <c r="AN341" i="5"/>
  <c r="AM341" i="5"/>
  <c r="AO340" i="5"/>
  <c r="AN340" i="5"/>
  <c r="AM340" i="5"/>
  <c r="AO339" i="5"/>
  <c r="AN339" i="5"/>
  <c r="AM339" i="5"/>
  <c r="AO338" i="5"/>
  <c r="AN338" i="5"/>
  <c r="AM338" i="5"/>
  <c r="AO337" i="5"/>
  <c r="AN337" i="5"/>
  <c r="AM337" i="5"/>
  <c r="AO336" i="5"/>
  <c r="AN336" i="5"/>
  <c r="AM336" i="5"/>
  <c r="AO335" i="5"/>
  <c r="AN335" i="5"/>
  <c r="AM335" i="5"/>
  <c r="AO334" i="5"/>
  <c r="AN334" i="5"/>
  <c r="AM334" i="5"/>
  <c r="AO333" i="5"/>
  <c r="AN333" i="5"/>
  <c r="AM333" i="5"/>
  <c r="AO332" i="5"/>
  <c r="AN332" i="5"/>
  <c r="AM332" i="5"/>
  <c r="AO331" i="5"/>
  <c r="AN331" i="5"/>
  <c r="AM331" i="5"/>
  <c r="AO330" i="5"/>
  <c r="AN330" i="5"/>
  <c r="AM330" i="5"/>
  <c r="AO329" i="5"/>
  <c r="AN329" i="5"/>
  <c r="AM329" i="5"/>
  <c r="AO328" i="5"/>
  <c r="AN328" i="5"/>
  <c r="AM328" i="5"/>
  <c r="AO327" i="5"/>
  <c r="AN327" i="5"/>
  <c r="AM327" i="5"/>
  <c r="AO326" i="5"/>
  <c r="AN326" i="5"/>
  <c r="AM326" i="5"/>
  <c r="AO325" i="5"/>
  <c r="AN325" i="5"/>
  <c r="AM325" i="5"/>
  <c r="AO324" i="5"/>
  <c r="AN324" i="5"/>
  <c r="AM324" i="5"/>
  <c r="AO323" i="5"/>
  <c r="AN323" i="5"/>
  <c r="AM323" i="5"/>
  <c r="AO322" i="5"/>
  <c r="AN322" i="5"/>
  <c r="AM322" i="5"/>
  <c r="AO321" i="5"/>
  <c r="AN321" i="5"/>
  <c r="AM321" i="5"/>
  <c r="AO320" i="5"/>
  <c r="AN320" i="5"/>
  <c r="AM320" i="5"/>
  <c r="AO319" i="5"/>
  <c r="AN319" i="5"/>
  <c r="AM319" i="5"/>
  <c r="AO318" i="5"/>
  <c r="AN318" i="5"/>
  <c r="AM318" i="5"/>
  <c r="AO317" i="5"/>
  <c r="AN317" i="5"/>
  <c r="AM317" i="5"/>
  <c r="AO316" i="5"/>
  <c r="AN316" i="5"/>
  <c r="AM316" i="5"/>
  <c r="AO315" i="5"/>
  <c r="AN315" i="5"/>
  <c r="AM315" i="5"/>
  <c r="AO314" i="5"/>
  <c r="AN314" i="5"/>
  <c r="AM314" i="5"/>
  <c r="AO313" i="5"/>
  <c r="AN313" i="5"/>
  <c r="AM313" i="5"/>
  <c r="AO312" i="5"/>
  <c r="AN312" i="5"/>
  <c r="AM312" i="5"/>
  <c r="AO311" i="5"/>
  <c r="AN311" i="5"/>
  <c r="AM311" i="5"/>
  <c r="AO310" i="5"/>
  <c r="AN310" i="5"/>
  <c r="AM310" i="5"/>
  <c r="AO309" i="5"/>
  <c r="AN309" i="5"/>
  <c r="AM309" i="5"/>
  <c r="AO308" i="5"/>
  <c r="AN308" i="5"/>
  <c r="AM308" i="5"/>
  <c r="AO307" i="5"/>
  <c r="AN307" i="5"/>
  <c r="AM307" i="5"/>
  <c r="AO306" i="5"/>
  <c r="AN306" i="5"/>
  <c r="AM306" i="5"/>
  <c r="AO305" i="5"/>
  <c r="AN305" i="5"/>
  <c r="AM305" i="5"/>
  <c r="AO304" i="5"/>
  <c r="AN304" i="5"/>
  <c r="AM304" i="5"/>
  <c r="AO303" i="5"/>
  <c r="AN303" i="5"/>
  <c r="AM303" i="5"/>
  <c r="AO302" i="5"/>
  <c r="AN302" i="5"/>
  <c r="AM302" i="5"/>
  <c r="AO301" i="5"/>
  <c r="AN301" i="5"/>
  <c r="AM301" i="5"/>
  <c r="AO300" i="5"/>
  <c r="AN300" i="5"/>
  <c r="AM300" i="5"/>
  <c r="AO299" i="5"/>
  <c r="AN299" i="5"/>
  <c r="AM299" i="5"/>
  <c r="AO298" i="5"/>
  <c r="AN298" i="5"/>
  <c r="AM298" i="5"/>
  <c r="AO297" i="5"/>
  <c r="AN297" i="5"/>
  <c r="AM297" i="5"/>
  <c r="AO296" i="5"/>
  <c r="AN296" i="5"/>
  <c r="AM296" i="5"/>
  <c r="AO295" i="5"/>
  <c r="AN295" i="5"/>
  <c r="AM295" i="5"/>
  <c r="AO294" i="5"/>
  <c r="AN294" i="5"/>
  <c r="AM294" i="5"/>
  <c r="AO293" i="5"/>
  <c r="AN293" i="5"/>
  <c r="AM293" i="5"/>
  <c r="AO292" i="5"/>
  <c r="AN292" i="5"/>
  <c r="AM292" i="5"/>
  <c r="AO291" i="5"/>
  <c r="AN291" i="5"/>
  <c r="AM291" i="5"/>
  <c r="AO290" i="5"/>
  <c r="AN290" i="5"/>
  <c r="AM290" i="5"/>
  <c r="AO289" i="5"/>
  <c r="AN289" i="5"/>
  <c r="AM289" i="5"/>
  <c r="AO288" i="5"/>
  <c r="AN288" i="5"/>
  <c r="AM288" i="5"/>
  <c r="AO287" i="5"/>
  <c r="AN287" i="5"/>
  <c r="AM287" i="5"/>
  <c r="AO286" i="5"/>
  <c r="AN286" i="5"/>
  <c r="AM286" i="5"/>
  <c r="AO285" i="5"/>
  <c r="AN285" i="5"/>
  <c r="AM285" i="5"/>
  <c r="AO284" i="5"/>
  <c r="AN284" i="5"/>
  <c r="AM284" i="5"/>
  <c r="AO283" i="5"/>
  <c r="AN283" i="5"/>
  <c r="AM283" i="5"/>
  <c r="AO282" i="5"/>
  <c r="AN282" i="5"/>
  <c r="AM282" i="5"/>
  <c r="AO281" i="5"/>
  <c r="AN281" i="5"/>
  <c r="AM281" i="5"/>
  <c r="AO280" i="5"/>
  <c r="AN280" i="5"/>
  <c r="AM280" i="5"/>
  <c r="AO279" i="5"/>
  <c r="AN279" i="5"/>
  <c r="AM279" i="5"/>
  <c r="AO278" i="5"/>
  <c r="AN278" i="5"/>
  <c r="AM278" i="5"/>
  <c r="AO277" i="5"/>
  <c r="AN277" i="5"/>
  <c r="AM277" i="5"/>
  <c r="AO276" i="5"/>
  <c r="AN276" i="5"/>
  <c r="AM276" i="5"/>
  <c r="AO275" i="5"/>
  <c r="AN275" i="5"/>
  <c r="AM275" i="5"/>
  <c r="AO274" i="5"/>
  <c r="AN274" i="5"/>
  <c r="AM274" i="5"/>
  <c r="AO273" i="5"/>
  <c r="AN273" i="5"/>
  <c r="AM273" i="5"/>
  <c r="AO272" i="5"/>
  <c r="AN272" i="5"/>
  <c r="AM272" i="5"/>
  <c r="AO271" i="5"/>
  <c r="AN271" i="5"/>
  <c r="AM271" i="5"/>
  <c r="AO270" i="5"/>
  <c r="AN270" i="5"/>
  <c r="AM270" i="5"/>
  <c r="AO269" i="5"/>
  <c r="AN269" i="5"/>
  <c r="AM269" i="5"/>
  <c r="AO268" i="5"/>
  <c r="AN268" i="5"/>
  <c r="AM268" i="5"/>
  <c r="AO267" i="5"/>
  <c r="AN267" i="5"/>
  <c r="AM267" i="5"/>
  <c r="AO266" i="5"/>
  <c r="AN266" i="5"/>
  <c r="AM266" i="5"/>
  <c r="AO265" i="5"/>
  <c r="AN265" i="5"/>
  <c r="AM265" i="5"/>
  <c r="AO264" i="5"/>
  <c r="AN264" i="5"/>
  <c r="AM264" i="5"/>
  <c r="AO263" i="5"/>
  <c r="AN263" i="5"/>
  <c r="AM263" i="5"/>
  <c r="AO262" i="5"/>
  <c r="AN262" i="5"/>
  <c r="AM262" i="5"/>
  <c r="AO261" i="5"/>
  <c r="AN261" i="5"/>
  <c r="AM261" i="5"/>
  <c r="AO260" i="5"/>
  <c r="AN260" i="5"/>
  <c r="AM260" i="5"/>
  <c r="AO259" i="5"/>
  <c r="AN259" i="5"/>
  <c r="AM259" i="5"/>
  <c r="AO258" i="5"/>
  <c r="AN258" i="5"/>
  <c r="AM258" i="5"/>
  <c r="AO257" i="5"/>
  <c r="AN257" i="5"/>
  <c r="AM257" i="5"/>
  <c r="AO256" i="5"/>
  <c r="AN256" i="5"/>
  <c r="AM256" i="5"/>
  <c r="AO255" i="5"/>
  <c r="AN255" i="5"/>
  <c r="AM255" i="5"/>
  <c r="AO254" i="5"/>
  <c r="AN254" i="5"/>
  <c r="AM254" i="5"/>
  <c r="AO253" i="5"/>
  <c r="AN253" i="5"/>
  <c r="AM253" i="5"/>
  <c r="AO252" i="5"/>
  <c r="AN252" i="5"/>
  <c r="AM252" i="5"/>
  <c r="AO251" i="5"/>
  <c r="AN251" i="5"/>
  <c r="AM251" i="5"/>
  <c r="AO250" i="5"/>
  <c r="AN250" i="5"/>
  <c r="AM250" i="5"/>
  <c r="AO249" i="5"/>
  <c r="AN249" i="5"/>
  <c r="AM249" i="5"/>
  <c r="AO248" i="5"/>
  <c r="AN248" i="5"/>
  <c r="AM248" i="5"/>
  <c r="AO247" i="5"/>
  <c r="AN247" i="5"/>
  <c r="AM247" i="5"/>
  <c r="AO246" i="5"/>
  <c r="AN246" i="5"/>
  <c r="AM246" i="5"/>
  <c r="AO245" i="5"/>
  <c r="AN245" i="5"/>
  <c r="AM245" i="5"/>
  <c r="AO244" i="5"/>
  <c r="AN244" i="5"/>
  <c r="AM244" i="5"/>
  <c r="AO243" i="5"/>
  <c r="AN243" i="5"/>
  <c r="AM243" i="5"/>
  <c r="AO242" i="5"/>
  <c r="AN242" i="5"/>
  <c r="AM242" i="5"/>
  <c r="AO241" i="5"/>
  <c r="AN241" i="5"/>
  <c r="AM241" i="5"/>
  <c r="AO240" i="5"/>
  <c r="AN240" i="5"/>
  <c r="AM240" i="5"/>
  <c r="AO239" i="5"/>
  <c r="AN239" i="5"/>
  <c r="AM239" i="5"/>
  <c r="AO238" i="5"/>
  <c r="AN238" i="5"/>
  <c r="AM238" i="5"/>
  <c r="AO237" i="5"/>
  <c r="AN237" i="5"/>
  <c r="AM237" i="5"/>
  <c r="AO236" i="5"/>
  <c r="AN236" i="5"/>
  <c r="AM236" i="5"/>
  <c r="AO235" i="5"/>
  <c r="AN235" i="5"/>
  <c r="AM235" i="5"/>
  <c r="AO234" i="5"/>
  <c r="AN234" i="5"/>
  <c r="AM234" i="5"/>
  <c r="AO233" i="5"/>
  <c r="AN233" i="5"/>
  <c r="AM233" i="5"/>
  <c r="AO232" i="5"/>
  <c r="AN232" i="5"/>
  <c r="AM232" i="5"/>
  <c r="AO231" i="5"/>
  <c r="AN231" i="5"/>
  <c r="AM231" i="5"/>
  <c r="AO230" i="5"/>
  <c r="AN230" i="5"/>
  <c r="AM230" i="5"/>
  <c r="AO229" i="5"/>
  <c r="AN229" i="5"/>
  <c r="AM229" i="5"/>
  <c r="AO228" i="5"/>
  <c r="AN228" i="5"/>
  <c r="AM228" i="5"/>
  <c r="AO227" i="5"/>
  <c r="AN227" i="5"/>
  <c r="AM227" i="5"/>
  <c r="AO226" i="5"/>
  <c r="AN226" i="5"/>
  <c r="AM226" i="5"/>
  <c r="AO225" i="5"/>
  <c r="AN225" i="5"/>
  <c r="AM225" i="5"/>
  <c r="AO224" i="5"/>
  <c r="AN224" i="5"/>
  <c r="AM224" i="5"/>
  <c r="AO223" i="5"/>
  <c r="AN223" i="5"/>
  <c r="AM223" i="5"/>
  <c r="AO222" i="5"/>
  <c r="AN222" i="5"/>
  <c r="AM222" i="5"/>
  <c r="AO221" i="5"/>
  <c r="AN221" i="5"/>
  <c r="AM221" i="5"/>
  <c r="AO220" i="5"/>
  <c r="AN220" i="5"/>
  <c r="AM220" i="5"/>
  <c r="AO219" i="5"/>
  <c r="AN219" i="5"/>
  <c r="AM219" i="5"/>
  <c r="AO218" i="5"/>
  <c r="AN218" i="5"/>
  <c r="AM218" i="5"/>
  <c r="AO217" i="5"/>
  <c r="AN217" i="5"/>
  <c r="AM217" i="5"/>
  <c r="AO216" i="5"/>
  <c r="AN216" i="5"/>
  <c r="AM216" i="5"/>
  <c r="AO215" i="5"/>
  <c r="AN215" i="5"/>
  <c r="AM215" i="5"/>
  <c r="AO214" i="5"/>
  <c r="AN214" i="5"/>
  <c r="AM214" i="5"/>
  <c r="AO213" i="5"/>
  <c r="AN213" i="5"/>
  <c r="AM213" i="5"/>
  <c r="AO212" i="5"/>
  <c r="AN212" i="5"/>
  <c r="AM212" i="5"/>
  <c r="AO211" i="5"/>
  <c r="AN211" i="5"/>
  <c r="AM211" i="5"/>
  <c r="AO210" i="5"/>
  <c r="AN210" i="5"/>
  <c r="AM210" i="5"/>
  <c r="AO209" i="5"/>
  <c r="AN209" i="5"/>
  <c r="AM209" i="5"/>
  <c r="AO208" i="5"/>
  <c r="AN208" i="5"/>
  <c r="AM208" i="5"/>
  <c r="AO207" i="5"/>
  <c r="AN207" i="5"/>
  <c r="AM207" i="5"/>
  <c r="AO206" i="5"/>
  <c r="AN206" i="5"/>
  <c r="AM206" i="5"/>
  <c r="AO205" i="5"/>
  <c r="AN205" i="5"/>
  <c r="AM205" i="5"/>
  <c r="AO204" i="5"/>
  <c r="AN204" i="5"/>
  <c r="AM204" i="5"/>
  <c r="AO203" i="5"/>
  <c r="AN203" i="5"/>
  <c r="AM203" i="5"/>
  <c r="AO202" i="5"/>
  <c r="AN202" i="5"/>
  <c r="AM202" i="5"/>
  <c r="AO201" i="5"/>
  <c r="AN201" i="5"/>
  <c r="AM201" i="5"/>
  <c r="AO200" i="5"/>
  <c r="AN200" i="5"/>
  <c r="AM200" i="5"/>
  <c r="AO199" i="5"/>
  <c r="AN199" i="5"/>
  <c r="AM199" i="5"/>
  <c r="AO198" i="5"/>
  <c r="AN198" i="5"/>
  <c r="AM198" i="5"/>
  <c r="AO197" i="5"/>
  <c r="AN197" i="5"/>
  <c r="AM197" i="5"/>
  <c r="AO196" i="5"/>
  <c r="AN196" i="5"/>
  <c r="AM196" i="5"/>
  <c r="AO195" i="5"/>
  <c r="AN195" i="5"/>
  <c r="AM195" i="5"/>
  <c r="AO194" i="5"/>
  <c r="AN194" i="5"/>
  <c r="AM194" i="5"/>
  <c r="AO193" i="5"/>
  <c r="AN193" i="5"/>
  <c r="AM193" i="5"/>
  <c r="AO192" i="5"/>
  <c r="AN192" i="5"/>
  <c r="AM192" i="5"/>
  <c r="AO191" i="5"/>
  <c r="AN191" i="5"/>
  <c r="AM191" i="5"/>
  <c r="AO190" i="5"/>
  <c r="AN190" i="5"/>
  <c r="AM190" i="5"/>
  <c r="AO189" i="5"/>
  <c r="AN189" i="5"/>
  <c r="AM189" i="5"/>
  <c r="AO188" i="5"/>
  <c r="AN188" i="5"/>
  <c r="AM188" i="5"/>
  <c r="AO187" i="5"/>
  <c r="AN187" i="5"/>
  <c r="AM187" i="5"/>
  <c r="AO186" i="5"/>
  <c r="AN186" i="5"/>
  <c r="AM186" i="5"/>
  <c r="AO185" i="5"/>
  <c r="AN185" i="5"/>
  <c r="AM185" i="5"/>
  <c r="AO184" i="5"/>
  <c r="AN184" i="5"/>
  <c r="AM184" i="5"/>
  <c r="AO183" i="5"/>
  <c r="AN183" i="5"/>
  <c r="AM183" i="5"/>
  <c r="AO182" i="5"/>
  <c r="AN182" i="5"/>
  <c r="AM182" i="5"/>
  <c r="AO181" i="5"/>
  <c r="AN181" i="5"/>
  <c r="AM181" i="5"/>
  <c r="AO180" i="5"/>
  <c r="AN180" i="5"/>
  <c r="AM180" i="5"/>
  <c r="AO179" i="5"/>
  <c r="AN179" i="5"/>
  <c r="AM179" i="5"/>
  <c r="AO178" i="5"/>
  <c r="AN178" i="5"/>
  <c r="AM178" i="5"/>
  <c r="AO177" i="5"/>
  <c r="AN177" i="5"/>
  <c r="AM177" i="5"/>
  <c r="AO176" i="5"/>
  <c r="AN176" i="5"/>
  <c r="AM176" i="5"/>
  <c r="AO175" i="5"/>
  <c r="AN175" i="5"/>
  <c r="AM175" i="5"/>
  <c r="AO174" i="5"/>
  <c r="AN174" i="5"/>
  <c r="AM174" i="5"/>
  <c r="AO173" i="5"/>
  <c r="AN173" i="5"/>
  <c r="AM173" i="5"/>
  <c r="AO172" i="5"/>
  <c r="AN172" i="5"/>
  <c r="AM172" i="5"/>
  <c r="AO171" i="5"/>
  <c r="AN171" i="5"/>
  <c r="AM171" i="5"/>
  <c r="AO170" i="5"/>
  <c r="AN170" i="5"/>
  <c r="AM170" i="5"/>
  <c r="AO169" i="5"/>
  <c r="AN169" i="5"/>
  <c r="AM169" i="5"/>
  <c r="AO168" i="5"/>
  <c r="AN168" i="5"/>
  <c r="AM168" i="5"/>
  <c r="AO167" i="5"/>
  <c r="AN167" i="5"/>
  <c r="AM167" i="5"/>
  <c r="AO166" i="5"/>
  <c r="AN166" i="5"/>
  <c r="AM166" i="5"/>
  <c r="AO165" i="5"/>
  <c r="AN165" i="5"/>
  <c r="AM165" i="5"/>
  <c r="AO164" i="5"/>
  <c r="AN164" i="5"/>
  <c r="AM164" i="5"/>
  <c r="AO163" i="5"/>
  <c r="AN163" i="5"/>
  <c r="AM163" i="5"/>
  <c r="AO162" i="5"/>
  <c r="AN162" i="5"/>
  <c r="AM162" i="5"/>
  <c r="AO161" i="5"/>
  <c r="AN161" i="5"/>
  <c r="AM161" i="5"/>
  <c r="AO160" i="5"/>
  <c r="AN160" i="5"/>
  <c r="AM160" i="5"/>
  <c r="AO159" i="5"/>
  <c r="AN159" i="5"/>
  <c r="AM159" i="5"/>
  <c r="AO158" i="5"/>
  <c r="AN158" i="5"/>
  <c r="AM158" i="5"/>
  <c r="AO157" i="5"/>
  <c r="AN157" i="5"/>
  <c r="AM157" i="5"/>
  <c r="AO156" i="5"/>
  <c r="AN156" i="5"/>
  <c r="AM156" i="5"/>
  <c r="AO155" i="5"/>
  <c r="AN155" i="5"/>
  <c r="AM155" i="5"/>
  <c r="AO154" i="5"/>
  <c r="AN154" i="5"/>
  <c r="AM154" i="5"/>
  <c r="AO153" i="5"/>
  <c r="AN153" i="5"/>
  <c r="AM153" i="5"/>
  <c r="AO152" i="5"/>
  <c r="AN152" i="5"/>
  <c r="AM152" i="5"/>
  <c r="AO151" i="5"/>
  <c r="AN151" i="5"/>
  <c r="AM151" i="5"/>
  <c r="AO150" i="5"/>
  <c r="AN150" i="5"/>
  <c r="AM150" i="5"/>
  <c r="AO149" i="5"/>
  <c r="AN149" i="5"/>
  <c r="AM149" i="5"/>
  <c r="AO148" i="5"/>
  <c r="AN148" i="5"/>
  <c r="AM148" i="5"/>
  <c r="AO146" i="5"/>
  <c r="AN146" i="5"/>
  <c r="AM146" i="5"/>
  <c r="AO145" i="5"/>
  <c r="AN145" i="5"/>
  <c r="AM145" i="5"/>
  <c r="AO144" i="5"/>
  <c r="AN144" i="5"/>
  <c r="AM144" i="5"/>
  <c r="AO143" i="5"/>
  <c r="AN143" i="5"/>
  <c r="AM143" i="5"/>
  <c r="AO142" i="5"/>
  <c r="AN142" i="5"/>
  <c r="AM142" i="5"/>
  <c r="AO141" i="5"/>
  <c r="AN141" i="5"/>
  <c r="AM141" i="5"/>
  <c r="AO140" i="5"/>
  <c r="AN140" i="5"/>
  <c r="AM140" i="5"/>
  <c r="AO139" i="5"/>
  <c r="AN139" i="5"/>
  <c r="AM139" i="5"/>
  <c r="AO137" i="5"/>
  <c r="AN137" i="5"/>
  <c r="AM137" i="5"/>
  <c r="AO136" i="5"/>
  <c r="AN136" i="5"/>
  <c r="AM136" i="5"/>
  <c r="AO135" i="5"/>
  <c r="AN135" i="5"/>
  <c r="AM135" i="5"/>
  <c r="AO134" i="5"/>
  <c r="AN134" i="5"/>
  <c r="AM134" i="5"/>
  <c r="AO133" i="5"/>
  <c r="AN133" i="5"/>
  <c r="AM133" i="5"/>
  <c r="AO132" i="5"/>
  <c r="AN132" i="5"/>
  <c r="AM132" i="5"/>
  <c r="AO131" i="5"/>
  <c r="AN131" i="5"/>
  <c r="AM131" i="5"/>
  <c r="AO130" i="5"/>
  <c r="AN130" i="5"/>
  <c r="AM130" i="5"/>
  <c r="AO129" i="5"/>
  <c r="AN129" i="5"/>
  <c r="AM129" i="5"/>
  <c r="AO128" i="5"/>
  <c r="AN128" i="5"/>
  <c r="AM128" i="5"/>
  <c r="AO127" i="5"/>
  <c r="AN127" i="5"/>
  <c r="AM127" i="5"/>
  <c r="AO126" i="5"/>
  <c r="AN126" i="5"/>
  <c r="AM126" i="5"/>
  <c r="AO125" i="5"/>
  <c r="AN125" i="5"/>
  <c r="AM125" i="5"/>
  <c r="AO124" i="5"/>
  <c r="AN124" i="5"/>
  <c r="AM124" i="5"/>
  <c r="AO123" i="5"/>
  <c r="AN123" i="5"/>
  <c r="AM123" i="5"/>
  <c r="AO122" i="5"/>
  <c r="AN122" i="5"/>
  <c r="AM122" i="5"/>
  <c r="AO121" i="5"/>
  <c r="AN121" i="5"/>
  <c r="AM121" i="5"/>
  <c r="AO120" i="5"/>
  <c r="AN120" i="5"/>
  <c r="AM120" i="5"/>
  <c r="AO119" i="5"/>
  <c r="AN119" i="5"/>
  <c r="AM119" i="5"/>
  <c r="AO118" i="5"/>
  <c r="AN118" i="5"/>
  <c r="AM118" i="5"/>
  <c r="AO117" i="5"/>
  <c r="AN117" i="5"/>
  <c r="AM117" i="5"/>
  <c r="AO116" i="5"/>
  <c r="AN116" i="5"/>
  <c r="AM116" i="5"/>
  <c r="AO115" i="5"/>
  <c r="AN115" i="5"/>
  <c r="AM115" i="5"/>
  <c r="AO114" i="5"/>
  <c r="AN114" i="5"/>
  <c r="AM114" i="5"/>
  <c r="AO113" i="5"/>
  <c r="AN113" i="5"/>
  <c r="AM113" i="5"/>
  <c r="AO112" i="5"/>
  <c r="AN112" i="5"/>
  <c r="AM112" i="5"/>
  <c r="AO111" i="5"/>
  <c r="AN111" i="5"/>
  <c r="AM111" i="5"/>
  <c r="AO110" i="5"/>
  <c r="AN110" i="5"/>
  <c r="AM110" i="5"/>
  <c r="AO109" i="5"/>
  <c r="AN109" i="5"/>
  <c r="AM109" i="5"/>
  <c r="AO108" i="5"/>
  <c r="AN108" i="5"/>
  <c r="AM108" i="5"/>
  <c r="AO107" i="5"/>
  <c r="AN107" i="5"/>
  <c r="AM107" i="5"/>
  <c r="AO106" i="5"/>
  <c r="AN106" i="5"/>
  <c r="AM106" i="5"/>
  <c r="AO105" i="5"/>
  <c r="AN105" i="5"/>
  <c r="AM105" i="5"/>
  <c r="AO104" i="5"/>
  <c r="AN104" i="5"/>
  <c r="AM104" i="5"/>
  <c r="AO103" i="5"/>
  <c r="AN103" i="5"/>
  <c r="AM103" i="5"/>
  <c r="AO102" i="5"/>
  <c r="AN102" i="5"/>
  <c r="AM102" i="5"/>
  <c r="AO101" i="5"/>
  <c r="AN101" i="5"/>
  <c r="AM101" i="5"/>
  <c r="AO100" i="5"/>
  <c r="AN100" i="5"/>
  <c r="AM100" i="5"/>
  <c r="AO99" i="5"/>
  <c r="AN99" i="5"/>
  <c r="AM99" i="5"/>
  <c r="AO98" i="5"/>
  <c r="AN98" i="5"/>
  <c r="AM98" i="5"/>
  <c r="AO97" i="5"/>
  <c r="AN97" i="5"/>
  <c r="AM97" i="5"/>
  <c r="AO96" i="5"/>
  <c r="AN96" i="5"/>
  <c r="AM96" i="5"/>
  <c r="AO95" i="5"/>
  <c r="AN95" i="5"/>
  <c r="AM95" i="5"/>
  <c r="AO93" i="5"/>
  <c r="AN93" i="5"/>
  <c r="AM93" i="5"/>
  <c r="AO92" i="5"/>
  <c r="AN92" i="5"/>
  <c r="AM92" i="5"/>
  <c r="AO90" i="5"/>
  <c r="AN90" i="5"/>
  <c r="AM90" i="5"/>
  <c r="AO89" i="5"/>
  <c r="AN89" i="5"/>
  <c r="AM89" i="5"/>
  <c r="AO88" i="5"/>
  <c r="AN88" i="5"/>
  <c r="AM88" i="5"/>
  <c r="AO87" i="5"/>
  <c r="AN87" i="5"/>
  <c r="AM87" i="5"/>
  <c r="AO86" i="5"/>
  <c r="AN86" i="5"/>
  <c r="AM86" i="5"/>
  <c r="AO85" i="5"/>
  <c r="AN85" i="5"/>
  <c r="AM85" i="5"/>
  <c r="AO84" i="5"/>
  <c r="AN84" i="5"/>
  <c r="AM84" i="5"/>
  <c r="AO82" i="5"/>
  <c r="AN82" i="5"/>
  <c r="AM82" i="5"/>
  <c r="AO81" i="5"/>
  <c r="AN81" i="5"/>
  <c r="AM81" i="5"/>
  <c r="AO79" i="5"/>
  <c r="AN79" i="5"/>
  <c r="AM79" i="5"/>
  <c r="AO78" i="5"/>
  <c r="AN78" i="5"/>
  <c r="AM78" i="5"/>
  <c r="AO77" i="5"/>
  <c r="AN77" i="5"/>
  <c r="AM77" i="5"/>
  <c r="AO76" i="5"/>
  <c r="AN76" i="5"/>
  <c r="AM76" i="5"/>
  <c r="AO75" i="5"/>
  <c r="AN75" i="5"/>
  <c r="AM75" i="5"/>
  <c r="AO74" i="5"/>
  <c r="AN74" i="5"/>
  <c r="AM74" i="5"/>
  <c r="AO73" i="5"/>
  <c r="AN73" i="5"/>
  <c r="AM73" i="5"/>
  <c r="AO72" i="5"/>
  <c r="AN72" i="5"/>
  <c r="AM72" i="5"/>
  <c r="AO71" i="5"/>
  <c r="AN71" i="5"/>
  <c r="AM71" i="5"/>
  <c r="AO69" i="5"/>
  <c r="AN69" i="5"/>
  <c r="AM69" i="5"/>
  <c r="AO68" i="5"/>
  <c r="AN68" i="5"/>
  <c r="AM68" i="5"/>
  <c r="AO67" i="5"/>
  <c r="AN67" i="5"/>
  <c r="AM67" i="5"/>
  <c r="AO66" i="5"/>
  <c r="AN66" i="5"/>
  <c r="AM66" i="5"/>
  <c r="AO65" i="5"/>
  <c r="AN65" i="5"/>
  <c r="AM65" i="5"/>
  <c r="AO64" i="5"/>
  <c r="AN64" i="5"/>
  <c r="AM64" i="5"/>
  <c r="AO63" i="5"/>
  <c r="AN63" i="5"/>
  <c r="AM63" i="5"/>
  <c r="AO61" i="5"/>
  <c r="AN61" i="5"/>
  <c r="AM61" i="5"/>
  <c r="AO59" i="5"/>
  <c r="AN59" i="5"/>
  <c r="AM59" i="5"/>
  <c r="AO58" i="5"/>
  <c r="AN58" i="5"/>
  <c r="AM58" i="5"/>
  <c r="AO57" i="5"/>
  <c r="AN57" i="5"/>
  <c r="AM57" i="5"/>
  <c r="AO56" i="5"/>
  <c r="AN56" i="5"/>
  <c r="AM56" i="5"/>
  <c r="AO55" i="5"/>
  <c r="AN55" i="5"/>
  <c r="AM55" i="5"/>
  <c r="AO54" i="5"/>
  <c r="AN54" i="5"/>
  <c r="AM54" i="5"/>
  <c r="AO52" i="5"/>
  <c r="AN52" i="5"/>
  <c r="AM52" i="5"/>
  <c r="AO51" i="5"/>
  <c r="AN51" i="5"/>
  <c r="AM51" i="5"/>
  <c r="AO50" i="5"/>
  <c r="AN50" i="5"/>
  <c r="AM50" i="5"/>
  <c r="AO49" i="5"/>
  <c r="AN49" i="5"/>
  <c r="AM49" i="5"/>
  <c r="AO48" i="5"/>
  <c r="AN48" i="5"/>
  <c r="AM48" i="5"/>
  <c r="AO47" i="5"/>
  <c r="AN47" i="5"/>
  <c r="AM47" i="5"/>
  <c r="AO46" i="5"/>
  <c r="AN46" i="5"/>
  <c r="AM46" i="5"/>
  <c r="AO45" i="5"/>
  <c r="AN45" i="5"/>
  <c r="AM45" i="5"/>
  <c r="AO44" i="5"/>
  <c r="AN44" i="5"/>
  <c r="AM44" i="5"/>
  <c r="AO43" i="5"/>
  <c r="AN43" i="5"/>
  <c r="AM43" i="5"/>
  <c r="AO42" i="5"/>
  <c r="AN42" i="5"/>
  <c r="AM42" i="5"/>
  <c r="AO41" i="5"/>
  <c r="AN41" i="5"/>
  <c r="AM41" i="5"/>
  <c r="AO40" i="5"/>
  <c r="AN40" i="5"/>
  <c r="AM40" i="5"/>
  <c r="AO39" i="5"/>
  <c r="AN39" i="5"/>
  <c r="AM39" i="5"/>
  <c r="AO38" i="5"/>
  <c r="AN38" i="5"/>
  <c r="AM38" i="5"/>
  <c r="AO37" i="5"/>
  <c r="AN37" i="5"/>
  <c r="AM37" i="5"/>
  <c r="AO36" i="5"/>
  <c r="AN36" i="5"/>
  <c r="AM36" i="5"/>
  <c r="AO35" i="5"/>
  <c r="AN35" i="5"/>
  <c r="AM35" i="5"/>
  <c r="AO34" i="5"/>
  <c r="AN34" i="5"/>
  <c r="AM34" i="5"/>
  <c r="AO33" i="5"/>
  <c r="AN33" i="5"/>
  <c r="AM33" i="5"/>
  <c r="AO32" i="5"/>
  <c r="AN32" i="5"/>
  <c r="AM32" i="5"/>
  <c r="AO31" i="5"/>
  <c r="AN31" i="5"/>
  <c r="AM31" i="5"/>
  <c r="AO30" i="5"/>
  <c r="AN30" i="5"/>
  <c r="AM30" i="5"/>
  <c r="AO29" i="5"/>
  <c r="AN29" i="5"/>
  <c r="AM29" i="5"/>
  <c r="AO28" i="5"/>
  <c r="AN28" i="5"/>
  <c r="AM28" i="5"/>
  <c r="AO26" i="5"/>
  <c r="AN26" i="5"/>
  <c r="AM26" i="5"/>
  <c r="AO25" i="5"/>
  <c r="AN25" i="5"/>
  <c r="AM25" i="5"/>
  <c r="AO24" i="5"/>
  <c r="AN24" i="5"/>
  <c r="AM24" i="5"/>
  <c r="AO23" i="5"/>
  <c r="AN23" i="5"/>
  <c r="AM23" i="5"/>
  <c r="AO22" i="5"/>
  <c r="AN22" i="5"/>
  <c r="AM22" i="5"/>
  <c r="AO21" i="5"/>
  <c r="AN21" i="5"/>
  <c r="AM21" i="5"/>
  <c r="AO20" i="5"/>
  <c r="AN20" i="5"/>
  <c r="AM20" i="5"/>
  <c r="AO19" i="5"/>
  <c r="AN19" i="5"/>
  <c r="AM19" i="5"/>
  <c r="AO18" i="5"/>
  <c r="AN18" i="5"/>
  <c r="AM18" i="5"/>
  <c r="AO17" i="5"/>
  <c r="AN17" i="5"/>
  <c r="AM17" i="5"/>
  <c r="AO16" i="5"/>
  <c r="AN16" i="5"/>
  <c r="AM16" i="5"/>
  <c r="AO15" i="5"/>
  <c r="AN15" i="5"/>
  <c r="AM15" i="5"/>
  <c r="AO14" i="5"/>
  <c r="AN14" i="5"/>
  <c r="AM14" i="5"/>
  <c r="AO13" i="5"/>
  <c r="AN13" i="5"/>
  <c r="AM13" i="5"/>
  <c r="AO12" i="5"/>
  <c r="AN12" i="5"/>
  <c r="AM12" i="5"/>
  <c r="AO11" i="5"/>
  <c r="AN11" i="5"/>
  <c r="AM11" i="5"/>
  <c r="AO10" i="5"/>
  <c r="AN10" i="5"/>
  <c r="AM10" i="5"/>
  <c r="AO9" i="5"/>
  <c r="AN9" i="5"/>
  <c r="AM9" i="5"/>
  <c r="AO8" i="5"/>
  <c r="AN8" i="5"/>
  <c r="AM8" i="5"/>
  <c r="AO7" i="5"/>
  <c r="AN7" i="5"/>
  <c r="AM7" i="5"/>
  <c r="AO6" i="5"/>
  <c r="AN6" i="5"/>
  <c r="AM6" i="5"/>
  <c r="AO5" i="5"/>
  <c r="AN5" i="5"/>
  <c r="AM5" i="5"/>
  <c r="AO4" i="5"/>
  <c r="AN4" i="5"/>
  <c r="AM4" i="5"/>
  <c r="AM2" i="5"/>
  <c r="AN2" i="5"/>
  <c r="AO2" i="5"/>
  <c r="AJ5" i="5"/>
  <c r="AL5" i="5" s="1"/>
  <c r="AJ6" i="5"/>
  <c r="AL6" i="5" s="1"/>
  <c r="AJ7" i="5"/>
  <c r="AL7" i="5" s="1"/>
  <c r="AJ8" i="5"/>
  <c r="AL8" i="5" s="1"/>
  <c r="AJ10" i="5"/>
  <c r="AL10" i="5" s="1"/>
  <c r="AJ14" i="5"/>
  <c r="AL14" i="5" s="1"/>
  <c r="AJ15" i="5"/>
  <c r="AL15" i="5" s="1"/>
  <c r="AJ18" i="5"/>
  <c r="AL18" i="5" s="1"/>
  <c r="AJ20" i="5"/>
  <c r="AL20" i="5" s="1"/>
  <c r="AJ22" i="5"/>
  <c r="AL22" i="5" s="1"/>
  <c r="AJ23" i="5"/>
  <c r="AL23" i="5" s="1"/>
  <c r="AJ25" i="5"/>
  <c r="AL25" i="5" s="1"/>
  <c r="AJ26" i="5"/>
  <c r="AL26" i="5" s="1"/>
  <c r="AJ28" i="5"/>
  <c r="AL28" i="5" s="1"/>
  <c r="AJ29" i="5"/>
  <c r="AL29" i="5" s="1"/>
  <c r="AJ30" i="5"/>
  <c r="AL30" i="5" s="1"/>
  <c r="AJ31" i="5"/>
  <c r="AL31" i="5" s="1"/>
  <c r="AJ32" i="5"/>
  <c r="AL32" i="5" s="1"/>
  <c r="AJ33" i="5"/>
  <c r="AL33" i="5" s="1"/>
  <c r="AJ34" i="5"/>
  <c r="AL34" i="5" s="1"/>
  <c r="AJ35" i="5"/>
  <c r="AL35" i="5" s="1"/>
  <c r="AJ36" i="5"/>
  <c r="AL36" i="5" s="1"/>
  <c r="AJ37" i="5"/>
  <c r="AL37" i="5" s="1"/>
  <c r="AJ38" i="5"/>
  <c r="AL38" i="5" s="1"/>
  <c r="AJ39" i="5"/>
  <c r="AL39" i="5" s="1"/>
  <c r="AJ40" i="5"/>
  <c r="AL40" i="5" s="1"/>
  <c r="AJ41" i="5"/>
  <c r="AL41" i="5" s="1"/>
  <c r="AJ42" i="5"/>
  <c r="AL42" i="5" s="1"/>
  <c r="AJ43" i="5"/>
  <c r="AL43" i="5" s="1"/>
  <c r="AJ44" i="5"/>
  <c r="AL44" i="5" s="1"/>
  <c r="AJ45" i="5"/>
  <c r="AL45" i="5" s="1"/>
  <c r="AJ46" i="5"/>
  <c r="AL46" i="5" s="1"/>
  <c r="AJ47" i="5"/>
  <c r="AL47" i="5" s="1"/>
  <c r="AJ48" i="5"/>
  <c r="AL48" i="5" s="1"/>
  <c r="AJ49" i="5"/>
  <c r="AL49" i="5" s="1"/>
  <c r="AJ50" i="5"/>
  <c r="AL50" i="5" s="1"/>
  <c r="AJ51" i="5"/>
  <c r="AL51" i="5" s="1"/>
  <c r="AJ52" i="5"/>
  <c r="AL52" i="5" s="1"/>
  <c r="AJ58" i="5"/>
  <c r="AL58" i="5" s="1"/>
  <c r="AJ59" i="5"/>
  <c r="AL59" i="5" s="1"/>
  <c r="AJ61" i="5"/>
  <c r="AL61" i="5" s="1"/>
  <c r="AJ63" i="5"/>
  <c r="AL63" i="5" s="1"/>
  <c r="AJ64" i="5"/>
  <c r="AL64" i="5" s="1"/>
  <c r="AJ69" i="5"/>
  <c r="AL69" i="5" s="1"/>
  <c r="AJ71" i="5"/>
  <c r="AL71" i="5" s="1"/>
  <c r="AJ72" i="5"/>
  <c r="AL72" i="5" s="1"/>
  <c r="AJ73" i="5"/>
  <c r="AL73" i="5" s="1"/>
  <c r="AJ74" i="5"/>
  <c r="AL74" i="5" s="1"/>
  <c r="AJ75" i="5"/>
  <c r="AL75" i="5" s="1"/>
  <c r="AJ76" i="5"/>
  <c r="AL76" i="5" s="1"/>
  <c r="AJ77" i="5"/>
  <c r="AL77" i="5" s="1"/>
  <c r="AJ78" i="5"/>
  <c r="AL78" i="5" s="1"/>
  <c r="AJ79" i="5"/>
  <c r="AL79" i="5" s="1"/>
  <c r="AJ81" i="5"/>
  <c r="AL81" i="5" s="1"/>
  <c r="AJ82" i="5"/>
  <c r="AL82" i="5" s="1"/>
  <c r="AJ84" i="5"/>
  <c r="AL84" i="5" s="1"/>
  <c r="AJ85" i="5"/>
  <c r="AL85" i="5" s="1"/>
  <c r="AJ86" i="5"/>
  <c r="AL86" i="5" s="1"/>
  <c r="AJ87" i="5"/>
  <c r="AL87" i="5" s="1"/>
  <c r="AJ88" i="5"/>
  <c r="AL88" i="5" s="1"/>
  <c r="AJ89" i="5"/>
  <c r="AL89" i="5" s="1"/>
  <c r="AJ90" i="5"/>
  <c r="AL90" i="5" s="1"/>
  <c r="AJ92" i="5"/>
  <c r="AL92" i="5" s="1"/>
  <c r="AJ95" i="5"/>
  <c r="AL95" i="5" s="1"/>
  <c r="AJ106" i="5"/>
  <c r="AL106" i="5" s="1"/>
  <c r="AJ107" i="5"/>
  <c r="AL107" i="5" s="1"/>
  <c r="AJ108" i="5"/>
  <c r="AL108" i="5" s="1"/>
  <c r="AJ109" i="5"/>
  <c r="AL109" i="5" s="1"/>
  <c r="AJ110" i="5"/>
  <c r="AL110" i="5" s="1"/>
  <c r="AJ111" i="5"/>
  <c r="AL111" i="5" s="1"/>
  <c r="AJ112" i="5"/>
  <c r="AL112" i="5" s="1"/>
  <c r="AJ113" i="5"/>
  <c r="AL113" i="5" s="1"/>
  <c r="AJ114" i="5"/>
  <c r="AL114" i="5" s="1"/>
  <c r="AJ115" i="5"/>
  <c r="AL115" i="5" s="1"/>
  <c r="AJ137" i="5"/>
  <c r="AL137" i="5" s="1"/>
  <c r="AJ139" i="5"/>
  <c r="AL139" i="5" s="1"/>
  <c r="AJ140" i="5"/>
  <c r="AL140" i="5" s="1"/>
  <c r="AJ141" i="5"/>
  <c r="AL141" i="5" s="1"/>
  <c r="AJ143" i="5"/>
  <c r="AL143" i="5" s="1"/>
  <c r="AJ144" i="5"/>
  <c r="AL144" i="5" s="1"/>
  <c r="AJ146" i="5"/>
  <c r="AL146" i="5" s="1"/>
  <c r="AJ148" i="5"/>
  <c r="AL148" i="5" s="1"/>
  <c r="AJ149" i="5"/>
  <c r="AL149" i="5" s="1"/>
  <c r="AJ152" i="5"/>
  <c r="AL152" i="5" s="1"/>
  <c r="AJ153" i="5"/>
  <c r="AL153" i="5" s="1"/>
  <c r="AJ154" i="5"/>
  <c r="AL154" i="5" s="1"/>
  <c r="AJ155" i="5"/>
  <c r="AL155" i="5" s="1"/>
  <c r="AJ156" i="5"/>
  <c r="AL156" i="5" s="1"/>
  <c r="AJ157" i="5"/>
  <c r="AL157" i="5" s="1"/>
  <c r="AJ158" i="5"/>
  <c r="AL158" i="5" s="1"/>
  <c r="AJ160" i="5"/>
  <c r="AL160" i="5" s="1"/>
  <c r="AJ161" i="5"/>
  <c r="AL161" i="5" s="1"/>
  <c r="AJ163" i="5"/>
  <c r="AL163" i="5" s="1"/>
  <c r="AJ164" i="5"/>
  <c r="AL164" i="5" s="1"/>
  <c r="AJ166" i="5"/>
  <c r="AL166" i="5" s="1"/>
  <c r="AJ167" i="5"/>
  <c r="AL167" i="5" s="1"/>
  <c r="AJ168" i="5"/>
  <c r="AL168" i="5" s="1"/>
  <c r="AJ170" i="5"/>
  <c r="AL170" i="5" s="1"/>
  <c r="AJ173" i="5"/>
  <c r="AL173" i="5" s="1"/>
  <c r="AJ174" i="5"/>
  <c r="AL174" i="5" s="1"/>
  <c r="AJ175" i="5"/>
  <c r="AL175" i="5" s="1"/>
  <c r="AJ178" i="5"/>
  <c r="AL178" i="5" s="1"/>
  <c r="AJ181" i="5"/>
  <c r="AL181" i="5" s="1"/>
  <c r="AJ182" i="5"/>
  <c r="AL182" i="5" s="1"/>
  <c r="AJ183" i="5"/>
  <c r="AL183" i="5" s="1"/>
  <c r="AJ186" i="5"/>
  <c r="AL186" i="5" s="1"/>
  <c r="AJ187" i="5"/>
  <c r="AL187" i="5" s="1"/>
  <c r="AJ188" i="5"/>
  <c r="AL188" i="5" s="1"/>
  <c r="AJ190" i="5"/>
  <c r="AL190" i="5" s="1"/>
  <c r="AJ191" i="5"/>
  <c r="AL191" i="5" s="1"/>
  <c r="AJ192" i="5"/>
  <c r="AL192" i="5" s="1"/>
  <c r="AJ194" i="5"/>
  <c r="AL194" i="5" s="1"/>
  <c r="AJ195" i="5"/>
  <c r="AL195" i="5" s="1"/>
  <c r="AJ196" i="5"/>
  <c r="AL196" i="5" s="1"/>
  <c r="AJ198" i="5"/>
  <c r="AL198" i="5" s="1"/>
  <c r="AJ199" i="5"/>
  <c r="AL199" i="5" s="1"/>
  <c r="AJ201" i="5"/>
  <c r="AL201" i="5" s="1"/>
  <c r="AJ202" i="5"/>
  <c r="AL202" i="5" s="1"/>
  <c r="AJ203" i="5"/>
  <c r="AL203" i="5" s="1"/>
  <c r="AJ204" i="5"/>
  <c r="AL204" i="5" s="1"/>
  <c r="AJ205" i="5"/>
  <c r="AL205" i="5" s="1"/>
  <c r="AJ207" i="5"/>
  <c r="AL207" i="5" s="1"/>
  <c r="AJ209" i="5"/>
  <c r="AL209" i="5" s="1"/>
  <c r="AJ210" i="5"/>
  <c r="AL210" i="5" s="1"/>
  <c r="AJ211" i="5"/>
  <c r="AL211" i="5" s="1"/>
  <c r="AJ213" i="5"/>
  <c r="AL213" i="5" s="1"/>
  <c r="AJ215" i="5"/>
  <c r="AL215" i="5" s="1"/>
  <c r="AJ219" i="5"/>
  <c r="AL219" i="5" s="1"/>
  <c r="AJ221" i="5"/>
  <c r="AL221" i="5" s="1"/>
  <c r="AJ224" i="5"/>
  <c r="AL224" i="5" s="1"/>
  <c r="AJ225" i="5"/>
  <c r="AL225" i="5" s="1"/>
  <c r="AJ226" i="5"/>
  <c r="AL226" i="5" s="1"/>
  <c r="AJ227" i="5"/>
  <c r="AL227" i="5" s="1"/>
  <c r="AJ228" i="5"/>
  <c r="AL228" i="5" s="1"/>
  <c r="AJ231" i="5"/>
  <c r="AL231" i="5" s="1"/>
  <c r="AJ233" i="5"/>
  <c r="AL233" i="5" s="1"/>
  <c r="AJ237" i="5"/>
  <c r="AL237" i="5" s="1"/>
  <c r="AJ245" i="5"/>
  <c r="AL245" i="5" s="1"/>
  <c r="AJ246" i="5"/>
  <c r="AL246" i="5" s="1"/>
  <c r="AJ249" i="5"/>
  <c r="AL249" i="5" s="1"/>
  <c r="AJ254" i="5"/>
  <c r="AL254" i="5" s="1"/>
  <c r="AJ255" i="5"/>
  <c r="AL255" i="5" s="1"/>
  <c r="AJ256" i="5"/>
  <c r="AL256" i="5" s="1"/>
  <c r="AJ257" i="5"/>
  <c r="AL257" i="5" s="1"/>
  <c r="AJ258" i="5"/>
  <c r="AL258" i="5" s="1"/>
  <c r="AJ260" i="5"/>
  <c r="AL260" i="5" s="1"/>
  <c r="AJ261" i="5"/>
  <c r="AL261" i="5" s="1"/>
  <c r="AJ262" i="5"/>
  <c r="AL262" i="5" s="1"/>
  <c r="AJ270" i="5"/>
  <c r="AL270" i="5" s="1"/>
  <c r="AJ271" i="5"/>
  <c r="AL271" i="5" s="1"/>
  <c r="AJ282" i="5"/>
  <c r="AL282" i="5" s="1"/>
  <c r="AJ283" i="5"/>
  <c r="AL283" i="5" s="1"/>
  <c r="AJ284" i="5"/>
  <c r="AL284" i="5" s="1"/>
  <c r="AJ285" i="5"/>
  <c r="AL285" i="5" s="1"/>
  <c r="AJ286" i="5"/>
  <c r="AL286" i="5" s="1"/>
  <c r="AJ290" i="5"/>
  <c r="AL290" i="5" s="1"/>
  <c r="AJ292" i="5"/>
  <c r="AL292" i="5" s="1"/>
  <c r="AJ293" i="5"/>
  <c r="AL293" i="5" s="1"/>
  <c r="AJ294" i="5"/>
  <c r="AL294" i="5" s="1"/>
  <c r="AJ295" i="5"/>
  <c r="AL295" i="5" s="1"/>
  <c r="AJ296" i="5"/>
  <c r="AL296" i="5" s="1"/>
  <c r="AJ298" i="5"/>
  <c r="AL298" i="5" s="1"/>
  <c r="AJ299" i="5"/>
  <c r="AL299" i="5" s="1"/>
  <c r="AJ300" i="5"/>
  <c r="AL300" i="5" s="1"/>
  <c r="AJ302" i="5"/>
  <c r="AL302" i="5" s="1"/>
  <c r="AJ304" i="5"/>
  <c r="AL304" i="5" s="1"/>
  <c r="AJ305" i="5"/>
  <c r="AL305" i="5" s="1"/>
  <c r="AJ306" i="5"/>
  <c r="AL306" i="5" s="1"/>
  <c r="AJ308" i="5"/>
  <c r="AL308" i="5" s="1"/>
  <c r="AJ309" i="5"/>
  <c r="AL309" i="5" s="1"/>
  <c r="AJ310" i="5"/>
  <c r="AL310" i="5" s="1"/>
  <c r="AJ315" i="5"/>
  <c r="AL315" i="5" s="1"/>
  <c r="AJ316" i="5"/>
  <c r="AL316" i="5" s="1"/>
  <c r="AJ317" i="5"/>
  <c r="AL317" i="5" s="1"/>
  <c r="AJ318" i="5"/>
  <c r="AL318" i="5" s="1"/>
  <c r="AJ320" i="5"/>
  <c r="AL320" i="5" s="1"/>
  <c r="AJ321" i="5"/>
  <c r="AL321" i="5" s="1"/>
  <c r="AJ324" i="5"/>
  <c r="AL324" i="5" s="1"/>
  <c r="AJ325" i="5"/>
  <c r="AL325" i="5" s="1"/>
  <c r="AJ327" i="5"/>
  <c r="AL327" i="5" s="1"/>
  <c r="AJ328" i="5"/>
  <c r="AL328" i="5" s="1"/>
  <c r="AJ329" i="5"/>
  <c r="AL329" i="5" s="1"/>
  <c r="AJ330" i="5"/>
  <c r="AL330" i="5" s="1"/>
  <c r="AJ331" i="5"/>
  <c r="AL331" i="5" s="1"/>
  <c r="AJ332" i="5"/>
  <c r="AL332" i="5" s="1"/>
  <c r="AJ333" i="5"/>
  <c r="AL333" i="5" s="1"/>
  <c r="AJ334" i="5"/>
  <c r="AL334" i="5" s="1"/>
  <c r="AJ335" i="5"/>
  <c r="AL335" i="5" s="1"/>
  <c r="AJ337" i="5"/>
  <c r="AL337" i="5" s="1"/>
  <c r="AJ338" i="5"/>
  <c r="AL338" i="5" s="1"/>
  <c r="AJ339" i="5"/>
  <c r="AL339" i="5" s="1"/>
  <c r="AJ340" i="5"/>
  <c r="AL340" i="5" s="1"/>
  <c r="AJ343" i="5"/>
  <c r="AL343" i="5" s="1"/>
  <c r="AJ344" i="5"/>
  <c r="AL344" i="5" s="1"/>
  <c r="AJ347" i="5"/>
  <c r="AL347" i="5" s="1"/>
  <c r="AJ348" i="5"/>
  <c r="AL348" i="5" s="1"/>
  <c r="AJ351" i="5"/>
  <c r="AL351" i="5" s="1"/>
  <c r="AJ352" i="5"/>
  <c r="AL352" i="5" s="1"/>
  <c r="AJ354" i="5"/>
  <c r="AL354" i="5" s="1"/>
  <c r="AJ355" i="5"/>
  <c r="AL355" i="5" s="1"/>
  <c r="AJ356" i="5"/>
  <c r="AL356" i="5" s="1"/>
  <c r="AJ357" i="5"/>
  <c r="AL357" i="5" s="1"/>
  <c r="AJ358" i="5"/>
  <c r="AL358" i="5" s="1"/>
  <c r="AJ359" i="5"/>
  <c r="AL359" i="5" s="1"/>
  <c r="AJ362" i="5"/>
  <c r="AL362" i="5" s="1"/>
  <c r="AJ363" i="5"/>
  <c r="AL363" i="5" s="1"/>
  <c r="AJ365" i="5"/>
  <c r="AL365" i="5" s="1"/>
  <c r="AJ366" i="5"/>
  <c r="AL366" i="5" s="1"/>
  <c r="AJ367" i="5"/>
  <c r="AL367" i="5" s="1"/>
  <c r="AJ368" i="5"/>
  <c r="AL368" i="5" s="1"/>
  <c r="AJ369" i="5"/>
  <c r="AL369" i="5" s="1"/>
  <c r="AJ370" i="5"/>
  <c r="AL370" i="5" s="1"/>
  <c r="AJ371" i="5"/>
  <c r="AL371" i="5" s="1"/>
  <c r="AJ372" i="5"/>
  <c r="AL372" i="5" s="1"/>
  <c r="AJ375" i="5"/>
  <c r="AL375" i="5" s="1"/>
  <c r="AJ381" i="5"/>
  <c r="AL381" i="5" s="1"/>
  <c r="AJ382" i="5"/>
  <c r="AL382" i="5" s="1"/>
  <c r="AJ383" i="5"/>
  <c r="AL383" i="5" s="1"/>
  <c r="AJ386" i="5"/>
  <c r="AL386" i="5" s="1"/>
  <c r="AJ387" i="5"/>
  <c r="AL387" i="5" s="1"/>
  <c r="AJ388" i="5"/>
  <c r="AL388" i="5" s="1"/>
  <c r="AJ390" i="5"/>
  <c r="AL390" i="5" s="1"/>
  <c r="AJ392" i="5"/>
  <c r="AL392" i="5" s="1"/>
  <c r="AJ394" i="5"/>
  <c r="AL394" i="5" s="1"/>
  <c r="AJ398" i="5"/>
  <c r="AL398" i="5" s="1"/>
  <c r="AJ404" i="5"/>
  <c r="AL404" i="5" s="1"/>
  <c r="AJ406" i="5"/>
  <c r="AL406" i="5" s="1"/>
  <c r="AJ407" i="5"/>
  <c r="AL407" i="5" s="1"/>
  <c r="AJ408" i="5"/>
  <c r="AL408" i="5" s="1"/>
  <c r="AJ409" i="5"/>
  <c r="AL409" i="5" s="1"/>
  <c r="AJ2" i="5"/>
  <c r="AL2" i="5" s="1"/>
  <c r="AJ9" i="5"/>
  <c r="AL9" i="5" s="1"/>
  <c r="AJ11" i="5"/>
  <c r="AL11" i="5" s="1"/>
  <c r="AJ12" i="5"/>
  <c r="AL12" i="5" s="1"/>
  <c r="AJ13" i="5"/>
  <c r="AL13" i="5" s="1"/>
  <c r="AJ16" i="5"/>
  <c r="AL16" i="5" s="1"/>
  <c r="AJ17" i="5"/>
  <c r="AL17" i="5" s="1"/>
  <c r="AJ19" i="5"/>
  <c r="AL19" i="5" s="1"/>
  <c r="AJ21" i="5"/>
  <c r="AL21" i="5" s="1"/>
  <c r="AJ24" i="5"/>
  <c r="AL24" i="5" s="1"/>
  <c r="AJ54" i="5"/>
  <c r="AL54" i="5" s="1"/>
  <c r="AJ55" i="5"/>
  <c r="AL55" i="5" s="1"/>
  <c r="AJ56" i="5"/>
  <c r="AL56" i="5" s="1"/>
  <c r="AJ57" i="5"/>
  <c r="AL57" i="5" s="1"/>
  <c r="AJ65" i="5"/>
  <c r="AL65" i="5" s="1"/>
  <c r="AJ66" i="5"/>
  <c r="AL66" i="5" s="1"/>
  <c r="AJ67" i="5"/>
  <c r="AL67" i="5" s="1"/>
  <c r="AJ68" i="5"/>
  <c r="AL68" i="5" s="1"/>
  <c r="AJ93" i="5"/>
  <c r="AL93" i="5" s="1"/>
  <c r="AJ96" i="5"/>
  <c r="AL96" i="5" s="1"/>
  <c r="AJ97" i="5"/>
  <c r="AL97" i="5" s="1"/>
  <c r="AJ98" i="5"/>
  <c r="AL98" i="5" s="1"/>
  <c r="AJ99" i="5"/>
  <c r="AL99" i="5" s="1"/>
  <c r="AJ100" i="5"/>
  <c r="AL100" i="5" s="1"/>
  <c r="AJ101" i="5"/>
  <c r="AL101" i="5" s="1"/>
  <c r="AJ102" i="5"/>
  <c r="AL102" i="5" s="1"/>
  <c r="AJ103" i="5"/>
  <c r="AL103" i="5" s="1"/>
  <c r="AJ104" i="5"/>
  <c r="AL104" i="5" s="1"/>
  <c r="AJ105" i="5"/>
  <c r="AL105" i="5" s="1"/>
  <c r="AJ116" i="5"/>
  <c r="AL116" i="5" s="1"/>
  <c r="AJ117" i="5"/>
  <c r="AL117" i="5" s="1"/>
  <c r="AJ118" i="5"/>
  <c r="AL118" i="5" s="1"/>
  <c r="AJ119" i="5"/>
  <c r="AL119" i="5" s="1"/>
  <c r="AJ120" i="5"/>
  <c r="AL120" i="5" s="1"/>
  <c r="AJ121" i="5"/>
  <c r="AL121" i="5" s="1"/>
  <c r="AJ122" i="5"/>
  <c r="AL122" i="5" s="1"/>
  <c r="AJ123" i="5"/>
  <c r="AL123" i="5" s="1"/>
  <c r="AJ124" i="5"/>
  <c r="AL124" i="5" s="1"/>
  <c r="AJ125" i="5"/>
  <c r="AL125" i="5" s="1"/>
  <c r="AJ126" i="5"/>
  <c r="AL126" i="5" s="1"/>
  <c r="AJ127" i="5"/>
  <c r="AL127" i="5" s="1"/>
  <c r="AJ128" i="5"/>
  <c r="AL128" i="5" s="1"/>
  <c r="AJ129" i="5"/>
  <c r="AL129" i="5" s="1"/>
  <c r="AJ130" i="5"/>
  <c r="AL130" i="5" s="1"/>
  <c r="AJ131" i="5"/>
  <c r="AL131" i="5" s="1"/>
  <c r="AJ132" i="5"/>
  <c r="AL132" i="5" s="1"/>
  <c r="AJ133" i="5"/>
  <c r="AL133" i="5" s="1"/>
  <c r="AJ134" i="5"/>
  <c r="AL134" i="5" s="1"/>
  <c r="AJ135" i="5"/>
  <c r="AL135" i="5" s="1"/>
  <c r="AJ136" i="5"/>
  <c r="AL136" i="5" s="1"/>
  <c r="AJ142" i="5"/>
  <c r="AL142" i="5" s="1"/>
  <c r="AJ145" i="5"/>
  <c r="AL145" i="5" s="1"/>
  <c r="AJ150" i="5"/>
  <c r="AL150" i="5" s="1"/>
  <c r="AJ151" i="5"/>
  <c r="AL151" i="5" s="1"/>
  <c r="AJ159" i="5"/>
  <c r="AL159" i="5" s="1"/>
  <c r="AJ162" i="5"/>
  <c r="AL162" i="5" s="1"/>
  <c r="AJ165" i="5"/>
  <c r="AL165" i="5" s="1"/>
  <c r="AJ169" i="5"/>
  <c r="AL169" i="5" s="1"/>
  <c r="AJ171" i="5"/>
  <c r="AL171" i="5" s="1"/>
  <c r="AJ172" i="5"/>
  <c r="AL172" i="5" s="1"/>
  <c r="AJ176" i="5"/>
  <c r="AL176" i="5" s="1"/>
  <c r="AJ177" i="5"/>
  <c r="AL177" i="5" s="1"/>
  <c r="AJ179" i="5"/>
  <c r="AL179" i="5" s="1"/>
  <c r="AJ180" i="5"/>
  <c r="AL180" i="5" s="1"/>
  <c r="AJ184" i="5"/>
  <c r="AL184" i="5" s="1"/>
  <c r="AJ185" i="5"/>
  <c r="AL185" i="5" s="1"/>
  <c r="AJ189" i="5"/>
  <c r="AL189" i="5" s="1"/>
  <c r="AJ193" i="5"/>
  <c r="AL193" i="5" s="1"/>
  <c r="AJ197" i="5"/>
  <c r="AL197" i="5" s="1"/>
  <c r="AJ200" i="5"/>
  <c r="AL200" i="5" s="1"/>
  <c r="AJ206" i="5"/>
  <c r="AL206" i="5" s="1"/>
  <c r="AJ208" i="5"/>
  <c r="AL208" i="5" s="1"/>
  <c r="AJ212" i="5"/>
  <c r="AL212" i="5" s="1"/>
  <c r="AJ214" i="5"/>
  <c r="AL214" i="5" s="1"/>
  <c r="AJ216" i="5"/>
  <c r="AL216" i="5" s="1"/>
  <c r="AJ217" i="5"/>
  <c r="AL217" i="5" s="1"/>
  <c r="AJ218" i="5"/>
  <c r="AL218" i="5" s="1"/>
  <c r="AJ220" i="5"/>
  <c r="AL220" i="5" s="1"/>
  <c r="AJ222" i="5"/>
  <c r="AL222" i="5" s="1"/>
  <c r="AJ223" i="5"/>
  <c r="AL223" i="5" s="1"/>
  <c r="AJ229" i="5"/>
  <c r="AL229" i="5" s="1"/>
  <c r="AJ230" i="5"/>
  <c r="AL230" i="5" s="1"/>
  <c r="AJ232" i="5"/>
  <c r="AL232" i="5" s="1"/>
  <c r="AJ234" i="5"/>
  <c r="AL234" i="5" s="1"/>
  <c r="AJ235" i="5"/>
  <c r="AL235" i="5" s="1"/>
  <c r="AJ236" i="5"/>
  <c r="AL236" i="5" s="1"/>
  <c r="AJ238" i="5"/>
  <c r="AL238" i="5" s="1"/>
  <c r="AJ239" i="5"/>
  <c r="AL239" i="5" s="1"/>
  <c r="AJ240" i="5"/>
  <c r="AL240" i="5" s="1"/>
  <c r="AJ241" i="5"/>
  <c r="AL241" i="5" s="1"/>
  <c r="AJ242" i="5"/>
  <c r="AL242" i="5" s="1"/>
  <c r="AJ243" i="5"/>
  <c r="AL243" i="5" s="1"/>
  <c r="AJ244" i="5"/>
  <c r="AL244" i="5" s="1"/>
  <c r="AJ247" i="5"/>
  <c r="AL247" i="5" s="1"/>
  <c r="AJ248" i="5"/>
  <c r="AL248" i="5" s="1"/>
  <c r="AJ250" i="5"/>
  <c r="AL250" i="5" s="1"/>
  <c r="AJ251" i="5"/>
  <c r="AL251" i="5" s="1"/>
  <c r="AJ252" i="5"/>
  <c r="AL252" i="5" s="1"/>
  <c r="AJ253" i="5"/>
  <c r="AL253" i="5" s="1"/>
  <c r="AJ259" i="5"/>
  <c r="AL259" i="5" s="1"/>
  <c r="AJ263" i="5"/>
  <c r="AL263" i="5" s="1"/>
  <c r="AJ264" i="5"/>
  <c r="AL264" i="5" s="1"/>
  <c r="AJ265" i="5"/>
  <c r="AL265" i="5" s="1"/>
  <c r="AJ266" i="5"/>
  <c r="AL266" i="5" s="1"/>
  <c r="AJ267" i="5"/>
  <c r="AL267" i="5" s="1"/>
  <c r="AJ268" i="5"/>
  <c r="AL268" i="5" s="1"/>
  <c r="AJ269" i="5"/>
  <c r="AL269" i="5" s="1"/>
  <c r="AJ272" i="5"/>
  <c r="AL272" i="5" s="1"/>
  <c r="AJ273" i="5"/>
  <c r="AL273" i="5" s="1"/>
  <c r="AJ274" i="5"/>
  <c r="AL274" i="5" s="1"/>
  <c r="AJ275" i="5"/>
  <c r="AL275" i="5" s="1"/>
  <c r="AJ276" i="5"/>
  <c r="AL276" i="5" s="1"/>
  <c r="AJ277" i="5"/>
  <c r="AL277" i="5" s="1"/>
  <c r="AJ278" i="5"/>
  <c r="AL278" i="5" s="1"/>
  <c r="AJ279" i="5"/>
  <c r="AL279" i="5" s="1"/>
  <c r="AJ280" i="5"/>
  <c r="AL280" i="5" s="1"/>
  <c r="AJ281" i="5"/>
  <c r="AL281" i="5" s="1"/>
  <c r="AJ287" i="5"/>
  <c r="AL287" i="5" s="1"/>
  <c r="AJ288" i="5"/>
  <c r="AL288" i="5" s="1"/>
  <c r="AJ289" i="5"/>
  <c r="AL289" i="5" s="1"/>
  <c r="AJ291" i="5"/>
  <c r="AL291" i="5" s="1"/>
  <c r="AJ297" i="5"/>
  <c r="AL297" i="5" s="1"/>
  <c r="AJ301" i="5"/>
  <c r="AL301" i="5" s="1"/>
  <c r="AJ303" i="5"/>
  <c r="AL303" i="5" s="1"/>
  <c r="AJ307" i="5"/>
  <c r="AL307" i="5" s="1"/>
  <c r="AJ311" i="5"/>
  <c r="AL311" i="5" s="1"/>
  <c r="AJ312" i="5"/>
  <c r="AL312" i="5" s="1"/>
  <c r="AJ313" i="5"/>
  <c r="AL313" i="5" s="1"/>
  <c r="AJ314" i="5"/>
  <c r="AL314" i="5" s="1"/>
  <c r="AJ319" i="5"/>
  <c r="AL319" i="5" s="1"/>
  <c r="AJ322" i="5"/>
  <c r="AL322" i="5" s="1"/>
  <c r="AJ323" i="5"/>
  <c r="AL323" i="5" s="1"/>
  <c r="AJ326" i="5"/>
  <c r="AL326" i="5" s="1"/>
  <c r="AJ336" i="5"/>
  <c r="AL336" i="5" s="1"/>
  <c r="AJ341" i="5"/>
  <c r="AL341" i="5" s="1"/>
  <c r="AJ342" i="5"/>
  <c r="AL342" i="5" s="1"/>
  <c r="AJ345" i="5"/>
  <c r="AL345" i="5" s="1"/>
  <c r="AJ346" i="5"/>
  <c r="AL346" i="5" s="1"/>
  <c r="AJ350" i="5"/>
  <c r="AL350" i="5" s="1"/>
  <c r="AJ360" i="5"/>
  <c r="AL360" i="5" s="1"/>
  <c r="AJ364" i="5"/>
  <c r="AL364" i="5" s="1"/>
  <c r="AJ373" i="5"/>
  <c r="AL373" i="5" s="1"/>
  <c r="AJ374" i="5"/>
  <c r="AL374" i="5" s="1"/>
  <c r="AJ376" i="5"/>
  <c r="AL376" i="5" s="1"/>
  <c r="AJ377" i="5"/>
  <c r="AL377" i="5" s="1"/>
  <c r="AJ378" i="5"/>
  <c r="AL378" i="5" s="1"/>
  <c r="AJ379" i="5"/>
  <c r="AL379" i="5" s="1"/>
  <c r="AJ380" i="5"/>
  <c r="AL380" i="5" s="1"/>
  <c r="AJ384" i="5"/>
  <c r="AL384" i="5" s="1"/>
  <c r="AJ385" i="5"/>
  <c r="AL385" i="5" s="1"/>
  <c r="AJ389" i="5"/>
  <c r="AL389" i="5" s="1"/>
  <c r="AJ391" i="5"/>
  <c r="AL391" i="5" s="1"/>
  <c r="AJ395" i="5"/>
  <c r="AL395" i="5" s="1"/>
  <c r="AJ396" i="5"/>
  <c r="AL396" i="5" s="1"/>
  <c r="AJ399" i="5"/>
  <c r="AL399" i="5" s="1"/>
  <c r="AJ400" i="5"/>
  <c r="AL400" i="5" s="1"/>
  <c r="AJ401" i="5"/>
  <c r="AL401" i="5" s="1"/>
  <c r="AJ402" i="5"/>
  <c r="AL402" i="5" s="1"/>
  <c r="AJ403" i="5"/>
  <c r="AL403" i="5" s="1"/>
  <c r="AJ405" i="5"/>
  <c r="AL405" i="5" s="1"/>
  <c r="AJ4" i="5"/>
  <c r="AL4" i="5" s="1"/>
  <c r="E11" i="2" l="1"/>
  <c r="I11" i="2"/>
  <c r="E12" i="2"/>
  <c r="I12" i="2"/>
  <c r="E13" i="2"/>
  <c r="I13" i="2"/>
  <c r="I14" i="2"/>
  <c r="J14" i="2"/>
  <c r="E15" i="2"/>
  <c r="I15" i="2"/>
  <c r="E16" i="2"/>
  <c r="I16" i="2"/>
  <c r="J16" i="2"/>
  <c r="P16" i="2" s="1"/>
  <c r="E17" i="2"/>
  <c r="I17" i="2"/>
  <c r="J17" i="2"/>
  <c r="E18" i="2"/>
  <c r="I18" i="2"/>
  <c r="J18" i="2"/>
  <c r="E19" i="2"/>
  <c r="I19" i="2"/>
  <c r="J19" i="2"/>
  <c r="E20" i="2"/>
  <c r="I20" i="2"/>
  <c r="J20" i="2"/>
  <c r="E21" i="2"/>
  <c r="I21" i="2"/>
  <c r="J21" i="2"/>
  <c r="E22" i="2"/>
  <c r="I22" i="2"/>
  <c r="J22" i="2"/>
  <c r="P22" i="2" s="1"/>
  <c r="I23" i="2"/>
  <c r="J23" i="2"/>
  <c r="P23" i="2" s="1"/>
  <c r="I24" i="2"/>
  <c r="J24" i="2"/>
  <c r="P24" i="2" s="1"/>
  <c r="I25" i="2"/>
  <c r="J25" i="2"/>
  <c r="P25" i="2" s="1"/>
  <c r="I26" i="2"/>
  <c r="J26" i="2"/>
  <c r="P26" i="2" s="1"/>
  <c r="I27" i="2"/>
  <c r="J27" i="2"/>
  <c r="P27" i="2" s="1"/>
  <c r="I28" i="2"/>
  <c r="J28" i="2"/>
  <c r="P28" i="2" s="1"/>
  <c r="I29" i="2"/>
  <c r="J29" i="2"/>
  <c r="P29" i="2" s="1"/>
  <c r="I30" i="2"/>
  <c r="J30" i="2"/>
  <c r="P30" i="2" s="1"/>
  <c r="I31" i="2"/>
  <c r="J31" i="2"/>
  <c r="P31" i="2" s="1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O43" i="2" l="1"/>
  <c r="P43" i="2" s="1"/>
  <c r="O42" i="2"/>
  <c r="P42" i="2" l="1"/>
  <c r="O11" i="2"/>
  <c r="O12" i="2" l="1"/>
  <c r="P12" i="2" s="1"/>
  <c r="O13" i="2"/>
  <c r="P13" i="2" s="1"/>
  <c r="O14" i="2"/>
  <c r="P14" i="2" s="1"/>
  <c r="O15" i="2"/>
  <c r="P15" i="2" s="1"/>
  <c r="O17" i="2"/>
  <c r="P17" i="2" s="1"/>
  <c r="O18" i="2"/>
  <c r="P18" i="2" s="1"/>
  <c r="O19" i="2"/>
  <c r="P19" i="2" s="1"/>
  <c r="O20" i="2"/>
  <c r="P20" i="2" s="1"/>
  <c r="O21" i="2"/>
  <c r="P21" i="2" s="1"/>
  <c r="O32" i="2"/>
  <c r="O33" i="2"/>
  <c r="P33" i="2" s="1"/>
  <c r="O34" i="2"/>
  <c r="P34" i="2" s="1"/>
  <c r="O35" i="2"/>
  <c r="P35" i="2" s="1"/>
  <c r="O36" i="2"/>
  <c r="P36" i="2" s="1"/>
  <c r="O37" i="2"/>
  <c r="P37" i="2" s="1"/>
  <c r="O38" i="2"/>
  <c r="P38" i="2" s="1"/>
  <c r="O39" i="2"/>
  <c r="P39" i="2" s="1"/>
  <c r="O40" i="2"/>
  <c r="P40" i="2" s="1"/>
  <c r="O41" i="2"/>
  <c r="P41" i="2" s="1"/>
  <c r="P32" i="2" l="1"/>
  <c r="P3" i="2" s="1"/>
  <c r="P11" i="2"/>
  <c r="P82" i="2" l="1"/>
  <c r="R3" i="2"/>
</calcChain>
</file>

<file path=xl/sharedStrings.xml><?xml version="1.0" encoding="utf-8"?>
<sst xmlns="http://schemas.openxmlformats.org/spreadsheetml/2006/main" count="14790" uniqueCount="3038">
  <si>
    <t>Precio Estimado</t>
  </si>
  <si>
    <t>UNIDAD</t>
  </si>
  <si>
    <t>EMPAQUE X 25</t>
  </si>
  <si>
    <t>METRO</t>
  </si>
  <si>
    <t>KILOGRAMO</t>
  </si>
  <si>
    <t>LITRO</t>
  </si>
  <si>
    <t>DOCENA</t>
  </si>
  <si>
    <t>REFRIGERIO</t>
  </si>
  <si>
    <t>GALON</t>
  </si>
  <si>
    <t>RECOGEDOR DE PLASTICO TAMAÑO MEDIANO</t>
  </si>
  <si>
    <t>PAR</t>
  </si>
  <si>
    <t>135000360004</t>
  </si>
  <si>
    <t>GUANTE DE JEBE DE USO DOMESTICO TALLA 7</t>
  </si>
  <si>
    <t>CIENTO</t>
  </si>
  <si>
    <t>MILLAR</t>
  </si>
  <si>
    <t>GASOHOL 84 PLUS</t>
  </si>
  <si>
    <t>EMPAQUE X 50</t>
  </si>
  <si>
    <t>DECENA</t>
  </si>
  <si>
    <t>710300010010</t>
  </si>
  <si>
    <t>CINTA ADHESIVA TRANSPARENTE 2 in X 72 yd</t>
  </si>
  <si>
    <t>CINTA ADHESIVA TRANSPARENTE 1/2 in X 72 yd</t>
  </si>
  <si>
    <t>710300060057</t>
  </si>
  <si>
    <t>710600010012</t>
  </si>
  <si>
    <t>ARCHIVADOR DE CARTON CON PALANCA LOMO ANCHO TAMAÑO OFICIO</t>
  </si>
  <si>
    <t>710600060005</t>
  </si>
  <si>
    <t>FORRO DE PLASTICO TAMAÑO OFICIO</t>
  </si>
  <si>
    <t>711100010008</t>
  </si>
  <si>
    <t>BORRADOR MIXTO TAMAÑO GRANDE</t>
  </si>
  <si>
    <t>715000190001</t>
  </si>
  <si>
    <t>SACAGRAPA DE METAL</t>
  </si>
  <si>
    <t>TABLERO ACRILICO TAMAÑO OFICIO CON SUJETADOR DE METAL</t>
  </si>
  <si>
    <t>TIJERA DE METAL DE 8 in CON MANGO DE PLASTICO</t>
  </si>
  <si>
    <t>715000440001</t>
  </si>
  <si>
    <t>MOTA PARA PIZARRA ACRILICA</t>
  </si>
  <si>
    <t>716000010001</t>
  </si>
  <si>
    <t>BOLIGRAFO (LAPICERO) DE TINTA LIQUIDA PUNTA FINA COLOR  NEGRO</t>
  </si>
  <si>
    <t>BOLIGRAFO (LAPICERO) DE TINTA SECA PUNTA FINA COLOR ROJO</t>
  </si>
  <si>
    <t>BOLIGRAFO (LAPICERO) DE TINTA LIQUIDA PUNTA FINA</t>
  </si>
  <si>
    <t>BOLIGRAFO (LAPICERO) DE TINTA SECA PUNTA FINA COLOR  AZUL</t>
  </si>
  <si>
    <t>BOLIGRAFO (LAPICERO) DE TINTA SECA PUNTA FINA COLOR  NEGRO</t>
  </si>
  <si>
    <t>LAPIZ NEGRO Nº 2 CON BORRADOR</t>
  </si>
  <si>
    <t>PLUMON RESALTADOR PUNTA GRUESA BISELADA</t>
  </si>
  <si>
    <t>716000060413</t>
  </si>
  <si>
    <t>PLUMON MARCADOR DE TINTA AL AGUA PUNTA GRUESA COLOR NEGRO</t>
  </si>
  <si>
    <t>716000060414</t>
  </si>
  <si>
    <t>PLUMON MARCADOR DE TINTA AL AGUA PUNTA GRUESA COLOR ROJO</t>
  </si>
  <si>
    <t>716000060415</t>
  </si>
  <si>
    <t>PLUMON MARCADOR DE TINTA AL AGUA PUNTA GRUESA COLOR AZUL</t>
  </si>
  <si>
    <t>PLUMON MARCADOR DE TINTA AL AGUA PUNTA GRUESA COLOR VERDE</t>
  </si>
  <si>
    <t>CUADERNO ESPIRAL CUADRICULADO TAMAÑO A4 X 200 HOJAS</t>
  </si>
  <si>
    <t>CUADERNO CUADRICULADO TAMAÑO A4 X 88 HOJAS</t>
  </si>
  <si>
    <t>EMPAQUE X 500</t>
  </si>
  <si>
    <t>LIBRO DE ACTAS DE 200 FOLIOS</t>
  </si>
  <si>
    <t>CLIP MARIPOSA DE METAL Nº 2 X 50</t>
  </si>
  <si>
    <t>CHINCHE CON CABEZA DE COLORES X 100</t>
  </si>
  <si>
    <t>CHINCHE CON CABEZA DORADA X 100</t>
  </si>
  <si>
    <t>GRAPA 23/8 X 1000</t>
  </si>
  <si>
    <t>718500080026</t>
  </si>
  <si>
    <t>GRAPA 26/6 X 5000</t>
  </si>
  <si>
    <t>SUJETADOR PARA PAPEL (TIPO FASTENER) DE METAL X 50</t>
  </si>
  <si>
    <t>CD GRABABLE DE 700 MB</t>
  </si>
  <si>
    <t>TONER DE IMPRESION PARA HP COD. REF. 49A Q5949A NEGRO</t>
  </si>
  <si>
    <t>TONER DE IMPRESION PARA HP COD. REF. 12A Q2612A NEGRO</t>
  </si>
  <si>
    <t>TONER DE IMPRESION PARA HP COD. REF. 36A CB436A NEGRO</t>
  </si>
  <si>
    <t>TONER DE IMPRESION PARA HP COD. REF. 35A CB435A NEGRO</t>
  </si>
  <si>
    <t>767500590004</t>
  </si>
  <si>
    <t>MEMORIA PORTATIL USB DE 8 GB</t>
  </si>
  <si>
    <t>MEMORIA PORTATIL USB DE 16 GB</t>
  </si>
  <si>
    <t>CANTIDAD</t>
  </si>
  <si>
    <t>TOTAL</t>
  </si>
  <si>
    <t>OBSERVACIONES</t>
  </si>
  <si>
    <t>CODIGO INTERNO</t>
  </si>
  <si>
    <t>CATALOGO SIGA</t>
  </si>
  <si>
    <t>Unidad
de medida</t>
  </si>
  <si>
    <t>DESCRIPCIÓN</t>
  </si>
  <si>
    <t>CODIGO</t>
  </si>
  <si>
    <t>NOMBRE DE ITEM</t>
  </si>
  <si>
    <t>PRECIO ESTIMADO</t>
  </si>
  <si>
    <t>SELLO FECHADOR</t>
  </si>
  <si>
    <t>item_bien</t>
  </si>
  <si>
    <t>nombre_item</t>
  </si>
  <si>
    <t>unidad_medida</t>
  </si>
  <si>
    <t>estado</t>
  </si>
  <si>
    <t>grupo_bien</t>
  </si>
  <si>
    <t>clase_bien</t>
  </si>
  <si>
    <t>familia_bien</t>
  </si>
  <si>
    <t>estado_mef</t>
  </si>
  <si>
    <t>ano_eje</t>
  </si>
  <si>
    <t>sec_ejec</t>
  </si>
  <si>
    <t>tipo_bien</t>
  </si>
  <si>
    <t>precio_ref</t>
  </si>
  <si>
    <t>fecha_reg</t>
  </si>
  <si>
    <t>cuser_id</t>
  </si>
  <si>
    <t>equipo_reg</t>
  </si>
  <si>
    <t>indicador</t>
  </si>
  <si>
    <t>fecha_ref</t>
  </si>
  <si>
    <t>cuser_modif</t>
  </si>
  <si>
    <t>flag_proc_cn</t>
  </si>
  <si>
    <t>flag_check</t>
  </si>
  <si>
    <t>cantidad_cn</t>
  </si>
  <si>
    <t>cantidad_cn2</t>
  </si>
  <si>
    <t>cantidad_cn3</t>
  </si>
  <si>
    <t>precio_ref_origen</t>
  </si>
  <si>
    <t>flag_activo</t>
  </si>
  <si>
    <t>cant_unidad</t>
  </si>
  <si>
    <t>nombre</t>
  </si>
  <si>
    <t>unidad_adquis</t>
  </si>
  <si>
    <t>flag_estado</t>
  </si>
  <si>
    <t>unidad_adqu</t>
  </si>
  <si>
    <t>precio_compra</t>
  </si>
  <si>
    <t>fecha_compra</t>
  </si>
  <si>
    <t>0034</t>
  </si>
  <si>
    <t>CERA AL AGUA PARA PISO COLOR ROJO</t>
  </si>
  <si>
    <t>A</t>
  </si>
  <si>
    <t>13</t>
  </si>
  <si>
    <t>30</t>
  </si>
  <si>
    <t>0007</t>
  </si>
  <si>
    <t>B</t>
  </si>
  <si>
    <t>03/06/2015 10:58:38.11</t>
  </si>
  <si>
    <t>04744514</t>
  </si>
  <si>
    <t>A_SIGA</t>
  </si>
  <si>
    <t>2</t>
  </si>
  <si>
    <t>08/06/2015 14:53:26.64</t>
  </si>
  <si>
    <t>01980772</t>
  </si>
  <si>
    <t>0</t>
  </si>
  <si>
    <t>N</t>
  </si>
  <si>
    <t>0037</t>
  </si>
  <si>
    <t>CERA AL AGUA PARA PISO COLOR AMARILLO</t>
  </si>
  <si>
    <t>0043</t>
  </si>
  <si>
    <t>CERA LIQUIDA PARA PISO COLOR ROJO</t>
  </si>
  <si>
    <t>0032</t>
  </si>
  <si>
    <t>CERA EN PASTA PARA PISO COLOR AMARILLO</t>
  </si>
  <si>
    <t>0008</t>
  </si>
  <si>
    <t>0033</t>
  </si>
  <si>
    <t>CERA EN PASTA PARA PISO COLOR ROJO</t>
  </si>
  <si>
    <t>0001</t>
  </si>
  <si>
    <t>KRESO</t>
  </si>
  <si>
    <t>0022</t>
  </si>
  <si>
    <t>08/06/2015 09:09:46.343</t>
  </si>
  <si>
    <t>ESCAL1</t>
  </si>
  <si>
    <t>0009</t>
  </si>
  <si>
    <t>KRESO X 1 L</t>
  </si>
  <si>
    <t>0045</t>
  </si>
  <si>
    <t>ESCOBA BAJA POLICIA DE 2 PITAS 2 ZUNCHOS</t>
  </si>
  <si>
    <t>50</t>
  </si>
  <si>
    <t>0005</t>
  </si>
  <si>
    <t>0047</t>
  </si>
  <si>
    <t>ESCOBA DE NAILON 2 HILERAS</t>
  </si>
  <si>
    <t>0126</t>
  </si>
  <si>
    <t>ESCOBILLA CIRCULAR DE NAILON PARA INODORO</t>
  </si>
  <si>
    <t>0006</t>
  </si>
  <si>
    <t>0039</t>
  </si>
  <si>
    <t>ESPONJA DE ESPUMA SINTETICA</t>
  </si>
  <si>
    <t>18/06/2015 10:00:33.72</t>
  </si>
  <si>
    <t>RECOGEDOR DE PLASTICO TAMAÑO GRANDE</t>
  </si>
  <si>
    <t>0013</t>
  </si>
  <si>
    <t>04/06/2015 15:07:32.983</t>
  </si>
  <si>
    <t>0004</t>
  </si>
  <si>
    <t>0036</t>
  </si>
  <si>
    <t>0049</t>
  </si>
  <si>
    <t>JABON DE TOCADOR EN BARRA X 100 g</t>
  </si>
  <si>
    <t>92</t>
  </si>
  <si>
    <t>0010</t>
  </si>
  <si>
    <t>23/06/2015 10:34:13.983</t>
  </si>
  <si>
    <t>0116</t>
  </si>
  <si>
    <t>JABON CARBOLICO EN BARRA X 100 g</t>
  </si>
  <si>
    <t>0117</t>
  </si>
  <si>
    <t>JABON CARBOLICO EN BARRA X 200 g</t>
  </si>
  <si>
    <t>2625</t>
  </si>
  <si>
    <t>LIBRO VOCES DE NUESTRA TIERRA.</t>
  </si>
  <si>
    <t>14</t>
  </si>
  <si>
    <t>03</t>
  </si>
  <si>
    <t>S</t>
  </si>
  <si>
    <t>9833</t>
  </si>
  <si>
    <t>LIBRO COMO PRODUCIR LECHE DE OPTIMA CALIDAD</t>
  </si>
  <si>
    <t>1885</t>
  </si>
  <si>
    <t>LIBRO PERÚ PAÍS MARAVILLOSO: MANUAL DE EDUCACIÓN AMBIENTAL PARA DOCENTES</t>
  </si>
  <si>
    <t>0024</t>
  </si>
  <si>
    <t>1886</t>
  </si>
  <si>
    <t>LIBRO LENGUA DE SEÑAS PERUANAS</t>
  </si>
  <si>
    <t>1887</t>
  </si>
  <si>
    <t>LIBRO CALENDARIO DE FESTIVIDADES DEL PERÚ</t>
  </si>
  <si>
    <t>1888</t>
  </si>
  <si>
    <t>LIBRO CONVENCIÓN SOBRE LOS DERECHOS DE LOS NIÑOS</t>
  </si>
  <si>
    <t>1889</t>
  </si>
  <si>
    <t>LIBRO CONCURSO JOSÉ MARÍA ARGUEDAS 2009</t>
  </si>
  <si>
    <t>1890</t>
  </si>
  <si>
    <t>LIBRO CONCURSO JOSÉ MARÍA ARGUEDAS 2010</t>
  </si>
  <si>
    <t>1891</t>
  </si>
  <si>
    <t>LIBRO DORITA Y SUS AMIGOS</t>
  </si>
  <si>
    <t>1892</t>
  </si>
  <si>
    <t>LIBRO UNA HERMOSA EXPERIENCIA</t>
  </si>
  <si>
    <t>1893</t>
  </si>
  <si>
    <t>LIBRO PEPÍN EL NIÑO JUGUETÓN</t>
  </si>
  <si>
    <t>1894</t>
  </si>
  <si>
    <t>LIBRO LA ILUSIÓN DE MARÍA</t>
  </si>
  <si>
    <t>1895</t>
  </si>
  <si>
    <t>LIBRO LA HISTORIA DE FRANCISCA</t>
  </si>
  <si>
    <t>1896</t>
  </si>
  <si>
    <t>LIBRO DIEZ MARIPOSAS</t>
  </si>
  <si>
    <t>1897</t>
  </si>
  <si>
    <t>LIBRO LA ESCUELA QUE QUEREMOS. ESTUDIANTES QUE OPINAN SOBRE EL PROYECTO EDUCATIVO NACIONAL AL 2021</t>
  </si>
  <si>
    <t>1898</t>
  </si>
  <si>
    <t>LIBRO CONCURSO NACIONAL DE LITERATURA</t>
  </si>
  <si>
    <t>1899</t>
  </si>
  <si>
    <t>LIBRO TRADICIONES CUZQUEÑAS PARA NIÑOS</t>
  </si>
  <si>
    <t>1905</t>
  </si>
  <si>
    <t>LIBRO TRES HISTORIAS DE LA VIDA REAL - SER CIUDADANO ES NUESTRO DERECHO</t>
  </si>
  <si>
    <t>1906</t>
  </si>
  <si>
    <t>LIBRO QUÉ PASOS DEBES SEGUIR PARA OBTENER TU DNI?- PONLE TU NOMBRE A TU DNI</t>
  </si>
  <si>
    <t>1907</t>
  </si>
  <si>
    <t>LIBRO DERECHOS DE AUTOR</t>
  </si>
  <si>
    <t>1908</t>
  </si>
  <si>
    <t>LIBRO MARCAS</t>
  </si>
  <si>
    <t>1909</t>
  </si>
  <si>
    <t>LIBRO PATENTES</t>
  </si>
  <si>
    <t>1910</t>
  </si>
  <si>
    <t>LIBRO SEIS OBJETIVOS PARA LA ACCIÓN - PROYECTO EDUCATIVO NACIONAL</t>
  </si>
  <si>
    <t>1911</t>
  </si>
  <si>
    <t>LIBRO BIODIVERSIDAD</t>
  </si>
  <si>
    <t>1912</t>
  </si>
  <si>
    <t>LIBRO EL GAS NATURAL</t>
  </si>
  <si>
    <t>0002</t>
  </si>
  <si>
    <t>GRASA PARA PALIER</t>
  </si>
  <si>
    <t>17</t>
  </si>
  <si>
    <t>55</t>
  </si>
  <si>
    <t>0014</t>
  </si>
  <si>
    <t>03/06/2015 13:59:54.716</t>
  </si>
  <si>
    <t>0038</t>
  </si>
  <si>
    <t>GRASA PARA VEHICULOS (ROJA)</t>
  </si>
  <si>
    <t>0025</t>
  </si>
  <si>
    <t>PAPEL TERMICO PARA FACSIMIL 205 mm X 30 m</t>
  </si>
  <si>
    <t>19</t>
  </si>
  <si>
    <t>91</t>
  </si>
  <si>
    <t>JUEGO DE AJEDREZ</t>
  </si>
  <si>
    <t>23</t>
  </si>
  <si>
    <t>52</t>
  </si>
  <si>
    <t>NET PARA VOLEY</t>
  </si>
  <si>
    <t>94</t>
  </si>
  <si>
    <t>03/06/2015 15:28:35.876</t>
  </si>
  <si>
    <t>BALA DE ATLETISMO PARA ENTRENAMIENTO (SIN PESO REGLAMENTARIO)</t>
  </si>
  <si>
    <t>0806</t>
  </si>
  <si>
    <t>SUPRESOR DE PICO DE 6 TOMAS 220 V</t>
  </si>
  <si>
    <t>28</t>
  </si>
  <si>
    <t>34</t>
  </si>
  <si>
    <t>0056</t>
  </si>
  <si>
    <t>ESCUADRA DE MADERA DE 90º X 60 cm</t>
  </si>
  <si>
    <t>29</t>
  </si>
  <si>
    <t>05</t>
  </si>
  <si>
    <t>0082</t>
  </si>
  <si>
    <t>JUEGO DE ESCUADRAS DE PLASTICO X 4 PIEZAS</t>
  </si>
  <si>
    <t>0027</t>
  </si>
  <si>
    <t>SILICONA LIQUIDA PARA MANUALIDADES X 250 mL</t>
  </si>
  <si>
    <t>10</t>
  </si>
  <si>
    <t>TEMPERA X 10 g APROX. JUEGO X 7 COLORES</t>
  </si>
  <si>
    <t>0055</t>
  </si>
  <si>
    <t>TEMPERA CON APLICADOR X 250 mL COLOR AZUL</t>
  </si>
  <si>
    <t>PLASTILINA DELGADA JUEGO X 10</t>
  </si>
  <si>
    <t>31</t>
  </si>
  <si>
    <t>75</t>
  </si>
  <si>
    <t>GLOBOS TAMAÑO MEDIANO DE VARIOS COLORES</t>
  </si>
  <si>
    <t>0508</t>
  </si>
  <si>
    <t>LAMINA EN MICROPOROSO COLORES VARIADOS</t>
  </si>
  <si>
    <t>0075</t>
  </si>
  <si>
    <t>PERFORADOR MANUAL PARA METAL</t>
  </si>
  <si>
    <t>41</t>
  </si>
  <si>
    <t>0134</t>
  </si>
  <si>
    <t>CUCHILLA CORTA PAPEL TAMAÑO MEDIANO</t>
  </si>
  <si>
    <t>0040</t>
  </si>
  <si>
    <t>MICA PARA ANILLAR TAMAÑO A4</t>
  </si>
  <si>
    <t>44</t>
  </si>
  <si>
    <t>36</t>
  </si>
  <si>
    <t>0012</t>
  </si>
  <si>
    <t>ESPIRAL DE PLASTICO 14 mm</t>
  </si>
  <si>
    <t>0078</t>
  </si>
  <si>
    <t>ESPIRAL DE PLASTICO 12 mm</t>
  </si>
  <si>
    <t>0084</t>
  </si>
  <si>
    <t>ESPIRAL DE PLASTICO 7 mm</t>
  </si>
  <si>
    <t>TAPA PLASTIFICADA PARA ANILLADO TAMAÑO A4</t>
  </si>
  <si>
    <t>0023</t>
  </si>
  <si>
    <t>STENCIL SIMPLE</t>
  </si>
  <si>
    <t>51</t>
  </si>
  <si>
    <t>0020</t>
  </si>
  <si>
    <t>TINTA PARA MIMEOGRAFO X 217 mL</t>
  </si>
  <si>
    <t>1123</t>
  </si>
  <si>
    <t>JUEGO DE LAMINAS, FICHAS, RECETARIOS Y FOLLETO DE ANIMACION A LA LECTURA EN ESTUCHE</t>
  </si>
  <si>
    <t>47</t>
  </si>
  <si>
    <t>0011</t>
  </si>
  <si>
    <t>7086</t>
  </si>
  <si>
    <t>LIBRO LEY DE PROCEDIMIENTO ADMINISTRATIVO GENERAL - LEY 27444</t>
  </si>
  <si>
    <t>54</t>
  </si>
  <si>
    <t>11</t>
  </si>
  <si>
    <t>3338</t>
  </si>
  <si>
    <t>LIBRO COSTEO DE PROCEDIMIENTO Y SERVICIOS ADMINISTRATIVOS EN EL MARCO DEL SISTEMA CBA</t>
  </si>
  <si>
    <t>3555</t>
  </si>
  <si>
    <t>CUADERNO DE AUTOAPRENDIZAJE DE MATEMATICA 3° GRADO DE PRIMARIA</t>
  </si>
  <si>
    <t>3556</t>
  </si>
  <si>
    <t>CUADERNO DE AUTOAPRENDIZAJE DE MATEMATICA 4° GRADO DE PRIMARIA</t>
  </si>
  <si>
    <t>3557</t>
  </si>
  <si>
    <t>CUADERNO DE AUTOAPRENDIZAJE DE MATEMATICA 5° GRADO DE PRIMARIA</t>
  </si>
  <si>
    <t>3558</t>
  </si>
  <si>
    <t>CUADERNO DE AUTOAPRENDIZAJE DE MATEMATICA 6° GRADO DE PRIMARIA</t>
  </si>
  <si>
    <t>3564</t>
  </si>
  <si>
    <t>CUADERNO DE AUTOAPRENDIZAJE DE COMUNICACION 3° GRADO DE PRIMARIA</t>
  </si>
  <si>
    <t>3565</t>
  </si>
  <si>
    <t>CUADERNO DE AUTOAPRENDIZAJE DE COMUNICACION 4° GRADO DE PRIMARIA</t>
  </si>
  <si>
    <t>3566</t>
  </si>
  <si>
    <t>CUADERNO DE AUTOAPRENDIZAJE DE COMUNICACION 5° GRADO DE PRIMARIA</t>
  </si>
  <si>
    <t>3567</t>
  </si>
  <si>
    <t>CUADERNO DE AUTOAPRENDIZAJE DE COMUNICACION 6° GRADO DE PRIMARIA</t>
  </si>
  <si>
    <t>4076</t>
  </si>
  <si>
    <t>LIBRO PROCEDIMIENTOS ADMINISTRATIVO DISCIPLINARIO</t>
  </si>
  <si>
    <t>7303</t>
  </si>
  <si>
    <t>LIBRO PROCEDIMIENTO ADMINISTRATIVO</t>
  </si>
  <si>
    <t>TACHO DE PLÁSTICO TIPO SANSON 50 L APROX.</t>
  </si>
  <si>
    <t>64</t>
  </si>
  <si>
    <t>61</t>
  </si>
  <si>
    <t>0003</t>
  </si>
  <si>
    <t>TACHO DE PLÁSTICO TIPO SANSON 75 L APROX.</t>
  </si>
  <si>
    <t>TACHO DE PLÁSTICO TIPO SANSON 100 L APROX.</t>
  </si>
  <si>
    <t>0240</t>
  </si>
  <si>
    <t>TACHO DE POLIETILENO PARA RECICLAJE DE BASURA 16 L APROX.</t>
  </si>
  <si>
    <t>BALDE DE PLASTICO X 20 L</t>
  </si>
  <si>
    <t>LAVATORIO DE PLASTICO X 23 L</t>
  </si>
  <si>
    <t>CINTA ADHESIVA TRANSPARENTE 1 in X 72 yd</t>
  </si>
  <si>
    <t>71</t>
  </si>
  <si>
    <t>CINTA ADHESIVA TRANSPARENTE 2 in X 55 yd</t>
  </si>
  <si>
    <t>CINTA ADHESIVA TRANSPARENTE 2 in X 40 yd</t>
  </si>
  <si>
    <t>0048</t>
  </si>
  <si>
    <t>0057</t>
  </si>
  <si>
    <t>GOMA EN BARRA X 40 g APROX.</t>
  </si>
  <si>
    <t>GOMA EN BARRA X 21 g APROX.</t>
  </si>
  <si>
    <t>0096</t>
  </si>
  <si>
    <t>GOMA ESCARCHADA X 10 mL</t>
  </si>
  <si>
    <t>0173</t>
  </si>
  <si>
    <t>NOTA AUTOADHESIVA 3 in X 3 in (7.6 cm X 7.6 cm) APROX. X 100 HOJAS X 5 VARIOS COLORES</t>
  </si>
  <si>
    <t>CINTA DE PAPEL PARA ENMASCARAR - MASKING TAPE 2 in X 55 yd</t>
  </si>
  <si>
    <t>0016</t>
  </si>
  <si>
    <t>CINTA DE PAPEL PARA ENMASCARAR - MASKING TAPE 2 in X 40 yd</t>
  </si>
  <si>
    <t>CINTA DE PAPEL PARA ENMASCARAR - MASKING TAPE 1 in X 40 yd</t>
  </si>
  <si>
    <t>CINTA DE PAPEL PARA ENMASCARAR - MASKING TAPE 1 1/2 in X 40 yd</t>
  </si>
  <si>
    <t>06</t>
  </si>
  <si>
    <t>0070</t>
  </si>
  <si>
    <t>ARCHIVADOR DE CARTON CON PALANCA LOMO ANCHO TAMAÑO A4</t>
  </si>
  <si>
    <t>0071</t>
  </si>
  <si>
    <t>ARCHIVADOR DE CARTON CON PALANCA LOMO ANGOSTO TAMAÑO A4</t>
  </si>
  <si>
    <t>0091</t>
  </si>
  <si>
    <t>ARCHIVADOR DE CARTON PLASTIFICADO CON PALANCA LOMO ANCHO 24 cm X 34 cm</t>
  </si>
  <si>
    <t>FOLDER MANILA TAMAÑO A4 CON REFUERZO</t>
  </si>
  <si>
    <t>FOLDER MANILA TAMAÑO A4 CON FASTENER DE METAL</t>
  </si>
  <si>
    <t>FOLDER MANILA TAMAÑO OFICIO CON  REFUERZO</t>
  </si>
  <si>
    <t>FOLDER DE PLASTICO CON SUJETADOR SUPERIOR TAMAÑO OFICIO</t>
  </si>
  <si>
    <t>0044</t>
  </si>
  <si>
    <t>FORRO DE PLASTICO TRANSPARENTE TAMAÑO OFICIO X 5 m</t>
  </si>
  <si>
    <t>FORRO DE PLÁSTICO AUTOADHESIVO TRANSPARENTE TAMAÑO A4 X 10</t>
  </si>
  <si>
    <t>SOBRE MANILA DE 90 g TAMAÑO OFICIO</t>
  </si>
  <si>
    <t>0234</t>
  </si>
  <si>
    <t>SOBRE MANILA TAMAÑO  A4</t>
  </si>
  <si>
    <t>0346</t>
  </si>
  <si>
    <t>SOBRE MANILA DE 75 g TAMAÑO 29 cm X 44 cm</t>
  </si>
  <si>
    <t>FOLDER PORTA DOCUMENTO TIPO CARPETA DE CARTON PLASTIFICADO CON LIGA TAMAÑO OFICIO</t>
  </si>
  <si>
    <t>BORRADOR MIXTO TAMAÑO CHICO</t>
  </si>
  <si>
    <t>CORRECTOR LIQUIDO TIPO LAPICERO</t>
  </si>
  <si>
    <t>CINTA DE ALGODON PARA MAQUINA DE ESCRIBIR MECANICA COLOR</t>
  </si>
  <si>
    <t>AGENDA IMPRESA TAMAÑO A5</t>
  </si>
  <si>
    <t>ENGRAPADOR GRANDE DE OFICINA (100 HOJAS)</t>
  </si>
  <si>
    <t>0041</t>
  </si>
  <si>
    <t>ENGRAPADOR CHICO DE OFICINA CON YUNQUE GIRATORIO</t>
  </si>
  <si>
    <t>0059</t>
  </si>
  <si>
    <t>ENGRAPADOR TIPO ALICATE CON YUNQUE FIJO</t>
  </si>
  <si>
    <t>0061</t>
  </si>
  <si>
    <t>ENGRAPADOR DE METAL TIPO ALICATE CON YUNQUE GIRATORIO</t>
  </si>
  <si>
    <t>PERFORADOR DE 2 ESPIGAS PARA 15 A 20 HOJAS</t>
  </si>
  <si>
    <t>0018</t>
  </si>
  <si>
    <t>PORTA LAPICERO ACRILICO TIPO CUBO</t>
  </si>
  <si>
    <t>PORTA CLIPS ACRILICO CON IMAN</t>
  </si>
  <si>
    <t>0015</t>
  </si>
  <si>
    <t>PORTA CLIPS DE ACRILICO FORMA OVALADA</t>
  </si>
  <si>
    <t>REGLA DE PLASTICO 30 cm</t>
  </si>
  <si>
    <t>0019</t>
  </si>
  <si>
    <t>REGLA DE PLASTICO 20 cm</t>
  </si>
  <si>
    <t>REGLA DE PLASTICO 60 cm</t>
  </si>
  <si>
    <t>0026</t>
  </si>
  <si>
    <t>0021</t>
  </si>
  <si>
    <t>TAJADOR DE BOLSILLO CON DEPOSITO</t>
  </si>
  <si>
    <t>TAJADOR DE MESA DE METAL</t>
  </si>
  <si>
    <t>TAJADOR DE MESA ACRILICO</t>
  </si>
  <si>
    <t>TIJERA DE METAL DE 7 in CON MANGO DE PLASTICO</t>
  </si>
  <si>
    <t>0042</t>
  </si>
  <si>
    <t>TIJERA DE METAL DE FORMAS DIVERSAS PARA DISEÑO</t>
  </si>
  <si>
    <t>0050</t>
  </si>
  <si>
    <t>TIJERA DE METAL DE 5 in CON PUNTA ROMA Y MANGO DE PLASTICO</t>
  </si>
  <si>
    <t>PORTA DISKETTE ACRILICO DE 3.5 in PARA 5</t>
  </si>
  <si>
    <t>DISPENSADOR DE CINTA ADHESIVA DE 72 yd</t>
  </si>
  <si>
    <t>0030</t>
  </si>
  <si>
    <t>0031</t>
  </si>
  <si>
    <t>DISPENSADOR DE CINTA ADHESIVA CON ADAPTADOR DE 36 yd Y 72 yd</t>
  </si>
  <si>
    <t>CUCHILLA PARA CORTAR PAPEL CON MANGO DE PLASTICO</t>
  </si>
  <si>
    <t>CUCHILLA PARA CORTAR PAPEL 10 mm</t>
  </si>
  <si>
    <t>60</t>
  </si>
  <si>
    <t>BOLIGRAFO (LAPICERO) DE TINTA LIQUIDA PUNTA FINA COLOR  ROJO</t>
  </si>
  <si>
    <t>BOLIGRAFO (LAPICERO) DE TINTA LIQUIDA PUNTA FINA COLOR  AZUL</t>
  </si>
  <si>
    <t>0187</t>
  </si>
  <si>
    <t>0195</t>
  </si>
  <si>
    <t>BOLIGRAFO (LAPICERO) DE TINTA SECA PUNTA FINA</t>
  </si>
  <si>
    <t>0198</t>
  </si>
  <si>
    <t>0201</t>
  </si>
  <si>
    <t>BOLIGRAFO (LAPICERO) FINO TIPO EJECUTIVO DE TINTA SECA PUNTA MEDIA</t>
  </si>
  <si>
    <t>0208</t>
  </si>
  <si>
    <t>0209</t>
  </si>
  <si>
    <t>0212</t>
  </si>
  <si>
    <t>BOLIGRAFO (LAPICERO) DE TINTA SECA PUNTA MEDIA COLOR  AZUL</t>
  </si>
  <si>
    <t>0213</t>
  </si>
  <si>
    <t>BOLIGRAFO (LAPICERO) DE TINTA SECA PUNTA MEDIA COLOR  NEGRO</t>
  </si>
  <si>
    <t>0214</t>
  </si>
  <si>
    <t>BOLIGRAFO (LAPICERO) DE TINTA SECA PUNTA MEDIA COLOR  ROJO</t>
  </si>
  <si>
    <t>0231</t>
  </si>
  <si>
    <t>BOLIGRAFO (LAPICERO) DE TINTA LIQUIDA PUNTA MEDIA COLOR AZUL</t>
  </si>
  <si>
    <t>0307</t>
  </si>
  <si>
    <t>BOLIGRAFO (LAPICERO) FINO TIPO EJECUTIVO DE TINTA LIQUIDA PUNTA FINA CON LOGOTIPO</t>
  </si>
  <si>
    <t>LAPIZ DE COLOR TAMAÑO GRANDE (JUEGO X 12 COLORES)</t>
  </si>
  <si>
    <t>LAPIZ GRAFITO Nº 2</t>
  </si>
  <si>
    <t>0378</t>
  </si>
  <si>
    <t>PLUMON PARA PIZARRA ACRILICA PUNTA GRUESA</t>
  </si>
  <si>
    <t>0379</t>
  </si>
  <si>
    <t>PLUMON PARA PIZARRA ACRILICA PUNTA MEDIANA</t>
  </si>
  <si>
    <t>0381</t>
  </si>
  <si>
    <t>PLUMON MARCADOR DE TINTA AL AGUA PUNTA GRUESA</t>
  </si>
  <si>
    <t>0383</t>
  </si>
  <si>
    <t>PLUMON MARCADOR DE TINTA AL AGUA PUNTA MEDIANA</t>
  </si>
  <si>
    <t>0418</t>
  </si>
  <si>
    <t>PLUMON MARCADOR DE TINTA AL AGUA PUNTA MEDIANA COLOR ROJO</t>
  </si>
  <si>
    <t>0419</t>
  </si>
  <si>
    <t>PLUMON MARCADOR DE TINTA AL AGUA PUNTA MEDIANA COLOR AZUL</t>
  </si>
  <si>
    <t>0464</t>
  </si>
  <si>
    <t>PLUMON MARCADOR DE TINTA AL AGUA PUNTA DELGADA JUEGO X 12 COLORES</t>
  </si>
  <si>
    <t>0540</t>
  </si>
  <si>
    <t>PLUMON PARA PIZARRA ACRILICA PUNTA GRUESA RECARGABLE COLOR AZUL</t>
  </si>
  <si>
    <t>0541</t>
  </si>
  <si>
    <t>PLUMON PARA PIZARRA ACRILICA PUNTA GRUESA RECARGABLE COLOR ROJO</t>
  </si>
  <si>
    <t>0542</t>
  </si>
  <si>
    <t>PLUMON PARA PIZARRA ACRILICA PUNTA GRUESA RECARGABLE COLOR NEGRO</t>
  </si>
  <si>
    <t>0546</t>
  </si>
  <si>
    <t>PLUMON MARCADOR DE TINTA AL AGUA PUNTA  GRUESA</t>
  </si>
  <si>
    <t>0578</t>
  </si>
  <si>
    <t>PLUMÓN RESALTADOR PUNTA MEDIA BISELADA FORMA TRIANGULAR DE 3 COLORES</t>
  </si>
  <si>
    <t>0076</t>
  </si>
  <si>
    <t>0203</t>
  </si>
  <si>
    <t>SELLO FECHADOR AUTOENTINTABLE LETRA DE 4 mm</t>
  </si>
  <si>
    <t>0390</t>
  </si>
  <si>
    <t>SELLO AUTOENTINTABLE 25 mm X 55 mm APROX.</t>
  </si>
  <si>
    <t>TAMPON CON CUBIERTA DE PLASTICO TAMAÑO GRANDE</t>
  </si>
  <si>
    <t>0063</t>
  </si>
  <si>
    <t>TAMPON CON CUBIERTA DE PLASTICO 11 cm X 7 cm APROX. COLOR AZUL</t>
  </si>
  <si>
    <t>0064</t>
  </si>
  <si>
    <t>TAMPON CON CUBIERTA DE PLASTICO 12.5 cm X 9.5 cm APROX. COLOR AZUL</t>
  </si>
  <si>
    <t>TINTA PARA TAMPON X 28 mL APROX. COLOR AZUL</t>
  </si>
  <si>
    <t>TINTA PARA TAMPON X 28 mL APROX. COLOR NEGRO</t>
  </si>
  <si>
    <t>LAPIZ DE CERA CRAYON DELGADO JUEGO X 12</t>
  </si>
  <si>
    <t>LAPIZ DE CERA CRAYON GRUESO JUEGO X 10</t>
  </si>
  <si>
    <t>TIZA CONVENCIONAL PARA PIZARRA COLOR BLANCO</t>
  </si>
  <si>
    <t>0152</t>
  </si>
  <si>
    <t>BLOCK DE PAPEL BOND DE COLOR TAMAÑO A4 X 40 HOJAS</t>
  </si>
  <si>
    <t>72</t>
  </si>
  <si>
    <t>0153</t>
  </si>
  <si>
    <t>BLOCK DE CARTULINA PLASTIFICADA 32 cm X 47 cm X 20 HOJAS</t>
  </si>
  <si>
    <t>0168</t>
  </si>
  <si>
    <t>BLOCK DE CARTULINA DE COLORES 23.5 cm X 31 cm X 20 HOJAS</t>
  </si>
  <si>
    <t>CUADERNO CUADRICULADO TAMAÑO A4 X 100 HOJAS</t>
  </si>
  <si>
    <t>CUADERNO ESPIRAL CUADRICULADO TAMAÑO A5 X 200 HOJAS</t>
  </si>
  <si>
    <t>CUADERNO ESPIRAL RAYADO TAMAÑO A4 X 100 HOJAS</t>
  </si>
  <si>
    <t>01/07/2015 00:00:00</t>
  </si>
  <si>
    <t>0120</t>
  </si>
  <si>
    <t>0159</t>
  </si>
  <si>
    <t>CUADERNO EMPASTADO CUADRICULADO TAMAÑO A5 X 100 HOJAS</t>
  </si>
  <si>
    <t>0226</t>
  </si>
  <si>
    <t>CUADERNO DOBLE ESPIRAL CUADRICULADO TAMAÑO A4 X 100 HOJAS</t>
  </si>
  <si>
    <t>0272</t>
  </si>
  <si>
    <t>CUADERNO CUADRICULADO TAMAÑO A4 X 82 HOJAS</t>
  </si>
  <si>
    <t>0287</t>
  </si>
  <si>
    <t>CUADERNO DOBLE ESPIRAL CUADRICULADO TAMAÑO A4 X 180 HOJAS</t>
  </si>
  <si>
    <t>0288</t>
  </si>
  <si>
    <t>CUADERNO DOBLE ESPIRAL CUADRICULADO TAMAÑO A5 X 180 HOJAS</t>
  </si>
  <si>
    <t>0224</t>
  </si>
  <si>
    <t>PAPEL BOND 80 g TAMAÑO  A4</t>
  </si>
  <si>
    <t>0227</t>
  </si>
  <si>
    <t>PAPEL BOND 75 g  TAMAÑO A4</t>
  </si>
  <si>
    <t>0230</t>
  </si>
  <si>
    <t>PAPEL BOND DE 75 g TAMAÑO A4 DE COLOR</t>
  </si>
  <si>
    <t>0242</t>
  </si>
  <si>
    <t>PAPEL BOND 80 g TAMAÑO A4 DE COLORES</t>
  </si>
  <si>
    <t>03/06/2015 11:34:37.646</t>
  </si>
  <si>
    <t>01341895</t>
  </si>
  <si>
    <t>PELA-PC</t>
  </si>
  <si>
    <t>0338</t>
  </si>
  <si>
    <t>PAPEL BOND 56 g  DE 61 cm X 86 cm</t>
  </si>
  <si>
    <t>0349</t>
  </si>
  <si>
    <t>PAPEL BOND 90 g DE 61 cm X  86 cm</t>
  </si>
  <si>
    <t>PAPEL KRAFT 50 g DE 1.20 m X 75  cm</t>
  </si>
  <si>
    <t>0035</t>
  </si>
  <si>
    <t>PAPEL KRAFT 75 g DE 1.20 m X 75 cm</t>
  </si>
  <si>
    <t>LIBRO DE ACTAS RAYADO 75 GR X (100 HOJAS )A-4 200 FOLIOS</t>
  </si>
  <si>
    <t>0085</t>
  </si>
  <si>
    <t>LIBRO DE INVENTARIO X 200 FOLIOS</t>
  </si>
  <si>
    <t>0196</t>
  </si>
  <si>
    <t>LIBRO DE ACTAS EMPASTADO RAYADO TAMAÑO A4 X 50 HOJAS</t>
  </si>
  <si>
    <t>PAPEL LUSTRE DE 50 cm X 65 cm</t>
  </si>
  <si>
    <t>0017</t>
  </si>
  <si>
    <t>PAPEL LUSTRE DE 50 cm X 65 cm.</t>
  </si>
  <si>
    <t>PAPEL CREPE DE 1.80 m X 50 cm</t>
  </si>
  <si>
    <t>0028</t>
  </si>
  <si>
    <t>PAPEL CREPE DE 1.80 m X 50 cm COLORES VARIADOS</t>
  </si>
  <si>
    <t>PAPEL SEDITA DIFERENTES COLORES</t>
  </si>
  <si>
    <t>0029</t>
  </si>
  <si>
    <t>0118</t>
  </si>
  <si>
    <t>PAPEL COMETA</t>
  </si>
  <si>
    <t>PAPEL BULKY 52 g  TAMAÑO A4</t>
  </si>
  <si>
    <t>CARTULINA DE HILO 165 g DE 50 cm X 65 cm</t>
  </si>
  <si>
    <t>73</t>
  </si>
  <si>
    <t>0097</t>
  </si>
  <si>
    <t>CARTULINA SATINADA 150 g DE 50 cm X 65 cm COLOR BLANCO</t>
  </si>
  <si>
    <t>0140</t>
  </si>
  <si>
    <t>CARTULINA CORRUGADA 180 g DE 50 cm X 65 cm DE COLOR</t>
  </si>
  <si>
    <t>0192</t>
  </si>
  <si>
    <t>CARTULINA SATINADA 150 g DE 50 cm X 65 cm DE COLOR</t>
  </si>
  <si>
    <t>0264</t>
  </si>
  <si>
    <t>CARTULINA PLASTIFICADA 50 cm X 70 cm</t>
  </si>
  <si>
    <t>CARTULINA TIPO CANSON 150 g DE 50 cm X 65 cm DE COLORES</t>
  </si>
  <si>
    <t>ALFILER DE METAL X 50 g</t>
  </si>
  <si>
    <t>85</t>
  </si>
  <si>
    <t>CLIP DE METAL CHICO Nº 1 X 100</t>
  </si>
  <si>
    <t>CLIP MARIPOSA DE METAL Nº 3 X 12</t>
  </si>
  <si>
    <t>CLIP MARIPOSA DE METAL Nº 1 X 50</t>
  </si>
  <si>
    <t>CLIP MARIPOSA DE METAL Nº 1 X 100</t>
  </si>
  <si>
    <t>SUJETADOR PARA PAPEL (TIPO FASTENER) DE METAL X 100</t>
  </si>
  <si>
    <t>LIGA DE JEBE DELGADA Nº  18</t>
  </si>
  <si>
    <t>BINDER CLIP (CLIP BILLETERO) DE 3/4 in X 12</t>
  </si>
  <si>
    <t>COLA SINTETICA X 250 g</t>
  </si>
  <si>
    <t>70</t>
  </si>
  <si>
    <t>PEGAMENTO TIPO TEROKAL X 1/4 gal</t>
  </si>
  <si>
    <t>0312</t>
  </si>
  <si>
    <t>PEGAMENTO TIPO TEROKAL X 1/8 L</t>
  </si>
  <si>
    <t>IMPRESORA (OTRAS)</t>
  </si>
  <si>
    <t>74</t>
  </si>
  <si>
    <t>08</t>
  </si>
  <si>
    <t>3200</t>
  </si>
  <si>
    <t>EQUIPO MULTIFUNCIONAL COPIADORA IMPRESORA SCANNER 19 PPM</t>
  </si>
  <si>
    <t>22</t>
  </si>
  <si>
    <t>2358</t>
  </si>
  <si>
    <t>01/07/2015 12:50:38.11</t>
  </si>
  <si>
    <t>0089</t>
  </si>
  <si>
    <t>PIZARRA ACRILICA DE 1.20 m X 2 m</t>
  </si>
  <si>
    <t>7305</t>
  </si>
  <si>
    <t>PIZARRA ACRILICA DE 2.40 m X 1.20 m</t>
  </si>
  <si>
    <t>0108</t>
  </si>
  <si>
    <t>PIZARRA ACRILICA DE 82.5 cm X 1.20 m CON SUJETADOR DE PAPEL</t>
  </si>
  <si>
    <t>PIZARRA ACRÍLICA 80 cm X 1.15 m</t>
  </si>
  <si>
    <t>DISKETTE DE 1.44 MB 3.5 in 2HD</t>
  </si>
  <si>
    <t>76</t>
  </si>
  <si>
    <t>CD GRABABLE DE 202 MB</t>
  </si>
  <si>
    <t>0083</t>
  </si>
  <si>
    <t>DISCO DVD - RW DE 4.7 GB</t>
  </si>
  <si>
    <t>TINTA DE IMPRESION PARA HP COD. REF. 51629A NEGRO</t>
  </si>
  <si>
    <t>TINTA DE IMPRESION PARA HP COD. REF. C6615D NEGRO</t>
  </si>
  <si>
    <t>0215</t>
  </si>
  <si>
    <t>TINTA DE IMPRESION PARA HP COD. REF. C6625A COLOR</t>
  </si>
  <si>
    <t>0235</t>
  </si>
  <si>
    <t>TINTA DE IMPRESION PARA LEXMARK COD. REF. 18L0042 COLOR</t>
  </si>
  <si>
    <t>0317</t>
  </si>
  <si>
    <t>TINTA DE IMPRESION PARA LEXMARK COD. REF. 18L0032 NEGRO</t>
  </si>
  <si>
    <t>1225</t>
  </si>
  <si>
    <t>TINTA DE IMPRESION PARA HP COD. REF. 51639A NEGRO</t>
  </si>
  <si>
    <t>0354</t>
  </si>
  <si>
    <t>0525</t>
  </si>
  <si>
    <t>TONER DE IMPRESION PARA HP COD. REF. Q5950A NEGRO</t>
  </si>
  <si>
    <t>0635</t>
  </si>
  <si>
    <t>1035</t>
  </si>
  <si>
    <t>TONER DE IMPRESION PARA HP COD. REF. 85A CE285A NEGRO</t>
  </si>
  <si>
    <t>1508</t>
  </si>
  <si>
    <t>TONER DE IMPRESION PARA KYOCERA COD. REF. TK 1147 NEGRO</t>
  </si>
  <si>
    <t>1600</t>
  </si>
  <si>
    <t>TÓNER DE IMPRESIÓN PARA HP COD. REF. 35AD CB435AD NEGRO</t>
  </si>
  <si>
    <t>1603</t>
  </si>
  <si>
    <t>TÓNER DE IMPRESIÓN PARA HP COD. REF. 12AD Q2612AD NEGRO</t>
  </si>
  <si>
    <t>2115</t>
  </si>
  <si>
    <t>TONER DE IMPRESION PARA HP COD. REF. 85A CE285AD NEGRO</t>
  </si>
  <si>
    <t>0756</t>
  </si>
  <si>
    <t>FILTRO DE PANTALLA DE 15 in</t>
  </si>
  <si>
    <t>0923</t>
  </si>
  <si>
    <t>COOLER PARA COMPUTADORA PORTATIL</t>
  </si>
  <si>
    <t>MEMORIA PORTATIL USB DE 4 GB</t>
  </si>
  <si>
    <t>0132</t>
  </si>
  <si>
    <t>FUNDA DE PLASTICO PARA COMPUTADORA X 4 PIEZAS</t>
  </si>
  <si>
    <t>79</t>
  </si>
  <si>
    <t>MALETIN PORTADOCUMENTOS DE NAILON TETRON</t>
  </si>
  <si>
    <t>89</t>
  </si>
  <si>
    <t>CORROSPUN 1.00 m X 1.00 m</t>
  </si>
  <si>
    <t>04</t>
  </si>
  <si>
    <t>TELA CASIMIR X 1.50 m DE ANCHO</t>
  </si>
  <si>
    <t>57</t>
  </si>
  <si>
    <t>0160</t>
  </si>
  <si>
    <t>TELA YUTE X 1 m DE ANCHO</t>
  </si>
  <si>
    <t>0666</t>
  </si>
  <si>
    <t>TELA FRANELA 1.00 m X 1.80 m COLOR VERDE</t>
  </si>
  <si>
    <t>1005</t>
  </si>
  <si>
    <t>TELA FRANELA 1.00 m X 1.50 m</t>
  </si>
  <si>
    <t>COLA DE RATA X 10 m</t>
  </si>
  <si>
    <t>09</t>
  </si>
  <si>
    <t>23/06/2015 02:34:42.186</t>
  </si>
  <si>
    <t>02050907</t>
  </si>
  <si>
    <t>0077</t>
  </si>
  <si>
    <t>AMBIENTADOR EN SPRAY X 400 mL APROX.</t>
  </si>
  <si>
    <t>04/06/2015 21:59:24.516</t>
  </si>
  <si>
    <t>08/06/2015 02:32:33.403</t>
  </si>
  <si>
    <t>KRESO X 1 gal</t>
  </si>
  <si>
    <t>17/06/2015 20:52:28.193</t>
  </si>
  <si>
    <t>21/06/2015 21:57:51.323</t>
  </si>
  <si>
    <t>ESCOBILLON DE CERDA PARA PISO X 30 cm</t>
  </si>
  <si>
    <t>0079</t>
  </si>
  <si>
    <t>ESCOBILLON DE CERDA PLASTICA DE 90 cm</t>
  </si>
  <si>
    <t>18/06/2015 20:51:35.89</t>
  </si>
  <si>
    <t>0136</t>
  </si>
  <si>
    <t>HISOPO DE PLASTICO PARA LIMPIAR BAÑO</t>
  </si>
  <si>
    <t>JABON DE TOCADOR LIQUIDO X 400 mL</t>
  </si>
  <si>
    <t>DIESEL B5 S50</t>
  </si>
  <si>
    <t>21</t>
  </si>
  <si>
    <t>0326</t>
  </si>
  <si>
    <t>ACEITE LUBRICANTE MULTIGRADO SAE 20W-50º PARA MOTOR GASOLINERO X 1/4 gal</t>
  </si>
  <si>
    <t>0330</t>
  </si>
  <si>
    <t>ACEITE LUBRICANTE MULTIGRADO SAE 25W-50º PARA MOTOR PETROLERO X 1 gal</t>
  </si>
  <si>
    <t>PELOTA DE BASQUETBOL Nº 5</t>
  </si>
  <si>
    <t>PELOTA DE FUTSAL Nº 04</t>
  </si>
  <si>
    <t>0068</t>
  </si>
  <si>
    <t>PELOTA DE CUERO DE VOLEIBOL</t>
  </si>
  <si>
    <t>PELOTA DE CUERO DE FUTBOL</t>
  </si>
  <si>
    <t>0531</t>
  </si>
  <si>
    <t>GUIA DOCENTE PARA EL USO DEL CUADERNO DE TRABAJO APRENDEMOS JUGANDO PARA NIÑOS Y NIÑAS DE 4 AÑOS</t>
  </si>
  <si>
    <t>40</t>
  </si>
  <si>
    <t>0398</t>
  </si>
  <si>
    <t>MANUAL DE COMPRENSION DE LECTURA PARA DOCENTES DE EDUCACION SECUNDARIA - MCL 2</t>
  </si>
  <si>
    <t>0399</t>
  </si>
  <si>
    <t>MANUAL DE COMPRENSION DE LECTURA PARA DOCENTES DE EDUCACION SECUNDARIA - MCL 3</t>
  </si>
  <si>
    <t>0400</t>
  </si>
  <si>
    <t>MANUAL DE COMPRENSION DE LECTURA PARA DOCENTES DE EDUCACION SECUNDARIA - MCL 4</t>
  </si>
  <si>
    <t>0401</t>
  </si>
  <si>
    <t>MANUAL DE COMPRENSION DE LECTURA PARA DOCENTES DE EDUCACION SECUNDARIA - MCL 5</t>
  </si>
  <si>
    <t>0402</t>
  </si>
  <si>
    <t>MANUAL DE COMPRENSION DE LECTURA PARA DOCENTES DE EDUCACION SECUNDARIA - MCL 6</t>
  </si>
  <si>
    <t>0253</t>
  </si>
  <si>
    <t>CUADERNO PARA EL ESTUDIANTE COMPRENSION LECTORA 4</t>
  </si>
  <si>
    <t>0254</t>
  </si>
  <si>
    <t>CUADERNO PARA EL ESTUDIANTE COMPRENSION LECTORA 5</t>
  </si>
  <si>
    <t>3121</t>
  </si>
  <si>
    <t>CUADERNO PARA EL ESTUDIANTE COMPRENSION LECTORA 1</t>
  </si>
  <si>
    <t>3122</t>
  </si>
  <si>
    <t>CUADERNO PARA EL ESTUDIANTE COMPRENSION LECTORA 2</t>
  </si>
  <si>
    <t>3123</t>
  </si>
  <si>
    <t>CUADERNO PARA EL ESTUDIANTE COMPRENSION LECTORA 3</t>
  </si>
  <si>
    <t>4944</t>
  </si>
  <si>
    <t>CUADERNO DE TRABAJO COMUNICACIÓN AIMARA 1º PRIMARIA</t>
  </si>
  <si>
    <t>4951</t>
  </si>
  <si>
    <t>CUADERNO DE TRABAJO MATEMÁTICA AIMARA 1º PRIMARIA</t>
  </si>
  <si>
    <t>16/06/2015 22:47:17.406</t>
  </si>
  <si>
    <t>4965</t>
  </si>
  <si>
    <t>CUADERNO DE TRABAJO COMUNICACIÓN AIMARA 2º PRIMARIA</t>
  </si>
  <si>
    <t>4972</t>
  </si>
  <si>
    <t>CUADERNO DE TRABAJO MATEMÁTICA AIMARA 2º PRIMARIA</t>
  </si>
  <si>
    <t>4986</t>
  </si>
  <si>
    <t>CUADERNO DE TRABAJO COMUNICACIÓN AIMARA 3º PRIMARIA</t>
  </si>
  <si>
    <t>4993</t>
  </si>
  <si>
    <t>CUADERNO DE TRABAJO MATEMÁTICA AIMARA 3º PRIMARIA</t>
  </si>
  <si>
    <t>5007</t>
  </si>
  <si>
    <t>CUADERNO DE TRABAJO COMUNICACIÓN AIMARA 4º PRIMARIA</t>
  </si>
  <si>
    <t>5014</t>
  </si>
  <si>
    <t>CUADERNO DE TRABAJO MATEMÁTICA AIMARA 4º PRIMARIA</t>
  </si>
  <si>
    <t>5028</t>
  </si>
  <si>
    <t>CUADERNO DE TRABAJO COMUNICACIÓN AIMARA 5º PRIMARIA</t>
  </si>
  <si>
    <t>5118</t>
  </si>
  <si>
    <t>CUADERNO DE TRABAJO INTEGRADO AIMARA II (4 AÑOS)</t>
  </si>
  <si>
    <t>5125</t>
  </si>
  <si>
    <t>CUADERNO DE TRABAJO INTEGRADO AIMARA II (5 AÑOS)</t>
  </si>
  <si>
    <t>7229</t>
  </si>
  <si>
    <t>CUADERNO DE TRABAJO APRENDE CONMIGO COMUNICACIÓN CASTELLANO 1º PRIMARIA</t>
  </si>
  <si>
    <t>7230</t>
  </si>
  <si>
    <t>CUADERNO DE TRABAJO APRENDE CONMIGO COMUNICACIÓN CASTELLANO 2º PRIMARIA</t>
  </si>
  <si>
    <t>7231</t>
  </si>
  <si>
    <t>CUADERNO DE TRABAJO APRENDE CONMIGO COMUNICACIÓN CASTELLANO 3º PRIMARIA</t>
  </si>
  <si>
    <t>7232</t>
  </si>
  <si>
    <t>CUADERNO DE TRABAJO APRENDE CONMIGO COMUNICACIÓN CASTELLANO 4º PRIMARIA</t>
  </si>
  <si>
    <t>7233</t>
  </si>
  <si>
    <t>CUADERNO DE TRABAJO APRENDE CONMIGO COMUNICACIÓN CASTELLANO 5º PRIMARIA</t>
  </si>
  <si>
    <t>7234</t>
  </si>
  <si>
    <t>CUADERNO DE TRABAJO INTEGRADO CIENCIA Y CIUDADANÍA AIMARA 1º PRIMARIA</t>
  </si>
  <si>
    <t>7235</t>
  </si>
  <si>
    <t>CUADERNO DE TRABAJO INTEGRADO CIENCIA Y CIUDADANÍA AIMARA 2º PRIMARIA</t>
  </si>
  <si>
    <t>7236</t>
  </si>
  <si>
    <t>CUADERNO DE TRABAJO INTEGRADO CIENCIA Y CIUDADANÍA AIMARA 3º PRIMARIA</t>
  </si>
  <si>
    <t>7237</t>
  </si>
  <si>
    <t>CUADERNO DE TRABAJO INTEGRADO CIENCIA Y CIUDADANÍA AIMARA 4º PRIMARIA</t>
  </si>
  <si>
    <t>7238</t>
  </si>
  <si>
    <t>CUADERNO DE TRABAJO INTEGRADO CIENCIA Y CIUDADANÍA AIMARA 5º PRIMARIA</t>
  </si>
  <si>
    <t>0124</t>
  </si>
  <si>
    <t>TACHO DE PLÁSTICO CON TAPA VAIVÉN 20 L APROX.</t>
  </si>
  <si>
    <t>LAVATORIO DE PLASTICO X 10 L</t>
  </si>
  <si>
    <t>22/06/2015 20:35:18.393</t>
  </si>
  <si>
    <t>FOLDER MANILA TAMAÑO  A4</t>
  </si>
  <si>
    <t>FOLDER MANILA  TAMAÑO A4</t>
  </si>
  <si>
    <t>FORRO DE PLASTICO TAMAÑO A4</t>
  </si>
  <si>
    <t>SOBRE MANILA  DE 90 g TAMAÑO A4</t>
  </si>
  <si>
    <t>0216</t>
  </si>
  <si>
    <t>SOBRE MANILA  TAMAÑO A4</t>
  </si>
  <si>
    <t>0238</t>
  </si>
  <si>
    <t>SOBRE MANILA  TAMAÑO  OFICIO</t>
  </si>
  <si>
    <t>0265</t>
  </si>
  <si>
    <t>SOBRE MANILA DE 90 g  TAMAÑO A4</t>
  </si>
  <si>
    <t>0052</t>
  </si>
  <si>
    <t>PERFORADOR DE 2 ESPIGAS PARA 10 A 15 HOJAS</t>
  </si>
  <si>
    <t>LAPIZ DE COLOR TAMAÑO CHICO (JUEGO X 12 COLORES)</t>
  </si>
  <si>
    <t>LAPIZ NEGRO GRADO 2B</t>
  </si>
  <si>
    <t>NUMERADOR AUTOMATICO DE METAL DE 8 DIGITOS</t>
  </si>
  <si>
    <t>0385</t>
  </si>
  <si>
    <t>PLUMON RESALTADOR PUNTA MEDIANA BISELADA</t>
  </si>
  <si>
    <t>0389</t>
  </si>
  <si>
    <t>0413</t>
  </si>
  <si>
    <t>0414</t>
  </si>
  <si>
    <t>0415</t>
  </si>
  <si>
    <t>0416</t>
  </si>
  <si>
    <t>0443</t>
  </si>
  <si>
    <t>PLUMON RESALTADOR PUNTA GRUESA BISELADA COLOR AMARILLO</t>
  </si>
  <si>
    <t>0444</t>
  </si>
  <si>
    <t>PLUMON RESALTADOR PUNTA GRUESA BISELADA COLOR ANARANJADO</t>
  </si>
  <si>
    <t>0543</t>
  </si>
  <si>
    <t>PLUMON PARA PIZARRA ACRILICA PUNTA GRUESA RECARGABLE COLOR VERDE</t>
  </si>
  <si>
    <t>TAMPON CON CUBIERTA DE PLASTICO TAMAÑO MEDIANO</t>
  </si>
  <si>
    <t>TINTA PARA TAMPON X 28 mL APROX.</t>
  </si>
  <si>
    <t>TINTA PARA TAMPON X 28 mL APROX. COLOR ROJO</t>
  </si>
  <si>
    <t>TINTA PARA TAMPON X 20 mL APROX. COLOR AZUL</t>
  </si>
  <si>
    <t>TINTA PARA TAMPON X 20 mL APROX. COLOR NEGRO</t>
  </si>
  <si>
    <t>TINTA PARA TAMPON X 20 mL APROX. COLOR ROJO</t>
  </si>
  <si>
    <t>TINTA PARA PLUMON DE PIZARRA ACRILICA X 30 mL</t>
  </si>
  <si>
    <t>TINTA PARA PLUMON DE PIZARRA ACRILICA X 30 mL COLOR AZUL</t>
  </si>
  <si>
    <t>TINTA PARA PLUMON DE PIZARRA ACRILICA X 30 mL COLOR VERDE</t>
  </si>
  <si>
    <t>TINTA PARA PLUMON DE PIZARRA ACRILICA X 30 mL COLOR NEGRO</t>
  </si>
  <si>
    <t>TINTA PARA PLUMON DE PIZARRA ACRILICA X 30 mL COLOR ROJO</t>
  </si>
  <si>
    <t>TINTA PARA PLUMON DE PIZARRA ACRILICA X 27.5 mL</t>
  </si>
  <si>
    <t>TINTA PARA PLUMON DE PIZARRA ACRILICA X 27.5 mL COLOR AZUL</t>
  </si>
  <si>
    <t>TINTA PARA PLUMON DE PIZARRA ACRILICA X 27.5 mL COLOR ROJO</t>
  </si>
  <si>
    <t>TINTA PARA PLUMON DE PIZARRA ACRILICA X 27.5 mL COLOR NEGRO</t>
  </si>
  <si>
    <t>TINTA PARA PLUMON DE PIZARRA ACRILICA X 27.5 mL COLOR VERDE</t>
  </si>
  <si>
    <t>CUADERNO ESPIRAL CUADRICULADO TAMAÑO A4 X 100 HOJAS</t>
  </si>
  <si>
    <t>PAPEL BOND  75 g TAMAÑO A4</t>
  </si>
  <si>
    <t>0237</t>
  </si>
  <si>
    <t>PAPEL BOND 80 g  TAMAÑO OFICIO</t>
  </si>
  <si>
    <t>0257</t>
  </si>
  <si>
    <t>PAPEL BOND 75 g TAMAÑO A4 DE COLOR</t>
  </si>
  <si>
    <t>0150</t>
  </si>
  <si>
    <t>LIBRO DE ACTAS EMPASTADO RAYADO TAMAÑO A4 X 200 HOJAS</t>
  </si>
  <si>
    <t>LIBRO DE ACTAS EMPASTADO RAYADO TAMAÑO A4 X 100 HOJAS</t>
  </si>
  <si>
    <t>PAPEL CUADRICULADO 8 OFICIOS</t>
  </si>
  <si>
    <t>PAPELOGRAFO RAYADO 60 g DE 61 cm X 86 cm</t>
  </si>
  <si>
    <t>0221</t>
  </si>
  <si>
    <t>PAPEL SEDA 50 cm X  65 cm</t>
  </si>
  <si>
    <t>PAPEL BULKY 52 g TAMAÑO  A4</t>
  </si>
  <si>
    <t>CARTULINA SIMPLE 180 g DE 100 cm X 50 cm</t>
  </si>
  <si>
    <t>CLIP MARIPOSA DE METAL Nº 1 X 12</t>
  </si>
  <si>
    <t>SUJETADOR PARA PAPEL (TIPO FASTENER) DE METAL</t>
  </si>
  <si>
    <t>SUJETADOR PARA PAPEL (TIPO FASTENER) DE  METAL</t>
  </si>
  <si>
    <t>SILLA FIJA DE PLASTICO</t>
  </si>
  <si>
    <t>8255</t>
  </si>
  <si>
    <t>0519</t>
  </si>
  <si>
    <t>TONER DE IMPRESION PARA KYOCERA COD. REF. TK-57 NEGRO</t>
  </si>
  <si>
    <t>0630</t>
  </si>
  <si>
    <t>1093</t>
  </si>
  <si>
    <t>TONER DE IMPRESION PARA KYOCERA COD. REF. TK-162 NEGRO</t>
  </si>
  <si>
    <t>1218</t>
  </si>
  <si>
    <t>TONER DE IMPRESION PARA CANON COD. REF. 104 NEGRO</t>
  </si>
  <si>
    <t>1998</t>
  </si>
  <si>
    <t>TONER DE IMPRESION PARA KYOCERA COD. REF. TK 1122 NEGRO</t>
  </si>
  <si>
    <t>2034</t>
  </si>
  <si>
    <t>TONER DE IMPRESION PARA KYOCERA COD. REF. TK 1112 NEGRO</t>
  </si>
  <si>
    <t>DATA SWITCH AUTOMATICO DE 4 PUERTOS</t>
  </si>
  <si>
    <t>COLCHON DE LONA COLOR BLANCO DE 1 PLAZA</t>
  </si>
  <si>
    <t>COLCHONETA DE ESPUMA DE 5 in X 1.90 m X 1.05 m</t>
  </si>
  <si>
    <t>CORROSPUN 1.00 m X 1.00 m COLOR FUCSIA</t>
  </si>
  <si>
    <t>0151</t>
  </si>
  <si>
    <t>CORROSPUN 1.00 m X 1.00 m COLOR AMARILLO</t>
  </si>
  <si>
    <t>CORROSPUN 1.00 m X 1.00 m COLOR CELESTE</t>
  </si>
  <si>
    <t>CORROSPUN 1.00 m X 1.00 m COLOR VERDE CLARO</t>
  </si>
  <si>
    <t>TELA FRANELA 70 cm X 50 m</t>
  </si>
  <si>
    <t>concate</t>
  </si>
  <si>
    <t>133000220009</t>
  </si>
  <si>
    <t>135000050045</t>
  </si>
  <si>
    <t>135000080025</t>
  </si>
  <si>
    <t>135000130006</t>
  </si>
  <si>
    <t>139200100117</t>
  </si>
  <si>
    <t>235200040014</t>
  </si>
  <si>
    <t>239400050007</t>
  </si>
  <si>
    <t>239400060013</t>
  </si>
  <si>
    <t>646100030027</t>
  </si>
  <si>
    <t>646100030240</t>
  </si>
  <si>
    <t>646100080005</t>
  </si>
  <si>
    <t>710300160006</t>
  </si>
  <si>
    <t>710600040024</t>
  </si>
  <si>
    <t>710600100234</t>
  </si>
  <si>
    <t>711100030005</t>
  </si>
  <si>
    <t>715000110041</t>
  </si>
  <si>
    <t>715000120010</t>
  </si>
  <si>
    <t>715000140018</t>
  </si>
  <si>
    <t>715000230050</t>
  </si>
  <si>
    <t>715000320033</t>
  </si>
  <si>
    <t>716000010002</t>
  </si>
  <si>
    <t>716000010022</t>
  </si>
  <si>
    <t>716000010212</t>
  </si>
  <si>
    <t>716000010213</t>
  </si>
  <si>
    <t>716000010214</t>
  </si>
  <si>
    <t>716000040070</t>
  </si>
  <si>
    <t>716000060443</t>
  </si>
  <si>
    <t>716000060540</t>
  </si>
  <si>
    <t>716000060541</t>
  </si>
  <si>
    <t>716000060542</t>
  </si>
  <si>
    <t>716000090064</t>
  </si>
  <si>
    <t>716000260013</t>
  </si>
  <si>
    <t>716000260014</t>
  </si>
  <si>
    <t>716000260015</t>
  </si>
  <si>
    <t>717200030014</t>
  </si>
  <si>
    <t>717200030287</t>
  </si>
  <si>
    <t>717200050227</t>
  </si>
  <si>
    <t>717200140152</t>
  </si>
  <si>
    <t>717200150015</t>
  </si>
  <si>
    <t>718500050001</t>
  </si>
  <si>
    <t>718500100017</t>
  </si>
  <si>
    <t>767400040083</t>
  </si>
  <si>
    <t>890400010045</t>
  </si>
  <si>
    <t>895700081005</t>
  </si>
  <si>
    <t>CLASIFICADOR</t>
  </si>
  <si>
    <t>Centro de Costo 
Institucion Educativa</t>
  </si>
  <si>
    <t>Nombres y Apellidos DIRECTOR(e)(a)</t>
  </si>
  <si>
    <t>Codigo Modular</t>
  </si>
  <si>
    <t>JUAN PEREZ PEREZ</t>
  </si>
  <si>
    <t>DISTRITO</t>
  </si>
  <si>
    <t>N°</t>
  </si>
  <si>
    <t>2.3. 1 5. 3 1</t>
  </si>
  <si>
    <t>2.3. 1 3. 1 1</t>
  </si>
  <si>
    <t>PELOTA DE GOMA PARA BASQUETBOL N° 07</t>
  </si>
  <si>
    <t>239400060042</t>
  </si>
  <si>
    <t>239400060034</t>
  </si>
  <si>
    <t>PELOTA DE FUTSAL Nº 3.5</t>
  </si>
  <si>
    <t>2.3. 1 9. 1 2</t>
  </si>
  <si>
    <t>PELOTA DE FUTBOL N° 5</t>
  </si>
  <si>
    <t>239400060015</t>
  </si>
  <si>
    <t>PELOTA DE GOMA DE VOLEIBOL</t>
  </si>
  <si>
    <t>239400060067</t>
  </si>
  <si>
    <t>2.3. 1 5. 1 2</t>
  </si>
  <si>
    <t>LIMPIA VIDRIO EN SPRAY X 1L</t>
  </si>
  <si>
    <t>133000270008</t>
  </si>
  <si>
    <t>PLUMON RESALTADOR PUNTA GRUESA BISELADA VERDE</t>
  </si>
  <si>
    <t>716000060445</t>
  </si>
  <si>
    <t>716000090066</t>
  </si>
  <si>
    <t>TAMPON CON CUBIERTA DE PLASTICO 12.5 cm X 9.5 cm APROX. COLOR NEGRO</t>
  </si>
  <si>
    <t>PAPEL BOND 75 g TAMAÑO A4 DE COLORES</t>
  </si>
  <si>
    <t>717200050413</t>
  </si>
  <si>
    <t>FIJARSE ITEMS NO EXISTE COLORES VARIOS</t>
  </si>
  <si>
    <t>CORROSPUN 1.00 m X 1.00 m - COLORES VARIOS</t>
  </si>
  <si>
    <t>TINTA PARA TAMPON X 30 mL APROX. COLOR AZUL</t>
  </si>
  <si>
    <t>TINTA PARA TAMPON X 30 mL APROX. COLOR NEGRO</t>
  </si>
  <si>
    <t>716000160014</t>
  </si>
  <si>
    <t>716000160015</t>
  </si>
  <si>
    <t>239400090220</t>
  </si>
  <si>
    <t>CONO DE PLASTICO PARA ENTRENAMIENTO 30 cm</t>
  </si>
  <si>
    <t>PLUMON MARCADOR DE TINTA AL AGUA PUNTA GRUESA COLOR NEGRO - PARA PAPEL</t>
  </si>
  <si>
    <t>PLUMON MARCADOR DE TINTA AL AGUA PUNTA GRUESA COLOR ROJO - PARA PAPEL</t>
  </si>
  <si>
    <t>PLUMON MARCADOR DE TINTA AL AGUA PUNTA GRUESA COLOR AZUL - PARA PAPEL</t>
  </si>
  <si>
    <t>Correo Electronico</t>
  </si>
  <si>
    <t>ANTISARRO PARA WATER</t>
  </si>
  <si>
    <t>Institucion Educativa</t>
  </si>
  <si>
    <t>Nombres y Apellidos del Director</t>
  </si>
  <si>
    <t>Numero de Celular</t>
  </si>
  <si>
    <t>Nº de Alum. Matriculados</t>
  </si>
  <si>
    <t>Nº Docentes</t>
  </si>
  <si>
    <t>Nº de Aulas</t>
  </si>
  <si>
    <t>1. PUNO.</t>
  </si>
  <si>
    <t>2. ACORA.</t>
  </si>
  <si>
    <t>3. AMANTANI.</t>
  </si>
  <si>
    <t>4. ATUNCOLLA.</t>
  </si>
  <si>
    <t>5. CAPACHICA.</t>
  </si>
  <si>
    <t>6. CHUCUITO.</t>
  </si>
  <si>
    <t>7. COATA.</t>
  </si>
  <si>
    <t>8. HUATA.</t>
  </si>
  <si>
    <t>9. MAÑAZO.</t>
  </si>
  <si>
    <t>10. PAUCARCOLLA.</t>
  </si>
  <si>
    <t>11. PICHACANI (Laraqueri).</t>
  </si>
  <si>
    <t>12. PLATERIA.</t>
  </si>
  <si>
    <t>13. SAN ANTONIO (San Antonio de Esquilache).</t>
  </si>
  <si>
    <t>14. TIQUILLACA.</t>
  </si>
  <si>
    <t>15. VILQUE.</t>
  </si>
  <si>
    <t>Aprobado</t>
  </si>
  <si>
    <t>Clasificador de Gasto</t>
  </si>
  <si>
    <t>Codigo Modular del Centro de Costo</t>
  </si>
  <si>
    <t xml:space="preserve"> - Aprobado</t>
  </si>
  <si>
    <t>Distrito</t>
  </si>
  <si>
    <t>Centro Poblado</t>
  </si>
  <si>
    <t>Cód. Mod.</t>
  </si>
  <si>
    <t>Nombre de IE</t>
  </si>
  <si>
    <t>Nivel</t>
  </si>
  <si>
    <t>Modalidad</t>
  </si>
  <si>
    <t>Tipo IE</t>
  </si>
  <si>
    <t>Total  de estudiantes matriculados (*)</t>
  </si>
  <si>
    <t>ACORA</t>
  </si>
  <si>
    <t>CUCHO ESQUEÑA</t>
  </si>
  <si>
    <t>2138739</t>
  </si>
  <si>
    <t xml:space="preserve">Educación Básica Regular      </t>
  </si>
  <si>
    <t xml:space="preserve">A1  - Pública - Sector Educación                                  </t>
  </si>
  <si>
    <t>CULTA</t>
  </si>
  <si>
    <t>2138737</t>
  </si>
  <si>
    <t>2138713</t>
  </si>
  <si>
    <t>VICTORIA</t>
  </si>
  <si>
    <t>SANTA ROSA DE YANAQUE</t>
  </si>
  <si>
    <t>2138724</t>
  </si>
  <si>
    <t>CHILLEROTA</t>
  </si>
  <si>
    <t>2138732</t>
  </si>
  <si>
    <t>JAYU JAYU</t>
  </si>
  <si>
    <t>2130001</t>
  </si>
  <si>
    <t>YANAPATA</t>
  </si>
  <si>
    <t>2130008</t>
  </si>
  <si>
    <t>HUILASIPE CALAPUJO</t>
  </si>
  <si>
    <t>2130009</t>
  </si>
  <si>
    <t>VILLA SOCCA</t>
  </si>
  <si>
    <t>2043226</t>
  </si>
  <si>
    <t>CARITAMAYA</t>
  </si>
  <si>
    <t>2062923</t>
  </si>
  <si>
    <t>PUTINI</t>
  </si>
  <si>
    <t>2062924</t>
  </si>
  <si>
    <t>MARCA ESQUEÑA</t>
  </si>
  <si>
    <t>2063008</t>
  </si>
  <si>
    <t>HUATACHI CHILA</t>
  </si>
  <si>
    <t>2066304</t>
  </si>
  <si>
    <t>MOCARAYA</t>
  </si>
  <si>
    <t>2057907</t>
  </si>
  <si>
    <t>CHAMCHILLA</t>
  </si>
  <si>
    <t>2058007</t>
  </si>
  <si>
    <t>KALLANCA</t>
  </si>
  <si>
    <t>2058011</t>
  </si>
  <si>
    <t>2058016</t>
  </si>
  <si>
    <t>TUPAC AMARU</t>
  </si>
  <si>
    <t>AMPARANI</t>
  </si>
  <si>
    <t>2058017</t>
  </si>
  <si>
    <t>2058019</t>
  </si>
  <si>
    <t>PARCCOCCOTA</t>
  </si>
  <si>
    <t>2058020</t>
  </si>
  <si>
    <t>2058021</t>
  </si>
  <si>
    <t>2059501</t>
  </si>
  <si>
    <t>BARRIO SAN MARTIN</t>
  </si>
  <si>
    <t>2059502</t>
  </si>
  <si>
    <t>SAN MARTIN</t>
  </si>
  <si>
    <t>BARRIO MIRAFLORES</t>
  </si>
  <si>
    <t>2059503</t>
  </si>
  <si>
    <t>2059511</t>
  </si>
  <si>
    <t>BARRIO SAN JUAN</t>
  </si>
  <si>
    <t>2059514</t>
  </si>
  <si>
    <t>2059516</t>
  </si>
  <si>
    <t>2059518</t>
  </si>
  <si>
    <t>2059522</t>
  </si>
  <si>
    <t>CAPALLA</t>
  </si>
  <si>
    <t>2059524</t>
  </si>
  <si>
    <t>2060605</t>
  </si>
  <si>
    <t>2060609</t>
  </si>
  <si>
    <t>COLLINI</t>
  </si>
  <si>
    <t>2060611</t>
  </si>
  <si>
    <t>CENTRAL PUKARA</t>
  </si>
  <si>
    <t>2060613</t>
  </si>
  <si>
    <t>MOLINO</t>
  </si>
  <si>
    <t>2060616</t>
  </si>
  <si>
    <t>SAN JOSE DE CALALA</t>
  </si>
  <si>
    <t>2060617</t>
  </si>
  <si>
    <t>SAN CARLOS</t>
  </si>
  <si>
    <t>2060618</t>
  </si>
  <si>
    <t>YUNGUYO CHAMACUTA</t>
  </si>
  <si>
    <t>2060621</t>
  </si>
  <si>
    <t>CCOTA CCOTA</t>
  </si>
  <si>
    <t>2060628</t>
  </si>
  <si>
    <t>CHANCACHI</t>
  </si>
  <si>
    <t>2060629</t>
  </si>
  <si>
    <t>ANOCARIRE</t>
  </si>
  <si>
    <t>2061407</t>
  </si>
  <si>
    <t>MARQUIRE</t>
  </si>
  <si>
    <t>2061408</t>
  </si>
  <si>
    <t>HUANTACACHI CHILA</t>
  </si>
  <si>
    <t>2061409</t>
  </si>
  <si>
    <t>JURUHUANANI</t>
  </si>
  <si>
    <t>2061416</t>
  </si>
  <si>
    <t>KENACO</t>
  </si>
  <si>
    <t>2061417</t>
  </si>
  <si>
    <t>MOLLOCO</t>
  </si>
  <si>
    <t>2062907</t>
  </si>
  <si>
    <t>2062910</t>
  </si>
  <si>
    <t>2062912</t>
  </si>
  <si>
    <t>CCACCA</t>
  </si>
  <si>
    <t>2062915</t>
  </si>
  <si>
    <t>2062918</t>
  </si>
  <si>
    <t>2062919</t>
  </si>
  <si>
    <t>ISCATA</t>
  </si>
  <si>
    <t>1710664</t>
  </si>
  <si>
    <t>ISCACHURO</t>
  </si>
  <si>
    <t>1710672</t>
  </si>
  <si>
    <t>1746254</t>
  </si>
  <si>
    <t>TOTORANI</t>
  </si>
  <si>
    <t>1621176</t>
  </si>
  <si>
    <t>PIRCO</t>
  </si>
  <si>
    <t>1621184</t>
  </si>
  <si>
    <t>1621218</t>
  </si>
  <si>
    <t>THUNCO</t>
  </si>
  <si>
    <t>1621291</t>
  </si>
  <si>
    <t>1621358</t>
  </si>
  <si>
    <t>CCACCALLACA</t>
  </si>
  <si>
    <t>1623628</t>
  </si>
  <si>
    <t>TUNQUIPA</t>
  </si>
  <si>
    <t>1621648</t>
  </si>
  <si>
    <t>HUARCANTINQUIHUI</t>
  </si>
  <si>
    <t>1621655</t>
  </si>
  <si>
    <t>IMATA</t>
  </si>
  <si>
    <t>1621663</t>
  </si>
  <si>
    <t>JACHACACHI</t>
  </si>
  <si>
    <t>1621671</t>
  </si>
  <si>
    <t>CHAJANA</t>
  </si>
  <si>
    <t>1621382</t>
  </si>
  <si>
    <t>AGUAS CALIENTES</t>
  </si>
  <si>
    <t>1621408</t>
  </si>
  <si>
    <t>PARAPICHUZA</t>
  </si>
  <si>
    <t>1621523</t>
  </si>
  <si>
    <t>QUENAFAJA</t>
  </si>
  <si>
    <t>1655042</t>
  </si>
  <si>
    <t>COCOSANI</t>
  </si>
  <si>
    <t>1654946</t>
  </si>
  <si>
    <t>CCOPAMAYA</t>
  </si>
  <si>
    <t>1654953</t>
  </si>
  <si>
    <t>ISCAHUINCHOCA</t>
  </si>
  <si>
    <t>1654961</t>
  </si>
  <si>
    <t>CIUDAD NUEVA</t>
  </si>
  <si>
    <t>1662394</t>
  </si>
  <si>
    <t>HUAÑASCURO</t>
  </si>
  <si>
    <t>1679323</t>
  </si>
  <si>
    <t>1569698</t>
  </si>
  <si>
    <t>QUELCA</t>
  </si>
  <si>
    <t>1569714</t>
  </si>
  <si>
    <t>1569722</t>
  </si>
  <si>
    <t>THUNUHUAYA</t>
  </si>
  <si>
    <t>1556463</t>
  </si>
  <si>
    <t>1556307</t>
  </si>
  <si>
    <t>1556331</t>
  </si>
  <si>
    <t>JACHA HUINCHOCA</t>
  </si>
  <si>
    <t>1556349</t>
  </si>
  <si>
    <t>1556380</t>
  </si>
  <si>
    <t>CHUSAMARCA</t>
  </si>
  <si>
    <t>3870430</t>
  </si>
  <si>
    <t>SILLUNI HAMAYA</t>
  </si>
  <si>
    <t>3870431</t>
  </si>
  <si>
    <t>3870432</t>
  </si>
  <si>
    <t>3870434</t>
  </si>
  <si>
    <t>2 DE MAYO</t>
  </si>
  <si>
    <t>HUILACAYA</t>
  </si>
  <si>
    <t>3870435</t>
  </si>
  <si>
    <t>AYMAHUI QUENARIRE</t>
  </si>
  <si>
    <t>3870436</t>
  </si>
  <si>
    <t>3870437</t>
  </si>
  <si>
    <t>CUSINI</t>
  </si>
  <si>
    <t>3922314</t>
  </si>
  <si>
    <t>QUELCA SECTOR MIRAFLORES</t>
  </si>
  <si>
    <t>3922315</t>
  </si>
  <si>
    <t>3916593</t>
  </si>
  <si>
    <t>ANCCACCA</t>
  </si>
  <si>
    <t>3916589</t>
  </si>
  <si>
    <t>3916584</t>
  </si>
  <si>
    <t>SOCCA</t>
  </si>
  <si>
    <t>0539254</t>
  </si>
  <si>
    <t>SACUYO</t>
  </si>
  <si>
    <t>0229641</t>
  </si>
  <si>
    <t>0229542</t>
  </si>
  <si>
    <t>0799437</t>
  </si>
  <si>
    <t>CHALLOCOLLO</t>
  </si>
  <si>
    <t>1470913</t>
  </si>
  <si>
    <t>1470939</t>
  </si>
  <si>
    <t>1470947</t>
  </si>
  <si>
    <t>1470962</t>
  </si>
  <si>
    <t>AYRUMAS CARUMAS</t>
  </si>
  <si>
    <t>1470871</t>
  </si>
  <si>
    <t>JILATAMARCA</t>
  </si>
  <si>
    <t>1414721</t>
  </si>
  <si>
    <t>AMANTANI</t>
  </si>
  <si>
    <t>HUAILLANOPAMPA</t>
  </si>
  <si>
    <t>3884998</t>
  </si>
  <si>
    <t>INCATIANA</t>
  </si>
  <si>
    <t>1621531</t>
  </si>
  <si>
    <t>VILLA ORINOJON</t>
  </si>
  <si>
    <t>1621481</t>
  </si>
  <si>
    <t>SAN CAYANO / SANCAYUNE</t>
  </si>
  <si>
    <t>1621317</t>
  </si>
  <si>
    <t>OCCOSUYO</t>
  </si>
  <si>
    <t>1621192</t>
  </si>
  <si>
    <t>COLQUECACHI</t>
  </si>
  <si>
    <t>2044001</t>
  </si>
  <si>
    <t>ALTO SANCAYUNI</t>
  </si>
  <si>
    <t>2044007</t>
  </si>
  <si>
    <t>OCCOPAMPA</t>
  </si>
  <si>
    <t>2044009</t>
  </si>
  <si>
    <t>SANCAYUNI</t>
  </si>
  <si>
    <t>2044015</t>
  </si>
  <si>
    <t>2044701</t>
  </si>
  <si>
    <t>ESTANCIA TAQUILE</t>
  </si>
  <si>
    <t>2044702</t>
  </si>
  <si>
    <t>SANTA ROSA</t>
  </si>
  <si>
    <t>2044707</t>
  </si>
  <si>
    <t>2044708</t>
  </si>
  <si>
    <t>1470954</t>
  </si>
  <si>
    <t>1470996</t>
  </si>
  <si>
    <t>TAQUILE</t>
  </si>
  <si>
    <t>1025352</t>
  </si>
  <si>
    <t>ATUNCOLLA</t>
  </si>
  <si>
    <t>YANAMOCCO</t>
  </si>
  <si>
    <t>2051503</t>
  </si>
  <si>
    <t>TICANI PAMPA</t>
  </si>
  <si>
    <t>2051504</t>
  </si>
  <si>
    <t>LLULLUCHANI</t>
  </si>
  <si>
    <t>2051505</t>
  </si>
  <si>
    <t>PATAS</t>
  </si>
  <si>
    <t>2053103</t>
  </si>
  <si>
    <t>JURIA</t>
  </si>
  <si>
    <t>2053802</t>
  </si>
  <si>
    <t>CHEJOLLANI</t>
  </si>
  <si>
    <t>2053807</t>
  </si>
  <si>
    <t>CHOQUELA</t>
  </si>
  <si>
    <t>2053812</t>
  </si>
  <si>
    <t>BUENAVISTA</t>
  </si>
  <si>
    <t>2053819</t>
  </si>
  <si>
    <t>JIPA GRANDE Y CHICO</t>
  </si>
  <si>
    <t>2053827</t>
  </si>
  <si>
    <t>CAYLLACUCHO</t>
  </si>
  <si>
    <t>2053829</t>
  </si>
  <si>
    <t>CACSI UKU</t>
  </si>
  <si>
    <t>2053830</t>
  </si>
  <si>
    <t>ALI GRANDE</t>
  </si>
  <si>
    <t>2053831</t>
  </si>
  <si>
    <t>SANTA BARBARA</t>
  </si>
  <si>
    <t>2053832</t>
  </si>
  <si>
    <t>SAN JOSE DE PRINCIPIO</t>
  </si>
  <si>
    <t>2053835</t>
  </si>
  <si>
    <t>SANTA CRUZ</t>
  </si>
  <si>
    <t>PATACANCHA</t>
  </si>
  <si>
    <t>1746262</t>
  </si>
  <si>
    <t>LLUNGO</t>
  </si>
  <si>
    <t>1621283</t>
  </si>
  <si>
    <t>ULLAGACHI</t>
  </si>
  <si>
    <t>1621606</t>
  </si>
  <si>
    <t>ANANSAYA</t>
  </si>
  <si>
    <t>1654979</t>
  </si>
  <si>
    <t>SAN JOSE PRINCIPIO</t>
  </si>
  <si>
    <t>1654987</t>
  </si>
  <si>
    <t>1556273</t>
  </si>
  <si>
    <t>COCHELA</t>
  </si>
  <si>
    <t>3870438</t>
  </si>
  <si>
    <t>3916597</t>
  </si>
  <si>
    <t>3916599</t>
  </si>
  <si>
    <t>1023209</t>
  </si>
  <si>
    <t>SAN JERONIMO DE HULLAGACHI</t>
  </si>
  <si>
    <t>1471002</t>
  </si>
  <si>
    <t>MORO</t>
  </si>
  <si>
    <t>1470988</t>
  </si>
  <si>
    <t>CAPACHICA</t>
  </si>
  <si>
    <t>CAPANO</t>
  </si>
  <si>
    <t>3870439</t>
  </si>
  <si>
    <t>SIALE</t>
  </si>
  <si>
    <t>3885212</t>
  </si>
  <si>
    <t>JAJANRA</t>
  </si>
  <si>
    <t>1621689</t>
  </si>
  <si>
    <t>ISAÑURA</t>
  </si>
  <si>
    <t>1621614</t>
  </si>
  <si>
    <t>CCOTOS</t>
  </si>
  <si>
    <t>1621507</t>
  </si>
  <si>
    <t>1621390</t>
  </si>
  <si>
    <t>HILATA</t>
  </si>
  <si>
    <t>1621424</t>
  </si>
  <si>
    <t>TANTEON</t>
  </si>
  <si>
    <t>1621457</t>
  </si>
  <si>
    <t>ESCALLANI</t>
  </si>
  <si>
    <t>1621465</t>
  </si>
  <si>
    <t>SANTA MARIA</t>
  </si>
  <si>
    <t>1623610</t>
  </si>
  <si>
    <t>COLLPA</t>
  </si>
  <si>
    <t>1621366</t>
  </si>
  <si>
    <t>LLACHON</t>
  </si>
  <si>
    <t>1621374</t>
  </si>
  <si>
    <t>2032512</t>
  </si>
  <si>
    <t>2032513</t>
  </si>
  <si>
    <t>CAPANO TOCTORO</t>
  </si>
  <si>
    <t>2032515</t>
  </si>
  <si>
    <t>CCOLLPA</t>
  </si>
  <si>
    <t>2032516</t>
  </si>
  <si>
    <t>2032517</t>
  </si>
  <si>
    <t>2032518</t>
  </si>
  <si>
    <t>YANACACO</t>
  </si>
  <si>
    <t>2032520</t>
  </si>
  <si>
    <t>2032521</t>
  </si>
  <si>
    <t>2032523</t>
  </si>
  <si>
    <t>YAPURA</t>
  </si>
  <si>
    <t>2032524</t>
  </si>
  <si>
    <t>SILACACHI</t>
  </si>
  <si>
    <t>2049602</t>
  </si>
  <si>
    <t>2049604</t>
  </si>
  <si>
    <t>SAN CRISTOBAL</t>
  </si>
  <si>
    <t>2049614</t>
  </si>
  <si>
    <t>SAN SALVADOR</t>
  </si>
  <si>
    <t>2049615</t>
  </si>
  <si>
    <t>2050002</t>
  </si>
  <si>
    <t>2050007</t>
  </si>
  <si>
    <t>PARAMIS CHICO</t>
  </si>
  <si>
    <t>2050009</t>
  </si>
  <si>
    <t>CHILLORA</t>
  </si>
  <si>
    <t>2050701</t>
  </si>
  <si>
    <t>CARMEN</t>
  </si>
  <si>
    <t>2050702</t>
  </si>
  <si>
    <t>3917314</t>
  </si>
  <si>
    <t>CHAPA</t>
  </si>
  <si>
    <t>1470921</t>
  </si>
  <si>
    <t>1470897</t>
  </si>
  <si>
    <t>1023282</t>
  </si>
  <si>
    <t>1023324</t>
  </si>
  <si>
    <t>1025717</t>
  </si>
  <si>
    <t>CHUCUITO</t>
  </si>
  <si>
    <t>ICHU</t>
  </si>
  <si>
    <t>2062921</t>
  </si>
  <si>
    <t>ATOJJA</t>
  </si>
  <si>
    <t>2062922</t>
  </si>
  <si>
    <t>ICHU RAYA</t>
  </si>
  <si>
    <t>2070501</t>
  </si>
  <si>
    <t>CAMATA</t>
  </si>
  <si>
    <t>2070505</t>
  </si>
  <si>
    <t>PUCANI</t>
  </si>
  <si>
    <t>2067112</t>
  </si>
  <si>
    <t>TAJQUINA</t>
  </si>
  <si>
    <t>2067113</t>
  </si>
  <si>
    <t>CUSIPATA</t>
  </si>
  <si>
    <t>2067801</t>
  </si>
  <si>
    <t>BARCO</t>
  </si>
  <si>
    <t>2067802</t>
  </si>
  <si>
    <t>CHINCHERA</t>
  </si>
  <si>
    <t>2067805</t>
  </si>
  <si>
    <t>PALLALLA</t>
  </si>
  <si>
    <t>2067824</t>
  </si>
  <si>
    <t>2067826</t>
  </si>
  <si>
    <t>HUANCARANE</t>
  </si>
  <si>
    <t>2067831</t>
  </si>
  <si>
    <t>CONCACHI</t>
  </si>
  <si>
    <t>2068602</t>
  </si>
  <si>
    <t>2068603</t>
  </si>
  <si>
    <t>2063701</t>
  </si>
  <si>
    <t>2063706</t>
  </si>
  <si>
    <t>BOSQUE</t>
  </si>
  <si>
    <t>2063715</t>
  </si>
  <si>
    <t>CHURO PAMPA</t>
  </si>
  <si>
    <t>2063720</t>
  </si>
  <si>
    <t>KARANA</t>
  </si>
  <si>
    <t>2063721</t>
  </si>
  <si>
    <t>INQUINCHU</t>
  </si>
  <si>
    <t>2063722</t>
  </si>
  <si>
    <t>PERKA</t>
  </si>
  <si>
    <t>2063724</t>
  </si>
  <si>
    <t>2063726</t>
  </si>
  <si>
    <t>POTOJANI GRANDE</t>
  </si>
  <si>
    <t>2068608</t>
  </si>
  <si>
    <t>POTOJANI CHICO</t>
  </si>
  <si>
    <t>2068610</t>
  </si>
  <si>
    <t>PATOJANI GRANDE</t>
  </si>
  <si>
    <t>2068615</t>
  </si>
  <si>
    <t>2070516</t>
  </si>
  <si>
    <t>2070518</t>
  </si>
  <si>
    <t>COCHIRAYA</t>
  </si>
  <si>
    <t>1621309</t>
  </si>
  <si>
    <t>1621267</t>
  </si>
  <si>
    <t>LUQUINA GRANDE</t>
  </si>
  <si>
    <t>1621242</t>
  </si>
  <si>
    <t>INCHUPALLA</t>
  </si>
  <si>
    <t>1621168</t>
  </si>
  <si>
    <t>TACASAYA</t>
  </si>
  <si>
    <t>1621697</t>
  </si>
  <si>
    <t>LUQUINA CHICO</t>
  </si>
  <si>
    <t>1556372</t>
  </si>
  <si>
    <t>PARINA</t>
  </si>
  <si>
    <t>1556406</t>
  </si>
  <si>
    <t>3884997</t>
  </si>
  <si>
    <t>HUAIRAPATA</t>
  </si>
  <si>
    <t>3870428</t>
  </si>
  <si>
    <t>3870429</t>
  </si>
  <si>
    <t>PACHAJONE / PACHAJNE</t>
  </si>
  <si>
    <t>3916578</t>
  </si>
  <si>
    <t>PIRAPI</t>
  </si>
  <si>
    <t>3916576</t>
  </si>
  <si>
    <t>YOCATA</t>
  </si>
  <si>
    <t>3917329</t>
  </si>
  <si>
    <t>1025725</t>
  </si>
  <si>
    <t>CARINA</t>
  </si>
  <si>
    <t>1023449</t>
  </si>
  <si>
    <t>0229666</t>
  </si>
  <si>
    <t>1525583</t>
  </si>
  <si>
    <t>COATA</t>
  </si>
  <si>
    <t>ALMOZANCHE</t>
  </si>
  <si>
    <t>3884999</t>
  </si>
  <si>
    <t>POJSIN</t>
  </si>
  <si>
    <t>1556414</t>
  </si>
  <si>
    <t>PUTUCUNI</t>
  </si>
  <si>
    <t>1556422</t>
  </si>
  <si>
    <t>SANTA CRUZ DE CAPARA</t>
  </si>
  <si>
    <t>1556448</t>
  </si>
  <si>
    <t>SUCASCO</t>
  </si>
  <si>
    <t>1556455</t>
  </si>
  <si>
    <t>CANDILE</t>
  </si>
  <si>
    <t>1556299</t>
  </si>
  <si>
    <t>JOCHI SAN FRANCISCO</t>
  </si>
  <si>
    <t>1556356</t>
  </si>
  <si>
    <t>LLUCO CENTRAL</t>
  </si>
  <si>
    <t>1556364</t>
  </si>
  <si>
    <t>ANGEL CARATA</t>
  </si>
  <si>
    <t>1556265</t>
  </si>
  <si>
    <t>UQUISILLA</t>
  </si>
  <si>
    <t>1621580</t>
  </si>
  <si>
    <t>LLACHAHUI</t>
  </si>
  <si>
    <t>1621416</t>
  </si>
  <si>
    <t>COLLANA LOJERA</t>
  </si>
  <si>
    <t>1621499</t>
  </si>
  <si>
    <t>CARATA</t>
  </si>
  <si>
    <t>1626795</t>
  </si>
  <si>
    <t>SANTIAGO SORAZA</t>
  </si>
  <si>
    <t>1626803</t>
  </si>
  <si>
    <t>ACCOPATA</t>
  </si>
  <si>
    <t>2048118</t>
  </si>
  <si>
    <t>TARIZANI</t>
  </si>
  <si>
    <t>2048120</t>
  </si>
  <si>
    <t>2048121</t>
  </si>
  <si>
    <t>POJSIN CARATA</t>
  </si>
  <si>
    <t>2048123</t>
  </si>
  <si>
    <t>PUTUCUNI PATA</t>
  </si>
  <si>
    <t>2048124</t>
  </si>
  <si>
    <t>URCUNIMUNI SUR</t>
  </si>
  <si>
    <t>2048827</t>
  </si>
  <si>
    <t>2048828</t>
  </si>
  <si>
    <t>2048829</t>
  </si>
  <si>
    <t>SORAZA</t>
  </si>
  <si>
    <t>2048831</t>
  </si>
  <si>
    <t>3917319</t>
  </si>
  <si>
    <t>LLUCO</t>
  </si>
  <si>
    <t>3917316</t>
  </si>
  <si>
    <t>3922318</t>
  </si>
  <si>
    <t>MUNOS</t>
  </si>
  <si>
    <t>3926415</t>
  </si>
  <si>
    <t>3926416</t>
  </si>
  <si>
    <t>0229617</t>
  </si>
  <si>
    <t>1025477</t>
  </si>
  <si>
    <t>HUATA</t>
  </si>
  <si>
    <t>YASIN</t>
  </si>
  <si>
    <t>2047302</t>
  </si>
  <si>
    <t>CHINCHERPAMPA</t>
  </si>
  <si>
    <t>2047311</t>
  </si>
  <si>
    <t>FAON</t>
  </si>
  <si>
    <t>2047312</t>
  </si>
  <si>
    <t>QUIVILLACA</t>
  </si>
  <si>
    <t>2047313</t>
  </si>
  <si>
    <t>PAMPA YASIN</t>
  </si>
  <si>
    <t>1621564</t>
  </si>
  <si>
    <t>1654995</t>
  </si>
  <si>
    <t>1655000</t>
  </si>
  <si>
    <t>1658921</t>
  </si>
  <si>
    <t>HUATTA</t>
  </si>
  <si>
    <t>0487348</t>
  </si>
  <si>
    <t>MAÑAZO</t>
  </si>
  <si>
    <t>ALTO ALIANZA</t>
  </si>
  <si>
    <t>1655018</t>
  </si>
  <si>
    <t>1679331</t>
  </si>
  <si>
    <t>1621572</t>
  </si>
  <si>
    <t>CAHUALLA</t>
  </si>
  <si>
    <t>1621630</t>
  </si>
  <si>
    <t>HUILAMOCCO</t>
  </si>
  <si>
    <t>1621234</t>
  </si>
  <si>
    <t>CHARAMAYA</t>
  </si>
  <si>
    <t>1556315</t>
  </si>
  <si>
    <t>COLLPANI</t>
  </si>
  <si>
    <t>2040801</t>
  </si>
  <si>
    <t>ESTACACHI</t>
  </si>
  <si>
    <t>2040803</t>
  </si>
  <si>
    <t>CONAVIRI</t>
  </si>
  <si>
    <t>2040810</t>
  </si>
  <si>
    <t>AÑAZANI</t>
  </si>
  <si>
    <t>2040811</t>
  </si>
  <si>
    <t>2041620</t>
  </si>
  <si>
    <t>JAHUASQUIPA</t>
  </si>
  <si>
    <t>2041625</t>
  </si>
  <si>
    <t>HACIENDA CANLLACCOLLO</t>
  </si>
  <si>
    <t>2041626</t>
  </si>
  <si>
    <t>2041627</t>
  </si>
  <si>
    <t>3870440</t>
  </si>
  <si>
    <t>3870442</t>
  </si>
  <si>
    <t>QUEARAYA</t>
  </si>
  <si>
    <t>3870443</t>
  </si>
  <si>
    <t>3870444</t>
  </si>
  <si>
    <t>3917320</t>
  </si>
  <si>
    <t>0229690</t>
  </si>
  <si>
    <t>CARI CARI</t>
  </si>
  <si>
    <t>1470905</t>
  </si>
  <si>
    <t>PAUCARCOLLA</t>
  </si>
  <si>
    <t>3870445</t>
  </si>
  <si>
    <t>SANTA BARBARA DE MORO</t>
  </si>
  <si>
    <t>2053836</t>
  </si>
  <si>
    <t>ANEXO CORTE</t>
  </si>
  <si>
    <t>2052313</t>
  </si>
  <si>
    <t>CHULLARA</t>
  </si>
  <si>
    <t>2052316</t>
  </si>
  <si>
    <t>SAN JOSE DE COLLANA</t>
  </si>
  <si>
    <t>2052317</t>
  </si>
  <si>
    <t>ILPAMAYO PATA</t>
  </si>
  <si>
    <t>2052318</t>
  </si>
  <si>
    <t>CANCHARANI</t>
  </si>
  <si>
    <t>1621150</t>
  </si>
  <si>
    <t>CHALE</t>
  </si>
  <si>
    <t>1621275</t>
  </si>
  <si>
    <t>CUPE</t>
  </si>
  <si>
    <t>1621325</t>
  </si>
  <si>
    <t>ANTONIANI</t>
  </si>
  <si>
    <t>1621333</t>
  </si>
  <si>
    <t>YANICO / TITILE</t>
  </si>
  <si>
    <t>1621556</t>
  </si>
  <si>
    <t>CORTE ESTACION</t>
  </si>
  <si>
    <t>1621473</t>
  </si>
  <si>
    <t>3917321</t>
  </si>
  <si>
    <t>0513192</t>
  </si>
  <si>
    <t>COLLANA</t>
  </si>
  <si>
    <t>1023803</t>
  </si>
  <si>
    <t>PICHACANI</t>
  </si>
  <si>
    <t>JATUCACHI</t>
  </si>
  <si>
    <t>1584846</t>
  </si>
  <si>
    <t>ANTAJAHUI</t>
  </si>
  <si>
    <t>2055603</t>
  </si>
  <si>
    <t>CHUNCARA</t>
  </si>
  <si>
    <t>2055604</t>
  </si>
  <si>
    <t>ÑUÑUMARCA</t>
  </si>
  <si>
    <t>2055605</t>
  </si>
  <si>
    <t>SUPUCACHI</t>
  </si>
  <si>
    <t>2055608</t>
  </si>
  <si>
    <t>2056418</t>
  </si>
  <si>
    <t>2056419</t>
  </si>
  <si>
    <t>SOQUESANI</t>
  </si>
  <si>
    <t>2056421</t>
  </si>
  <si>
    <t>2056423</t>
  </si>
  <si>
    <t>CATACORANI</t>
  </si>
  <si>
    <t>2056424</t>
  </si>
  <si>
    <t>LLANKANI</t>
  </si>
  <si>
    <t>2056426</t>
  </si>
  <si>
    <t>AQUECHIA</t>
  </si>
  <si>
    <t>2057202</t>
  </si>
  <si>
    <t>LORIPONGO</t>
  </si>
  <si>
    <t>2057205</t>
  </si>
  <si>
    <t>CARUCAYA</t>
  </si>
  <si>
    <t>2057207</t>
  </si>
  <si>
    <t>NAZAPARCO</t>
  </si>
  <si>
    <t>2057208</t>
  </si>
  <si>
    <t>ANGOSTURA</t>
  </si>
  <si>
    <t>2057210</t>
  </si>
  <si>
    <t>CUTIMBO</t>
  </si>
  <si>
    <t>2057211</t>
  </si>
  <si>
    <t>CUCHUCHUNI</t>
  </si>
  <si>
    <t>2057216</t>
  </si>
  <si>
    <t>ISCA SOQUESANI</t>
  </si>
  <si>
    <t>2057220</t>
  </si>
  <si>
    <t>ARBOLEDA</t>
  </si>
  <si>
    <t>1710680</t>
  </si>
  <si>
    <t>3870446</t>
  </si>
  <si>
    <t>3870447</t>
  </si>
  <si>
    <t>TOLAMARCA</t>
  </si>
  <si>
    <t>3870448</t>
  </si>
  <si>
    <t>JAYUNCURA</t>
  </si>
  <si>
    <t>3870449</t>
  </si>
  <si>
    <t>HACIENDA VILUYO</t>
  </si>
  <si>
    <t>3917323</t>
  </si>
  <si>
    <t>MALLKOAMAYO</t>
  </si>
  <si>
    <t>3916579</t>
  </si>
  <si>
    <t>1025568</t>
  </si>
  <si>
    <t>HUARIJUYO</t>
  </si>
  <si>
    <t>1372853</t>
  </si>
  <si>
    <t>0539858</t>
  </si>
  <si>
    <t>LARAQUERI</t>
  </si>
  <si>
    <t>0474627</t>
  </si>
  <si>
    <t>ANCACCA</t>
  </si>
  <si>
    <t>1470863</t>
  </si>
  <si>
    <t>PLATERIA</t>
  </si>
  <si>
    <t>RINCONADA</t>
  </si>
  <si>
    <t>2064501</t>
  </si>
  <si>
    <t>TITILACA</t>
  </si>
  <si>
    <t>2064506</t>
  </si>
  <si>
    <t>HUENCALLA</t>
  </si>
  <si>
    <t>2064507</t>
  </si>
  <si>
    <t>JACHA TITILACA</t>
  </si>
  <si>
    <t>2064508</t>
  </si>
  <si>
    <t>TORASAYA</t>
  </si>
  <si>
    <t>2064510</t>
  </si>
  <si>
    <t>2064511</t>
  </si>
  <si>
    <t>THALACA</t>
  </si>
  <si>
    <t>2064514</t>
  </si>
  <si>
    <t>WILQUE</t>
  </si>
  <si>
    <t>2064516</t>
  </si>
  <si>
    <t>PERCA</t>
  </si>
  <si>
    <t>2064518</t>
  </si>
  <si>
    <t>LACCONI</t>
  </si>
  <si>
    <t>2064519</t>
  </si>
  <si>
    <t>PATOJANI CHICO</t>
  </si>
  <si>
    <t>2068607</t>
  </si>
  <si>
    <t>1556281</t>
  </si>
  <si>
    <t>1621713</t>
  </si>
  <si>
    <t>SIHUECANI</t>
  </si>
  <si>
    <t>1621226</t>
  </si>
  <si>
    <t>CHILATA</t>
  </si>
  <si>
    <t>1679349</t>
  </si>
  <si>
    <t>CHICABOTIJA</t>
  </si>
  <si>
    <t>3916580</t>
  </si>
  <si>
    <t>PHUTINI</t>
  </si>
  <si>
    <t>3916585</t>
  </si>
  <si>
    <t>3922313</t>
  </si>
  <si>
    <t>AÑO CALLEJON</t>
  </si>
  <si>
    <t>1470889</t>
  </si>
  <si>
    <t>0501338</t>
  </si>
  <si>
    <t>CCOTA</t>
  </si>
  <si>
    <t>0229625</t>
  </si>
  <si>
    <t>CAMACANI</t>
  </si>
  <si>
    <t>0229740</t>
  </si>
  <si>
    <t>PUNO</t>
  </si>
  <si>
    <t>1679356</t>
  </si>
  <si>
    <t>VALLECITO</t>
  </si>
  <si>
    <t>1679364</t>
  </si>
  <si>
    <t>MANTO</t>
  </si>
  <si>
    <t>1679372</t>
  </si>
  <si>
    <t>CHIMU</t>
  </si>
  <si>
    <t>1679398</t>
  </si>
  <si>
    <t>ISLA CCAPI LOS UROS</t>
  </si>
  <si>
    <t>1655026</t>
  </si>
  <si>
    <t>MACHALLATA</t>
  </si>
  <si>
    <t>1659788</t>
  </si>
  <si>
    <t>1621143</t>
  </si>
  <si>
    <t>AZIRUNI</t>
  </si>
  <si>
    <t>1556323</t>
  </si>
  <si>
    <t>MANTO NUEVA ESPERANZA</t>
  </si>
  <si>
    <t>1556398</t>
  </si>
  <si>
    <t>1556257</t>
  </si>
  <si>
    <t>VILLA COPA CABANA</t>
  </si>
  <si>
    <t>1571462</t>
  </si>
  <si>
    <t>ALTO PUNO</t>
  </si>
  <si>
    <t>1578483</t>
  </si>
  <si>
    <t>2138708</t>
  </si>
  <si>
    <t>BELLAVISTA</t>
  </si>
  <si>
    <t>2033301</t>
  </si>
  <si>
    <t>PORTEÑO</t>
  </si>
  <si>
    <t>2033304</t>
  </si>
  <si>
    <t>2033308</t>
  </si>
  <si>
    <t>2033309</t>
  </si>
  <si>
    <t>2033311</t>
  </si>
  <si>
    <t>2033312</t>
  </si>
  <si>
    <t>2033313</t>
  </si>
  <si>
    <t>2033317</t>
  </si>
  <si>
    <t>2033318</t>
  </si>
  <si>
    <t>2033319</t>
  </si>
  <si>
    <t>ISLA KAPI CRUZ GRANDE</t>
  </si>
  <si>
    <t>2033320</t>
  </si>
  <si>
    <t>MANTO CENTRAL</t>
  </si>
  <si>
    <t>2033321</t>
  </si>
  <si>
    <t>OJHERANI</t>
  </si>
  <si>
    <t>2034101</t>
  </si>
  <si>
    <t>2034102</t>
  </si>
  <si>
    <t>RANCHO PUNCO - SALCEDO</t>
  </si>
  <si>
    <t>2034103</t>
  </si>
  <si>
    <t>JAYLLIHUAYA</t>
  </si>
  <si>
    <t>2034104</t>
  </si>
  <si>
    <t>2034105</t>
  </si>
  <si>
    <t>2034110</t>
  </si>
  <si>
    <t>2034111</t>
  </si>
  <si>
    <t>2034113</t>
  </si>
  <si>
    <t>LAYKAKOTA</t>
  </si>
  <si>
    <t>2034801</t>
  </si>
  <si>
    <t>8 DE OCTUBRE</t>
  </si>
  <si>
    <t>2034802</t>
  </si>
  <si>
    <t>RICARDO PALMA</t>
  </si>
  <si>
    <t>2034803</t>
  </si>
  <si>
    <t>MANTO NORTE</t>
  </si>
  <si>
    <t>2034807</t>
  </si>
  <si>
    <t>VILLA SANTA ROSA</t>
  </si>
  <si>
    <t>2034810</t>
  </si>
  <si>
    <t>2034811</t>
  </si>
  <si>
    <t>LEONCIO PRADO</t>
  </si>
  <si>
    <t>2034812</t>
  </si>
  <si>
    <t>2035106</t>
  </si>
  <si>
    <t>2035107</t>
  </si>
  <si>
    <t>2035801</t>
  </si>
  <si>
    <t>2035802</t>
  </si>
  <si>
    <t>2035809</t>
  </si>
  <si>
    <t>2035812</t>
  </si>
  <si>
    <t>2035813</t>
  </si>
  <si>
    <t>2035815</t>
  </si>
  <si>
    <t>2035817</t>
  </si>
  <si>
    <t>URUS CHULLUNI</t>
  </si>
  <si>
    <t>2035818</t>
  </si>
  <si>
    <t>2036601</t>
  </si>
  <si>
    <t>2036602</t>
  </si>
  <si>
    <t>ALTO HUASCAR</t>
  </si>
  <si>
    <t>2036603</t>
  </si>
  <si>
    <t>ANDRES AVELINO CACERES</t>
  </si>
  <si>
    <t>2036605</t>
  </si>
  <si>
    <t>SALCEDO TEPRO</t>
  </si>
  <si>
    <t>2036607</t>
  </si>
  <si>
    <t>2036609</t>
  </si>
  <si>
    <t>2036611</t>
  </si>
  <si>
    <t>CHANU CHANU</t>
  </si>
  <si>
    <t>2036613</t>
  </si>
  <si>
    <t>2036615</t>
  </si>
  <si>
    <t>PIURA PIURANI</t>
  </si>
  <si>
    <t>2036617</t>
  </si>
  <si>
    <t>CHANU CHANU ETAPA 1</t>
  </si>
  <si>
    <t>2036618</t>
  </si>
  <si>
    <t>UROS CHULLUNI</t>
  </si>
  <si>
    <t>2036619</t>
  </si>
  <si>
    <t>2037401</t>
  </si>
  <si>
    <t>2037402</t>
  </si>
  <si>
    <t>TUNUHUIRI</t>
  </si>
  <si>
    <t>2037404</t>
  </si>
  <si>
    <t>2037409</t>
  </si>
  <si>
    <t>2037429</t>
  </si>
  <si>
    <t>2037434</t>
  </si>
  <si>
    <t>2038209</t>
  </si>
  <si>
    <t>INDEPENDENCIA</t>
  </si>
  <si>
    <t>2038213</t>
  </si>
  <si>
    <t>2038912</t>
  </si>
  <si>
    <t>2038915</t>
  </si>
  <si>
    <t>2038919</t>
  </si>
  <si>
    <t>4 DE NOVIEMBRE</t>
  </si>
  <si>
    <t>2038920</t>
  </si>
  <si>
    <t>2038921</t>
  </si>
  <si>
    <t>2038922</t>
  </si>
  <si>
    <t>2038923</t>
  </si>
  <si>
    <t>2038929</t>
  </si>
  <si>
    <t>2038931</t>
  </si>
  <si>
    <t>2039001</t>
  </si>
  <si>
    <t>2039002</t>
  </si>
  <si>
    <t>2039003</t>
  </si>
  <si>
    <t>2039004</t>
  </si>
  <si>
    <t>2039007</t>
  </si>
  <si>
    <t>2039008</t>
  </si>
  <si>
    <t>SALCEDO</t>
  </si>
  <si>
    <t>2039016</t>
  </si>
  <si>
    <t>2039018</t>
  </si>
  <si>
    <t>2039020</t>
  </si>
  <si>
    <t>2039021</t>
  </si>
  <si>
    <t>2039023</t>
  </si>
  <si>
    <t>2039703</t>
  </si>
  <si>
    <t>MI PERU</t>
  </si>
  <si>
    <t>1746270</t>
  </si>
  <si>
    <t>1746288</t>
  </si>
  <si>
    <t>1746296</t>
  </si>
  <si>
    <t>SAN ANTONIO</t>
  </si>
  <si>
    <t>3870420</t>
  </si>
  <si>
    <t>3870421</t>
  </si>
  <si>
    <t>3870422</t>
  </si>
  <si>
    <t>ALTO SANTA ROSA</t>
  </si>
  <si>
    <t>3870423</t>
  </si>
  <si>
    <t>3884995</t>
  </si>
  <si>
    <t>LLAVINI</t>
  </si>
  <si>
    <t>3922319</t>
  </si>
  <si>
    <t>3922320</t>
  </si>
  <si>
    <t>HUERTA HUARAYA</t>
  </si>
  <si>
    <t>3922321</t>
  </si>
  <si>
    <t>3922322</t>
  </si>
  <si>
    <t>3922323</t>
  </si>
  <si>
    <t>3922324</t>
  </si>
  <si>
    <t>3922326</t>
  </si>
  <si>
    <t>3922327</t>
  </si>
  <si>
    <t>3922328</t>
  </si>
  <si>
    <t>3922329</t>
  </si>
  <si>
    <t>3922310</t>
  </si>
  <si>
    <t>3922311</t>
  </si>
  <si>
    <t>ALTO BELLAVISTA</t>
  </si>
  <si>
    <t>3922312</t>
  </si>
  <si>
    <t>3924642</t>
  </si>
  <si>
    <t>3924643</t>
  </si>
  <si>
    <t>3916575</t>
  </si>
  <si>
    <t>MIRAFLORES</t>
  </si>
  <si>
    <t>3916563</t>
  </si>
  <si>
    <t>3916572</t>
  </si>
  <si>
    <t>HACIENDA COLLACACHI</t>
  </si>
  <si>
    <t>0229633</t>
  </si>
  <si>
    <t>0229559</t>
  </si>
  <si>
    <t>0229567</t>
  </si>
  <si>
    <t>0229575</t>
  </si>
  <si>
    <t>JOSE ENCINAS</t>
  </si>
  <si>
    <t>0229674</t>
  </si>
  <si>
    <t>0229682</t>
  </si>
  <si>
    <t>0229526</t>
  </si>
  <si>
    <t>0229534</t>
  </si>
  <si>
    <t>0114332</t>
  </si>
  <si>
    <t>0114341</t>
  </si>
  <si>
    <t>0114342</t>
  </si>
  <si>
    <t>0114343</t>
  </si>
  <si>
    <t>0114344</t>
  </si>
  <si>
    <t>0114345</t>
  </si>
  <si>
    <t>0506733</t>
  </si>
  <si>
    <t>CHACARILLA DEL LAGO</t>
  </si>
  <si>
    <t>0474353</t>
  </si>
  <si>
    <t>0539353</t>
  </si>
  <si>
    <t>0539056</t>
  </si>
  <si>
    <t>0520130</t>
  </si>
  <si>
    <t>0506832</t>
  </si>
  <si>
    <t>CIUDAD UNIVERSITARIA</t>
  </si>
  <si>
    <t>0506931</t>
  </si>
  <si>
    <t>0548610</t>
  </si>
  <si>
    <t>MAGISTERIAL</t>
  </si>
  <si>
    <t>0548511</t>
  </si>
  <si>
    <t>0574913</t>
  </si>
  <si>
    <t>0574970</t>
  </si>
  <si>
    <t>0701482</t>
  </si>
  <si>
    <t>TORRES SAN CARLOS</t>
  </si>
  <si>
    <t>0701490</t>
  </si>
  <si>
    <t>0701508</t>
  </si>
  <si>
    <t>0706507</t>
  </si>
  <si>
    <t>0660258</t>
  </si>
  <si>
    <t>0618363</t>
  </si>
  <si>
    <t>SANTIAGO CHEJONA</t>
  </si>
  <si>
    <t>0618389</t>
  </si>
  <si>
    <t>0618397</t>
  </si>
  <si>
    <t>0618405</t>
  </si>
  <si>
    <t>BARRIO LLAVINI</t>
  </si>
  <si>
    <t>0618371</t>
  </si>
  <si>
    <t>1154426</t>
  </si>
  <si>
    <t>1025576</t>
  </si>
  <si>
    <t>1023431</t>
  </si>
  <si>
    <t>LOS ANDES</t>
  </si>
  <si>
    <t>1023357</t>
  </si>
  <si>
    <t>VILLA DEL LAGO</t>
  </si>
  <si>
    <t>1023316</t>
  </si>
  <si>
    <t>1023274</t>
  </si>
  <si>
    <t>1023399</t>
  </si>
  <si>
    <t>1023233</t>
  </si>
  <si>
    <t>1023191</t>
  </si>
  <si>
    <t>1470970</t>
  </si>
  <si>
    <t>1525591</t>
  </si>
  <si>
    <t>ISLA TUPIRI</t>
  </si>
  <si>
    <t>1540210</t>
  </si>
  <si>
    <t>JUNCAL</t>
  </si>
  <si>
    <t>3886720</t>
  </si>
  <si>
    <t>CACHIPASCANA</t>
  </si>
  <si>
    <t>3870424</t>
  </si>
  <si>
    <t>CRUZANI</t>
  </si>
  <si>
    <t>3870450</t>
  </si>
  <si>
    <t>KOMERUCHO</t>
  </si>
  <si>
    <t>3870451</t>
  </si>
  <si>
    <t>JESUS MARIA</t>
  </si>
  <si>
    <t>2043908</t>
  </si>
  <si>
    <t>1621622</t>
  </si>
  <si>
    <t>1621432</t>
  </si>
  <si>
    <t>3922316</t>
  </si>
  <si>
    <t>1345289</t>
  </si>
  <si>
    <t>TIQUILLACA</t>
  </si>
  <si>
    <t>CHILA</t>
  </si>
  <si>
    <t>1621259</t>
  </si>
  <si>
    <t>CONDORIRI</t>
  </si>
  <si>
    <t>1655034</t>
  </si>
  <si>
    <t>HACIENDA CHINGARANE</t>
  </si>
  <si>
    <t>2043227</t>
  </si>
  <si>
    <t>CECCECANI</t>
  </si>
  <si>
    <t>2043220</t>
  </si>
  <si>
    <t>KATACHILLA</t>
  </si>
  <si>
    <t>2043221</t>
  </si>
  <si>
    <t>PAXA</t>
  </si>
  <si>
    <t>2043223</t>
  </si>
  <si>
    <t>2043225</t>
  </si>
  <si>
    <t>TICUYO</t>
  </si>
  <si>
    <t>2043202</t>
  </si>
  <si>
    <t>PACSA</t>
  </si>
  <si>
    <t>2043207</t>
  </si>
  <si>
    <t>2043208</t>
  </si>
  <si>
    <t>0229708</t>
  </si>
  <si>
    <t>VILQUE</t>
  </si>
  <si>
    <t>SAN IGNACIO</t>
  </si>
  <si>
    <t>2042407</t>
  </si>
  <si>
    <t>POSTA</t>
  </si>
  <si>
    <t>2042415</t>
  </si>
  <si>
    <t>AGUA BUENA</t>
  </si>
  <si>
    <t>2042418</t>
  </si>
  <si>
    <t>PHESCACHA</t>
  </si>
  <si>
    <t>2042421</t>
  </si>
  <si>
    <t>SAN JUAN DE MACHACMARCA</t>
  </si>
  <si>
    <t>2042423</t>
  </si>
  <si>
    <t>2042425</t>
  </si>
  <si>
    <t>CCOACCASE / COAJASI</t>
  </si>
  <si>
    <t>2042428</t>
  </si>
  <si>
    <t>MACHACMARCA</t>
  </si>
  <si>
    <t>1621341</t>
  </si>
  <si>
    <t>COTAÑA</t>
  </si>
  <si>
    <t>1621200</t>
  </si>
  <si>
    <t>HUANCASAYA</t>
  </si>
  <si>
    <t>1621135</t>
  </si>
  <si>
    <t>HACIENDA CAIRANE</t>
  </si>
  <si>
    <t>1621440</t>
  </si>
  <si>
    <t>YANARICO</t>
  </si>
  <si>
    <t>1621515</t>
  </si>
  <si>
    <t>1621598</t>
  </si>
  <si>
    <t>AZUL CANCHA</t>
  </si>
  <si>
    <t>1621705</t>
  </si>
  <si>
    <t>3886719</t>
  </si>
  <si>
    <t>SUYANA</t>
  </si>
  <si>
    <t>3917324</t>
  </si>
  <si>
    <t>0229732</t>
  </si>
  <si>
    <t>0239046</t>
  </si>
  <si>
    <t>0230326</t>
  </si>
  <si>
    <t>0230698</t>
  </si>
  <si>
    <t>0230169</t>
  </si>
  <si>
    <t>0230615</t>
  </si>
  <si>
    <t>0559294</t>
  </si>
  <si>
    <t>0230490</t>
  </si>
  <si>
    <t>0230276</t>
  </si>
  <si>
    <t>0230292</t>
  </si>
  <si>
    <t>0227504</t>
  </si>
  <si>
    <t>0230466</t>
  </si>
  <si>
    <t>0230300</t>
  </si>
  <si>
    <t>0230268</t>
  </si>
  <si>
    <t>0230318</t>
  </si>
  <si>
    <t>0230383</t>
  </si>
  <si>
    <t>0230565</t>
  </si>
  <si>
    <t>0230375</t>
  </si>
  <si>
    <t>0230748</t>
  </si>
  <si>
    <t>0230631</t>
  </si>
  <si>
    <t>0230433</t>
  </si>
  <si>
    <t>0230797</t>
  </si>
  <si>
    <t>0230482</t>
  </si>
  <si>
    <t>0546911</t>
  </si>
  <si>
    <t>0226985</t>
  </si>
  <si>
    <t>0230508</t>
  </si>
  <si>
    <t>0230680</t>
  </si>
  <si>
    <t>0239038</t>
  </si>
  <si>
    <t>0474544</t>
  </si>
  <si>
    <t>0474361</t>
  </si>
  <si>
    <t>0230458</t>
  </si>
  <si>
    <t>0243857</t>
  </si>
  <si>
    <t>0243972</t>
  </si>
  <si>
    <t>0230557</t>
  </si>
  <si>
    <t>0230342</t>
  </si>
  <si>
    <t>TUNUHUIRICHICO</t>
  </si>
  <si>
    <t>0230995</t>
  </si>
  <si>
    <t>0230284</t>
  </si>
  <si>
    <t>UROS TORANI PATA</t>
  </si>
  <si>
    <t>0227421</t>
  </si>
  <si>
    <t>0230136</t>
  </si>
  <si>
    <t>0230151</t>
  </si>
  <si>
    <t>0231712</t>
  </si>
  <si>
    <t>0230235</t>
  </si>
  <si>
    <t>0230367</t>
  </si>
  <si>
    <t>0230201</t>
  </si>
  <si>
    <t>0230532</t>
  </si>
  <si>
    <t>0239079</t>
  </si>
  <si>
    <t>0230888</t>
  </si>
  <si>
    <t>0231043</t>
  </si>
  <si>
    <t>0230144</t>
  </si>
  <si>
    <t>0230359</t>
  </si>
  <si>
    <t>HUAJSAPATA</t>
  </si>
  <si>
    <t>0230110</t>
  </si>
  <si>
    <t>0230334</t>
  </si>
  <si>
    <t>YANAMAYO</t>
  </si>
  <si>
    <t>0230599</t>
  </si>
  <si>
    <t>0230979</t>
  </si>
  <si>
    <t>0230573</t>
  </si>
  <si>
    <t>0230722</t>
  </si>
  <si>
    <t>CHULLUNE</t>
  </si>
  <si>
    <t>0243840</t>
  </si>
  <si>
    <t>0230391</t>
  </si>
  <si>
    <t>0230607</t>
  </si>
  <si>
    <t>0231670</t>
  </si>
  <si>
    <t>1025758</t>
  </si>
  <si>
    <t>1154459</t>
  </si>
  <si>
    <t>0804294</t>
  </si>
  <si>
    <t>KAPI GRANDE</t>
  </si>
  <si>
    <t>1025766</t>
  </si>
  <si>
    <t>0804286</t>
  </si>
  <si>
    <t>TRIBUNA</t>
  </si>
  <si>
    <t>1023753</t>
  </si>
  <si>
    <t>1029818</t>
  </si>
  <si>
    <t>CHIARAQUE</t>
  </si>
  <si>
    <t>1029958</t>
  </si>
  <si>
    <t>0618421</t>
  </si>
  <si>
    <t>0618439</t>
  </si>
  <si>
    <t>0618413</t>
  </si>
  <si>
    <t>0804351</t>
  </si>
  <si>
    <t>HACIENDA UMAYO</t>
  </si>
  <si>
    <t>0546713</t>
  </si>
  <si>
    <t>0515841</t>
  </si>
  <si>
    <t>0242248</t>
  </si>
  <si>
    <t>PALCAMAYO</t>
  </si>
  <si>
    <t>0230524</t>
  </si>
  <si>
    <t>0239061</t>
  </si>
  <si>
    <t>0230193</t>
  </si>
  <si>
    <t>0227017</t>
  </si>
  <si>
    <t>SAN JUAN DE DIOS</t>
  </si>
  <si>
    <t>0547901</t>
  </si>
  <si>
    <t>1029966</t>
  </si>
  <si>
    <t>0531483</t>
  </si>
  <si>
    <t>HUACOCHULLO</t>
  </si>
  <si>
    <t>0231571</t>
  </si>
  <si>
    <t>0230987</t>
  </si>
  <si>
    <t>0231332</t>
  </si>
  <si>
    <t>0231209</t>
  </si>
  <si>
    <t>0660308</t>
  </si>
  <si>
    <t>0799411</t>
  </si>
  <si>
    <t>0660324</t>
  </si>
  <si>
    <t>CANCATANI</t>
  </si>
  <si>
    <t>0706598</t>
  </si>
  <si>
    <t>0559179</t>
  </si>
  <si>
    <t>0231407</t>
  </si>
  <si>
    <t>0231621</t>
  </si>
  <si>
    <t>HACIENDA SAN FERNANDO</t>
  </si>
  <si>
    <t>0530105</t>
  </si>
  <si>
    <t>IRPAPAMPA</t>
  </si>
  <si>
    <t>0531996</t>
  </si>
  <si>
    <t>0243816</t>
  </si>
  <si>
    <t>0231266</t>
  </si>
  <si>
    <t>0231134</t>
  </si>
  <si>
    <t>0231530</t>
  </si>
  <si>
    <t>0230904</t>
  </si>
  <si>
    <t>0231498</t>
  </si>
  <si>
    <t>0239384</t>
  </si>
  <si>
    <t>0231589</t>
  </si>
  <si>
    <t>CATAHUI</t>
  </si>
  <si>
    <t>0474346</t>
  </si>
  <si>
    <t>MOROCOLLO</t>
  </si>
  <si>
    <t>0530006</t>
  </si>
  <si>
    <t>0474338</t>
  </si>
  <si>
    <t>0559443</t>
  </si>
  <si>
    <t>0631374</t>
  </si>
  <si>
    <t>0227009</t>
  </si>
  <si>
    <t>CCOPAYA</t>
  </si>
  <si>
    <t>0231456</t>
  </si>
  <si>
    <t>0231464</t>
  </si>
  <si>
    <t>0231050</t>
  </si>
  <si>
    <t>0239376</t>
  </si>
  <si>
    <t>0231118</t>
  </si>
  <si>
    <t>0230946</t>
  </si>
  <si>
    <t>0231258</t>
  </si>
  <si>
    <t>CARUMAS</t>
  </si>
  <si>
    <t>0231753</t>
  </si>
  <si>
    <t>0231191</t>
  </si>
  <si>
    <t>0239368</t>
  </si>
  <si>
    <t>HUAYCHANI</t>
  </si>
  <si>
    <t>0231704</t>
  </si>
  <si>
    <t>0706606</t>
  </si>
  <si>
    <t>CHACO</t>
  </si>
  <si>
    <t>0660266</t>
  </si>
  <si>
    <t>0503029</t>
  </si>
  <si>
    <t>0477976</t>
  </si>
  <si>
    <t>0231142</t>
  </si>
  <si>
    <t>0231290</t>
  </si>
  <si>
    <t>0231522</t>
  </si>
  <si>
    <t>0230854</t>
  </si>
  <si>
    <t>0487330</t>
  </si>
  <si>
    <t>0230177</t>
  </si>
  <si>
    <t>0230714</t>
  </si>
  <si>
    <t>0231233</t>
  </si>
  <si>
    <t>0230912</t>
  </si>
  <si>
    <t>0231431</t>
  </si>
  <si>
    <t>JUROHUANANI</t>
  </si>
  <si>
    <t>0231449</t>
  </si>
  <si>
    <t>0231001</t>
  </si>
  <si>
    <t>0230821</t>
  </si>
  <si>
    <t>0231779</t>
  </si>
  <si>
    <t>0231068</t>
  </si>
  <si>
    <t>0231548</t>
  </si>
  <si>
    <t>HUANCARTINQUIHUI</t>
  </si>
  <si>
    <t>0231605</t>
  </si>
  <si>
    <t>0230920</t>
  </si>
  <si>
    <t>TANAPACA</t>
  </si>
  <si>
    <t>0231076</t>
  </si>
  <si>
    <t>0231381</t>
  </si>
  <si>
    <t>0231654</t>
  </si>
  <si>
    <t>0231613</t>
  </si>
  <si>
    <t>0231084</t>
  </si>
  <si>
    <t>LACACHI</t>
  </si>
  <si>
    <t>0231365</t>
  </si>
  <si>
    <t>0231555</t>
  </si>
  <si>
    <t>0231340</t>
  </si>
  <si>
    <t>0231100</t>
  </si>
  <si>
    <t>0231506</t>
  </si>
  <si>
    <t>TARUCAMARCA</t>
  </si>
  <si>
    <t>0231761</t>
  </si>
  <si>
    <t>0799445</t>
  </si>
  <si>
    <t>HUILASIPI</t>
  </si>
  <si>
    <t>0549105</t>
  </si>
  <si>
    <t>0615237</t>
  </si>
  <si>
    <t>1572536</t>
  </si>
  <si>
    <t>0230664</t>
  </si>
  <si>
    <t>0230185</t>
  </si>
  <si>
    <t>0230128</t>
  </si>
  <si>
    <t>0230474</t>
  </si>
  <si>
    <t>0231183</t>
  </si>
  <si>
    <t>0231282</t>
  </si>
  <si>
    <t>0230839</t>
  </si>
  <si>
    <t>0231423</t>
  </si>
  <si>
    <t>0231720</t>
  </si>
  <si>
    <t>0230938</t>
  </si>
  <si>
    <t>0231324</t>
  </si>
  <si>
    <t>0231019</t>
  </si>
  <si>
    <t>0231035</t>
  </si>
  <si>
    <t>0231308</t>
  </si>
  <si>
    <t>0231274</t>
  </si>
  <si>
    <t>CHURO</t>
  </si>
  <si>
    <t>0231241</t>
  </si>
  <si>
    <t>0231415</t>
  </si>
  <si>
    <t>0845503</t>
  </si>
  <si>
    <t>QUEMILLUNI</t>
  </si>
  <si>
    <t>0243758</t>
  </si>
  <si>
    <t>COPANI DEL ROSARIO</t>
  </si>
  <si>
    <t>0242255</t>
  </si>
  <si>
    <t>0230540</t>
  </si>
  <si>
    <t>0230219</t>
  </si>
  <si>
    <t>0242263</t>
  </si>
  <si>
    <t>0226993</t>
  </si>
  <si>
    <t>0529305</t>
  </si>
  <si>
    <t>LARIPATA</t>
  </si>
  <si>
    <t>0474551</t>
  </si>
  <si>
    <t>ANDAMARCA</t>
  </si>
  <si>
    <t>0804534</t>
  </si>
  <si>
    <t>0559328</t>
  </si>
  <si>
    <t>LLANQUERI</t>
  </si>
  <si>
    <t>0631366</t>
  </si>
  <si>
    <t>0230672</t>
  </si>
  <si>
    <t>0230706</t>
  </si>
  <si>
    <t>CRUSANI</t>
  </si>
  <si>
    <t>0660332</t>
  </si>
  <si>
    <t>0515940</t>
  </si>
  <si>
    <t>SAMUCHACA</t>
  </si>
  <si>
    <t>0631309</t>
  </si>
  <si>
    <t>0631291</t>
  </si>
  <si>
    <t>0230805</t>
  </si>
  <si>
    <t>0230417</t>
  </si>
  <si>
    <t>0230771</t>
  </si>
  <si>
    <t>0230789</t>
  </si>
  <si>
    <t>0230441</t>
  </si>
  <si>
    <t>0230755</t>
  </si>
  <si>
    <t>0230763</t>
  </si>
  <si>
    <t>0230409</t>
  </si>
  <si>
    <t>CAPAJSI</t>
  </si>
  <si>
    <t>0230425</t>
  </si>
  <si>
    <t>0218438</t>
  </si>
  <si>
    <t>SAJANACACHI</t>
  </si>
  <si>
    <t>0474445</t>
  </si>
  <si>
    <t>0231027</t>
  </si>
  <si>
    <t>0231738</t>
  </si>
  <si>
    <t>0231092</t>
  </si>
  <si>
    <t>TOTOJIRA</t>
  </si>
  <si>
    <t>0231126</t>
  </si>
  <si>
    <t>0230953</t>
  </si>
  <si>
    <t>0231159</t>
  </si>
  <si>
    <t>0231662</t>
  </si>
  <si>
    <t>0231316</t>
  </si>
  <si>
    <t>0231167</t>
  </si>
  <si>
    <t>0231217</t>
  </si>
  <si>
    <t>0231225</t>
  </si>
  <si>
    <t>0230847</t>
  </si>
  <si>
    <t>0230961</t>
  </si>
  <si>
    <t>0231514</t>
  </si>
  <si>
    <t>0231175</t>
  </si>
  <si>
    <t>0559476</t>
  </si>
  <si>
    <t>0804419</t>
  </si>
  <si>
    <t>0804435</t>
  </si>
  <si>
    <t>0516740</t>
  </si>
  <si>
    <t>0522292</t>
  </si>
  <si>
    <t>1571587</t>
  </si>
  <si>
    <t>1023407</t>
  </si>
  <si>
    <t>1023365</t>
  </si>
  <si>
    <t>1154491</t>
  </si>
  <si>
    <t>1364629</t>
  </si>
  <si>
    <t>0239723</t>
  </si>
  <si>
    <t>0474452</t>
  </si>
  <si>
    <t>0578930</t>
  </si>
  <si>
    <t>1753730</t>
  </si>
  <si>
    <t>0522193</t>
  </si>
  <si>
    <t>0631333</t>
  </si>
  <si>
    <t>0660282</t>
  </si>
  <si>
    <t>0535864</t>
  </si>
  <si>
    <t>0706580</t>
  </si>
  <si>
    <t>0474494</t>
  </si>
  <si>
    <t>0579029</t>
  </si>
  <si>
    <t>0578971</t>
  </si>
  <si>
    <t>0615351</t>
  </si>
  <si>
    <t>0240341</t>
  </si>
  <si>
    <t>1260124</t>
  </si>
  <si>
    <t>1541887</t>
  </si>
  <si>
    <t xml:space="preserve">A3  - Pública - Municipalidad                                     </t>
  </si>
  <si>
    <t>1025113</t>
  </si>
  <si>
    <t>0744441</t>
  </si>
  <si>
    <t>1029982</t>
  </si>
  <si>
    <t>1025154</t>
  </si>
  <si>
    <t>1025196</t>
  </si>
  <si>
    <t>1572544</t>
  </si>
  <si>
    <t>1418169</t>
  </si>
  <si>
    <t>TAYPICIRCA</t>
  </si>
  <si>
    <t>1027820</t>
  </si>
  <si>
    <t>1385061</t>
  </si>
  <si>
    <t>1025394</t>
  </si>
  <si>
    <t>0631135</t>
  </si>
  <si>
    <t>0521997</t>
  </si>
  <si>
    <t>0240358</t>
  </si>
  <si>
    <t>1023522</t>
  </si>
  <si>
    <t>1023605</t>
  </si>
  <si>
    <t>1023480</t>
  </si>
  <si>
    <t>INCHYPALLA</t>
  </si>
  <si>
    <t>1400738</t>
  </si>
  <si>
    <t>1023563</t>
  </si>
  <si>
    <t>1669753</t>
  </si>
  <si>
    <t>1746304</t>
  </si>
  <si>
    <t>1372861</t>
  </si>
  <si>
    <t>0474569</t>
  </si>
  <si>
    <t>1571470</t>
  </si>
  <si>
    <t>1024124</t>
  </si>
  <si>
    <t>1571439</t>
  </si>
  <si>
    <t>1025774</t>
  </si>
  <si>
    <t>1029974</t>
  </si>
  <si>
    <t>1024033</t>
  </si>
  <si>
    <t>1024074</t>
  </si>
  <si>
    <t>1029644</t>
  </si>
  <si>
    <t>ORKAPATA</t>
  </si>
  <si>
    <t>0240259</t>
  </si>
  <si>
    <t>0240267</t>
  </si>
  <si>
    <t>0239814</t>
  </si>
  <si>
    <t>0578815</t>
  </si>
  <si>
    <t>0578799</t>
  </si>
  <si>
    <t>0240176</t>
  </si>
  <si>
    <t>0239822</t>
  </si>
  <si>
    <t>0578823</t>
  </si>
  <si>
    <t>0239798</t>
  </si>
  <si>
    <t>0578773</t>
  </si>
  <si>
    <t>0240184</t>
  </si>
  <si>
    <t>0618447</t>
  </si>
  <si>
    <t>0701557</t>
  </si>
  <si>
    <t>1721471</t>
  </si>
  <si>
    <t>1372879</t>
  </si>
  <si>
    <t xml:space="preserve">A2  - Pública - Otro Sector Público                               </t>
  </si>
  <si>
    <t>1376938</t>
  </si>
  <si>
    <t xml:space="preserve">A4  - Pública - En convenio                                       </t>
  </si>
  <si>
    <t>1564608</t>
  </si>
  <si>
    <t>0507533</t>
  </si>
  <si>
    <t>0489963</t>
  </si>
  <si>
    <t>1023928</t>
  </si>
  <si>
    <t>1025816</t>
  </si>
  <si>
    <t>1025808</t>
  </si>
  <si>
    <t>0536912</t>
  </si>
  <si>
    <t>1023647</t>
  </si>
  <si>
    <t>1023688</t>
  </si>
  <si>
    <t>0578955</t>
  </si>
  <si>
    <t>0578963</t>
  </si>
  <si>
    <t>1024082</t>
  </si>
  <si>
    <t>1024041</t>
  </si>
  <si>
    <t>0474502</t>
  </si>
  <si>
    <t>0474510</t>
  </si>
  <si>
    <t>0615203</t>
  </si>
  <si>
    <t>0521799</t>
  </si>
  <si>
    <t>UNIDAD DE GESTION EDUCATIVA PUNO</t>
  </si>
  <si>
    <t>CUADRO DE NECESIDADES 2018</t>
  </si>
  <si>
    <t xml:space="preserve">         UNIDAD DE GESTION EDUCATIVA LOCAL PUNO UE 311</t>
  </si>
  <si>
    <t xml:space="preserve">I.E.P. </t>
  </si>
  <si>
    <t>I.E.I.</t>
  </si>
  <si>
    <t>I.E.S.</t>
  </si>
  <si>
    <t>I.E.N.</t>
  </si>
  <si>
    <t>I.E.N.  - CUCHO ESQUEÑA</t>
  </si>
  <si>
    <t>I.E.N.  - CULTA PILCUYO</t>
  </si>
  <si>
    <t>I.E.N.  - VICTORIA</t>
  </si>
  <si>
    <t>I.E.N.  - SILLUYAMAYA</t>
  </si>
  <si>
    <t>I.E.N.  - CHILLEROTA</t>
  </si>
  <si>
    <t>I.E.N.  - JAYU JAYU RINCONADA</t>
  </si>
  <si>
    <t>I.E.N.  - YANAPATA</t>
  </si>
  <si>
    <t>I.E.N.  - HUILASIPE CALAPUJO</t>
  </si>
  <si>
    <t>I.E.N.  - HUALLATANI</t>
  </si>
  <si>
    <t>I.E.N.  - CARITAMAYA B</t>
  </si>
  <si>
    <t>I.E.N.  - PUTINI</t>
  </si>
  <si>
    <t>I.E.N.  - MARCA ESQUEÑA</t>
  </si>
  <si>
    <t>I.E.N.  - HUANTACACHI</t>
  </si>
  <si>
    <t>I.E.N.  - MOCARAYA</t>
  </si>
  <si>
    <t>I.E.N.  - CUCHO CHAMCHILLA</t>
  </si>
  <si>
    <t>I.E.N.  - KALLANCA</t>
  </si>
  <si>
    <t>I.E.N.  - TUPAC AMARU</t>
  </si>
  <si>
    <t>I.E.N.  - AMPARANI</t>
  </si>
  <si>
    <t>I.E.N.  - AYMAHUI QUENARIRI</t>
  </si>
  <si>
    <t>I.E.N.  - HUATA ESQUINA</t>
  </si>
  <si>
    <t>I.E.N.  - INKATAKI</t>
  </si>
  <si>
    <t>I.E.N.  - SAN PEDRO</t>
  </si>
  <si>
    <t>I.E.N.  - SAN MARTIN</t>
  </si>
  <si>
    <t>I.E.N.  - MIRAFLORES A</t>
  </si>
  <si>
    <t>I.E.N.  - CAPULLITOS</t>
  </si>
  <si>
    <t>I.E.N.  - SAN JUAN</t>
  </si>
  <si>
    <t>I.E.N.  - RETOÑITOS</t>
  </si>
  <si>
    <t>I.E.N.  - SANGRE AYMARA</t>
  </si>
  <si>
    <t>I.E.N.  - PARCCOCCOTA</t>
  </si>
  <si>
    <t>I.E.N.  - CAPALLA</t>
  </si>
  <si>
    <t>I.E.N.  - SOCCA PATJA</t>
  </si>
  <si>
    <t>I.E.N.  - TITIJO</t>
  </si>
  <si>
    <t>I.E.N.  - HUILALACA</t>
  </si>
  <si>
    <t>I.E.N.  - CENTRAL PUKARA</t>
  </si>
  <si>
    <t>I.E.N.  - MOLINO</t>
  </si>
  <si>
    <t>I.E.N.  - SAN JOSE DE CALALA</t>
  </si>
  <si>
    <t>I.E.N.  - SAN CARLOS</t>
  </si>
  <si>
    <t>I.E.N.  - YUNGUYO CHAMACUTA</t>
  </si>
  <si>
    <t>I.E.N.  - CCOTA CCOTA</t>
  </si>
  <si>
    <t>I.E.N.  - CHANCACHI CENTRAL</t>
  </si>
  <si>
    <t>I.E.N.  - ANOCARIRI</t>
  </si>
  <si>
    <t>I.E.N.  - MARQUIRE</t>
  </si>
  <si>
    <t>I.E.N.  - JURUHUANANI</t>
  </si>
  <si>
    <t>I.E.N.  - KENACO</t>
  </si>
  <si>
    <t>I.E.N.  - MOLLOCO A</t>
  </si>
  <si>
    <t>I.E.N.  - MOLLOCO B</t>
  </si>
  <si>
    <t>I.E.N.  - CARITAMAYA A</t>
  </si>
  <si>
    <t>I.E.N.  - CCACCA</t>
  </si>
  <si>
    <t>I.E.N.  - INTI JALLSU</t>
  </si>
  <si>
    <t>I.E.N.  - JARIHUATA CCALASANI</t>
  </si>
  <si>
    <t>I.E.I.  - 70158</t>
  </si>
  <si>
    <t>I.E.I.  - 70085</t>
  </si>
  <si>
    <t>I.E.I.  - CCACCA</t>
  </si>
  <si>
    <t>I.E.I.  - 1237 VIRGEN DEL ROSARIO</t>
  </si>
  <si>
    <t>I.E.I.  - 1238</t>
  </si>
  <si>
    <t>I.E.I.  - 1241 DIVINA MISERICORDIA</t>
  </si>
  <si>
    <t>I.E.I.  - 1249 SAN ANTONIO DE THUNCO</t>
  </si>
  <si>
    <t>I.E.I.  - 1255 SANTA TERESITA DEL NIÑO JESUS</t>
  </si>
  <si>
    <t>I.E.I.  - 1291 CORAZON DE JESUS</t>
  </si>
  <si>
    <t>I.E.I.  - 1282 LOS AMIGUITOS DE CORAZON DE JESUS</t>
  </si>
  <si>
    <t>I.E.I.  - 1283 SEÑOR DE HUANCA</t>
  </si>
  <si>
    <t>I.E.I.  - 1284 MARIA MONTESSORI</t>
  </si>
  <si>
    <t>I.E.I.  - 1285 NIÑO JESUS DE JACHACACHI</t>
  </si>
  <si>
    <t>I.E.I.  - 1258 EMILIA BARCIA BONIFFATTI</t>
  </si>
  <si>
    <t>I.E.I.  - 1260 AGUAS CALIENTES</t>
  </si>
  <si>
    <t>I.E.I.  - 1272 PASITOS MAGICOS</t>
  </si>
  <si>
    <t>I.E.I.  - 1307 SEMILLITAS DEL MAÑANA</t>
  </si>
  <si>
    <t>I.E.I.  - 1297 VIRGENCITA DE LA ASUNCION</t>
  </si>
  <si>
    <t>I.E.I.  - 1298 CAPULLITOS DE CANTUTA</t>
  </si>
  <si>
    <t>I.E.I.  - 1299 LOS ANGELITOS</t>
  </si>
  <si>
    <t>I.E.I.  - 1308</t>
  </si>
  <si>
    <t>I.E.I.  - HUAÑUSCURO</t>
  </si>
  <si>
    <t>I.E.I.  - 1229 LOS PEQUEÑOS GENIOS</t>
  </si>
  <si>
    <t>I.E.I.  - 1212</t>
  </si>
  <si>
    <t>I.E.I.  - 1230 SANTA ROSA</t>
  </si>
  <si>
    <t>I.E.I.  - 1206</t>
  </si>
  <si>
    <t>I.E.I.  - 1216 SAN SANTIAGO DE CARITAMAYA</t>
  </si>
  <si>
    <t>I.E.I.  - 1214 MI DIVINO NIÑO</t>
  </si>
  <si>
    <t>I.E.I.  - 1217 ARCO IRIS DE LA SABIDURIA</t>
  </si>
  <si>
    <t>I.E.I.  - 1213 RAYITOS DE LUZ</t>
  </si>
  <si>
    <t>I.E.N.  - CHUSAMARCA</t>
  </si>
  <si>
    <t>I.E.N.  - SILLUNAMAYA</t>
  </si>
  <si>
    <t>I.E.N.  - 2 DE MAYO</t>
  </si>
  <si>
    <t>I.E.N.  - HUILACAYA</t>
  </si>
  <si>
    <t>I.E.N.  - HUYLAMAYA</t>
  </si>
  <si>
    <t>I.E.N.  - HUARICONSE</t>
  </si>
  <si>
    <t>I.E.N.  - CUSINI</t>
  </si>
  <si>
    <t>I.E.N.  - QUELKA</t>
  </si>
  <si>
    <t>I.E.N.  - CASITA MAGICA</t>
  </si>
  <si>
    <t>I.E.N.  - WIÑAY PACHA WAWA</t>
  </si>
  <si>
    <t>I.E.N.  - NUEVA ESPERANZA</t>
  </si>
  <si>
    <t>I.E.I.  - 258</t>
  </si>
  <si>
    <t>I.E.I.  - 204</t>
  </si>
  <si>
    <t>I.E.I.  - 194 CORAZON DE JESUS</t>
  </si>
  <si>
    <t>I.E.I.  - 312</t>
  </si>
  <si>
    <t>I.E.I.  - 1195 NUEVO PARAISO</t>
  </si>
  <si>
    <t>I.E.I.  - 1193</t>
  </si>
  <si>
    <t>I.E.I.  - 1198 NIÑO JESUS DE PRAGA</t>
  </si>
  <si>
    <t>I.E.I.  - 1189 LA MERCED</t>
  </si>
  <si>
    <t>I.E.I.  - 1194 JEAN PIAGET</t>
  </si>
  <si>
    <t>I.E.I.  - 396</t>
  </si>
  <si>
    <t>I.E.N.  - HUAYLLANO</t>
  </si>
  <si>
    <t>I.E.I.  - 1273 SEMILLITAS DE ESPERANZA</t>
  </si>
  <si>
    <t>I.E.I.  - 1268 KANTUTAS DE VILLA</t>
  </si>
  <si>
    <t>I.E.I.  - 1251 LUZ DEL SABER</t>
  </si>
  <si>
    <t>I.E.I.  - 1239 DIVINO NIÑO</t>
  </si>
  <si>
    <t>I.E.N.  - COLQUECACHI</t>
  </si>
  <si>
    <t>I.E.N.  - ALTO SANCAYUNI</t>
  </si>
  <si>
    <t>I.E.N.  - OCCOPAMPA</t>
  </si>
  <si>
    <t>I.E.N.  - TOQOSI</t>
  </si>
  <si>
    <t>I.E.N.  - LAMPAYUNI</t>
  </si>
  <si>
    <t>I.E.N.  - ESTANCIA TAQUILE</t>
  </si>
  <si>
    <t>I.E.N.  - SALTANAHUAYCCO</t>
  </si>
  <si>
    <t>I.E.N.  - INCA SAMANA</t>
  </si>
  <si>
    <t>I.E.I.  - 1197 SOR ANA DE LOS ANGELES</t>
  </si>
  <si>
    <t>I.E.I.  - 1196 LOS ANGELES DE SANTA ROSA</t>
  </si>
  <si>
    <t>I.E.I.  - 291</t>
  </si>
  <si>
    <t>I.E.N.  - YANAMOCCO</t>
  </si>
  <si>
    <t>I.E.N.  - TICANI PAMPA</t>
  </si>
  <si>
    <t>I.E.N.  - LLULLUCHANI</t>
  </si>
  <si>
    <t>I.E.N.  - PATAS</t>
  </si>
  <si>
    <t>I.E.N.  - JURIA</t>
  </si>
  <si>
    <t>I.E.N.  - CHEJOLLANI</t>
  </si>
  <si>
    <t>I.E.N.  - CHOQUELA</t>
  </si>
  <si>
    <t>I.E.N.  - ASUNCION</t>
  </si>
  <si>
    <t>I.E.N.  - SEMILLITAS</t>
  </si>
  <si>
    <t>I.E.N.  - CAYLLACUCHO</t>
  </si>
  <si>
    <t>I.E.N.  - CACSI UKU</t>
  </si>
  <si>
    <t>I.E.N.  - ALI GRANDE</t>
  </si>
  <si>
    <t>I.E.N.  - SANTA BARBARA</t>
  </si>
  <si>
    <t>I.E.N.  - SANTA CRUZ</t>
  </si>
  <si>
    <t>I.E.I.  - PATACANCHA</t>
  </si>
  <si>
    <t>I.E.I.  - 1248 LLUNGO</t>
  </si>
  <si>
    <t>I.E.I.  - 1279</t>
  </si>
  <si>
    <t>I.E.I.  - 1300 ANANZAYA</t>
  </si>
  <si>
    <t>I.E.I.  - 1301 MUSUQ T'IKITA</t>
  </si>
  <si>
    <t>I.E.I.  - 1218 NUEVO AMANECER DE BUENAVISTA</t>
  </si>
  <si>
    <t>I.E.N.  - VIRGEN SOLEDAD</t>
  </si>
  <si>
    <t>I.E.N.  - HUELLITAS DE AMOR</t>
  </si>
  <si>
    <t>I.E.N.  - MUNAY WAWITA</t>
  </si>
  <si>
    <t>I.E.I.  - 293</t>
  </si>
  <si>
    <t>I.E.I.  - 1192 ULLAGACHI-ATUNCOLLA</t>
  </si>
  <si>
    <t>I.E.I.  - 1191 SANTA BARBARA</t>
  </si>
  <si>
    <t>I.E.N.  - CAPANO</t>
  </si>
  <si>
    <t>I.E.N.  - SIALE</t>
  </si>
  <si>
    <t>I.E.I.  - 1286</t>
  </si>
  <si>
    <t>I.E.I.  - 1232 MISKY WASI</t>
  </si>
  <si>
    <t>I.E.I.  - 1270 JOSE DE SAN MARTIN</t>
  </si>
  <si>
    <t>I.E.I.  - 1259</t>
  </si>
  <si>
    <t>I.E.I.  - 1262 NIÑO SAN SALVADOR</t>
  </si>
  <si>
    <t>I.E.I.  - 1265 ALFONSO UGARTE</t>
  </si>
  <si>
    <t>I.E.I.  - 1266 DON JOSE DE SAN MARTIN</t>
  </si>
  <si>
    <t>I.E.I.  - 1290</t>
  </si>
  <si>
    <t>I.E.I.  - 1256 NIÑO DE JESUS</t>
  </si>
  <si>
    <t>I.E.I.  - 1257</t>
  </si>
  <si>
    <t>I.E.N.  - ESCALLANI CENTRAL</t>
  </si>
  <si>
    <t>I.E.N.  - ESCALLANI</t>
  </si>
  <si>
    <t>I.E.N.  - JAJANRA</t>
  </si>
  <si>
    <t>I.E.N.  - CCOLLPA</t>
  </si>
  <si>
    <t>I.E.N.  - UMASUYO</t>
  </si>
  <si>
    <t>I.E.N.  - CCOTOS I</t>
  </si>
  <si>
    <t>I.E.N.  - YANACACO</t>
  </si>
  <si>
    <t>I.E.N.  - SANTA MARIA CAMPIN</t>
  </si>
  <si>
    <t>I.E.N.  - SALLALLIN</t>
  </si>
  <si>
    <t>I.E.N.  - MIRAFLORES DE YAPURA</t>
  </si>
  <si>
    <t>I.E.N.  - SILICACHI</t>
  </si>
  <si>
    <t>I.E.N.  - HUERTANO</t>
  </si>
  <si>
    <t>I.E.N.  - SAN CRISTOBAL</t>
  </si>
  <si>
    <t>I.E.N.  - SAN SALVADOR</t>
  </si>
  <si>
    <t>I.E.N.  - HILATA A</t>
  </si>
  <si>
    <t>I.E.N.  - PARAMIS</t>
  </si>
  <si>
    <t>I.E.N.  - CHILLORA</t>
  </si>
  <si>
    <t>I.E.N.  - CARMEN</t>
  </si>
  <si>
    <t>I.E.N.  - ALTO CRISTAL</t>
  </si>
  <si>
    <t>I.E.I.  - 1200 SEMILLITAS DEL SABER</t>
  </si>
  <si>
    <t>I.E.I.  - 1199 SAN JUAN DE CAPANO</t>
  </si>
  <si>
    <t>I.E.I.  - 201</t>
  </si>
  <si>
    <t>I.E.I.  - 297</t>
  </si>
  <si>
    <t>I.E.I.  - 298</t>
  </si>
  <si>
    <t>I.E.N.  - ESTACION</t>
  </si>
  <si>
    <t>I.E.N.  - ATOJJA</t>
  </si>
  <si>
    <t>I.E.N.  - ICHU RAYA</t>
  </si>
  <si>
    <t>I.E.N.  - CAMATA</t>
  </si>
  <si>
    <t>I.E.N.  - PUCANI</t>
  </si>
  <si>
    <t>I.E.N.  - TAJQUINA</t>
  </si>
  <si>
    <t>I.E.N.  - CUSIPATA</t>
  </si>
  <si>
    <t>I.E.N.  - BARCO</t>
  </si>
  <si>
    <t>I.E.N.  - CHINCHERA CENTRAL</t>
  </si>
  <si>
    <t>I.E.N.  - PAMPA PALLALLA</t>
  </si>
  <si>
    <t>I.E.N.  - CHINCHERA</t>
  </si>
  <si>
    <t>I.E.N.  - HUANCARANI</t>
  </si>
  <si>
    <t>I.E.N.  - CONCACHI</t>
  </si>
  <si>
    <t>I.E.N.  - CONCACHI II</t>
  </si>
  <si>
    <t>I.E.N.  - BOSQUE</t>
  </si>
  <si>
    <t>I.E.N.  - CHURO PAMPA</t>
  </si>
  <si>
    <t>I.E.N.  - KARANA</t>
  </si>
  <si>
    <t>I.E.N.  - INQUINCHU</t>
  </si>
  <si>
    <t>I.E.N.  - PERKA NORTE</t>
  </si>
  <si>
    <t>I.E.N.  - POTOJANI GRANDE I</t>
  </si>
  <si>
    <t>I.E.N.  - POTOJANI CHICO</t>
  </si>
  <si>
    <t>I.E.N.  - POTOJANI GRANDE II</t>
  </si>
  <si>
    <t>I.E.I.  - 1250 DIVINO CORAZON DE COCHIRAYA</t>
  </si>
  <si>
    <t>I.E.I.  - 1246 SHADDAY</t>
  </si>
  <si>
    <t>I.E.I.  - 1244 SEMILLITAS DEL MAÑANA</t>
  </si>
  <si>
    <t>I.E.I.  - 1236</t>
  </si>
  <si>
    <t>I.E.I.  - 1287 NIÑOS DEL LAGO SAGRADOS DE TACASAYA</t>
  </si>
  <si>
    <t>I.E.I.  - 1209 LAGO SAGRADO DE LUQUINA CHICO</t>
  </si>
  <si>
    <t>I.E.I.  - 1210 TESORITOS DE PARINA</t>
  </si>
  <si>
    <t>I.E.N.  - PUCARA</t>
  </si>
  <si>
    <t>I.E.N.  - ARICURA</t>
  </si>
  <si>
    <t>I.E.N.  - JISKA COCHIRAYA</t>
  </si>
  <si>
    <t>I.E.N.  - PACHAJANI</t>
  </si>
  <si>
    <t>I.E.N.  - QANTATI URURI</t>
  </si>
  <si>
    <t>I.E.N.  - LAS PANQHARITAS</t>
  </si>
  <si>
    <t>I.E.I.  - 329</t>
  </si>
  <si>
    <t>I.E.I.  - 300</t>
  </si>
  <si>
    <t>I.E.I.  - 206</t>
  </si>
  <si>
    <t>I.E.I.  - 401 NIÑO JESUS</t>
  </si>
  <si>
    <t>I.E.N.  - ALMOZANCHE</t>
  </si>
  <si>
    <t>I.E.I.  - 1224 NUESTRA SEÑORA VIRGEN DEL ROSARIO</t>
  </si>
  <si>
    <t>I.E.I.  - 1223 DIVINO NIÑO JESUS</t>
  </si>
  <si>
    <t>I.E.I.  - 1225 VILLA SANTA CRUZ DE SAMUCHACA</t>
  </si>
  <si>
    <t>I.E.I.  - 1221</t>
  </si>
  <si>
    <t>I.E.I.  - 1222 RAYITO DE SOL CANDILE</t>
  </si>
  <si>
    <t>I.E.I.  - 1219 PUKLLAY WASI</t>
  </si>
  <si>
    <t>I.E.I.  - 1220 SEMILLITAS DEL SEÑOR DE PENTECOSTES</t>
  </si>
  <si>
    <t>I.E.I.  - 1208</t>
  </si>
  <si>
    <t>I.E.I.  - 1277 JESUS EMANUEL</t>
  </si>
  <si>
    <t>I.E.I.  - 1261 LOS ANGELITOS DE JESUS</t>
  </si>
  <si>
    <t>I.E.I.  - 1269 CAPULLITOS DE AMOR</t>
  </si>
  <si>
    <t>I.E.I.  - 1292</t>
  </si>
  <si>
    <t>I.E.I.  - 1293 JESUS NAZARENO</t>
  </si>
  <si>
    <t>I.E.N.  - CHINCHE</t>
  </si>
  <si>
    <t>I.E.N.  - TARIZANI</t>
  </si>
  <si>
    <t>I.E.N.  - ANGEL DE LA GUARDA</t>
  </si>
  <si>
    <t>I.E.N.  - LAS HORMIGUITAS</t>
  </si>
  <si>
    <t>I.E.N.  - LOS BALSERITOS</t>
  </si>
  <si>
    <t>I.E.N.  - URCUNIMUNI SUR A</t>
  </si>
  <si>
    <t>I.E.N.  - COLLANA LOJERA</t>
  </si>
  <si>
    <t>I.E.N.  - MISTICACHI</t>
  </si>
  <si>
    <t>I.E.N.  - SORAZA</t>
  </si>
  <si>
    <t>I.E.N.  - JOCHI</t>
  </si>
  <si>
    <t>I.E.N.  - PUJLLAY WASI</t>
  </si>
  <si>
    <t>I.E.N.  - MI PEQUEÑA CASITA</t>
  </si>
  <si>
    <t>I.E.N.  - PUKLLAY WASI</t>
  </si>
  <si>
    <t>I.E.N.  - MUNAY TIKA</t>
  </si>
  <si>
    <t>I.E.I.  - 261 SAN AGUSTIN</t>
  </si>
  <si>
    <t>I.E.I.  - 289</t>
  </si>
  <si>
    <t>I.E.N.  - YASIN</t>
  </si>
  <si>
    <t>I.E.N.  - PABLO MOCCO</t>
  </si>
  <si>
    <t>I.E.N.  - TUFRE CHAQUI</t>
  </si>
  <si>
    <t>I.E.N.  - JESUS DE PRAGA</t>
  </si>
  <si>
    <t>I.E.I.  - 1275 ALTA GRACIA DE YASIN</t>
  </si>
  <si>
    <t>I.E.I.  - 1302</t>
  </si>
  <si>
    <t>I.E.I.  - 1303 SAN MIGUEL DE FAON</t>
  </si>
  <si>
    <t>I.E.I.  - 1309 INMACULADA CONCEPCION</t>
  </si>
  <si>
    <t>I.E.I.  - 215</t>
  </si>
  <si>
    <t>I.E.I.  - 1304 DIVINO NIÑO ALTO ALIANZA</t>
  </si>
  <si>
    <t>I.E.I.  - ALFONSO UGARTE</t>
  </si>
  <si>
    <t>I.E.I.  - 1276 SANTA ROSA</t>
  </si>
  <si>
    <t>I.E.I.  - 1281 NIÑO JESUS SEMILLITAS DE ESPERANZA</t>
  </si>
  <si>
    <t>I.E.I.  - 1243</t>
  </si>
  <si>
    <t>I.E.I.  - 1226</t>
  </si>
  <si>
    <t>I.E.N.  - COLLPANI</t>
  </si>
  <si>
    <t>I.E.N.  - ESTACACHI</t>
  </si>
  <si>
    <t>I.E.N.  - CONAVIRI</t>
  </si>
  <si>
    <t>I.E.N.  - CRECIENDO JUNTOS</t>
  </si>
  <si>
    <t>I.E.N.  - AÑAZANI</t>
  </si>
  <si>
    <t>I.E.N.  - JAHUASQUIPA</t>
  </si>
  <si>
    <t>I.E.N.  - MAXIPATA</t>
  </si>
  <si>
    <t>I.E.N.  - TOTORANI</t>
  </si>
  <si>
    <t>I.E.N.  - CAHUALLA</t>
  </si>
  <si>
    <t>I.E.N.  - ARCO IRIS</t>
  </si>
  <si>
    <t>I.E.N.  - QUEARAYA</t>
  </si>
  <si>
    <t>I.E.N.  - FE Y AMOR</t>
  </si>
  <si>
    <t>I.E.N.  - GOTITAS DE FE</t>
  </si>
  <si>
    <t>I.E.I.  - 209</t>
  </si>
  <si>
    <t>I.E.I.  - 1202 QORI SONCCO</t>
  </si>
  <si>
    <t>I.E.N.  - LOS ROSALES</t>
  </si>
  <si>
    <t>I.E.N.  - SUCARI</t>
  </si>
  <si>
    <t>I.E.N.  - ANEXO CORTE ESTACION</t>
  </si>
  <si>
    <t>I.E.N.  - CHULLARA</t>
  </si>
  <si>
    <t>I.E.N.  - SAN JOSE DE COLLANA</t>
  </si>
  <si>
    <t>I.E.N.  - SANKAYO</t>
  </si>
  <si>
    <t>I.E.I.  - 1235 NIÑO SAN SALVADOR</t>
  </si>
  <si>
    <t>I.E.I.  - 1247</t>
  </si>
  <si>
    <t>I.E.I.  - 1252 VIRGEN DE GUADALUPE</t>
  </si>
  <si>
    <t>I.E.I.  - 1253 IMACULADA CONCEPCION</t>
  </si>
  <si>
    <t>I.E.I.  - 1274 SEMILLITAS DEL FUTURO</t>
  </si>
  <si>
    <t>I.E.I.  - 1267 RAYITOS DE SOL</t>
  </si>
  <si>
    <t>I.E.N.  - LAS CARMELITAS</t>
  </si>
  <si>
    <t>I.E.I.  - 323</t>
  </si>
  <si>
    <t>I.E.I.  - 295</t>
  </si>
  <si>
    <t>I.E.I.  - 1295 LOS NEVADITOS</t>
  </si>
  <si>
    <t>I.E.N.  - ANTAJAHUI</t>
  </si>
  <si>
    <t>I.E.N.  - CHUNCARA</t>
  </si>
  <si>
    <t>I.E.N.  - ÑUÑUMARCA</t>
  </si>
  <si>
    <t>I.E.N.  - SUPUCACHI</t>
  </si>
  <si>
    <t>I.E.N.  - DULCES SUEÑOS</t>
  </si>
  <si>
    <t>I.E.N.  - NIÑO JESUS</t>
  </si>
  <si>
    <t>I.E.N.  - HUELLITAS</t>
  </si>
  <si>
    <t>I.E.N.  - DULCE AMANECER</t>
  </si>
  <si>
    <t>I.E.N.  - MIS PASITOS</t>
  </si>
  <si>
    <t>I.E.N.  - AQUECHIA</t>
  </si>
  <si>
    <t>I.E.N.  - LORIPONGO</t>
  </si>
  <si>
    <t>I.E.N.  - CARUCAYA</t>
  </si>
  <si>
    <t>I.E.N.  - NAZAPARCO</t>
  </si>
  <si>
    <t>I.E.N.  - ANGOSTURA</t>
  </si>
  <si>
    <t>I.E.N.  - CUTIMBO</t>
  </si>
  <si>
    <t>I.E.N.  - CUCHUCHUNI</t>
  </si>
  <si>
    <t>I.E.N.  - ISCA SOQUESANI</t>
  </si>
  <si>
    <t>I.E.I.  - ARBOLEDA</t>
  </si>
  <si>
    <t>I.E.N.  - LOS ANGELITOS</t>
  </si>
  <si>
    <t>I.E.N.  - ESTRELLITAS</t>
  </si>
  <si>
    <t>I.E.N.  - TOLAMARCA</t>
  </si>
  <si>
    <t>I.E.N.  - JAYUNCORA</t>
  </si>
  <si>
    <t>I.E.N.  - VILUYO</t>
  </si>
  <si>
    <t>I.E.N.  - MALCOMAYO</t>
  </si>
  <si>
    <t>I.E.I.  - 299</t>
  </si>
  <si>
    <t>I.E.I.  - 380 HUARIJUYO</t>
  </si>
  <si>
    <t>I.E.I.  - 268</t>
  </si>
  <si>
    <t>I.E.I.  - 225</t>
  </si>
  <si>
    <t>I.E.I.  - 1204 LOS PEQUEÑOS CONQUISTADORES</t>
  </si>
  <si>
    <t>I.E.N.  - RINCONADA</t>
  </si>
  <si>
    <t>I.E.N.  - TITILACA</t>
  </si>
  <si>
    <t>I.E.N.  - HUENCALLA</t>
  </si>
  <si>
    <t>I.E.N.  - JACHA TITILACA</t>
  </si>
  <si>
    <t>I.E.N.  - TORASAYA</t>
  </si>
  <si>
    <t>I.E.N.  - PALLALLA</t>
  </si>
  <si>
    <t>I.E.N.  - THALACA</t>
  </si>
  <si>
    <t>I.E.N.  - WILQUE</t>
  </si>
  <si>
    <t>I.E.N.  - PERKA CHUÑAHUI</t>
  </si>
  <si>
    <t>I.E.N.  - LACONI</t>
  </si>
  <si>
    <t>I.E.I.  - 1207 SANTA ROSA</t>
  </si>
  <si>
    <t>I.E.I.  - 1289 ESPONGITAS DEL SABER</t>
  </si>
  <si>
    <t>I.E.I.  - 1242</t>
  </si>
  <si>
    <t>I.E.I.  - CHILATA</t>
  </si>
  <si>
    <t>I.E.N.  - JATHITANACA</t>
  </si>
  <si>
    <t>I.E.N.  - PHUTINI CCACA</t>
  </si>
  <si>
    <t>I.E.N.  - SIHUECANI</t>
  </si>
  <si>
    <t>I.E.I.  - 1201</t>
  </si>
  <si>
    <t>I.E.I.  - 257</t>
  </si>
  <si>
    <t>I.E.I.  - 202</t>
  </si>
  <si>
    <t>I.E.I.  - 214 NIÑO JESUS DE PRAGA</t>
  </si>
  <si>
    <t>I.E.I.  - VALLECITO</t>
  </si>
  <si>
    <t>I.E.I.  - MANTO</t>
  </si>
  <si>
    <t>I.E.I.  - VICTOR RAUL HAYA DE LA TORRE</t>
  </si>
  <si>
    <t>I.E.I.  - 70160</t>
  </si>
  <si>
    <t>I.E.I.  - 1305 SUMA K'ANTAWI</t>
  </si>
  <si>
    <t>I.E.I.  - 1294 DULCE INFANCIA</t>
  </si>
  <si>
    <t>I.E.I.  - 1234 CAPULLITOS DE LA VIRGEN INMACULADA CONCEPCION</t>
  </si>
  <si>
    <t>I.E.I.  - 1211 CUIDAD JARDIN</t>
  </si>
  <si>
    <t>I.E.I.  - 1228 NUEVA ESPERANZA</t>
  </si>
  <si>
    <t>I.E.I.  - 1227</t>
  </si>
  <si>
    <t>I.E.I.  - 239 NIÑO JESUS DE PRAGA</t>
  </si>
  <si>
    <t>I.E.I.  - 1231 RETOÑITOS</t>
  </si>
  <si>
    <t>I.E.N.  - BELLAVISTA</t>
  </si>
  <si>
    <t>I.E.N.  - PORTEÑO</t>
  </si>
  <si>
    <t>I.E.N.  - RIVERA DEL LAGO</t>
  </si>
  <si>
    <t>I.E.N.  - VILLA ZUÑIGA</t>
  </si>
  <si>
    <t>I.E.N.  - SANTA ROSA</t>
  </si>
  <si>
    <t>I.E.N.  - VILLA HERMOSA</t>
  </si>
  <si>
    <t>I.E.N.  - DIVINO NIÑO JESUS</t>
  </si>
  <si>
    <t>I.E.N.  - INMACULADA CONCEPCION</t>
  </si>
  <si>
    <t>I.E.N.  - JOSE ANTONIO ENCINAS</t>
  </si>
  <si>
    <t>I.E.N.  - BELLAVISTA NOR ESTE</t>
  </si>
  <si>
    <t>I.E.N.  - NUEVO AMANECER</t>
  </si>
  <si>
    <t>I.E.N.  - SAN LUIS DE ALBA</t>
  </si>
  <si>
    <t>I.E.N.  - OJHERANI</t>
  </si>
  <si>
    <t>I.E.N.  - HUAYNA PUCARA</t>
  </si>
  <si>
    <t>I.E.N.  - RANCHO PUNCO - SALCEDO</t>
  </si>
  <si>
    <t>I.E.N.  - JAYLLIHUAYA</t>
  </si>
  <si>
    <t>I.E.N.  - SIMON BOLIVAR</t>
  </si>
  <si>
    <t>I.E.N.  - MUNICIPAL PORTEÑO</t>
  </si>
  <si>
    <t>I.E.N.  - PROGRESO</t>
  </si>
  <si>
    <t>I.E.N.  - LAYKAKOTA</t>
  </si>
  <si>
    <t>I.E.N.  - 8 DE OCTUBRE</t>
  </si>
  <si>
    <t>I.E.N.  - RICARDO PALMA</t>
  </si>
  <si>
    <t>I.E.N.  - MANTO NORTE</t>
  </si>
  <si>
    <t>I.E.N.  - VILLA SANTA ROSA</t>
  </si>
  <si>
    <t>I.E.N.  - LEONCIO PRADO</t>
  </si>
  <si>
    <t>I.E.N.  - VALLECITO B</t>
  </si>
  <si>
    <t>I.E.N.  - MACHALLATA</t>
  </si>
  <si>
    <t>I.E.N.  - PAMPILLA A</t>
  </si>
  <si>
    <t>I.E.N.  - PAMPILLA B</t>
  </si>
  <si>
    <t>I.E.N.  - PAMPILLA C</t>
  </si>
  <si>
    <t>I.E.N.  - LAS CRUCES</t>
  </si>
  <si>
    <t>I.E.N.  - BELLAVISTA NOR-ESTE</t>
  </si>
  <si>
    <t>I.E.N.  - LAS MERCEDES</t>
  </si>
  <si>
    <t>I.E.N.  - VILLA FLORIDA</t>
  </si>
  <si>
    <t>I.E.N.  - GAVIOTITAS</t>
  </si>
  <si>
    <t>I.E.N.  - SEÑOR DE HUANCA A</t>
  </si>
  <si>
    <t>I.E.N.  - ALTO HUASCAR</t>
  </si>
  <si>
    <t>I.E.N.  - ANDRES AVELINO CACERES</t>
  </si>
  <si>
    <t>I.E.N.  - CANCHARANI</t>
  </si>
  <si>
    <t>I.E.N.  - VILLA PRIMAVERA</t>
  </si>
  <si>
    <t>I.E.N.  - CHACARILLA ALTA</t>
  </si>
  <si>
    <t>I.E.N.  - CHANU CHANU</t>
  </si>
  <si>
    <t>I.E.N.  - HUASCAR</t>
  </si>
  <si>
    <t>I.E.N.  - PIRUAPIRUANI</t>
  </si>
  <si>
    <t>I.E.N.  - CENTRAL CHANU CHANU</t>
  </si>
  <si>
    <t>I.E.N.  - UROS CHULLUNI</t>
  </si>
  <si>
    <t>I.E.N.  - SEÑOR DE HUANCA B</t>
  </si>
  <si>
    <t>I.E.N.  - 27 DE JUNIO</t>
  </si>
  <si>
    <t>I.E.N.  - TUNUHUIRI</t>
  </si>
  <si>
    <t>I.E.N.  - LA UNION</t>
  </si>
  <si>
    <t>I.E.N.  - 4 DE NOVIEMBRE B</t>
  </si>
  <si>
    <t>I.E.N.  - MANTO</t>
  </si>
  <si>
    <t>I.E.N.  - INDEPENDENCIA</t>
  </si>
  <si>
    <t>I.E.N.  - LAYKAKOTA A</t>
  </si>
  <si>
    <t>I.E.N.  - SIMON BOLIVAR A</t>
  </si>
  <si>
    <t>I.E.N.  - 4 DE NOVIEMBRE</t>
  </si>
  <si>
    <t>I.E.N.  - 4 DE NOVIEMBRE A</t>
  </si>
  <si>
    <t>I.E.N.  - LAYKAKOTA C</t>
  </si>
  <si>
    <t>I.E.N.  - SIMON BOLIVAR B</t>
  </si>
  <si>
    <t>I.E.N.  - RAYITO DE LUZ</t>
  </si>
  <si>
    <t>I.E.N.  - PORTEÑO A</t>
  </si>
  <si>
    <t>I.E.N.  - PORTEÑO B</t>
  </si>
  <si>
    <t>I.E.N.  - VALLECITO A</t>
  </si>
  <si>
    <t>I.E.N.  - SALCEDO</t>
  </si>
  <si>
    <t>I.E.N.  - NIÑO DIVINO</t>
  </si>
  <si>
    <t>I.E.N.  - INDEPENDENCIA A</t>
  </si>
  <si>
    <t>I.E.N.  - MANTO A</t>
  </si>
  <si>
    <t>I.E.N.  - NIÑO DE LA MISERICORDIA</t>
  </si>
  <si>
    <t>I.E.N.  - CORAZON DE JESUS</t>
  </si>
  <si>
    <t>I.E.I.  - MI PERU</t>
  </si>
  <si>
    <t>I.E.I.  - RINCONADA SALCEDO</t>
  </si>
  <si>
    <t>I.E.I.  - ALTO HUASCAR</t>
  </si>
  <si>
    <t>I.E.N.  - SAN ANTONIO DE PADUA A</t>
  </si>
  <si>
    <t>I.E.N.  - SAN ANTONIO DE PADUA B</t>
  </si>
  <si>
    <t>I.E.N.  - ANGEL DIVINO</t>
  </si>
  <si>
    <t>I.E.N.  - NIÑO JESUSITO</t>
  </si>
  <si>
    <t>I.E.N.  - NIÑO DE LA ESTRELLA</t>
  </si>
  <si>
    <t>I.E.N.  - NIÑOS DE JESUS</t>
  </si>
  <si>
    <t>I.E.N.  - LAS SEMILLITAS DE JESUS</t>
  </si>
  <si>
    <t>I.E.N.  - BEBY GENIOS</t>
  </si>
  <si>
    <t>I.E.N.  - NIÑOS INDIGOS</t>
  </si>
  <si>
    <t>I.E.N.  - NUEVO HORIZONTE</t>
  </si>
  <si>
    <t>I.E.N.  - CASITA DEL SABER</t>
  </si>
  <si>
    <t>I.E.N.  - JORGE CHAVEZ</t>
  </si>
  <si>
    <t>I.E.N.  - SAN MIGUEL</t>
  </si>
  <si>
    <t>I.E.N.  - LOS CLAVELITOS</t>
  </si>
  <si>
    <t>I.E.N.  - NUBE LUZ</t>
  </si>
  <si>
    <t>I.E.N.  - ALTO SAN MARTIN</t>
  </si>
  <si>
    <t>I.E.N.  - ALTO BELLAVISTA</t>
  </si>
  <si>
    <t>I.E.N.  - NUEVA ALBORADA</t>
  </si>
  <si>
    <t>I.E.N.  - PALMERITAS</t>
  </si>
  <si>
    <t>I.E.N.  - EL MUNDO DE LOS NIÑOS</t>
  </si>
  <si>
    <t>I.E.N.  - SAN JUANITO</t>
  </si>
  <si>
    <t>I.E.N.  - MIS PEQUEÑOS ANGELITOS</t>
  </si>
  <si>
    <t>I.E.N.  - HUERTA HUARAYA</t>
  </si>
  <si>
    <t>I.E.I.  - 203</t>
  </si>
  <si>
    <t>I.E.I.  - 195 MARIA AUXILIADORA</t>
  </si>
  <si>
    <t>I.E.I.  - 196 GLORIOSO SAN CARLOS</t>
  </si>
  <si>
    <t>I.E.I.  - 197</t>
  </si>
  <si>
    <t>I.E.I.  - 207 JOSE ANTONIO ENCINAS</t>
  </si>
  <si>
    <t>I.E.I.  - 208</t>
  </si>
  <si>
    <t>I.E.I.  - 192</t>
  </si>
  <si>
    <t>I.E.I.  - 193 CLUB DE LEONES</t>
  </si>
  <si>
    <t>I.E.N.  - ALTO SANTA ROSA</t>
  </si>
  <si>
    <t>I.E.N.  - ALTO MAÑAZO</t>
  </si>
  <si>
    <t>I.E.N.  - MAÑAZO</t>
  </si>
  <si>
    <t>I.E.N.  - SALCEDO TEPRO</t>
  </si>
  <si>
    <t>I.E.N.  - UNION SANTA ROSA</t>
  </si>
  <si>
    <t>I.E.I.  - 224</t>
  </si>
  <si>
    <t>I.E.I.  - 219 SANTA ROSA DE LIMA</t>
  </si>
  <si>
    <t>I.E.I.  - 264</t>
  </si>
  <si>
    <t>I.E.I.  - 379</t>
  </si>
  <si>
    <t>I.E.I.  - 253</t>
  </si>
  <si>
    <t>I.E.I.  - 254</t>
  </si>
  <si>
    <t>I.E.I.  - 252</t>
  </si>
  <si>
    <t>I.E.I.  - 249</t>
  </si>
  <si>
    <t>I.E.I.  - 248</t>
  </si>
  <si>
    <t>I.E.I.  - 270</t>
  </si>
  <si>
    <t>I.E.I.  - 255</t>
  </si>
  <si>
    <t>I.E.I.  - 322</t>
  </si>
  <si>
    <t>I.E.I.  - 287</t>
  </si>
  <si>
    <t>I.E.I.  - 290</t>
  </si>
  <si>
    <t>I.E.I.  - 285 GRAN UNIDAD ESCOLAR SAN CARLOS</t>
  </si>
  <si>
    <t>I.E.I.  - 284 CARLOS DREYER</t>
  </si>
  <si>
    <t>I.E.I.  - 274</t>
  </si>
  <si>
    <t>I.E.I.  - 276</t>
  </si>
  <si>
    <t>I.E.I.  - 278</t>
  </si>
  <si>
    <t>I.E.I.  - 279</t>
  </si>
  <si>
    <t>I.E.I.  - 275</t>
  </si>
  <si>
    <t>I.E.I.  - 332</t>
  </si>
  <si>
    <t>I.E.I.  - 330</t>
  </si>
  <si>
    <t>I.E.I.  - 327</t>
  </si>
  <si>
    <t>I.E.I.  - 325</t>
  </si>
  <si>
    <t>I.E.I.  - 324 DIVINO NIÑO JESUS</t>
  </si>
  <si>
    <t>I.E.I.  - 296</t>
  </si>
  <si>
    <t>I.E.I.  - 326 MANUEL NUÑEZ BUTRON</t>
  </si>
  <si>
    <t>I.E.I.  - 294</t>
  </si>
  <si>
    <t>I.E.I.  - 288</t>
  </si>
  <si>
    <t>I.E.I.  - 1190 ESTRELLITAS DEL SABER</t>
  </si>
  <si>
    <t>I.E.I.  - 1203 PASITOS DE ORO</t>
  </si>
  <si>
    <t>I.E.I.  - 1205</t>
  </si>
  <si>
    <t>I.E.N.  - ANGELITOS DEL ANDE</t>
  </si>
  <si>
    <t>I.E.N.  - CACHIPASCANA</t>
  </si>
  <si>
    <t>I.E.N.  - CRUZANI</t>
  </si>
  <si>
    <t>I.E.N.  - KOMERUCHO</t>
  </si>
  <si>
    <t>I.E.N.  - JESUS MARIA</t>
  </si>
  <si>
    <t>I.E.I.  - 1280 AGUILAS DEL SABER</t>
  </si>
  <si>
    <t>I.E.I.  - 1263 SAN JOSE</t>
  </si>
  <si>
    <t>I.E.N.  - HUALLATITAS</t>
  </si>
  <si>
    <t>I.E.I.  - 240</t>
  </si>
  <si>
    <t>I.E.I.  - 1245 DIVINO NIÑO SAN SALVADOR</t>
  </si>
  <si>
    <t>I.E.I.  - 1306 NUEVA VISION</t>
  </si>
  <si>
    <t>I.E.N.  - CHINGARANI</t>
  </si>
  <si>
    <t>I.E.N.  - CECCECANI</t>
  </si>
  <si>
    <t>I.E.N.  - CHACOMOKO</t>
  </si>
  <si>
    <t>I.E.N.  - CONDORIRI</t>
  </si>
  <si>
    <t>I.E.N.  - TICUYO</t>
  </si>
  <si>
    <t>I.E.N.  - PAXA</t>
  </si>
  <si>
    <t>I.E.N.  - ARBOLEDA</t>
  </si>
  <si>
    <t>I.E.I.  - 210</t>
  </si>
  <si>
    <t>I.E.N.  - SAN IGNACIO</t>
  </si>
  <si>
    <t>I.E.N.  - POSTA</t>
  </si>
  <si>
    <t>I.E.N.  - AGUA BUENA</t>
  </si>
  <si>
    <t>I.E.N.  - PHESCACHA</t>
  </si>
  <si>
    <t>I.E.N.  - COAJASI</t>
  </si>
  <si>
    <t>I.E.I.  - 1254 SEMILLITAS DE JESUS</t>
  </si>
  <si>
    <t>I.E.I.  - 1240 NIÑO JESUS</t>
  </si>
  <si>
    <t>I.E.I.  - 1233 NIÑO JESUSITO</t>
  </si>
  <si>
    <t>I.E.I.  - 1264 LOS ANGELITOS DE CAIRANI</t>
  </si>
  <si>
    <t>I.E.I.  - 1271 EXALTACION-YANARICO</t>
  </si>
  <si>
    <t>I.E.I.  - 1278 LA SAGRADA FAMILIA</t>
  </si>
  <si>
    <t>I.E.I.  - 1288 RAYITO AZUL</t>
  </si>
  <si>
    <t>I.E.N.  - SAN MATEO</t>
  </si>
  <si>
    <t>I.E.N.  - LA CASITA FELIZ</t>
  </si>
  <si>
    <t>I.E.I.  - 213</t>
  </si>
  <si>
    <t>I.E.P.   - 70712</t>
  </si>
  <si>
    <t>I.E.P.   - 70022</t>
  </si>
  <si>
    <t>I.E.P.   - 70061</t>
  </si>
  <si>
    <t>I.E.P.   - 70006</t>
  </si>
  <si>
    <t>I.E.P.   - 70053</t>
  </si>
  <si>
    <t>I.E.P.   - 70645</t>
  </si>
  <si>
    <t>I.E.P.   - 70039</t>
  </si>
  <si>
    <t>I.E.P.   - 70017</t>
  </si>
  <si>
    <t>I.E.P.   - 70019</t>
  </si>
  <si>
    <t>I.E.P.   - 70015</t>
  </si>
  <si>
    <t>I.E.P.   - 70036</t>
  </si>
  <si>
    <t>I.E.P.   - 70020</t>
  </si>
  <si>
    <t>I.E.P.   - 70016</t>
  </si>
  <si>
    <t>I.E.P.   - 70021</t>
  </si>
  <si>
    <t>I.E.P.   - 70028</t>
  </si>
  <si>
    <t>I.E.P.   - 70046</t>
  </si>
  <si>
    <t>I.E.P.   - 70027</t>
  </si>
  <si>
    <t>I.E.P.   - 70066</t>
  </si>
  <si>
    <t>I.E.P.   - 70055 CESAR VALLEJO</t>
  </si>
  <si>
    <t>I.E.P.   - 70033 SEÑOR DE HUANCA</t>
  </si>
  <si>
    <t>I.E.P.   - 70071</t>
  </si>
  <si>
    <t>I.E.P.   - 70038</t>
  </si>
  <si>
    <t>I.E.P.   - 70734</t>
  </si>
  <si>
    <t>I.E.P.   - 70711</t>
  </si>
  <si>
    <t>I.E.P.   - 70040</t>
  </si>
  <si>
    <t>I.E.P.   - 70060</t>
  </si>
  <si>
    <t>I.E.P.   - 70733</t>
  </si>
  <si>
    <t>I.E.P.   - 70719</t>
  </si>
  <si>
    <t>I.E.P.   - 70623</t>
  </si>
  <si>
    <t>I.E.P.   - 70035</t>
  </si>
  <si>
    <t>I.E.P.   - 71001 ALMIRANTE MIGUEL GRAU</t>
  </si>
  <si>
    <t>I.E.P.   - 71013 GLORIOSO SAN CARLOS</t>
  </si>
  <si>
    <t>I.E.P.   - 70045</t>
  </si>
  <si>
    <t>I.E.P.   - 70024</t>
  </si>
  <si>
    <t>I.E.P.   - 70092</t>
  </si>
  <si>
    <t>I.E.P.   - 70018 SAN JOSE DE HUARAYA</t>
  </si>
  <si>
    <t>I.E.P.   - 70682</t>
  </si>
  <si>
    <t>I.E.P.   - 70003 SAGRADO CORAZON DE JESUS</t>
  </si>
  <si>
    <t>I.E.P.   - 70005 CORAZON DE JESUS</t>
  </si>
  <si>
    <t>I.E.P.   - 70164</t>
  </si>
  <si>
    <t>I.E.P.   - 70013</t>
  </si>
  <si>
    <t>I.E.P.   - 70026</t>
  </si>
  <si>
    <t>I.E.P.   - 70010 GRAN UNIDAD ESCOLAR SAN CARLOS</t>
  </si>
  <si>
    <t>I.E.P.   - 70043</t>
  </si>
  <si>
    <t>I.E.P.   - 70729</t>
  </si>
  <si>
    <t>I.E.P.   - 70081</t>
  </si>
  <si>
    <t>I.E.P.   - 70097</t>
  </si>
  <si>
    <t>I.E.P.   - 70004</t>
  </si>
  <si>
    <t>I.E.P.   - 70025 INDEPENDENCIA NACIONAL</t>
  </si>
  <si>
    <t>I.E.P.   - 70001</t>
  </si>
  <si>
    <t>I.E.P.   - 70023</t>
  </si>
  <si>
    <t>I.E.P.   - 70051</t>
  </si>
  <si>
    <t>I.E.P.   - 70090</t>
  </si>
  <si>
    <t>I.E.P.   - 70047</t>
  </si>
  <si>
    <t>I.E.P.   - 70064 SAN MARTIN DE PORRES</t>
  </si>
  <si>
    <t>I.E.P.   - 70620</t>
  </si>
  <si>
    <t>I.E.P.   - 70029 MARIA AUXILIADORA</t>
  </si>
  <si>
    <t>I.E.P.   - 70052</t>
  </si>
  <si>
    <t>I.E.P.   - 70160</t>
  </si>
  <si>
    <t>I.E.P.   - 70801 NUESTRA SEÑORA DE GUADALUPE</t>
  </si>
  <si>
    <t>I.E.P.   - 70808</t>
  </si>
  <si>
    <t>I.E.P.   - 70718</t>
  </si>
  <si>
    <t>I.E.P.   - 70802</t>
  </si>
  <si>
    <t>I.E.P.   - 70717</t>
  </si>
  <si>
    <t>I.E.P.   - 70726</t>
  </si>
  <si>
    <t>I.E.P.   - 70803 SAN ANTONIO DE PADUA</t>
  </si>
  <si>
    <t>I.E.P.   - 70806</t>
  </si>
  <si>
    <t>I.E.P.   - 70656</t>
  </si>
  <si>
    <t>I.E.P.   - 70657</t>
  </si>
  <si>
    <t>I.E.P.   - 70655 INTERCULTURAL PUNO</t>
  </si>
  <si>
    <t>I.E.P.   - 70708</t>
  </si>
  <si>
    <t>I.E.P.   - 70706</t>
  </si>
  <si>
    <t>I.E.P.   - 70720</t>
  </si>
  <si>
    <t>I.E.P.   - 70716</t>
  </si>
  <si>
    <t>I.E.P.   - 70042</t>
  </si>
  <si>
    <t>I.E.P.   - 70715</t>
  </si>
  <si>
    <t>I.E.P.   - 70009 VIRGEN DEL CARMEN</t>
  </si>
  <si>
    <t>I.E.P.   - 70713</t>
  </si>
  <si>
    <t>I.E.P.   - 70728</t>
  </si>
  <si>
    <t>I.E.P.   - 70722</t>
  </si>
  <si>
    <t>I.E.P.   - 70727</t>
  </si>
  <si>
    <t>I.E.P.   - 70150</t>
  </si>
  <si>
    <t>I.E.P.   - 70091</t>
  </si>
  <si>
    <t>I.E.P.   - 70126</t>
  </si>
  <si>
    <t>I.E.P.   - 70113</t>
  </si>
  <si>
    <t>I.E.P.   - 70741</t>
  </si>
  <si>
    <t>I.E.P.   - 70695</t>
  </si>
  <si>
    <t>I.E.P.   - 70735</t>
  </si>
  <si>
    <t>I.E.P.   - 71544</t>
  </si>
  <si>
    <t>I.E.P.   - 70133</t>
  </si>
  <si>
    <t>I.E.P.   - 70155</t>
  </si>
  <si>
    <t>I.E.P.   - 70723</t>
  </si>
  <si>
    <t>I.E.P.   - 70653</t>
  </si>
  <si>
    <t>I.E.P.   - 70616</t>
  </si>
  <si>
    <t>I.E.P.   - 70119</t>
  </si>
  <si>
    <t>I.E.P.   - 70106</t>
  </si>
  <si>
    <t>I.E.P.   - 70146</t>
  </si>
  <si>
    <t>I.E.P.   - 70083</t>
  </si>
  <si>
    <t>I.E.P.   - 70142 MARIA INMACULADA CONCEPCION</t>
  </si>
  <si>
    <t>I.E.P.   - 70151</t>
  </si>
  <si>
    <t>I.E.P.   - 70651</t>
  </si>
  <si>
    <t>I.E.P.   - 70691</t>
  </si>
  <si>
    <t>I.E.P.   - 70622</t>
  </si>
  <si>
    <t>I.E.P.   - 70721</t>
  </si>
  <si>
    <t>I.E.P.   - 70698</t>
  </si>
  <si>
    <t>I.E.P.   - 70709</t>
  </si>
  <si>
    <t>I.E.P.   - 70138</t>
  </si>
  <si>
    <t>I.E.P.   - 70139</t>
  </si>
  <si>
    <t>I.E.P.   - 70098</t>
  </si>
  <si>
    <t>I.E.P.   - 70104</t>
  </si>
  <si>
    <t>I.E.P.   - 70087</t>
  </si>
  <si>
    <t>I.E.P.   - 70118</t>
  </si>
  <si>
    <t>I.E.P.   - 70168</t>
  </si>
  <si>
    <t>I.E.P.   - 70112</t>
  </si>
  <si>
    <t>I.E.P.   - 70163</t>
  </si>
  <si>
    <t>I.E.P.   - 70724</t>
  </si>
  <si>
    <t>I.E.P.   - 70701</t>
  </si>
  <si>
    <t>I.E.P.   - 70628</t>
  </si>
  <si>
    <t>I.E.P.   - 70707</t>
  </si>
  <si>
    <t>I.E.P.   - 70107</t>
  </si>
  <si>
    <t>I.E.P.   - 70122</t>
  </si>
  <si>
    <t>I.E.P.   - 70145</t>
  </si>
  <si>
    <t>I.E.P.   - 70078</t>
  </si>
  <si>
    <t>I.E.P.   - 70700</t>
  </si>
  <si>
    <t>I.E.P.   - 70007</t>
  </si>
  <si>
    <t>I.E.P.   - 70063</t>
  </si>
  <si>
    <t>I.E.P.   - 70116</t>
  </si>
  <si>
    <t>I.E.P.   - 70084</t>
  </si>
  <si>
    <t>I.E.P.   - 70136</t>
  </si>
  <si>
    <t>I.E.P.   - 70137</t>
  </si>
  <si>
    <t>I.E.P.   - 70093</t>
  </si>
  <si>
    <t>I.E.P.   - 70075</t>
  </si>
  <si>
    <t>I.E.P.   - 70170</t>
  </si>
  <si>
    <t>I.E.P.   - 70099</t>
  </si>
  <si>
    <t>I.E.P.   - 70147</t>
  </si>
  <si>
    <t>I.E.P.   - 70153</t>
  </si>
  <si>
    <t>I.E.P.   - 70085</t>
  </si>
  <si>
    <t>I.E.P.   - 70100</t>
  </si>
  <si>
    <t>I.E.P.   - 70131</t>
  </si>
  <si>
    <t>I.E.P.   - 70158</t>
  </si>
  <si>
    <t>I.E.P.   - 70154</t>
  </si>
  <si>
    <t>I.E.P.   - 70101</t>
  </si>
  <si>
    <t>I.E.P.   - 70129</t>
  </si>
  <si>
    <t>I.E.P.   - 70148</t>
  </si>
  <si>
    <t>I.E.P.   - 70127</t>
  </si>
  <si>
    <t>I.E.P.   - 70103</t>
  </si>
  <si>
    <t>I.E.P.   - 70143</t>
  </si>
  <si>
    <t>I.E.P.   - 70169</t>
  </si>
  <si>
    <t>I.E.P.   - 70744</t>
  </si>
  <si>
    <t>I.E.P.   - 70678</t>
  </si>
  <si>
    <t>I.E.P.   - 70710</t>
  </si>
  <si>
    <t>I.E.P.   - 70756</t>
  </si>
  <si>
    <t>I.E.P.   - 70058 FRANCISCO BOLOGNESI</t>
  </si>
  <si>
    <t>I.E.P.   - 70008</t>
  </si>
  <si>
    <t>I.E.P.   - 70002 NUESTRA SEÑORA DE LOS CAMPOS</t>
  </si>
  <si>
    <t>I.E.P.   - 70037 VIRGEN DE LAS MERCEDES</t>
  </si>
  <si>
    <t>I.E.P.   - 70111</t>
  </si>
  <si>
    <t>I.E.P.   - 70121</t>
  </si>
  <si>
    <t>I.E.P.   - 70076</t>
  </si>
  <si>
    <t>I.E.P.   - 70135</t>
  </si>
  <si>
    <t>I.E.P.   - 70165</t>
  </si>
  <si>
    <t>I.E.P.   - 70086</t>
  </si>
  <si>
    <t>I.E.P.   - 70125</t>
  </si>
  <si>
    <t>I.E.P.   - 70094 NIÑO JESUS PIRAPI</t>
  </si>
  <si>
    <t>I.E.P.   - 70096</t>
  </si>
  <si>
    <t>I.E.P.   - 70123</t>
  </si>
  <si>
    <t>I.E.P.   - 70120</t>
  </si>
  <si>
    <t>I.E.P.   - 70117</t>
  </si>
  <si>
    <t>I.E.P.   - 70134 JOSE ANTONIO ENCINAS</t>
  </si>
  <si>
    <t>I.E.P.   - 70694</t>
  </si>
  <si>
    <t>I.E.P.   - 70606</t>
  </si>
  <si>
    <t>I.E.P.   - 70804</t>
  </si>
  <si>
    <t>I.E.P.   - 70044</t>
  </si>
  <si>
    <t>I.E.P.   - 70011</t>
  </si>
  <si>
    <t>I.E.P.   - 70730</t>
  </si>
  <si>
    <t>I.E.P.   - 70805</t>
  </si>
  <si>
    <t>I.E.P.   - 70702</t>
  </si>
  <si>
    <t>I.E.P.   - 70731</t>
  </si>
  <si>
    <t>I.E.P.   - 70703</t>
  </si>
  <si>
    <t>I.E.P.   - 70647</t>
  </si>
  <si>
    <t>I.E.P.   - 70688</t>
  </si>
  <si>
    <t>I.E.P.   - 70059</t>
  </si>
  <si>
    <t>I.E.P.   - 70062</t>
  </si>
  <si>
    <t>I.E.P.   - 70697</t>
  </si>
  <si>
    <t>I.E.P.   - 70699</t>
  </si>
  <si>
    <t>I.E.P.   - 70705</t>
  </si>
  <si>
    <t>I.E.P.   - 70667</t>
  </si>
  <si>
    <t>I.E.P.   - 70072</t>
  </si>
  <si>
    <t>I.E.P.   - 70031</t>
  </si>
  <si>
    <t>I.E.P.   - 70069</t>
  </si>
  <si>
    <t>I.E.P.   - 70070</t>
  </si>
  <si>
    <t>I.E.P.   - 70034 NUESTRA SEÑORA DE LA MERCED</t>
  </si>
  <si>
    <t>I.E.P.   - 70067 FRANCISCO BOLOGNESI</t>
  </si>
  <si>
    <t>I.E.P.   - 70068</t>
  </si>
  <si>
    <t>I.E.P.   - 70030</t>
  </si>
  <si>
    <t>I.E.P.   - 70032</t>
  </si>
  <si>
    <t>I.E.P.   - 70609</t>
  </si>
  <si>
    <t>I.E.P.   - 70704</t>
  </si>
  <si>
    <t>I.E.P.   - 70095</t>
  </si>
  <si>
    <t>I.E.P.   - 70166</t>
  </si>
  <si>
    <t>I.E.P.   - 70102</t>
  </si>
  <si>
    <t>I.E.P.   - 70105</t>
  </si>
  <si>
    <t>I.E.P.   - 70088</t>
  </si>
  <si>
    <t>I.E.P.   - 70108</t>
  </si>
  <si>
    <t>I.E.P.   - 70159</t>
  </si>
  <si>
    <t>I.E.P.   - 70124</t>
  </si>
  <si>
    <t>I.E.P.   - 70109</t>
  </si>
  <si>
    <t>I.E.P.   - 70114</t>
  </si>
  <si>
    <t>I.E.P.   - 70115 MARIA ASUNCION GALINDO</t>
  </si>
  <si>
    <t>I.E.P.   - 70077</t>
  </si>
  <si>
    <t>I.E.P.   - 70089</t>
  </si>
  <si>
    <t>I.E.P.   - 70144</t>
  </si>
  <si>
    <t>I.E.P.   - 70110</t>
  </si>
  <si>
    <t>I.E.P.   - 70684</t>
  </si>
  <si>
    <t>I.E.P.   - 70757</t>
  </si>
  <si>
    <t>I.E.P.   - 70725</t>
  </si>
  <si>
    <t>I.E.P.   - 70660</t>
  </si>
  <si>
    <t>I.E.S.  - TUPAC AMARU</t>
  </si>
  <si>
    <t>I.E.S.  - CESAR VALLEJO</t>
  </si>
  <si>
    <t>I.E.S.  - CORAZON DE CRISTO</t>
  </si>
  <si>
    <t>I.E.S.  - JOSE OLAYA BALANDRA</t>
  </si>
  <si>
    <t>I.E.S.  - JOSE ABELARDO QUIÑONES</t>
  </si>
  <si>
    <t>I.E.S.  - ISAÑURA</t>
  </si>
  <si>
    <t>I.E.S.  - ENRIQUE TORRES BELON</t>
  </si>
  <si>
    <t>I.E.S.  - JOSE CARLOS MARIATEGUI</t>
  </si>
  <si>
    <t>I.E.S.  - FRAY SAN MARTIN DE PORRES</t>
  </si>
  <si>
    <t>I.E.S.  - MIGUEL GRAU SEMINARIO</t>
  </si>
  <si>
    <t>I.E.S.  - SAN JUAN</t>
  </si>
  <si>
    <t>I.E.S.  - JUAN BUSTAMANTE DUEÑAS</t>
  </si>
  <si>
    <t>I.E.S.  - SIMON BOLIVAR</t>
  </si>
  <si>
    <t>I.E.S.  - RICARDO PALMA</t>
  </si>
  <si>
    <t>I.E.S.  - TUPAQ KATARI</t>
  </si>
  <si>
    <t>I.E.S.  - TUPAC AMARU II</t>
  </si>
  <si>
    <t>I.E.S.  - CARLOS DANTE NAVA</t>
  </si>
  <si>
    <t>I.E.S.  - ENRIQUE ENCINAS FRANCO</t>
  </si>
  <si>
    <t>I.E.S.  - JOSE ANTONIO ENCINAS</t>
  </si>
  <si>
    <t>I.E.S.  - ALFONSO TORRES LUNA</t>
  </si>
  <si>
    <t>I.E.S.  - GILATAMARCA</t>
  </si>
  <si>
    <t>I.E.S.  - FLORENTINO AMEGHINO</t>
  </si>
  <si>
    <t>I.E.S.  - THUNUHUAYA</t>
  </si>
  <si>
    <t>I.E.S.  - THUNCO</t>
  </si>
  <si>
    <t>I.E.S.  - AYRUMAS CARUMAS</t>
  </si>
  <si>
    <t>I.E.S.  - FRANCISCO BOLOGNESI CERVANTES</t>
  </si>
  <si>
    <t>I.E.S.  - MANCO CAPAC</t>
  </si>
  <si>
    <t>I.E.S.  - AYMARA</t>
  </si>
  <si>
    <t>I.E.S.  - TAIPICIRCA</t>
  </si>
  <si>
    <t>I.E.S.  - CCAPALLA</t>
  </si>
  <si>
    <t>I.E.S.  - TAQUILE</t>
  </si>
  <si>
    <t>I.E.S.  - MIGUEL GRAU</t>
  </si>
  <si>
    <t>I.E.S.  - INCA GARCILAZO DE LA VEGA</t>
  </si>
  <si>
    <t>I.E.S.  - EMILIO ROMERO PADILLA</t>
  </si>
  <si>
    <t>I.E.S.  - LEONCIO PRADO</t>
  </si>
  <si>
    <t>I.E.S.  - POTOJANI GRANDE</t>
  </si>
  <si>
    <t>I.E.S.  - INDEPENDENCIA NACIONAL</t>
  </si>
  <si>
    <t>I.E.S.  - INCHUPALLA</t>
  </si>
  <si>
    <t>I.E.S.  - MARIANO MELGAR VALDIVIESO</t>
  </si>
  <si>
    <t>I.E.S.  - COAR PUNO</t>
  </si>
  <si>
    <t>I.E.S.  - MAÑAZO</t>
  </si>
  <si>
    <t>I.E.S.  - TECNICO AGROPECUARIO CHARAMAYA</t>
  </si>
  <si>
    <t>I.E.S.  - SAN MIGUEL</t>
  </si>
  <si>
    <t>I.E.S.  - LOS ANDES</t>
  </si>
  <si>
    <t>I.E.S.  - SEÑOR DE HUANCA</t>
  </si>
  <si>
    <t>I.E.S.  - UROS CHULLUNI</t>
  </si>
  <si>
    <t>I.E.S.  - SAN ANTONIO DE PADUA</t>
  </si>
  <si>
    <t>I.E.S.  - JOSE CARLOS MARIATEGUI APLICACION UNA</t>
  </si>
  <si>
    <t>I.E.S.  - VILLA DEL LAGO</t>
  </si>
  <si>
    <t>I.E.S.  - SANTA ROSA</t>
  </si>
  <si>
    <t>I.E.S.  - MARIA AUXILIADORA</t>
  </si>
  <si>
    <t>I.E.S.  - 45 EMILIO ROMERO PADILLA</t>
  </si>
  <si>
    <t>I.E.S.  - COLLACACHI</t>
  </si>
  <si>
    <t>I.E.S.  - GRAN UNIDAD ESCOLAR SAN CARLOS</t>
  </si>
  <si>
    <t>I.E.S.  - 32</t>
  </si>
  <si>
    <t>I.E.S.  - CARLOS RUBINA BURGOS</t>
  </si>
  <si>
    <t>I.E.S.  - SAN JUAN BOSCO</t>
  </si>
  <si>
    <t>I.E.S.  - GLORIOSO SAN CARLOS</t>
  </si>
  <si>
    <t>I.E.S.  - POLITECNICO HUASCAR</t>
  </si>
  <si>
    <t>I.E.S.  - SAN JOSE</t>
  </si>
  <si>
    <t>I.E.S.  - SAN SALVADOR</t>
  </si>
  <si>
    <t>I.E.S.  - INCA MANCO CAPAC</t>
  </si>
  <si>
    <t>I.E.S.  - CRFA AMANECER QOLLA</t>
  </si>
  <si>
    <t>I.E.S.  - SAN JOSE DE LLUNGO</t>
  </si>
  <si>
    <t>I.E.S.  - SAN ANDRES</t>
  </si>
  <si>
    <t>I.E.S.  - EDUARDO BENIGNO LUQUE ROMERO</t>
  </si>
  <si>
    <t>I.E.S.  - MARISCAL SUCRE</t>
  </si>
  <si>
    <t>I.E.S.  - HUACCOCHULLO</t>
  </si>
  <si>
    <t>I.E.S.  - SAN FRANCISCO</t>
  </si>
  <si>
    <t>I.E.S.  - SAJANACACHI</t>
  </si>
  <si>
    <t>I.E.S.  - TECNICO INDUSTRIAL TAHUANTINSUYO</t>
  </si>
  <si>
    <t>I.E.S.  - SAN AGUSTIN</t>
  </si>
  <si>
    <t>I.E.S.  - SORAZA</t>
  </si>
  <si>
    <t>I.E.S.  - GAMALIEL CHURATA</t>
  </si>
  <si>
    <t>I.E.S.  - ANDRES AVELINO CACERES</t>
  </si>
  <si>
    <t>I.E.S.  - CCOTA</t>
  </si>
  <si>
    <t>I.E.S.  - MANUEL Z. CAMACHO</t>
  </si>
  <si>
    <t>I.E.S.  - JULIO GONZALES RUIZ</t>
  </si>
  <si>
    <t>I.E.S.  - VICTOR RAUL HAYA DE LA TORRE</t>
  </si>
  <si>
    <t>area</t>
  </si>
  <si>
    <t>Rural</t>
  </si>
  <si>
    <t>Urbana</t>
  </si>
  <si>
    <t>AREA</t>
  </si>
  <si>
    <t>C.M</t>
  </si>
  <si>
    <t>870100010001</t>
  </si>
  <si>
    <t>SERVICIO DE AGUA POTABLE</t>
  </si>
  <si>
    <t>SERVICIO</t>
  </si>
  <si>
    <t>870100020003</t>
  </si>
  <si>
    <t>SERVICIO DE ENERGIA ELECTRICA</t>
  </si>
  <si>
    <t xml:space="preserve">servicio de energia </t>
  </si>
  <si>
    <t>I DOTACION
ENERO - JUNIO</t>
  </si>
  <si>
    <t>II DOTACION
JULIO - DICIEMBRE</t>
  </si>
  <si>
    <t>I DOTACION</t>
  </si>
  <si>
    <t>II DOTACION</t>
  </si>
  <si>
    <t>0240523</t>
  </si>
  <si>
    <t>1025741</t>
  </si>
  <si>
    <t>0239632</t>
  </si>
  <si>
    <t>1024314</t>
  </si>
  <si>
    <t>1024355</t>
  </si>
  <si>
    <t>1331883</t>
  </si>
  <si>
    <t>1360122</t>
  </si>
  <si>
    <t>1360130</t>
  </si>
  <si>
    <t>1360148</t>
  </si>
  <si>
    <t>1360155</t>
  </si>
  <si>
    <t>1564590</t>
  </si>
  <si>
    <t>1702331</t>
  </si>
  <si>
    <t>1724855</t>
  </si>
  <si>
    <t>CEBA - 71013 GLORIOSO SAN CARLOS</t>
  </si>
  <si>
    <t>CEBA - 70025 INDEPENDENCIA NACIONAL</t>
  </si>
  <si>
    <t>CEBA - SANTA ROSA</t>
  </si>
  <si>
    <t>CEBA - VILLA DEL LAGO</t>
  </si>
  <si>
    <t>CEBA - MAÑAZO</t>
  </si>
  <si>
    <t>CEBA - 45 EMILIO ROMERO PADILLA</t>
  </si>
  <si>
    <t>CEBA - JOSE ANTONIO ENCINAS</t>
  </si>
  <si>
    <t>CEBA - 32</t>
  </si>
  <si>
    <t>CEBA - APLICACION PEDAGOGICO PUNO</t>
  </si>
  <si>
    <t>CEBA - VIRGEN DE LA ASUNCION</t>
  </si>
  <si>
    <t>CEBA - GUE SAN CARLOS</t>
  </si>
  <si>
    <t>Básica Alternativa - Inicial e Intermedio</t>
  </si>
  <si>
    <t>Básica Alternativa - Avanzado</t>
  </si>
  <si>
    <t>Puno</t>
  </si>
  <si>
    <t>Mañazo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</si>
</sst>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S/.&quot;\ #,##0.00;&quot;S/.&quot;\ \-#,##0.00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0"/>
    <numFmt numFmtId="165" formatCode="&quot;S/.&quot;\ #,##0.00"/>
  </numFmts>
  <fonts count="4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7.5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3"/>
      <name val="Arial"/>
      <family val="2"/>
    </font>
    <font>
      <b/>
      <sz val="11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000FF"/>
      <name val="Arial"/>
      <family val="2"/>
    </font>
    <font>
      <b/>
      <sz val="7.5"/>
      <color rgb="FF000000"/>
      <name val="Arial"/>
      <family val="2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rgb="FF3333CC"/>
      <name val="Arial"/>
      <family val="2"/>
    </font>
    <font>
      <b/>
      <sz val="8"/>
      <color rgb="FF3333CC"/>
      <name val="Calibri"/>
      <family val="2"/>
      <scheme val="minor"/>
    </font>
    <font>
      <b/>
      <sz val="14"/>
      <color rgb="FF3333CC"/>
      <name val="Calibri"/>
      <family val="2"/>
      <scheme val="minor"/>
    </font>
    <font>
      <b/>
      <sz val="14"/>
      <color rgb="FFC00000"/>
      <name val="Arial"/>
      <family val="2"/>
    </font>
    <font>
      <b/>
      <sz val="7.5"/>
      <color theme="0"/>
      <name val="Arial"/>
      <family val="2"/>
    </font>
    <font>
      <b/>
      <sz val="12"/>
      <color rgb="FF3333CC"/>
      <name val="Arial"/>
      <family val="2"/>
    </font>
    <font>
      <b/>
      <u/>
      <sz val="12"/>
      <name val="Arial"/>
      <family val="2"/>
    </font>
    <font>
      <b/>
      <u/>
      <sz val="12"/>
      <color rgb="FF3333CC"/>
      <name val="Arial"/>
      <family val="2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rgb="FF3333CC"/>
      </left>
      <right style="medium">
        <color rgb="FF3333CC"/>
      </right>
      <top style="medium">
        <color rgb="FF3333CC"/>
      </top>
      <bottom style="medium">
        <color rgb="FF3333CC"/>
      </bottom>
      <diagonal/>
    </border>
    <border>
      <left style="medium">
        <color rgb="FF3333CC"/>
      </left>
      <right/>
      <top style="medium">
        <color rgb="FF3333CC"/>
      </top>
      <bottom style="medium">
        <color rgb="FF3333CC"/>
      </bottom>
      <diagonal/>
    </border>
    <border>
      <left/>
      <right/>
      <top style="medium">
        <color rgb="FF3333CC"/>
      </top>
      <bottom style="medium">
        <color rgb="FF3333CC"/>
      </bottom>
      <diagonal/>
    </border>
    <border>
      <left/>
      <right style="medium">
        <color rgb="FF3333CC"/>
      </right>
      <top style="medium">
        <color rgb="FF3333CC"/>
      </top>
      <bottom style="medium">
        <color rgb="FF3333C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 applyProtection="1"/>
    <xf numFmtId="0" fontId="0" fillId="0" borderId="5" xfId="0" applyBorder="1" applyAlignment="1" applyProtection="1">
      <alignment horizontal="center"/>
    </xf>
    <xf numFmtId="0" fontId="0" fillId="0" borderId="5" xfId="0" applyBorder="1" applyProtection="1"/>
    <xf numFmtId="2" fontId="0" fillId="0" borderId="5" xfId="0" applyNumberFormat="1" applyBorder="1" applyProtection="1"/>
    <xf numFmtId="164" fontId="0" fillId="0" borderId="5" xfId="0" applyNumberFormat="1" applyBorder="1" applyProtection="1"/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2" fillId="0" borderId="5" xfId="0" applyFont="1" applyBorder="1" applyProtection="1"/>
    <xf numFmtId="49" fontId="0" fillId="0" borderId="5" xfId="0" applyNumberFormat="1" applyBorder="1" applyAlignment="1" applyProtection="1">
      <alignment horizont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/>
    </xf>
    <xf numFmtId="0" fontId="22" fillId="0" borderId="1" xfId="0" applyFont="1" applyBorder="1" applyAlignment="1" applyProtection="1">
      <alignment horizontal="center" vertical="center"/>
    </xf>
    <xf numFmtId="49" fontId="22" fillId="0" borderId="1" xfId="0" applyNumberFormat="1" applyFont="1" applyBorder="1" applyAlignment="1" applyProtection="1">
      <alignment horizontal="center" vertical="center" wrapText="1"/>
    </xf>
    <xf numFmtId="0" fontId="0" fillId="0" borderId="5" xfId="0" applyFont="1" applyBorder="1" applyProtection="1"/>
    <xf numFmtId="0" fontId="0" fillId="3" borderId="5" xfId="0" applyFill="1" applyBorder="1" applyAlignment="1" applyProtection="1">
      <alignment horizontal="center"/>
    </xf>
    <xf numFmtId="0" fontId="0" fillId="4" borderId="5" xfId="0" applyFill="1" applyBorder="1" applyProtection="1"/>
    <xf numFmtId="164" fontId="0" fillId="4" borderId="5" xfId="0" applyNumberFormat="1" applyFill="1" applyBorder="1" applyProtection="1"/>
    <xf numFmtId="0" fontId="0" fillId="0" borderId="8" xfId="0" applyFill="1" applyBorder="1" applyProtection="1"/>
    <xf numFmtId="49" fontId="0" fillId="0" borderId="5" xfId="0" applyNumberFormat="1" applyBorder="1" applyProtection="1"/>
    <xf numFmtId="0" fontId="0" fillId="4" borderId="8" xfId="0" applyFill="1" applyBorder="1" applyProtection="1"/>
    <xf numFmtId="0" fontId="0" fillId="3" borderId="8" xfId="0" applyFill="1" applyBorder="1" applyProtection="1"/>
    <xf numFmtId="0" fontId="22" fillId="3" borderId="1" xfId="0" applyFont="1" applyFill="1" applyBorder="1" applyAlignment="1" applyProtection="1">
      <alignment horizontal="center" vertical="center"/>
    </xf>
    <xf numFmtId="49" fontId="0" fillId="4" borderId="5" xfId="0" applyNumberFormat="1" applyFill="1" applyBorder="1" applyAlignment="1" applyProtection="1">
      <alignment horizontal="center"/>
    </xf>
    <xf numFmtId="49" fontId="0" fillId="4" borderId="5" xfId="0" applyNumberFormat="1" applyFill="1" applyBorder="1" applyProtection="1"/>
    <xf numFmtId="2" fontId="0" fillId="4" borderId="5" xfId="0" applyNumberFormat="1" applyFill="1" applyBorder="1" applyProtection="1"/>
    <xf numFmtId="0" fontId="22" fillId="0" borderId="1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center" indent="1"/>
    </xf>
    <xf numFmtId="0" fontId="0" fillId="18" borderId="0" xfId="0" applyFill="1"/>
    <xf numFmtId="49" fontId="0" fillId="18" borderId="0" xfId="0" applyNumberFormat="1" applyFill="1"/>
    <xf numFmtId="49" fontId="0" fillId="0" borderId="0" xfId="0" applyNumberFormat="1"/>
    <xf numFmtId="49" fontId="0" fillId="0" borderId="0" xfId="0" quotePrefix="1" applyNumberFormat="1"/>
    <xf numFmtId="0" fontId="1" fillId="0" borderId="0" xfId="0" applyFont="1" applyAlignment="1" applyProtection="1">
      <alignment horizontal="center"/>
      <protection locked="0" hidden="1"/>
    </xf>
    <xf numFmtId="0" fontId="6" fillId="0" borderId="0" xfId="0" applyFont="1" applyAlignment="1" applyProtection="1">
      <protection locked="0" hidden="1"/>
    </xf>
    <xf numFmtId="0" fontId="1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Protection="1">
      <protection locked="0" hidden="1"/>
    </xf>
    <xf numFmtId="0" fontId="2" fillId="0" borderId="0" xfId="0" applyFont="1" applyBorder="1" applyAlignment="1" applyProtection="1">
      <protection locked="0" hidden="1"/>
    </xf>
    <xf numFmtId="0" fontId="25" fillId="0" borderId="0" xfId="0" applyFont="1" applyFill="1" applyBorder="1" applyAlignment="1" applyProtection="1">
      <alignment vertical="center" wrapText="1"/>
      <protection locked="0" hidden="1"/>
    </xf>
    <xf numFmtId="49" fontId="35" fillId="0" borderId="9" xfId="0" applyNumberFormat="1" applyFont="1" applyBorder="1" applyAlignment="1" applyProtection="1">
      <alignment horizontal="center" vertical="center" wrapText="1"/>
      <protection locked="0" hidden="1"/>
    </xf>
    <xf numFmtId="0" fontId="24" fillId="0" borderId="0" xfId="0" applyFont="1" applyBorder="1" applyAlignment="1" applyProtection="1">
      <alignment vertical="center" wrapText="1"/>
      <protection locked="0" hidden="1"/>
    </xf>
    <xf numFmtId="0" fontId="32" fillId="15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locked="0" hidden="1"/>
    </xf>
    <xf numFmtId="2" fontId="4" fillId="0" borderId="0" xfId="0" applyNumberFormat="1" applyFont="1" applyBorder="1" applyAlignment="1" applyProtection="1">
      <alignment horizontal="center" vertical="center"/>
      <protection locked="0" hidden="1"/>
    </xf>
    <xf numFmtId="43" fontId="3" fillId="0" borderId="0" xfId="0" applyNumberFormat="1" applyFont="1" applyBorder="1" applyAlignment="1" applyProtection="1">
      <alignment horizontal="center"/>
      <protection locked="0" hidden="1"/>
    </xf>
    <xf numFmtId="0" fontId="1" fillId="0" borderId="0" xfId="0" applyFont="1" applyBorder="1" applyProtection="1">
      <protection locked="0" hidden="1"/>
    </xf>
    <xf numFmtId="0" fontId="9" fillId="0" borderId="0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center" vertical="center"/>
      <protection locked="0" hidden="1"/>
    </xf>
    <xf numFmtId="2" fontId="9" fillId="0" borderId="0" xfId="0" applyNumberFormat="1" applyFont="1" applyBorder="1" applyAlignment="1" applyProtection="1">
      <alignment horizontal="center" vertical="center"/>
      <protection locked="0" hidden="1"/>
    </xf>
    <xf numFmtId="43" fontId="9" fillId="0" borderId="0" xfId="0" applyNumberFormat="1" applyFont="1" applyBorder="1" applyAlignment="1" applyProtection="1">
      <alignment horizontal="center" vertical="center"/>
      <protection locked="0" hidden="1"/>
    </xf>
    <xf numFmtId="0" fontId="7" fillId="0" borderId="0" xfId="0" applyFont="1" applyBorder="1" applyProtection="1">
      <protection locked="0" hidden="1"/>
    </xf>
    <xf numFmtId="0" fontId="9" fillId="0" borderId="0" xfId="0" applyFont="1" applyBorder="1" applyAlignment="1" applyProtection="1">
      <alignment vertical="center"/>
      <protection locked="0" hidden="1"/>
    </xf>
    <xf numFmtId="2" fontId="12" fillId="0" borderId="0" xfId="0" applyNumberFormat="1" applyFont="1" applyBorder="1" applyAlignment="1" applyProtection="1">
      <alignment horizontal="left" vertical="center"/>
      <protection locked="0" hidden="1"/>
    </xf>
    <xf numFmtId="44" fontId="16" fillId="17" borderId="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horizontal="center" vertical="center"/>
      <protection locked="0" hidden="1"/>
    </xf>
    <xf numFmtId="0" fontId="15" fillId="0" borderId="0" xfId="0" applyFont="1" applyBorder="1" applyAlignment="1" applyProtection="1">
      <alignment horizontal="center" vertical="center"/>
      <protection locked="0" hidden="1"/>
    </xf>
    <xf numFmtId="0" fontId="5" fillId="0" borderId="0" xfId="0" applyNumberFormat="1" applyFont="1" applyBorder="1" applyAlignment="1" applyProtection="1">
      <alignment horizontal="center" vertical="center"/>
      <protection locked="0" hidden="1"/>
    </xf>
    <xf numFmtId="165" fontId="26" fillId="4" borderId="0" xfId="0" applyNumberFormat="1" applyFont="1" applyFill="1" applyBorder="1" applyAlignment="1" applyProtection="1">
      <alignment vertical="center"/>
      <protection locked="0" hidden="1"/>
    </xf>
    <xf numFmtId="49" fontId="28" fillId="0" borderId="9" xfId="0" applyNumberFormat="1" applyFont="1" applyBorder="1" applyAlignment="1" applyProtection="1">
      <alignment horizontal="center" vertical="center" wrapText="1"/>
      <protection locked="0" hidden="1"/>
    </xf>
    <xf numFmtId="0" fontId="5" fillId="0" borderId="0" xfId="0" applyFont="1" applyBorder="1" applyAlignment="1" applyProtection="1">
      <alignment vertical="center" wrapText="1"/>
      <protection locked="0" hidden="1"/>
    </xf>
    <xf numFmtId="0" fontId="9" fillId="4" borderId="0" xfId="0" applyFont="1" applyFill="1" applyBorder="1" applyAlignment="1" applyProtection="1">
      <alignment horizontal="center" vertical="center"/>
      <protection locked="0" hidden="1"/>
    </xf>
    <xf numFmtId="2" fontId="17" fillId="4" borderId="0" xfId="0" applyNumberFormat="1" applyFont="1" applyFill="1" applyBorder="1" applyAlignment="1" applyProtection="1">
      <alignment horizontal="center" vertical="center"/>
      <protection locked="0" hidden="1"/>
    </xf>
    <xf numFmtId="7" fontId="26" fillId="11" borderId="0" xfId="0" applyNumberFormat="1" applyFont="1" applyFill="1" applyBorder="1" applyAlignment="1" applyProtection="1">
      <alignment horizontal="right" vertical="center"/>
      <protection locked="0" hidden="1"/>
    </xf>
    <xf numFmtId="0" fontId="8" fillId="4" borderId="0" xfId="0" applyFont="1" applyFill="1" applyBorder="1" applyAlignment="1" applyProtection="1">
      <alignment horizontal="center" vertical="center"/>
      <protection locked="0" hidden="1"/>
    </xf>
    <xf numFmtId="0" fontId="12" fillId="4" borderId="0" xfId="0" applyFont="1" applyFill="1" applyBorder="1" applyAlignment="1" applyProtection="1">
      <alignment horizontal="right" vertical="center"/>
      <protection locked="0" hidden="1"/>
    </xf>
    <xf numFmtId="0" fontId="12" fillId="4" borderId="0" xfId="0" applyFont="1" applyFill="1" applyBorder="1" applyAlignment="1" applyProtection="1">
      <alignment horizontal="center" vertical="center"/>
      <protection locked="0" hidden="1"/>
    </xf>
    <xf numFmtId="165" fontId="16" fillId="4" borderId="0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43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43" fontId="10" fillId="2" borderId="1" xfId="0" applyNumberFormat="1" applyFont="1" applyFill="1" applyBorder="1" applyAlignment="1" applyProtection="1">
      <alignment horizontal="center" vertical="center"/>
      <protection hidden="1"/>
    </xf>
    <xf numFmtId="0" fontId="19" fillId="7" borderId="0" xfId="0" applyFont="1" applyFill="1" applyAlignment="1" applyProtection="1">
      <alignment horizontal="center" vertical="center"/>
      <protection locked="0"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11" fillId="12" borderId="1" xfId="0" applyNumberFormat="1" applyFont="1" applyFill="1" applyBorder="1" applyAlignment="1" applyProtection="1">
      <alignment horizontal="center" vertical="center" wrapText="1"/>
      <protection hidden="1"/>
    </xf>
    <xf numFmtId="2" fontId="11" fillId="12" borderId="1" xfId="0" applyNumberFormat="1" applyFont="1" applyFill="1" applyBorder="1" applyAlignment="1" applyProtection="1">
      <alignment vertical="center" wrapText="1"/>
      <protection hidden="1"/>
    </xf>
    <xf numFmtId="4" fontId="9" fillId="16" borderId="1" xfId="0" applyNumberFormat="1" applyFont="1" applyFill="1" applyBorder="1" applyAlignment="1" applyProtection="1">
      <alignment vertical="center"/>
      <protection hidden="1"/>
    </xf>
    <xf numFmtId="4" fontId="5" fillId="14" borderId="1" xfId="0" applyNumberFormat="1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locked="0" hidden="1"/>
    </xf>
    <xf numFmtId="49" fontId="1" fillId="0" borderId="0" xfId="0" applyNumberFormat="1" applyFont="1" applyAlignment="1" applyProtection="1">
      <alignment horizontal="center" vertical="center"/>
      <protection locked="0" hidden="1"/>
    </xf>
    <xf numFmtId="0" fontId="19" fillId="0" borderId="0" xfId="0" applyFont="1" applyProtection="1">
      <protection locked="0" hidden="1"/>
    </xf>
    <xf numFmtId="0" fontId="27" fillId="13" borderId="3" xfId="0" applyFont="1" applyFill="1" applyBorder="1" applyAlignment="1" applyProtection="1">
      <alignment vertical="center"/>
      <protection locked="0" hidden="1"/>
    </xf>
    <xf numFmtId="0" fontId="27" fillId="13" borderId="4" xfId="0" applyFont="1" applyFill="1" applyBorder="1" applyAlignment="1" applyProtection="1">
      <alignment vertical="center"/>
      <protection locked="0" hidden="1"/>
    </xf>
    <xf numFmtId="0" fontId="0" fillId="3" borderId="5" xfId="0" applyFill="1" applyBorder="1" applyAlignment="1" applyProtection="1">
      <alignment horizontal="center"/>
      <protection locked="0" hidden="1"/>
    </xf>
    <xf numFmtId="0" fontId="1" fillId="0" borderId="1" xfId="0" applyFont="1" applyBorder="1" applyProtection="1">
      <protection locked="0" hidden="1"/>
    </xf>
    <xf numFmtId="0" fontId="1" fillId="3" borderId="1" xfId="0" applyFont="1" applyFill="1" applyBorder="1" applyAlignment="1" applyProtection="1">
      <alignment horizontal="center"/>
      <protection locked="0" hidden="1"/>
    </xf>
    <xf numFmtId="43" fontId="1" fillId="0" borderId="0" xfId="0" applyNumberFormat="1" applyFont="1" applyAlignment="1" applyProtection="1">
      <alignment horizontal="center"/>
      <protection locked="0" hidden="1"/>
    </xf>
    <xf numFmtId="4" fontId="1" fillId="0" borderId="0" xfId="0" applyNumberFormat="1" applyFont="1" applyProtection="1">
      <protection locked="0" hidden="1"/>
    </xf>
    <xf numFmtId="2" fontId="17" fillId="4" borderId="0" xfId="0" applyNumberFormat="1" applyFont="1" applyFill="1" applyBorder="1" applyAlignment="1" applyProtection="1">
      <alignment horizontal="center" vertical="center"/>
      <protection locked="0" hidden="1"/>
    </xf>
    <xf numFmtId="49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quotePrefix="1" applyBorder="1" applyProtection="1"/>
    <xf numFmtId="0" fontId="0" fillId="0" borderId="0" xfId="0" quotePrefix="1" applyProtection="1"/>
    <xf numFmtId="0" fontId="37" fillId="0" borderId="0" xfId="0" applyFont="1" applyBorder="1" applyAlignment="1" applyProtection="1">
      <alignment horizontal="center"/>
      <protection locked="0" hidden="1"/>
    </xf>
    <xf numFmtId="0" fontId="38" fillId="0" borderId="0" xfId="0" applyFont="1" applyProtection="1">
      <protection locked="0" hidden="1"/>
    </xf>
    <xf numFmtId="7" fontId="1" fillId="19" borderId="0" xfId="0" applyNumberFormat="1" applyFont="1" applyFill="1" applyAlignment="1" applyProtection="1">
      <alignment horizontal="center" vertical="center"/>
      <protection locked="0"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39" fillId="0" borderId="0" xfId="0" applyFont="1" applyBorder="1" applyAlignment="1" applyProtection="1">
      <alignment horizontal="center"/>
      <protection locked="0" hidden="1"/>
    </xf>
    <xf numFmtId="4" fontId="39" fillId="0" borderId="0" xfId="0" applyNumberFormat="1" applyFont="1" applyBorder="1" applyAlignment="1" applyProtection="1">
      <alignment horizontal="center"/>
      <protection locked="0" hidden="1"/>
    </xf>
    <xf numFmtId="0" fontId="40" fillId="0" borderId="0" xfId="0" applyFont="1" applyAlignment="1" applyProtection="1">
      <alignment horizontal="center" vertical="center"/>
      <protection locked="0" hidden="1"/>
    </xf>
    <xf numFmtId="0" fontId="40" fillId="0" borderId="0" xfId="0" applyFont="1" applyProtection="1">
      <protection locked="0" hidden="1"/>
    </xf>
    <xf numFmtId="0" fontId="14" fillId="0" borderId="1" xfId="0" applyFont="1" applyBorder="1" applyAlignment="1" applyProtection="1">
      <alignment horizontal="center"/>
      <protection hidden="1"/>
    </xf>
    <xf numFmtId="0" fontId="14" fillId="0" borderId="6" xfId="0" applyFont="1" applyFill="1" applyBorder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43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43" fontId="3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43" fontId="9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Protection="1">
      <protection hidden="1"/>
    </xf>
    <xf numFmtId="0" fontId="5" fillId="0" borderId="1" xfId="0" applyFont="1" applyBorder="1" applyAlignment="1" applyProtection="1">
      <alignment horizontal="left" vertical="center" wrapText="1" inden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2" fontId="12" fillId="0" borderId="0" xfId="0" applyNumberFormat="1" applyFont="1" applyBorder="1" applyAlignment="1" applyProtection="1">
      <alignment horizontal="left" vertical="center"/>
      <protection hidden="1"/>
    </xf>
    <xf numFmtId="43" fontId="16" fillId="6" borderId="0" xfId="0" applyNumberFormat="1" applyFont="1" applyFill="1" applyBorder="1" applyAlignment="1" applyProtection="1">
      <alignment horizontal="center" vertical="center"/>
      <protection hidden="1"/>
    </xf>
    <xf numFmtId="43" fontId="8" fillId="0" borderId="0" xfId="0" applyNumberFormat="1" applyFont="1" applyBorder="1" applyAlignment="1" applyProtection="1">
      <alignment vertical="center"/>
      <protection hidden="1"/>
    </xf>
    <xf numFmtId="165" fontId="16" fillId="4" borderId="0" xfId="0" applyNumberFormat="1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2" fontId="17" fillId="4" borderId="0" xfId="0" applyNumberFormat="1" applyFont="1" applyFill="1" applyBorder="1" applyAlignment="1" applyProtection="1">
      <alignment horizontal="center" vertical="center"/>
      <protection hidden="1"/>
    </xf>
    <xf numFmtId="2" fontId="20" fillId="8" borderId="0" xfId="0" applyNumberFormat="1" applyFont="1" applyFill="1" applyBorder="1" applyAlignment="1" applyProtection="1">
      <alignment horizontal="right"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49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43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9" fillId="7" borderId="0" xfId="0" applyFont="1" applyFill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11" fillId="0" borderId="3" xfId="0" applyNumberFormat="1" applyFont="1" applyFill="1" applyBorder="1" applyAlignment="1" applyProtection="1">
      <alignment vertical="center" wrapText="1"/>
      <protection hidden="1"/>
    </xf>
    <xf numFmtId="2" fontId="11" fillId="0" borderId="3" xfId="0" applyNumberFormat="1" applyFont="1" applyFill="1" applyBorder="1" applyAlignment="1" applyProtection="1">
      <alignment vertical="center" wrapText="1"/>
      <protection hidden="1"/>
    </xf>
    <xf numFmtId="0" fontId="1" fillId="9" borderId="1" xfId="0" applyFont="1" applyFill="1" applyBorder="1" applyProtection="1">
      <protection hidden="1"/>
    </xf>
    <xf numFmtId="4" fontId="11" fillId="10" borderId="2" xfId="0" applyNumberFormat="1" applyFont="1" applyFill="1" applyBorder="1" applyAlignment="1" applyProtection="1">
      <protection hidden="1"/>
    </xf>
    <xf numFmtId="4" fontId="11" fillId="0" borderId="2" xfId="0" applyNumberFormat="1" applyFont="1" applyFill="1" applyBorder="1" applyAlignment="1" applyProtection="1">
      <protection hidden="1"/>
    </xf>
    <xf numFmtId="0" fontId="1" fillId="0" borderId="1" xfId="0" applyFont="1" applyBorder="1" applyProtection="1">
      <protection hidden="1"/>
    </xf>
    <xf numFmtId="49" fontId="1" fillId="0" borderId="0" xfId="0" applyNumberFormat="1" applyFont="1" applyProtection="1">
      <protection hidden="1"/>
    </xf>
    <xf numFmtId="0" fontId="1" fillId="9" borderId="1" xfId="0" applyFont="1" applyFill="1" applyBorder="1" applyAlignment="1" applyProtection="1">
      <alignment wrapText="1"/>
      <protection hidden="1"/>
    </xf>
    <xf numFmtId="4" fontId="11" fillId="10" borderId="1" xfId="0" applyNumberFormat="1" applyFont="1" applyFill="1" applyBorder="1" applyAlignment="1" applyProtection="1">
      <protection hidden="1"/>
    </xf>
    <xf numFmtId="4" fontId="11" fillId="0" borderId="1" xfId="0" applyNumberFormat="1" applyFont="1" applyFill="1" applyBorder="1" applyAlignment="1" applyProtection="1">
      <protection hidden="1"/>
    </xf>
    <xf numFmtId="0" fontId="1" fillId="0" borderId="3" xfId="0" applyFont="1" applyBorder="1" applyAlignment="1" applyProtection="1">
      <alignment horizontal="center" vertical="center"/>
      <protection locked="0" hidden="1"/>
    </xf>
    <xf numFmtId="0" fontId="1" fillId="0" borderId="4" xfId="0" applyFont="1" applyBorder="1" applyAlignment="1" applyProtection="1">
      <alignment horizontal="center" vertical="center"/>
      <protection locked="0" hidden="1"/>
    </xf>
    <xf numFmtId="0" fontId="32" fillId="15" borderId="10" xfId="0" applyFont="1" applyFill="1" applyBorder="1" applyAlignment="1" applyProtection="1">
      <alignment horizontal="center" vertical="center" wrapText="1"/>
      <protection hidden="1"/>
    </xf>
    <xf numFmtId="0" fontId="32" fillId="15" borderId="11" xfId="0" applyFont="1" applyFill="1" applyBorder="1" applyAlignment="1" applyProtection="1">
      <alignment horizontal="center" vertical="center" wrapText="1"/>
      <protection hidden="1"/>
    </xf>
    <xf numFmtId="0" fontId="32" fillId="15" borderId="12" xfId="0" applyFont="1" applyFill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center" vertical="center" wrapText="1"/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9" fillId="13" borderId="3" xfId="0" applyFont="1" applyFill="1" applyBorder="1" applyAlignment="1" applyProtection="1">
      <alignment horizontal="center"/>
      <protection locked="0" hidden="1"/>
    </xf>
    <xf numFmtId="0" fontId="19" fillId="13" borderId="4" xfId="0" applyFont="1" applyFill="1" applyBorder="1" applyAlignment="1" applyProtection="1">
      <alignment horizontal="center"/>
      <protection locked="0" hidden="1"/>
    </xf>
    <xf numFmtId="0" fontId="27" fillId="13" borderId="3" xfId="0" applyFont="1" applyFill="1" applyBorder="1" applyAlignment="1" applyProtection="1">
      <alignment horizontal="center" vertical="center"/>
      <protection locked="0" hidden="1"/>
    </xf>
    <xf numFmtId="0" fontId="27" fillId="13" borderId="4" xfId="0" applyFont="1" applyFill="1" applyBorder="1" applyAlignment="1" applyProtection="1">
      <alignment horizontal="center" vertical="center"/>
      <protection locked="0" hidden="1"/>
    </xf>
    <xf numFmtId="0" fontId="11" fillId="12" borderId="1" xfId="0" applyNumberFormat="1" applyFont="1" applyFill="1" applyBorder="1" applyAlignment="1" applyProtection="1">
      <alignment horizontal="left" vertical="center" wrapText="1" indent="1"/>
      <protection hidden="1"/>
    </xf>
    <xf numFmtId="0" fontId="27" fillId="13" borderId="13" xfId="0" applyFont="1" applyFill="1" applyBorder="1" applyAlignment="1" applyProtection="1">
      <alignment horizontal="center" vertical="center"/>
      <protection locked="0" hidden="1"/>
    </xf>
    <xf numFmtId="0" fontId="27" fillId="13" borderId="14" xfId="0" applyFont="1" applyFill="1" applyBorder="1" applyAlignment="1" applyProtection="1">
      <alignment horizontal="center" vertical="center"/>
      <protection locked="0" hidden="1"/>
    </xf>
    <xf numFmtId="2" fontId="17" fillId="4" borderId="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horizontal="center" vertical="center"/>
      <protection locked="0" hidden="1"/>
    </xf>
    <xf numFmtId="0" fontId="31" fillId="0" borderId="0" xfId="0" applyFont="1" applyAlignment="1" applyProtection="1">
      <alignment horizontal="left" indent="12"/>
      <protection hidden="1"/>
    </xf>
    <xf numFmtId="0" fontId="30" fillId="0" borderId="0" xfId="0" applyFont="1" applyBorder="1" applyAlignment="1" applyProtection="1">
      <alignment horizontal="left" indent="25"/>
      <protection hidden="1"/>
    </xf>
    <xf numFmtId="0" fontId="34" fillId="0" borderId="1" xfId="0" applyFont="1" applyBorder="1" applyAlignment="1" applyProtection="1">
      <alignment horizontal="center" vertical="center"/>
      <protection hidden="1"/>
    </xf>
    <xf numFmtId="0" fontId="16" fillId="6" borderId="1" xfId="0" applyFont="1" applyFill="1" applyBorder="1" applyAlignment="1" applyProtection="1">
      <alignment horizontal="center" vertical="center"/>
      <protection locked="0" hidden="1"/>
    </xf>
    <xf numFmtId="0" fontId="17" fillId="15" borderId="10" xfId="0" applyFont="1" applyFill="1" applyBorder="1" applyAlignment="1" applyProtection="1">
      <alignment horizontal="center" vertical="center"/>
      <protection hidden="1"/>
    </xf>
    <xf numFmtId="0" fontId="17" fillId="15" borderId="11" xfId="0" applyFont="1" applyFill="1" applyBorder="1" applyAlignment="1" applyProtection="1">
      <alignment horizontal="center" vertical="center"/>
      <protection hidden="1"/>
    </xf>
    <xf numFmtId="0" fontId="28" fillId="0" borderId="10" xfId="0" applyNumberFormat="1" applyFont="1" applyBorder="1" applyAlignment="1" applyProtection="1">
      <alignment horizontal="center" vertical="center"/>
      <protection hidden="1"/>
    </xf>
    <xf numFmtId="0" fontId="28" fillId="0" borderId="12" xfId="0" applyNumberFormat="1" applyFont="1" applyBorder="1" applyAlignment="1" applyProtection="1">
      <alignment horizontal="center" vertical="center"/>
      <protection hidden="1"/>
    </xf>
    <xf numFmtId="0" fontId="28" fillId="0" borderId="10" xfId="0" applyNumberFormat="1" applyFont="1" applyBorder="1" applyAlignment="1" applyProtection="1">
      <alignment horizontal="center" vertical="center"/>
      <protection locked="0" hidden="1"/>
    </xf>
    <xf numFmtId="0" fontId="28" fillId="0" borderId="12" xfId="0" applyNumberFormat="1" applyFont="1" applyBorder="1" applyAlignment="1" applyProtection="1">
      <alignment horizontal="center" vertical="center"/>
      <protection locked="0" hidden="1"/>
    </xf>
    <xf numFmtId="0" fontId="28" fillId="4" borderId="10" xfId="0" applyNumberFormat="1" applyFont="1" applyFill="1" applyBorder="1" applyAlignment="1" applyProtection="1">
      <alignment horizontal="center" vertical="center"/>
      <protection locked="0" hidden="1"/>
    </xf>
    <xf numFmtId="0" fontId="28" fillId="4" borderId="12" xfId="0" applyNumberFormat="1" applyFont="1" applyFill="1" applyBorder="1" applyAlignment="1" applyProtection="1">
      <alignment horizontal="center" vertical="center"/>
      <protection locked="0" hidden="1"/>
    </xf>
    <xf numFmtId="0" fontId="17" fillId="15" borderId="10" xfId="0" applyFont="1" applyFill="1" applyBorder="1" applyAlignment="1" applyProtection="1">
      <alignment horizontal="center" vertical="center" wrapText="1" shrinkToFit="1"/>
      <protection hidden="1"/>
    </xf>
    <xf numFmtId="0" fontId="17" fillId="15" borderId="12" xfId="0" applyFont="1" applyFill="1" applyBorder="1" applyAlignment="1" applyProtection="1">
      <alignment horizontal="center" vertical="center" wrapText="1" shrinkToFit="1"/>
      <protection hidden="1"/>
    </xf>
    <xf numFmtId="0" fontId="9" fillId="0" borderId="0" xfId="0" applyFont="1" applyBorder="1" applyAlignment="1" applyProtection="1">
      <alignment horizontal="left" vertical="center"/>
      <protection locked="0" hidden="1"/>
    </xf>
    <xf numFmtId="0" fontId="33" fillId="0" borderId="10" xfId="0" applyNumberFormat="1" applyFont="1" applyBorder="1" applyAlignment="1" applyProtection="1">
      <alignment vertical="center" shrinkToFit="1"/>
      <protection hidden="1"/>
    </xf>
    <xf numFmtId="0" fontId="33" fillId="0" borderId="11" xfId="0" applyNumberFormat="1" applyFont="1" applyBorder="1" applyAlignment="1" applyProtection="1">
      <alignment vertical="center" shrinkToFit="1"/>
      <protection hidden="1"/>
    </xf>
    <xf numFmtId="0" fontId="33" fillId="0" borderId="12" xfId="0" applyNumberFormat="1" applyFont="1" applyBorder="1" applyAlignment="1" applyProtection="1">
      <alignment vertical="center" shrinkToFit="1"/>
      <protection hidden="1"/>
    </xf>
    <xf numFmtId="49" fontId="24" fillId="0" borderId="10" xfId="0" applyNumberFormat="1" applyFont="1" applyBorder="1" applyAlignment="1" applyProtection="1">
      <alignment horizontal="center" vertical="center" wrapText="1"/>
      <protection locked="0" hidden="1"/>
    </xf>
    <xf numFmtId="49" fontId="5" fillId="0" borderId="12" xfId="0" applyNumberFormat="1" applyFont="1" applyBorder="1" applyAlignment="1" applyProtection="1">
      <alignment horizontal="center" vertical="center" wrapText="1"/>
      <protection locked="0" hidden="1"/>
    </xf>
    <xf numFmtId="0" fontId="29" fillId="0" borderId="10" xfId="1" applyFont="1" applyBorder="1" applyAlignment="1" applyProtection="1">
      <alignment horizontal="left" vertical="center" wrapText="1"/>
      <protection locked="0" hidden="1"/>
    </xf>
    <xf numFmtId="0" fontId="29" fillId="0" borderId="12" xfId="1" applyFont="1" applyBorder="1" applyAlignment="1" applyProtection="1">
      <alignment horizontal="left" vertical="center" wrapText="1"/>
      <protection locked="0" hidden="1"/>
    </xf>
    <xf numFmtId="0" fontId="36" fillId="6" borderId="1" xfId="0" applyFont="1" applyFill="1" applyBorder="1" applyAlignment="1" applyProtection="1">
      <alignment horizontal="center"/>
      <protection locked="0" hidden="1"/>
    </xf>
    <xf numFmtId="0" fontId="2" fillId="0" borderId="1" xfId="0" applyFont="1" applyBorder="1" applyAlignment="1" applyProtection="1">
      <alignment horizontal="center"/>
      <protection hidden="1"/>
    </xf>
    <xf numFmtId="0" fontId="27" fillId="13" borderId="3" xfId="0" applyFont="1" applyFill="1" applyBorder="1" applyAlignment="1" applyProtection="1">
      <alignment horizontal="center" vertical="center"/>
      <protection hidden="1"/>
    </xf>
    <xf numFmtId="0" fontId="27" fillId="13" borderId="4" xfId="0" applyFont="1" applyFill="1" applyBorder="1" applyAlignment="1" applyProtection="1">
      <alignment horizontal="center" vertical="center"/>
      <protection hidden="1"/>
    </xf>
    <xf numFmtId="49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6" fillId="6" borderId="1" xfId="0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indent="25"/>
      <protection hidden="1"/>
    </xf>
    <xf numFmtId="2" fontId="17" fillId="4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18" fillId="5" borderId="0" xfId="0" applyFont="1" applyFill="1" applyBorder="1" applyAlignment="1" applyProtection="1">
      <alignment horizontal="right" vertical="center" wrapText="1"/>
      <protection hidden="1"/>
    </xf>
    <xf numFmtId="0" fontId="18" fillId="5" borderId="7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left" vertical="center" wrapText="1" indent="1"/>
      <protection hidden="1"/>
    </xf>
    <xf numFmtId="0" fontId="5" fillId="0" borderId="4" xfId="0" applyFont="1" applyBorder="1" applyAlignment="1" applyProtection="1">
      <alignment horizontal="left" vertical="center" wrapText="1" indent="1"/>
      <protection hidden="1"/>
    </xf>
    <xf numFmtId="0" fontId="21" fillId="0" borderId="0" xfId="0" applyFont="1" applyAlignment="1" applyProtection="1">
      <alignment horizontal="left" indent="15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</cellXfs>
  <cellStyles count="2">
    <cellStyle name="Hipervínculo" xfId="1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33CC"/>
      <color rgb="FFFFFF99"/>
      <color rgb="FFFF6600"/>
      <color rgb="FFB9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176275</xdr:rowOff>
    </xdr:from>
    <xdr:to>
      <xdr:col>15</xdr:col>
      <xdr:colOff>1288677</xdr:colOff>
      <xdr:row>3</xdr:row>
      <xdr:rowOff>268940</xdr:rowOff>
    </xdr:to>
    <xdr:sp macro="[0]!Hoja1.prueba" textlink="" fLocksText="0">
      <xdr:nvSpPr>
        <xdr:cNvPr id="3" name="6 Rectángulo redondeado"/>
        <xdr:cNvSpPr/>
      </xdr:nvSpPr>
      <xdr:spPr>
        <a:xfrm>
          <a:off x="9043147" y="758981"/>
          <a:ext cx="1288677" cy="283165"/>
        </a:xfrm>
        <a:prstGeom prst="roundRect">
          <a:avLst/>
        </a:prstGeom>
        <a:solidFill>
          <a:srgbClr val="FFFF00"/>
        </a:solidFill>
        <a:ln>
          <a:noFill/>
        </a:ln>
        <a:effectLst>
          <a:innerShdw blurRad="114300">
            <a:prstClr val="black"/>
          </a:inn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s-PE" sz="750" b="1">
              <a:solidFill>
                <a:srgbClr val="C00000"/>
              </a:solidFill>
              <a:latin typeface="+mn-lt"/>
              <a:cs typeface="Arial" pitchFamily="34" charset="0"/>
            </a:rPr>
            <a:t>CALCULAR</a:t>
          </a:r>
          <a:r>
            <a:rPr lang="es-PE" sz="750" b="1" baseline="0">
              <a:solidFill>
                <a:srgbClr val="C00000"/>
              </a:solidFill>
              <a:latin typeface="+mn-lt"/>
              <a:cs typeface="Arial" pitchFamily="34" charset="0"/>
            </a:rPr>
            <a:t>  TECHO PRESUPUESTAL</a:t>
          </a:r>
          <a:endParaRPr lang="es-PE" sz="75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 fLocksWithSheet="0"/>
  </xdr:twoCellAnchor>
  <xdr:twoCellAnchor>
    <xdr:from>
      <xdr:col>9</xdr:col>
      <xdr:colOff>434012</xdr:colOff>
      <xdr:row>2</xdr:row>
      <xdr:rowOff>84044</xdr:rowOff>
    </xdr:from>
    <xdr:to>
      <xdr:col>17</xdr:col>
      <xdr:colOff>997323</xdr:colOff>
      <xdr:row>8</xdr:row>
      <xdr:rowOff>47409</xdr:rowOff>
    </xdr:to>
    <xdr:sp macro="" textlink="">
      <xdr:nvSpPr>
        <xdr:cNvPr id="5" name="8 Rectángulo redondeado"/>
        <xdr:cNvSpPr/>
      </xdr:nvSpPr>
      <xdr:spPr>
        <a:xfrm>
          <a:off x="6877394" y="666750"/>
          <a:ext cx="3958694" cy="1095159"/>
        </a:xfrm>
        <a:prstGeom prst="roundRect">
          <a:avLst>
            <a:gd name="adj" fmla="val 6887"/>
          </a:avLst>
        </a:prstGeom>
        <a:noFill/>
        <a:ln w="25400" cmpd="dbl"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531802</xdr:colOff>
      <xdr:row>0</xdr:row>
      <xdr:rowOff>46038</xdr:rowOff>
    </xdr:from>
    <xdr:to>
      <xdr:col>4</xdr:col>
      <xdr:colOff>785802</xdr:colOff>
      <xdr:row>2</xdr:row>
      <xdr:rowOff>16809</xdr:rowOff>
    </xdr:to>
    <xdr:grpSp>
      <xdr:nvGrpSpPr>
        <xdr:cNvPr id="2" name="Grupo 1"/>
        <xdr:cNvGrpSpPr/>
      </xdr:nvGrpSpPr>
      <xdr:grpSpPr>
        <a:xfrm>
          <a:off x="531802" y="46038"/>
          <a:ext cx="2058147" cy="553477"/>
          <a:chOff x="1428750" y="180975"/>
          <a:chExt cx="1539875" cy="335856"/>
        </a:xfrm>
      </xdr:grpSpPr>
      <xdr:sp macro="" textlink="">
        <xdr:nvSpPr>
          <xdr:cNvPr id="1033" name="Cuadro de texto 2"/>
          <xdr:cNvSpPr txBox="1">
            <a:spLocks noChangeArrowheads="1"/>
          </xdr:cNvSpPr>
        </xdr:nvSpPr>
        <xdr:spPr bwMode="auto">
          <a:xfrm>
            <a:off x="1428750" y="180975"/>
            <a:ext cx="590550" cy="334962"/>
          </a:xfrm>
          <a:prstGeom prst="rect">
            <a:avLst/>
          </a:prstGeom>
          <a:solidFill>
            <a:srgbClr val="FF0000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0" tIns="0" rIns="0" bIns="45720" anchor="t" upright="1"/>
          <a:lstStyle/>
          <a:p>
            <a:pPr algn="l" rtl="0">
              <a:defRPr sz="1000"/>
            </a:pPr>
            <a:endParaRPr lang="es-PE" sz="6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PE" sz="105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PERÚ</a:t>
            </a:r>
          </a:p>
          <a:p>
            <a:pPr algn="l" rtl="0">
              <a:defRPr sz="1000"/>
            </a:pPr>
            <a:endParaRPr lang="es-PE" sz="115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4" name="Cuadro de texto 2"/>
          <xdr:cNvSpPr txBox="1">
            <a:spLocks noChangeArrowheads="1"/>
          </xdr:cNvSpPr>
        </xdr:nvSpPr>
        <xdr:spPr bwMode="auto">
          <a:xfrm>
            <a:off x="2028825" y="180977"/>
            <a:ext cx="939800" cy="335854"/>
          </a:xfrm>
          <a:prstGeom prst="rect">
            <a:avLst/>
          </a:prstGeom>
          <a:solidFill>
            <a:srgbClr val="5A5A5A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000" tIns="0" rIns="0" bIns="0" anchor="t" upright="1"/>
          <a:lstStyle/>
          <a:p>
            <a:pPr algn="l" rtl="0">
              <a:defRPr sz="1000"/>
            </a:pPr>
            <a:r>
              <a:rPr lang="es-PE" sz="105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Ministerio de Educación</a:t>
            </a:r>
          </a:p>
          <a:p>
            <a:pPr algn="l" rtl="0">
              <a:defRPr sz="1000"/>
            </a:pPr>
            <a:endParaRPr lang="es-PE" sz="1100" b="1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</xdr:txBody>
      </xdr:sp>
    </xdr:grpSp>
    <xdr:clientData/>
  </xdr:twoCellAnchor>
  <xdr:twoCellAnchor editAs="oneCell">
    <xdr:from>
      <xdr:col>0</xdr:col>
      <xdr:colOff>44824</xdr:colOff>
      <xdr:row>0</xdr:row>
      <xdr:rowOff>31750</xdr:rowOff>
    </xdr:from>
    <xdr:to>
      <xdr:col>0</xdr:col>
      <xdr:colOff>515471</xdr:colOff>
      <xdr:row>2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31750"/>
          <a:ext cx="470647" cy="55095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3</xdr:col>
          <xdr:colOff>819150</xdr:colOff>
          <xdr:row>3</xdr:row>
          <xdr:rowOff>295275</xdr:rowOff>
        </xdr:to>
        <xdr:sp macro="" textlink="">
          <xdr:nvSpPr>
            <xdr:cNvPr id="1027" name="CommandButton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17</xdr:col>
      <xdr:colOff>179295</xdr:colOff>
      <xdr:row>2</xdr:row>
      <xdr:rowOff>179293</xdr:rowOff>
    </xdr:from>
    <xdr:to>
      <xdr:col>17</xdr:col>
      <xdr:colOff>918882</xdr:colOff>
      <xdr:row>4</xdr:row>
      <xdr:rowOff>11206</xdr:rowOff>
    </xdr:to>
    <xdr:sp macro="[0]!Hoja1.prueba1" textlink="">
      <xdr:nvSpPr>
        <xdr:cNvPr id="6" name="Rectángulo redondeado 5"/>
        <xdr:cNvSpPr/>
      </xdr:nvSpPr>
      <xdr:spPr>
        <a:xfrm>
          <a:off x="10018060" y="761999"/>
          <a:ext cx="739587" cy="302560"/>
        </a:xfrm>
        <a:prstGeom prst="roundRect">
          <a:avLst/>
        </a:prstGeom>
        <a:solidFill>
          <a:srgbClr val="00B050"/>
        </a:solidFill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artDeco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900" b="1">
              <a:solidFill>
                <a:schemeClr val="bg1"/>
              </a:solidFill>
            </a:rPr>
            <a:t>VERIFICAR</a:t>
          </a:r>
        </a:p>
      </xdr:txBody>
    </xdr:sp>
    <xdr:clientData/>
  </xdr:twoCellAnchor>
  <xdr:twoCellAnchor editAs="oneCell">
    <xdr:from>
      <xdr:col>4</xdr:col>
      <xdr:colOff>739588</xdr:colOff>
      <xdr:row>0</xdr:row>
      <xdr:rowOff>0</xdr:rowOff>
    </xdr:from>
    <xdr:to>
      <xdr:col>4</xdr:col>
      <xdr:colOff>1524000</xdr:colOff>
      <xdr:row>1</xdr:row>
      <xdr:rowOff>201705</xdr:rowOff>
    </xdr:to>
    <xdr:pic>
      <xdr:nvPicPr>
        <xdr:cNvPr id="11" name="Imagen 10" descr="http://i.imgur.com/fq2rqUX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735" y="0"/>
          <a:ext cx="784412" cy="560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100853</xdr:rowOff>
    </xdr:from>
    <xdr:to>
      <xdr:col>9</xdr:col>
      <xdr:colOff>201706</xdr:colOff>
      <xdr:row>8</xdr:row>
      <xdr:rowOff>64218</xdr:rowOff>
    </xdr:to>
    <xdr:sp macro="" textlink="">
      <xdr:nvSpPr>
        <xdr:cNvPr id="12" name="8 Rectángulo redondeado"/>
        <xdr:cNvSpPr/>
      </xdr:nvSpPr>
      <xdr:spPr>
        <a:xfrm>
          <a:off x="0" y="683559"/>
          <a:ext cx="6600265" cy="1095159"/>
        </a:xfrm>
        <a:prstGeom prst="roundRect">
          <a:avLst>
            <a:gd name="adj" fmla="val 6887"/>
          </a:avLst>
        </a:prstGeom>
        <a:noFill/>
        <a:ln w="25400" cmpd="dbl"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359017</xdr:colOff>
      <xdr:row>3</xdr:row>
      <xdr:rowOff>153864</xdr:rowOff>
    </xdr:from>
    <xdr:to>
      <xdr:col>10</xdr:col>
      <xdr:colOff>109902</xdr:colOff>
      <xdr:row>4</xdr:row>
      <xdr:rowOff>226496</xdr:rowOff>
    </xdr:to>
    <xdr:sp macro="[0]!Hoja1.prueba" textlink="">
      <xdr:nvSpPr>
        <xdr:cNvPr id="3" name="6 Rectángulo redondeado"/>
        <xdr:cNvSpPr/>
      </xdr:nvSpPr>
      <xdr:spPr>
        <a:xfrm>
          <a:off x="7483717" y="515814"/>
          <a:ext cx="998660" cy="263132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s-PE" sz="750" b="1">
              <a:solidFill>
                <a:schemeClr val="tx1"/>
              </a:solidFill>
              <a:latin typeface="+mn-lt"/>
              <a:cs typeface="Arial" pitchFamily="34" charset="0"/>
            </a:rPr>
            <a:t>CALCULAR</a:t>
          </a:r>
          <a:r>
            <a:rPr lang="es-PE" sz="750" b="1" baseline="0">
              <a:solidFill>
                <a:schemeClr val="tx1"/>
              </a:solidFill>
              <a:latin typeface="+mn-lt"/>
              <a:cs typeface="Arial" pitchFamily="34" charset="0"/>
            </a:rPr>
            <a:t> TECHO PRESUPUESTAL ANUAL</a:t>
          </a:r>
          <a:endParaRPr lang="es-PE" sz="750" b="1">
            <a:solidFill>
              <a:schemeClr val="tx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5</xdr:col>
      <xdr:colOff>344366</xdr:colOff>
      <xdr:row>3</xdr:row>
      <xdr:rowOff>95250</xdr:rowOff>
    </xdr:from>
    <xdr:to>
      <xdr:col>10</xdr:col>
      <xdr:colOff>556847</xdr:colOff>
      <xdr:row>9</xdr:row>
      <xdr:rowOff>58615</xdr:rowOff>
    </xdr:to>
    <xdr:sp macro="" textlink="">
      <xdr:nvSpPr>
        <xdr:cNvPr id="4" name="8 Rectángulo redondeado"/>
        <xdr:cNvSpPr/>
      </xdr:nvSpPr>
      <xdr:spPr>
        <a:xfrm>
          <a:off x="5125916" y="457200"/>
          <a:ext cx="3803406" cy="953965"/>
        </a:xfrm>
        <a:prstGeom prst="roundRect">
          <a:avLst>
            <a:gd name="adj" fmla="val 6887"/>
          </a:avLst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1</xdr:col>
      <xdr:colOff>531802</xdr:colOff>
      <xdr:row>1</xdr:row>
      <xdr:rowOff>46038</xdr:rowOff>
    </xdr:from>
    <xdr:to>
      <xdr:col>3</xdr:col>
      <xdr:colOff>785802</xdr:colOff>
      <xdr:row>3</xdr:row>
      <xdr:rowOff>16809</xdr:rowOff>
    </xdr:to>
    <xdr:grpSp>
      <xdr:nvGrpSpPr>
        <xdr:cNvPr id="5" name="Grupo 4"/>
        <xdr:cNvGrpSpPr/>
      </xdr:nvGrpSpPr>
      <xdr:grpSpPr>
        <a:xfrm>
          <a:off x="663687" y="133961"/>
          <a:ext cx="1543538" cy="351771"/>
          <a:chOff x="1428750" y="180975"/>
          <a:chExt cx="1539875" cy="335856"/>
        </a:xfrm>
      </xdr:grpSpPr>
      <xdr:sp macro="" textlink="">
        <xdr:nvSpPr>
          <xdr:cNvPr id="6" name="Cuadro de texto 2"/>
          <xdr:cNvSpPr txBox="1">
            <a:spLocks noChangeArrowheads="1"/>
          </xdr:cNvSpPr>
        </xdr:nvSpPr>
        <xdr:spPr bwMode="auto">
          <a:xfrm>
            <a:off x="1428750" y="180975"/>
            <a:ext cx="590550" cy="334962"/>
          </a:xfrm>
          <a:prstGeom prst="rect">
            <a:avLst/>
          </a:prstGeom>
          <a:solidFill>
            <a:srgbClr val="FF0000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0" tIns="0" rIns="0" bIns="45720" anchor="t" upright="1"/>
          <a:lstStyle/>
          <a:p>
            <a:pPr algn="l" rtl="0">
              <a:defRPr sz="1000"/>
            </a:pPr>
            <a:endParaRPr lang="es-PE" sz="6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PE" sz="105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PERÚ</a:t>
            </a:r>
          </a:p>
          <a:p>
            <a:pPr algn="l" rtl="0">
              <a:defRPr sz="1000"/>
            </a:pPr>
            <a:endParaRPr lang="es-PE" sz="115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Cuadro de texto 2"/>
          <xdr:cNvSpPr txBox="1">
            <a:spLocks noChangeArrowheads="1"/>
          </xdr:cNvSpPr>
        </xdr:nvSpPr>
        <xdr:spPr bwMode="auto">
          <a:xfrm>
            <a:off x="2028825" y="180977"/>
            <a:ext cx="939800" cy="335854"/>
          </a:xfrm>
          <a:prstGeom prst="rect">
            <a:avLst/>
          </a:prstGeom>
          <a:solidFill>
            <a:srgbClr val="5A5A5A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000" tIns="0" rIns="0" bIns="0" anchor="t" upright="1"/>
          <a:lstStyle/>
          <a:p>
            <a:pPr algn="l" rtl="0">
              <a:defRPr sz="1000"/>
            </a:pPr>
            <a:r>
              <a:rPr lang="es-PE" sz="105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Ministerio de Educación</a:t>
            </a:r>
          </a:p>
          <a:p>
            <a:pPr algn="l" rtl="0">
              <a:defRPr sz="1000"/>
            </a:pPr>
            <a:endParaRPr lang="es-PE" sz="1100" b="1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</xdr:txBody>
      </xdr:sp>
    </xdr:grpSp>
    <xdr:clientData/>
  </xdr:twoCellAnchor>
  <xdr:twoCellAnchor editAs="oneCell">
    <xdr:from>
      <xdr:col>1</xdr:col>
      <xdr:colOff>95250</xdr:colOff>
      <xdr:row>1</xdr:row>
      <xdr:rowOff>31750</xdr:rowOff>
    </xdr:from>
    <xdr:to>
      <xdr:col>1</xdr:col>
      <xdr:colOff>480892</xdr:colOff>
      <xdr:row>3</xdr:row>
      <xdr:rowOff>39688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1750"/>
          <a:ext cx="385642" cy="385763"/>
        </a:xfrm>
        <a:prstGeom prst="rect">
          <a:avLst/>
        </a:prstGeom>
      </xdr:spPr>
    </xdr:pic>
    <xdr:clientData/>
  </xdr:twoCellAnchor>
  <xdr:twoCellAnchor>
    <xdr:from>
      <xdr:col>3</xdr:col>
      <xdr:colOff>912812</xdr:colOff>
      <xdr:row>1</xdr:row>
      <xdr:rowOff>23814</xdr:rowOff>
    </xdr:from>
    <xdr:to>
      <xdr:col>3</xdr:col>
      <xdr:colOff>2420937</xdr:colOff>
      <xdr:row>4</xdr:row>
      <xdr:rowOff>31751</xdr:rowOff>
    </xdr:to>
    <xdr:sp macro="" textlink="">
      <xdr:nvSpPr>
        <xdr:cNvPr id="2" name="CuadroTexto 1"/>
        <xdr:cNvSpPr txBox="1"/>
      </xdr:nvSpPr>
      <xdr:spPr>
        <a:xfrm>
          <a:off x="2198687" y="23814"/>
          <a:ext cx="1508125" cy="563562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1"/>
            <a:t>PASO 2.</a:t>
          </a:r>
          <a:r>
            <a:rPr lang="es-PE" sz="900" b="1" baseline="0"/>
            <a:t> </a:t>
          </a:r>
          <a:r>
            <a:rPr lang="es-PE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Insertar, Codigo Modular de la IE y  Nombres y apellidos del director(e)(a)</a:t>
          </a:r>
        </a:p>
        <a:p>
          <a:endParaRPr lang="es-PE" sz="900"/>
        </a:p>
      </xdr:txBody>
    </xdr:sp>
    <xdr:clientData/>
  </xdr:twoCellAnchor>
  <xdr:twoCellAnchor>
    <xdr:from>
      <xdr:col>3</xdr:col>
      <xdr:colOff>2421549</xdr:colOff>
      <xdr:row>4</xdr:row>
      <xdr:rowOff>217981</xdr:rowOff>
    </xdr:from>
    <xdr:to>
      <xdr:col>5</xdr:col>
      <xdr:colOff>484797</xdr:colOff>
      <xdr:row>7</xdr:row>
      <xdr:rowOff>14654</xdr:rowOff>
    </xdr:to>
    <xdr:sp macro="" textlink="">
      <xdr:nvSpPr>
        <xdr:cNvPr id="38" name="CuadroTexto 37"/>
        <xdr:cNvSpPr txBox="1"/>
      </xdr:nvSpPr>
      <xdr:spPr>
        <a:xfrm>
          <a:off x="3842972" y="877404"/>
          <a:ext cx="1558190" cy="309558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s-PE" sz="900" b="1"/>
            <a:t>PASO</a:t>
          </a:r>
          <a:r>
            <a:rPr lang="es-PE" sz="900" b="1" baseline="0"/>
            <a:t> 3. </a:t>
          </a:r>
          <a:r>
            <a:rPr lang="es-PE" sz="900" b="0" baseline="0"/>
            <a:t>Insertar Nro. total de Nro de docentes y Nro de aulas.</a:t>
          </a:r>
          <a:endParaRPr lang="es-PE" sz="900"/>
        </a:p>
      </xdr:txBody>
    </xdr:sp>
    <xdr:clientData/>
  </xdr:twoCellAnchor>
  <xdr:twoCellAnchor>
    <xdr:from>
      <xdr:col>3</xdr:col>
      <xdr:colOff>261938</xdr:colOff>
      <xdr:row>2</xdr:row>
      <xdr:rowOff>115095</xdr:rowOff>
    </xdr:from>
    <xdr:to>
      <xdr:col>3</xdr:col>
      <xdr:colOff>912812</xdr:colOff>
      <xdr:row>4</xdr:row>
      <xdr:rowOff>47625</xdr:rowOff>
    </xdr:to>
    <xdr:cxnSp macro="">
      <xdr:nvCxnSpPr>
        <xdr:cNvPr id="7170" name="Conector recto de flecha 7169"/>
        <xdr:cNvCxnSpPr>
          <a:stCxn id="2" idx="1"/>
        </xdr:cNvCxnSpPr>
      </xdr:nvCxnSpPr>
      <xdr:spPr>
        <a:xfrm flipH="1">
          <a:off x="1547813" y="305595"/>
          <a:ext cx="650874" cy="297655"/>
        </a:xfrm>
        <a:prstGeom prst="straightConnector1">
          <a:avLst/>
        </a:prstGeom>
        <a:ln w="12700">
          <a:solidFill>
            <a:srgbClr val="3333CC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293688</xdr:colOff>
      <xdr:row>3</xdr:row>
      <xdr:rowOff>158750</xdr:rowOff>
    </xdr:from>
    <xdr:to>
      <xdr:col>3</xdr:col>
      <xdr:colOff>912813</xdr:colOff>
      <xdr:row>6</xdr:row>
      <xdr:rowOff>23813</xdr:rowOff>
    </xdr:to>
    <xdr:cxnSp macro="">
      <xdr:nvCxnSpPr>
        <xdr:cNvPr id="7172" name="Conector recto de flecha 7171"/>
        <xdr:cNvCxnSpPr/>
      </xdr:nvCxnSpPr>
      <xdr:spPr>
        <a:xfrm flipH="1">
          <a:off x="1579563" y="523875"/>
          <a:ext cx="619125" cy="341313"/>
        </a:xfrm>
        <a:prstGeom prst="straightConnector1">
          <a:avLst/>
        </a:prstGeom>
        <a:ln w="12700">
          <a:solidFill>
            <a:srgbClr val="3333CC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341315</xdr:colOff>
      <xdr:row>4</xdr:row>
      <xdr:rowOff>39688</xdr:rowOff>
    </xdr:from>
    <xdr:to>
      <xdr:col>3</xdr:col>
      <xdr:colOff>1222375</xdr:colOff>
      <xdr:row>8</xdr:row>
      <xdr:rowOff>15875</xdr:rowOff>
    </xdr:to>
    <xdr:cxnSp macro="">
      <xdr:nvCxnSpPr>
        <xdr:cNvPr id="7176" name="Conector recto de flecha 7175"/>
        <xdr:cNvCxnSpPr/>
      </xdr:nvCxnSpPr>
      <xdr:spPr>
        <a:xfrm flipH="1">
          <a:off x="1627190" y="595313"/>
          <a:ext cx="881060" cy="547687"/>
        </a:xfrm>
        <a:prstGeom prst="straightConnector1">
          <a:avLst/>
        </a:prstGeom>
        <a:ln w="12700">
          <a:solidFill>
            <a:srgbClr val="3333CC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492126</xdr:colOff>
      <xdr:row>5</xdr:row>
      <xdr:rowOff>36633</xdr:rowOff>
    </xdr:from>
    <xdr:to>
      <xdr:col>6</xdr:col>
      <xdr:colOff>0</xdr:colOff>
      <xdr:row>9</xdr:row>
      <xdr:rowOff>39682</xdr:rowOff>
    </xdr:to>
    <xdr:sp macro="" textlink="">
      <xdr:nvSpPr>
        <xdr:cNvPr id="7183" name="Abrir llave 7182"/>
        <xdr:cNvSpPr/>
      </xdr:nvSpPr>
      <xdr:spPr>
        <a:xfrm>
          <a:off x="5408491" y="923191"/>
          <a:ext cx="174624" cy="574549"/>
        </a:xfrm>
        <a:prstGeom prst="leftBrace">
          <a:avLst>
            <a:gd name="adj1" fmla="val 45371"/>
            <a:gd name="adj2" fmla="val 50000"/>
          </a:avLst>
        </a:prstGeom>
        <a:ln>
          <a:solidFill>
            <a:srgbClr val="3333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0</xdr:colOff>
      <xdr:row>2</xdr:row>
      <xdr:rowOff>47625</xdr:rowOff>
    </xdr:from>
    <xdr:to>
      <xdr:col>7</xdr:col>
      <xdr:colOff>206375</xdr:colOff>
      <xdr:row>4</xdr:row>
      <xdr:rowOff>1</xdr:rowOff>
    </xdr:to>
    <xdr:sp macro="" textlink="">
      <xdr:nvSpPr>
        <xdr:cNvPr id="54" name="CuadroTexto 53"/>
        <xdr:cNvSpPr txBox="1"/>
      </xdr:nvSpPr>
      <xdr:spPr>
        <a:xfrm>
          <a:off x="5667375" y="254000"/>
          <a:ext cx="1222375" cy="317501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s-PE" sz="900" b="1"/>
            <a:t>PASO</a:t>
          </a:r>
          <a:r>
            <a:rPr lang="es-PE" sz="900" b="1" baseline="0"/>
            <a:t> 4. </a:t>
          </a:r>
          <a:r>
            <a:rPr lang="es-PE" sz="900" b="0" baseline="0"/>
            <a:t>Pulsar aqui para calcular techo anual</a:t>
          </a:r>
          <a:endParaRPr lang="es-PE" sz="900"/>
        </a:p>
      </xdr:txBody>
    </xdr:sp>
    <xdr:clientData/>
  </xdr:twoCellAnchor>
  <xdr:twoCellAnchor>
    <xdr:from>
      <xdr:col>7</xdr:col>
      <xdr:colOff>214313</xdr:colOff>
      <xdr:row>3</xdr:row>
      <xdr:rowOff>47625</xdr:rowOff>
    </xdr:from>
    <xdr:to>
      <xdr:col>8</xdr:col>
      <xdr:colOff>333375</xdr:colOff>
      <xdr:row>4</xdr:row>
      <xdr:rowOff>55563</xdr:rowOff>
    </xdr:to>
    <xdr:cxnSp macro="">
      <xdr:nvCxnSpPr>
        <xdr:cNvPr id="7185" name="Conector recto de flecha 7184"/>
        <xdr:cNvCxnSpPr/>
      </xdr:nvCxnSpPr>
      <xdr:spPr>
        <a:xfrm>
          <a:off x="6897688" y="428625"/>
          <a:ext cx="563562" cy="198438"/>
        </a:xfrm>
        <a:prstGeom prst="straightConnector1">
          <a:avLst/>
        </a:prstGeom>
        <a:ln w="12700">
          <a:solidFill>
            <a:srgbClr val="3333CC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230186</xdr:colOff>
      <xdr:row>6</xdr:row>
      <xdr:rowOff>15875</xdr:rowOff>
    </xdr:from>
    <xdr:to>
      <xdr:col>13</xdr:col>
      <xdr:colOff>301625</xdr:colOff>
      <xdr:row>6</xdr:row>
      <xdr:rowOff>214313</xdr:rowOff>
    </xdr:to>
    <xdr:sp macro="" textlink="">
      <xdr:nvSpPr>
        <xdr:cNvPr id="58" name="CuadroTexto 57"/>
        <xdr:cNvSpPr txBox="1"/>
      </xdr:nvSpPr>
      <xdr:spPr>
        <a:xfrm>
          <a:off x="8604249" y="873125"/>
          <a:ext cx="1420814" cy="198438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s-PE" sz="900"/>
            <a:t>Indica techo presupuestal</a:t>
          </a:r>
        </a:p>
      </xdr:txBody>
    </xdr:sp>
    <xdr:clientData/>
  </xdr:twoCellAnchor>
  <xdr:twoCellAnchor>
    <xdr:from>
      <xdr:col>10</xdr:col>
      <xdr:colOff>246064</xdr:colOff>
      <xdr:row>7</xdr:row>
      <xdr:rowOff>31747</xdr:rowOff>
    </xdr:from>
    <xdr:to>
      <xdr:col>13</xdr:col>
      <xdr:colOff>317503</xdr:colOff>
      <xdr:row>9</xdr:row>
      <xdr:rowOff>71437</xdr:rowOff>
    </xdr:to>
    <xdr:sp macro="" textlink="">
      <xdr:nvSpPr>
        <xdr:cNvPr id="59" name="CuadroTexto 58"/>
        <xdr:cNvSpPr txBox="1"/>
      </xdr:nvSpPr>
      <xdr:spPr>
        <a:xfrm>
          <a:off x="8620127" y="1103310"/>
          <a:ext cx="1420814" cy="32544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s-PE" sz="850"/>
            <a:t>Indica sumatoria total de cuanto se va a adquiriendo</a:t>
          </a:r>
        </a:p>
      </xdr:txBody>
    </xdr:sp>
    <xdr:clientData/>
  </xdr:twoCellAnchor>
  <xdr:twoCellAnchor>
    <xdr:from>
      <xdr:col>10</xdr:col>
      <xdr:colOff>7937</xdr:colOff>
      <xdr:row>6</xdr:row>
      <xdr:rowOff>115094</xdr:rowOff>
    </xdr:from>
    <xdr:to>
      <xdr:col>10</xdr:col>
      <xdr:colOff>230186</xdr:colOff>
      <xdr:row>6</xdr:row>
      <xdr:rowOff>127000</xdr:rowOff>
    </xdr:to>
    <xdr:cxnSp macro="">
      <xdr:nvCxnSpPr>
        <xdr:cNvPr id="7188" name="Conector recto de flecha 7187"/>
        <xdr:cNvCxnSpPr>
          <a:stCxn id="58" idx="1"/>
        </xdr:cNvCxnSpPr>
      </xdr:nvCxnSpPr>
      <xdr:spPr>
        <a:xfrm flipH="1">
          <a:off x="8382000" y="972344"/>
          <a:ext cx="222249" cy="119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746125</xdr:colOff>
      <xdr:row>8</xdr:row>
      <xdr:rowOff>119063</xdr:rowOff>
    </xdr:from>
    <xdr:to>
      <xdr:col>10</xdr:col>
      <xdr:colOff>246064</xdr:colOff>
      <xdr:row>8</xdr:row>
      <xdr:rowOff>138905</xdr:rowOff>
    </xdr:to>
    <xdr:cxnSp macro="">
      <xdr:nvCxnSpPr>
        <xdr:cNvPr id="7190" name="Conector recto de flecha 7189"/>
        <xdr:cNvCxnSpPr>
          <a:stCxn id="59" idx="1"/>
        </xdr:cNvCxnSpPr>
      </xdr:nvCxnSpPr>
      <xdr:spPr>
        <a:xfrm flipH="1" flipV="1">
          <a:off x="8366125" y="1246188"/>
          <a:ext cx="254002" cy="19842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119062</xdr:colOff>
      <xdr:row>11</xdr:row>
      <xdr:rowOff>55561</xdr:rowOff>
    </xdr:from>
    <xdr:to>
      <xdr:col>3</xdr:col>
      <xdr:colOff>2333625</xdr:colOff>
      <xdr:row>16</xdr:row>
      <xdr:rowOff>21980</xdr:rowOff>
    </xdr:to>
    <xdr:sp macro="" textlink="">
      <xdr:nvSpPr>
        <xdr:cNvPr id="21" name="CuadroTexto 20"/>
        <xdr:cNvSpPr txBox="1"/>
      </xdr:nvSpPr>
      <xdr:spPr>
        <a:xfrm>
          <a:off x="1540485" y="2011849"/>
          <a:ext cx="2214563" cy="1028823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1"/>
            <a:t>PASO 5.</a:t>
          </a:r>
          <a:r>
            <a:rPr lang="es-PE" sz="900" b="1" baseline="0"/>
            <a:t> </a:t>
          </a:r>
          <a:r>
            <a:rPr lang="es-PE" sz="900" b="0" baseline="0"/>
            <a:t>Para insertar items copiar de la pestaña "CATALOGO", el numero correspondiente del item de la primera columna de color "amarillo"; automaticamente rellenara "CATALOGO SIGA", la descripcion, unidad de medida y precio, no copiar el "CODIGO"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PE" sz="900"/>
        </a:p>
      </xdr:txBody>
    </xdr:sp>
    <xdr:clientData/>
  </xdr:twoCellAnchor>
  <xdr:twoCellAnchor>
    <xdr:from>
      <xdr:col>2</xdr:col>
      <xdr:colOff>714374</xdr:colOff>
      <xdr:row>16</xdr:row>
      <xdr:rowOff>53733</xdr:rowOff>
    </xdr:from>
    <xdr:to>
      <xdr:col>3</xdr:col>
      <xdr:colOff>2436812</xdr:colOff>
      <xdr:row>17</xdr:row>
      <xdr:rowOff>186838</xdr:rowOff>
    </xdr:to>
    <xdr:sp macro="" textlink="">
      <xdr:nvSpPr>
        <xdr:cNvPr id="22" name="CuadroTexto 21"/>
        <xdr:cNvSpPr txBox="1"/>
      </xdr:nvSpPr>
      <xdr:spPr>
        <a:xfrm>
          <a:off x="1381124" y="3072425"/>
          <a:ext cx="2477111" cy="345586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1" i="0">
              <a:solidFill>
                <a:schemeClr val="bg1"/>
              </a:solidFill>
            </a:rPr>
            <a:t>MUY IMPORTANTE.</a:t>
          </a:r>
          <a:r>
            <a:rPr lang="es-PE" sz="900" b="1" i="0" baseline="0">
              <a:solidFill>
                <a:schemeClr val="bg1"/>
              </a:solidFill>
            </a:rPr>
            <a:t> I</a:t>
          </a:r>
          <a:r>
            <a:rPr lang="es-PE" sz="900" baseline="0">
              <a:solidFill>
                <a:schemeClr val="bg1"/>
              </a:solidFill>
            </a:rPr>
            <a:t>nsertar los bienes e insumos requeridos segun orden de prioridad</a:t>
          </a:r>
          <a:endParaRPr lang="es-PE" sz="9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410307</xdr:colOff>
      <xdr:row>13</xdr:row>
      <xdr:rowOff>145011</xdr:rowOff>
    </xdr:from>
    <xdr:to>
      <xdr:col>3</xdr:col>
      <xdr:colOff>133716</xdr:colOff>
      <xdr:row>17</xdr:row>
      <xdr:rowOff>124558</xdr:rowOff>
    </xdr:to>
    <xdr:cxnSp macro="">
      <xdr:nvCxnSpPr>
        <xdr:cNvPr id="10" name="Conector recto de flecha 9"/>
        <xdr:cNvCxnSpPr/>
      </xdr:nvCxnSpPr>
      <xdr:spPr>
        <a:xfrm flipH="1">
          <a:off x="542192" y="2526261"/>
          <a:ext cx="1012947" cy="829470"/>
        </a:xfrm>
        <a:prstGeom prst="straightConnector1">
          <a:avLst/>
        </a:prstGeom>
        <a:ln w="12700">
          <a:solidFill>
            <a:srgbClr val="3333CC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47624</xdr:rowOff>
    </xdr:from>
    <xdr:to>
      <xdr:col>7</xdr:col>
      <xdr:colOff>412750</xdr:colOff>
      <xdr:row>13</xdr:row>
      <xdr:rowOff>134936</xdr:rowOff>
    </xdr:to>
    <xdr:sp macro="" textlink="">
      <xdr:nvSpPr>
        <xdr:cNvPr id="25" name="CuadroTexto 24"/>
        <xdr:cNvSpPr txBox="1"/>
      </xdr:nvSpPr>
      <xdr:spPr>
        <a:xfrm>
          <a:off x="5429249" y="2103437"/>
          <a:ext cx="1666876" cy="293687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1"/>
            <a:t>PASO 6.</a:t>
          </a:r>
          <a:r>
            <a:rPr lang="es-PE" sz="900" b="1" baseline="0"/>
            <a:t>  </a:t>
          </a:r>
          <a:r>
            <a:rPr lang="es-PE" sz="900" b="0" baseline="0"/>
            <a:t>Insertar las cantidades requerida por semestre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PE" sz="900"/>
        </a:p>
      </xdr:txBody>
    </xdr:sp>
    <xdr:clientData/>
  </xdr:twoCellAnchor>
  <xdr:twoCellAnchor>
    <xdr:from>
      <xdr:col>5</xdr:col>
      <xdr:colOff>515936</xdr:colOff>
      <xdr:row>11</xdr:row>
      <xdr:rowOff>23812</xdr:rowOff>
    </xdr:from>
    <xdr:to>
      <xdr:col>8</xdr:col>
      <xdr:colOff>79374</xdr:colOff>
      <xdr:row>11</xdr:row>
      <xdr:rowOff>190501</xdr:rowOff>
    </xdr:to>
    <xdr:sp macro="" textlink="">
      <xdr:nvSpPr>
        <xdr:cNvPr id="26" name="Abrir llave 25"/>
        <xdr:cNvSpPr/>
      </xdr:nvSpPr>
      <xdr:spPr>
        <a:xfrm rot="16200000">
          <a:off x="6171404" y="1004095"/>
          <a:ext cx="166689" cy="1905000"/>
        </a:xfrm>
        <a:prstGeom prst="leftBrace">
          <a:avLst>
            <a:gd name="adj1" fmla="val 45371"/>
            <a:gd name="adj2" fmla="val 50000"/>
          </a:avLst>
        </a:prstGeom>
        <a:ln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1770063</xdr:colOff>
      <xdr:row>8</xdr:row>
      <xdr:rowOff>222250</xdr:rowOff>
    </xdr:from>
    <xdr:to>
      <xdr:col>4</xdr:col>
      <xdr:colOff>47625</xdr:colOff>
      <xdr:row>10</xdr:row>
      <xdr:rowOff>111125</xdr:rowOff>
    </xdr:to>
    <xdr:sp macro="" textlink="">
      <xdr:nvSpPr>
        <xdr:cNvPr id="28" name="CuadroTexto 27"/>
        <xdr:cNvSpPr txBox="1"/>
      </xdr:nvSpPr>
      <xdr:spPr>
        <a:xfrm>
          <a:off x="3055938" y="1349375"/>
          <a:ext cx="1166812" cy="2698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s-PE" sz="850"/>
            <a:t>Precio estimado, es solo referencial</a:t>
          </a:r>
        </a:p>
      </xdr:txBody>
    </xdr:sp>
    <xdr:clientData/>
  </xdr:twoCellAnchor>
  <xdr:twoCellAnchor>
    <xdr:from>
      <xdr:col>4</xdr:col>
      <xdr:colOff>47625</xdr:colOff>
      <xdr:row>9</xdr:row>
      <xdr:rowOff>127000</xdr:rowOff>
    </xdr:from>
    <xdr:to>
      <xdr:col>5</xdr:col>
      <xdr:colOff>119062</xdr:colOff>
      <xdr:row>10</xdr:row>
      <xdr:rowOff>119063</xdr:rowOff>
    </xdr:to>
    <xdr:cxnSp macro="">
      <xdr:nvCxnSpPr>
        <xdr:cNvPr id="12" name="Conector recto de flecha 11"/>
        <xdr:cNvCxnSpPr>
          <a:stCxn id="28" idx="3"/>
        </xdr:cNvCxnSpPr>
      </xdr:nvCxnSpPr>
      <xdr:spPr>
        <a:xfrm>
          <a:off x="4222750" y="1484313"/>
          <a:ext cx="682625" cy="142875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359017</xdr:colOff>
      <xdr:row>3</xdr:row>
      <xdr:rowOff>153864</xdr:rowOff>
    </xdr:from>
    <xdr:to>
      <xdr:col>10</xdr:col>
      <xdr:colOff>109902</xdr:colOff>
      <xdr:row>4</xdr:row>
      <xdr:rowOff>226496</xdr:rowOff>
    </xdr:to>
    <xdr:sp macro="[0]!Hoja1.prueba" textlink="">
      <xdr:nvSpPr>
        <xdr:cNvPr id="31" name="6 Rectángulo redondeado"/>
        <xdr:cNvSpPr/>
      </xdr:nvSpPr>
      <xdr:spPr>
        <a:xfrm>
          <a:off x="7483717" y="534864"/>
          <a:ext cx="998660" cy="263132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s-PE" sz="750" b="1">
              <a:solidFill>
                <a:schemeClr val="tx1"/>
              </a:solidFill>
              <a:latin typeface="+mn-lt"/>
              <a:cs typeface="Arial" pitchFamily="34" charset="0"/>
            </a:rPr>
            <a:t>CALCULAR</a:t>
          </a:r>
          <a:r>
            <a:rPr lang="es-PE" sz="750" b="1" baseline="0">
              <a:solidFill>
                <a:schemeClr val="tx1"/>
              </a:solidFill>
              <a:latin typeface="+mn-lt"/>
              <a:cs typeface="Arial" pitchFamily="34" charset="0"/>
            </a:rPr>
            <a:t> TECHO PRESxUPUESTAL ANUAL</a:t>
          </a:r>
          <a:endParaRPr lang="es-PE" sz="750" b="1">
            <a:solidFill>
              <a:schemeClr val="tx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531802</xdr:colOff>
      <xdr:row>1</xdr:row>
      <xdr:rowOff>46038</xdr:rowOff>
    </xdr:from>
    <xdr:to>
      <xdr:col>3</xdr:col>
      <xdr:colOff>785802</xdr:colOff>
      <xdr:row>3</xdr:row>
      <xdr:rowOff>16809</xdr:rowOff>
    </xdr:to>
    <xdr:grpSp>
      <xdr:nvGrpSpPr>
        <xdr:cNvPr id="32" name="Grupo 31"/>
        <xdr:cNvGrpSpPr/>
      </xdr:nvGrpSpPr>
      <xdr:grpSpPr>
        <a:xfrm>
          <a:off x="663687" y="133961"/>
          <a:ext cx="1543538" cy="351771"/>
          <a:chOff x="1428750" y="180975"/>
          <a:chExt cx="1539875" cy="335856"/>
        </a:xfrm>
      </xdr:grpSpPr>
      <xdr:sp macro="" textlink="">
        <xdr:nvSpPr>
          <xdr:cNvPr id="33" name="Cuadro de texto 2"/>
          <xdr:cNvSpPr txBox="1">
            <a:spLocks noChangeArrowheads="1"/>
          </xdr:cNvSpPr>
        </xdr:nvSpPr>
        <xdr:spPr bwMode="auto">
          <a:xfrm>
            <a:off x="1428750" y="180975"/>
            <a:ext cx="590550" cy="334962"/>
          </a:xfrm>
          <a:prstGeom prst="rect">
            <a:avLst/>
          </a:prstGeom>
          <a:solidFill>
            <a:srgbClr val="FF0000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0" tIns="0" rIns="0" bIns="45720" anchor="t" upright="1"/>
          <a:lstStyle/>
          <a:p>
            <a:pPr algn="l" rtl="0">
              <a:defRPr sz="1000"/>
            </a:pPr>
            <a:endParaRPr lang="es-PE" sz="6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PE" sz="105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PERÚ</a:t>
            </a:r>
          </a:p>
          <a:p>
            <a:pPr algn="l" rtl="0">
              <a:defRPr sz="1000"/>
            </a:pPr>
            <a:endParaRPr lang="es-PE" sz="115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4" name="Cuadro de texto 2"/>
          <xdr:cNvSpPr txBox="1">
            <a:spLocks noChangeArrowheads="1"/>
          </xdr:cNvSpPr>
        </xdr:nvSpPr>
        <xdr:spPr bwMode="auto">
          <a:xfrm>
            <a:off x="2028825" y="180977"/>
            <a:ext cx="939800" cy="335854"/>
          </a:xfrm>
          <a:prstGeom prst="rect">
            <a:avLst/>
          </a:prstGeom>
          <a:solidFill>
            <a:srgbClr val="5A5A5A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000" tIns="0" rIns="0" bIns="0" anchor="t" upright="1"/>
          <a:lstStyle/>
          <a:p>
            <a:pPr algn="l" rtl="0">
              <a:defRPr sz="1000"/>
            </a:pPr>
            <a:r>
              <a:rPr lang="es-PE" sz="105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Ministerio de Educación</a:t>
            </a:r>
          </a:p>
          <a:p>
            <a:pPr algn="l" rtl="0">
              <a:defRPr sz="1000"/>
            </a:pPr>
            <a:endParaRPr lang="es-PE" sz="1100" b="1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</xdr:txBody>
      </xdr:sp>
    </xdr:grpSp>
    <xdr:clientData/>
  </xdr:twoCellAnchor>
  <xdr:twoCellAnchor editAs="oneCell">
    <xdr:from>
      <xdr:col>1</xdr:col>
      <xdr:colOff>95250</xdr:colOff>
      <xdr:row>1</xdr:row>
      <xdr:rowOff>31750</xdr:rowOff>
    </xdr:from>
    <xdr:to>
      <xdr:col>1</xdr:col>
      <xdr:colOff>480892</xdr:colOff>
      <xdr:row>3</xdr:row>
      <xdr:rowOff>58738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1750"/>
          <a:ext cx="385642" cy="388938"/>
        </a:xfrm>
        <a:prstGeom prst="rect">
          <a:avLst/>
        </a:prstGeom>
      </xdr:spPr>
    </xdr:pic>
    <xdr:clientData/>
  </xdr:twoCellAnchor>
  <xdr:twoCellAnchor>
    <xdr:from>
      <xdr:col>9</xdr:col>
      <xdr:colOff>619125</xdr:colOff>
      <xdr:row>1</xdr:row>
      <xdr:rowOff>190501</xdr:rowOff>
    </xdr:from>
    <xdr:to>
      <xdr:col>10</xdr:col>
      <xdr:colOff>230187</xdr:colOff>
      <xdr:row>3</xdr:row>
      <xdr:rowOff>111125</xdr:rowOff>
    </xdr:to>
    <xdr:cxnSp macro="">
      <xdr:nvCxnSpPr>
        <xdr:cNvPr id="39" name="Conector recto de flecha 38"/>
        <xdr:cNvCxnSpPr/>
      </xdr:nvCxnSpPr>
      <xdr:spPr>
        <a:xfrm flipH="1" flipV="1">
          <a:off x="8239125" y="190501"/>
          <a:ext cx="365125" cy="301624"/>
        </a:xfrm>
        <a:prstGeom prst="straightConnector1">
          <a:avLst/>
        </a:prstGeom>
        <a:ln w="12700">
          <a:solidFill>
            <a:srgbClr val="3333CC"/>
          </a:solidFill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238124</xdr:colOff>
      <xdr:row>2</xdr:row>
      <xdr:rowOff>127000</xdr:rowOff>
    </xdr:from>
    <xdr:to>
      <xdr:col>13</xdr:col>
      <xdr:colOff>341312</xdr:colOff>
      <xdr:row>4</xdr:row>
      <xdr:rowOff>205154</xdr:rowOff>
    </xdr:to>
    <xdr:sp macro="" textlink="">
      <xdr:nvSpPr>
        <xdr:cNvPr id="36" name="CuadroTexto 35"/>
        <xdr:cNvSpPr txBox="1"/>
      </xdr:nvSpPr>
      <xdr:spPr>
        <a:xfrm>
          <a:off x="8752009" y="427404"/>
          <a:ext cx="1458668" cy="437173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s-PE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PASO</a:t>
          </a:r>
          <a:r>
            <a:rPr lang="es-PE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1. </a:t>
          </a:r>
          <a:r>
            <a:rPr lang="es-PE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verificar si esta bien el distrito.</a:t>
          </a:r>
          <a:endParaRPr lang="es-PE" sz="9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3</xdr:col>
          <xdr:colOff>66675</xdr:colOff>
          <xdr:row>6</xdr:row>
          <xdr:rowOff>9525</xdr:rowOff>
        </xdr:to>
        <xdr:sp macro="" textlink="">
          <xdr:nvSpPr>
            <xdr:cNvPr id="7169" name="CommandButton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CUADRO%20COMPARATIVO%20VARIOS%202013%20corregid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CTA BP 3"/>
      <sheetName val="h"/>
      <sheetName val="BASE1"/>
    </sheetNames>
    <sheetDataSet>
      <sheetData sheetId="0"/>
      <sheetData sheetId="1"/>
      <sheetData sheetId="2"/>
      <sheetData sheetId="3">
        <row r="1">
          <cell r="A1" t="str">
            <v>20102034571</v>
          </cell>
          <cell r="B1" t="str">
            <v xml:space="preserve"> A Y M IMPORTACIONES S A</v>
          </cell>
          <cell r="C1" t="str">
            <v>JR. COLINA NRO. 100 INT. B</v>
          </cell>
        </row>
        <row r="2">
          <cell r="A2" t="str">
            <v>10448653442</v>
          </cell>
          <cell r="B2" t="str">
            <v xml:space="preserve"> BENITO CALIZAYA JOSSIE ADA</v>
          </cell>
          <cell r="C2" t="str">
            <v>JR. MOQUEGUA NRO. 478 CERCADO (ENTRE JR. MOQUEGUA Y JR- CAJAMARCA)</v>
          </cell>
        </row>
        <row r="3">
          <cell r="A3" t="str">
            <v>10435271451</v>
          </cell>
          <cell r="B3" t="str">
            <v xml:space="preserve"> BUTRON QUISPE MARIELLA FIORELLA</v>
          </cell>
          <cell r="C3" t="str">
            <v>AV. EL SOL Nº 830</v>
          </cell>
        </row>
        <row r="4">
          <cell r="A4" t="str">
            <v>20504575919</v>
          </cell>
          <cell r="B4" t="str">
            <v xml:space="preserve"> IMPORTACIONES ALPES PERU SOCIEDAD ANONIMA CERRADA</v>
          </cell>
          <cell r="C4" t="str">
            <v>JR. E.ZEVALLOS NRO. 216 URB. VILLA SOL III ET (CRUCE UNIVERSITARIA CON</v>
          </cell>
        </row>
        <row r="5">
          <cell r="A5" t="str">
            <v>10012634086</v>
          </cell>
          <cell r="B5" t="str">
            <v xml:space="preserve"> MAMANI MENACHO DAVID</v>
          </cell>
          <cell r="C5" t="str">
            <v>JR. AREQUIPA NRO. 1151 BARRIO VICTORIA</v>
          </cell>
        </row>
        <row r="6">
          <cell r="A6" t="str">
            <v>20447675545</v>
          </cell>
          <cell r="B6" t="str">
            <v xml:space="preserve"> REPRESENTACIONES DISMAT E.I.R.L.</v>
          </cell>
          <cell r="C6" t="str">
            <v>AV. SAN MARTIN NRO. 649 INT. 147 GALERIAS GENOVA (PRIMER PISO)</v>
          </cell>
        </row>
        <row r="7">
          <cell r="A7" t="str">
            <v>20100024862</v>
          </cell>
          <cell r="B7" t="str">
            <v>A. TARRILLO BARBA S.A.</v>
          </cell>
          <cell r="C7" t="str">
            <v>AV. EMANCIPACION NRO. 282 INT. 201</v>
          </cell>
        </row>
        <row r="8">
          <cell r="A8" t="str">
            <v>20100096936</v>
          </cell>
          <cell r="B8" t="str">
            <v>ABBOTT LABORATORIOS SA</v>
          </cell>
          <cell r="C8" t="str">
            <v>AV. BRASIL NRO. 2730</v>
          </cell>
        </row>
        <row r="9">
          <cell r="A9" t="str">
            <v>20514302473</v>
          </cell>
          <cell r="B9" t="str">
            <v>ACCORD HEALTHCARE S.A.C.</v>
          </cell>
          <cell r="C9" t="str">
            <v>AV. MANUEL OLGUIN NRO. 215 DPTO. 1403 (EDIFICIO OMEGA)</v>
          </cell>
        </row>
        <row r="10">
          <cell r="A10" t="str">
            <v>20358856684</v>
          </cell>
          <cell r="B10" t="str">
            <v>ACUARIU´S OPTICAL SOCIEDAD ANONIMA CERRADA-ACUARIU´S OPTICAL S.A.C.</v>
          </cell>
          <cell r="C10" t="str">
            <v>CAL. INDEPENDENCIA NRO. 360 URB. MIRAFLORES</v>
          </cell>
        </row>
        <row r="11">
          <cell r="A11" t="str">
            <v>10428090000</v>
          </cell>
          <cell r="B11" t="str">
            <v>AGUIRRE URVIOLA DOMINGO ALEXANDER</v>
          </cell>
          <cell r="C11" t="str">
            <v>JR. AREQUIPA NRO. 360 INT. 111 CERCADO (STAND 111, A MEDIA CDRA DE PAR</v>
          </cell>
        </row>
        <row r="12">
          <cell r="A12" t="str">
            <v>10012971392</v>
          </cell>
          <cell r="B12" t="str">
            <v>AJROTA AROCUTIPA CORINA</v>
          </cell>
          <cell r="C12" t="str">
            <v>MZA. M LOTE. 6 A.H. SIMON BOLIVAR</v>
          </cell>
        </row>
        <row r="13">
          <cell r="A13" t="str">
            <v>20418140551</v>
          </cell>
          <cell r="B13" t="str">
            <v>ALBIS S.A.</v>
          </cell>
          <cell r="C13" t="str">
            <v>CAL. LOS NEGOCIOS NRO. 185 URB. JARDIN</v>
          </cell>
        </row>
        <row r="14">
          <cell r="A14" t="str">
            <v>20130329471</v>
          </cell>
          <cell r="B14" t="str">
            <v>ALBUJAR MEDICA S.A.C.</v>
          </cell>
          <cell r="C14" t="str">
            <v>JR. CANTA NRO. 985 (ALT.CDRA.1 DE AV.ISABEL LA CATÓLICA) LIMA - LIMA -</v>
          </cell>
        </row>
        <row r="15">
          <cell r="A15" t="str">
            <v>20467534026</v>
          </cell>
          <cell r="B15" t="str">
            <v>AMERICA MOVIL PERU S.A.C.</v>
          </cell>
          <cell r="C15" t="str">
            <v>AV. NICOLAS ARRIOLA NRO. 480 URB. SANTA CATALINA</v>
          </cell>
        </row>
        <row r="16">
          <cell r="A16" t="str">
            <v>10013177495</v>
          </cell>
          <cell r="B16" t="str">
            <v>APARICIO LECAROS MARIA TERESA</v>
          </cell>
          <cell r="C16" t="str">
            <v>JR. RICARDO PALMA NRO. 410 BR. SEÑOR DE HUANCA</v>
          </cell>
        </row>
        <row r="17">
          <cell r="A17" t="str">
            <v>10407223808</v>
          </cell>
          <cell r="B17" t="str">
            <v>APAZA ECHEGARAY ADRIANA ALICIA</v>
          </cell>
          <cell r="C17" t="str">
            <v>JR. LOS ALAMOS NRO. 129 URB. LOS PINOS</v>
          </cell>
        </row>
        <row r="18">
          <cell r="A18" t="str">
            <v>10460102923</v>
          </cell>
          <cell r="B18" t="str">
            <v>APAZA LIMACHI NELSON</v>
          </cell>
          <cell r="C18" t="str">
            <v>JR. CRISTOBAL COLON NRO. 145 (A 1 CUADRA DE LA PLATAFORMA)</v>
          </cell>
        </row>
        <row r="19">
          <cell r="A19" t="str">
            <v>10013236530</v>
          </cell>
          <cell r="B19" t="str">
            <v>APAZA MAMANI ALEX AGUSTIN</v>
          </cell>
          <cell r="C19" t="str">
            <v>JR. JULIO C. TELLO NRO. 132 BARRIO BELLAVISTA PUNO - PUNO - PUNO</v>
          </cell>
        </row>
        <row r="20">
          <cell r="A20" t="str">
            <v>20513034661</v>
          </cell>
          <cell r="B20" t="str">
            <v>AQUATROL PERU SOCIEDAD ANONIMA CERRADA</v>
          </cell>
          <cell r="C20" t="str">
            <v>CAL. FRANCISCO GRAñA NRO. 652 URB. SANTA CATALINA (ALT.CDRA.16 AV. CAN</v>
          </cell>
        </row>
        <row r="21">
          <cell r="A21" t="str">
            <v>20512883941</v>
          </cell>
          <cell r="B21" t="str">
            <v>ARANG CONSULTORES SOCIEDAD ANONIMA CERRADA ARANG CONSULTORES S.A.C</v>
          </cell>
          <cell r="C21" t="str">
            <v>JR. HUARAZ NRO. 1681 DPTO. 402 (4TO PISO-ESPALDA RED GLOBAL) LIMA - LI</v>
          </cell>
        </row>
        <row r="22">
          <cell r="A22" t="str">
            <v>10013199600</v>
          </cell>
          <cell r="B22" t="str">
            <v>AROAPAZA QUISPE REGIS NIELS</v>
          </cell>
          <cell r="C22" t="str">
            <v>JR. MARISCAL NIETO NRO. 186 BARRIO LAYKAKOTA</v>
          </cell>
        </row>
        <row r="23">
          <cell r="A23" t="str">
            <v>20321856145</v>
          </cell>
          <cell r="B23" t="str">
            <v>ASOC.PAST.SERV.MEDICO ASIST.JULIACA IASD</v>
          </cell>
          <cell r="C23" t="str">
            <v>JR. LORETO NRO. 315 URB. LA RINCONADA</v>
          </cell>
        </row>
        <row r="24">
          <cell r="A24" t="str">
            <v>20377339461</v>
          </cell>
          <cell r="B24" t="str">
            <v>B.BRAUN MEDICAL PERU S.A.</v>
          </cell>
          <cell r="C24" t="str">
            <v>AV. SEPARADORA INDUSTRIAL NRO. 887 URB. MIGUEL GRAU</v>
          </cell>
        </row>
        <row r="25">
          <cell r="A25" t="str">
            <v>10400834585</v>
          </cell>
          <cell r="B25" t="str">
            <v>BARRIOS SOLARI ELGA HERLINDA</v>
          </cell>
          <cell r="C25" t="str">
            <v>FRANCISCO DE ZELA NRO. 1563 INT. 2PIS DPTO. 201 (ALT. PUERTA EMERGENCI</v>
          </cell>
        </row>
        <row r="26">
          <cell r="A26" t="str">
            <v>20101281702</v>
          </cell>
          <cell r="B26" t="str">
            <v>BASCAT Y CIA S.A.C.</v>
          </cell>
          <cell r="C26" t="str">
            <v>JR. GENERAL CORDOVA NRO. 879 URB. FUNDO OYAGUE (ESPALDA DEL MINISTERIO</v>
          </cell>
        </row>
        <row r="27">
          <cell r="A27" t="str">
            <v>10426887121</v>
          </cell>
          <cell r="B27" t="str">
            <v>BENITO ROQUE NEYDA VANESSA</v>
          </cell>
          <cell r="C27" t="str">
            <v>AV. INDUSTRIAL MZA. "H" LOTE 10 URB.VILLA PARAISO</v>
          </cell>
        </row>
        <row r="28">
          <cell r="A28" t="str">
            <v>20511081913</v>
          </cell>
          <cell r="B28" t="str">
            <v>BORLAND EIRL</v>
          </cell>
          <cell r="C28" t="str">
            <v>JR. PALLASCA NRO. 1424 URB. COVIDA (CENTRO DE PAGOS DE TELEFONICA)</v>
          </cell>
        </row>
        <row r="29">
          <cell r="A29" t="str">
            <v>10065259791</v>
          </cell>
          <cell r="B29" t="str">
            <v>BUSTINZA CABALA HECTOR SANTIAGO</v>
          </cell>
          <cell r="C29" t="str">
            <v>JR. SANTA BARBARA NRO. 789 BARRIO SANTA BARBARA PUNO - PUNO - CHUCUITO</v>
          </cell>
        </row>
        <row r="30">
          <cell r="A30" t="str">
            <v>10409508320</v>
          </cell>
          <cell r="B30" t="str">
            <v>CALISAYA BONIFAZ MARINA</v>
          </cell>
          <cell r="C30" t="str">
            <v>CAL JORGE CHAVEZ Nº115 URB. JOSE ABELARDO QUIÑONES LIMA</v>
          </cell>
        </row>
        <row r="31">
          <cell r="A31" t="str">
            <v>10433036005</v>
          </cell>
          <cell r="B31" t="str">
            <v>CALSIN CALSIN MATILDE</v>
          </cell>
          <cell r="C31" t="str">
            <v>AV. EL SOL NRO. 1465 BR. LAYKAKOTA</v>
          </cell>
        </row>
        <row r="32">
          <cell r="A32" t="str">
            <v>20506789207</v>
          </cell>
          <cell r="B32" t="str">
            <v>CASCONI PLAST S.R.L.</v>
          </cell>
          <cell r="C32" t="str">
            <v>CAL. HUAMACHUCO NRO. 951 URB. SAN FERNANDO</v>
          </cell>
        </row>
        <row r="33">
          <cell r="A33" t="str">
            <v>10017639931</v>
          </cell>
          <cell r="B33" t="str">
            <v>CASTILLO VELO DANIEL</v>
          </cell>
          <cell r="C33" t="str">
            <v>JR. SANTA CRUZ NRO. 234 BRR. SANTA CRUZ</v>
          </cell>
        </row>
        <row r="34">
          <cell r="A34" t="str">
            <v>10414625211</v>
          </cell>
          <cell r="B34" t="str">
            <v>CASTRO CRUZ EMILIANA</v>
          </cell>
          <cell r="C34" t="str">
            <v>JR. CARABAYA NRO. 190A BR. VICTORIA PUNO - PUNO - PUNO</v>
          </cell>
        </row>
        <row r="35">
          <cell r="A35" t="str">
            <v>10422030277</v>
          </cell>
          <cell r="B35" t="str">
            <v>CCALLA MAMANI JENNY SOLEDAD</v>
          </cell>
          <cell r="C35" t="str">
            <v>AV. EL SOL NRO. 913A (TDA 103 PORTEÑO)</v>
          </cell>
        </row>
        <row r="36">
          <cell r="A36" t="str">
            <v>10455755099</v>
          </cell>
          <cell r="B36" t="str">
            <v>CCAMA AROAPAZA TATIANA</v>
          </cell>
          <cell r="C36" t="str">
            <v>JR. PACCAMAYA NRO. 163 BARRIO SAN PEDRO PUNO - PUNO - ACORA</v>
          </cell>
        </row>
        <row r="37">
          <cell r="A37" t="str">
            <v>10296176716</v>
          </cell>
          <cell r="B37" t="str">
            <v>CENTELLAS SANCHEZ MARCO ANTONIO</v>
          </cell>
          <cell r="C37" t="str">
            <v>JR. AREQUIPA NRO. 531 CERCADO</v>
          </cell>
        </row>
        <row r="38">
          <cell r="A38" t="str">
            <v>10012128521</v>
          </cell>
          <cell r="B38" t="str">
            <v>CENTENO ZAVALA EVA MARINA</v>
          </cell>
          <cell r="C38" t="str">
            <v>JR. CAJAMARCA NRO. 330 CERCADO</v>
          </cell>
        </row>
        <row r="39">
          <cell r="A39" t="str">
            <v>20447837031</v>
          </cell>
          <cell r="B39" t="str">
            <v>CENTRO DE IMAGENES MEDICAS DR PARI EIRL</v>
          </cell>
          <cell r="C39" t="str">
            <v>JR APURIMAC Nº 746</v>
          </cell>
        </row>
        <row r="40">
          <cell r="A40" t="str">
            <v>10464073201</v>
          </cell>
          <cell r="B40" t="str">
            <v>CHAMBILLA SANCHEZ YOVANA</v>
          </cell>
          <cell r="C40" t="str">
            <v>JR. CARABAYA NRO. 210 PUNO - PUNO - PUNO</v>
          </cell>
        </row>
        <row r="41">
          <cell r="A41" t="str">
            <v>10443627826</v>
          </cell>
          <cell r="B41" t="str">
            <v>CHAVEZ DELGADO SANDRA GLORIA</v>
          </cell>
          <cell r="C41" t="str">
            <v>JR. CAJAMARCA NRO. 119 CERCADO</v>
          </cell>
        </row>
        <row r="42">
          <cell r="A42" t="str">
            <v>10402492231</v>
          </cell>
          <cell r="B42" t="str">
            <v>CHOQUECAHUA GOMEZ RITA</v>
          </cell>
          <cell r="C42" t="str">
            <v>PJ. PRIMAVERA MZA. K LOTE. 8 URB. SAN VALENTIN</v>
          </cell>
        </row>
        <row r="43">
          <cell r="A43" t="str">
            <v>10424187335</v>
          </cell>
          <cell r="B43" t="str">
            <v>CHOQUEGONZA ROQUE ELOISA</v>
          </cell>
          <cell r="C43" t="str">
            <v>AV. EL SOL NRO. 858 BARRIO PORTEÑO</v>
          </cell>
        </row>
        <row r="44">
          <cell r="A44" t="str">
            <v>10433859443</v>
          </cell>
          <cell r="B44" t="str">
            <v>CHUQUITARQUI HALLASI EDWIN ANGEL</v>
          </cell>
          <cell r="C44" t="str">
            <v>JR. LAS LAJAS NRO. 248 URB. LAS FLORES 78 LIMA - LIMA - SAN JUAN DE LU</v>
          </cell>
        </row>
        <row r="45">
          <cell r="A45" t="str">
            <v>10013257782</v>
          </cell>
          <cell r="B45" t="str">
            <v>CHURA APAZA JOSE ROLANDO</v>
          </cell>
          <cell r="C45" t="str">
            <v>JR. LOS ANDES NRO. 360 BARRIO JOSE A ENCINAS PUNO - PUNO - PUNO</v>
          </cell>
        </row>
        <row r="46">
          <cell r="A46" t="str">
            <v>20100049857</v>
          </cell>
          <cell r="B46" t="str">
            <v>COLD IMPORT S A</v>
          </cell>
          <cell r="C46" t="str">
            <v>AV. ANGAMOS OESTE NRO. 686</v>
          </cell>
        </row>
        <row r="47">
          <cell r="A47" t="str">
            <v>20321936505</v>
          </cell>
          <cell r="B47" t="str">
            <v>COLEGIO DE CONTADORES PUBLICOS DE PUNO</v>
          </cell>
          <cell r="C47" t="str">
            <v>JR. LIBERTAD NRO. 745 BARRIO HUAJSAPATA PUNO - PUNO - PUNO</v>
          </cell>
        </row>
        <row r="48">
          <cell r="A48" t="str">
            <v>10024121181</v>
          </cell>
          <cell r="B48" t="str">
            <v>COLQUEHUANCA NEYRA ANGELICA</v>
          </cell>
          <cell r="C48" t="str">
            <v>AV. EL SOL NRO. 977 MAGISTERIAL</v>
          </cell>
        </row>
        <row r="49">
          <cell r="A49" t="str">
            <v>20100262291</v>
          </cell>
          <cell r="B49" t="str">
            <v>COMERC. E IND DENT TARRILLO BARBA S.A.C</v>
          </cell>
          <cell r="C49" t="str">
            <v>AV. EMANCIPACION NRO. 267 LIMA - LIMA - LIMA</v>
          </cell>
        </row>
        <row r="50">
          <cell r="A50" t="str">
            <v>20448161481</v>
          </cell>
          <cell r="B50" t="str">
            <v>COMERCIAL DISTRIBUCIONES NUEVO MUNDO E.I.R.L.</v>
          </cell>
          <cell r="C50" t="str">
            <v>MZA. M LOTE. 2 Z.I. PARQUE INDUSTRIAL SALCEDO</v>
          </cell>
        </row>
        <row r="51">
          <cell r="A51" t="str">
            <v>20447864275</v>
          </cell>
          <cell r="B51" t="str">
            <v>COMERCIAL ROESVIL EMPRESA INDIVIDUAL DE RESPONSABILIDAD LIMITADA</v>
          </cell>
          <cell r="C51" t="str">
            <v>JR. AREQUIPA NRO.644</v>
          </cell>
        </row>
        <row r="52">
          <cell r="A52" t="str">
            <v>20448127380</v>
          </cell>
          <cell r="B52" t="str">
            <v>COMERCIAL SECME S.A.C.</v>
          </cell>
          <cell r="C52" t="str">
            <v>JR. AREQUIPA NRO. 1153 CERCADO</v>
          </cell>
        </row>
        <row r="53">
          <cell r="A53" t="str">
            <v>20406265146</v>
          </cell>
          <cell r="B53" t="str">
            <v>COMERCIAL Y FERRETERIA HERVAS S.R.LTDA.</v>
          </cell>
          <cell r="C53" t="str">
            <v>JR. AREQUIPA NRO. 1183 BARRIO VICTORIA</v>
          </cell>
        </row>
        <row r="54">
          <cell r="A54" t="str">
            <v>20507651217</v>
          </cell>
          <cell r="B54" t="str">
            <v>COMITE DE ADMINISTRACION DEL FONDO DE ASISTENCIA Y ESTIMULO DE LOS TRABAJADORES DEL ORGANISMO SUPERV</v>
          </cell>
          <cell r="C54" t="str">
            <v>AV. GREGORIO ESCOBEDO NRO. SN (CDRA 7- ALT CULTURAL JAPONES</v>
          </cell>
        </row>
        <row r="55">
          <cell r="A55" t="str">
            <v>20447972752</v>
          </cell>
          <cell r="B55" t="str">
            <v>COMPULINE PERU E.I.R.L.</v>
          </cell>
          <cell r="C55" t="str">
            <v>JR. AREQUIPA NRO. 522 INT. 100 CERCADO</v>
          </cell>
        </row>
        <row r="56">
          <cell r="A56" t="str">
            <v>20509850675</v>
          </cell>
          <cell r="B56" t="str">
            <v>COMPUTER SALAZAR HNOS SOCIEDAD COMERCIAL DE RESPONSABILIDAD LIMITADA</v>
          </cell>
          <cell r="C56" t="str">
            <v>CAL. JOSE ANTONIO ENCINAS NRO. 332 COO. LAS FLORES (ALT. 3 COLEGIO SAN</v>
          </cell>
        </row>
        <row r="57">
          <cell r="A57" t="str">
            <v>20447712840</v>
          </cell>
          <cell r="B57" t="str">
            <v>COMPUTINTAS EMPRESA INDIVIDUAL DE RESPONSABILIDAD LIMITADA</v>
          </cell>
          <cell r="C57" t="str">
            <v>JR. AREQUIPA NRO. 345 CERCADO PUNO - PUNO - PUNO</v>
          </cell>
        </row>
        <row r="58">
          <cell r="A58" t="str">
            <v>20447989051</v>
          </cell>
          <cell r="B58" t="str">
            <v>CONTINENTAL ELECTRONIC SOCIEDAD COMERCIAL DE RESPONSABILIDAD LIMITADA</v>
          </cell>
          <cell r="C58" t="str">
            <v>AV. FLORAL NRO. 149 (A MEDIA CDR. DEL PARQUE DE LA MADRE) PUNO - PUNO</v>
          </cell>
        </row>
        <row r="59">
          <cell r="A59" t="str">
            <v>20364349379</v>
          </cell>
          <cell r="B59" t="str">
            <v>COPRADSA S.R.L.</v>
          </cell>
          <cell r="C59" t="str">
            <v>JR. LORETO NRO. 429 CERCADO</v>
          </cell>
        </row>
        <row r="60">
          <cell r="A60" t="str">
            <v>10292587347</v>
          </cell>
          <cell r="B60" t="str">
            <v>CORDOVA GUTIERREZ HIPOLITO</v>
          </cell>
          <cell r="C60" t="str">
            <v>MZA. A1 LOTE. 15 URB. AGRICULTURA</v>
          </cell>
        </row>
        <row r="61">
          <cell r="A61" t="str">
            <v>20453886892</v>
          </cell>
          <cell r="B61" t="str">
            <v>CORPORACION CASTILLO S.R.L.</v>
          </cell>
          <cell r="C61" t="str">
            <v>AV. ALEJANDRO TIRADO NRO. 275C URB. SANTA BEATRIZ</v>
          </cell>
        </row>
        <row r="62">
          <cell r="A62" t="str">
            <v>20406410847</v>
          </cell>
          <cell r="B62" t="str">
            <v>CORPORACION DE VENTAS EIRL</v>
          </cell>
          <cell r="C62" t="str">
            <v>JR. AREQUIPA NRO. 501 CENTRA</v>
          </cell>
        </row>
        <row r="63">
          <cell r="A63" t="str">
            <v>20448347827</v>
          </cell>
          <cell r="B63" t="str">
            <v>CORPORACION INGENIERIAS ALIMENTARIAS NIFE DEL PERU SOCIEDAD ANONIMA CERRADA</v>
          </cell>
          <cell r="C63" t="str">
            <v>JR. JULI NRO. 654 BARRIO MAGISTERIAL (A TRES CUADRAS DEL HOSPITAL REGI</v>
          </cell>
        </row>
        <row r="64">
          <cell r="A64" t="str">
            <v>20447708222</v>
          </cell>
          <cell r="B64" t="str">
            <v>CORPORACION LATINA EMPRESA INDIVIDUAL DE RESPONSABILIDAD LIMITADA</v>
          </cell>
          <cell r="C64" t="str">
            <v>JR. FEDERICO MORE NRO. 120 BRR. VICTORIA</v>
          </cell>
        </row>
        <row r="65">
          <cell r="A65" t="str">
            <v>20448550975</v>
          </cell>
          <cell r="B65" t="str">
            <v>CORPORACION MULTIMEDIC E.I.R.L.</v>
          </cell>
          <cell r="C65" t="str">
            <v>JR. JOSE ANTONIO ENCINAS NRO. 164 BARRIO VICTORIA PUNO - PUNO - PUNO</v>
          </cell>
        </row>
        <row r="66">
          <cell r="A66" t="str">
            <v>20448010946</v>
          </cell>
          <cell r="B66" t="str">
            <v>CORPORATIVO ALBORADA SOCIEDAD ANONIMA CERRADA</v>
          </cell>
          <cell r="C66" t="str">
            <v>JR. TRUJILLO NRO. 128 (DETRAS DE LA PLANTA ELECTRICA)</v>
          </cell>
        </row>
        <row r="67">
          <cell r="A67" t="str">
            <v>20172847898</v>
          </cell>
          <cell r="B67" t="str">
            <v>COSMOS EMPRESA IND.DE RESPONSAB.LTDA.</v>
          </cell>
          <cell r="C67" t="str">
            <v>JR. LAS BEGONIAS NRO. 132 URB. LOS PINOS</v>
          </cell>
        </row>
        <row r="68">
          <cell r="A68" t="str">
            <v>10012099113</v>
          </cell>
          <cell r="B68" t="str">
            <v>CRUZ COLQUE MIGUEL ISIDRO</v>
          </cell>
          <cell r="C68" t="str">
            <v>JR. AZOGUINE NRO. 106 BARRIO AZOGUINE</v>
          </cell>
        </row>
        <row r="69">
          <cell r="A69" t="str">
            <v>20477904506</v>
          </cell>
          <cell r="B69" t="str">
            <v>CVI REPRESENTACIONES S.A.C.</v>
          </cell>
          <cell r="C69" t="str">
            <v>JR. LOS LUCUMOS MZA. M LOTE. 20 URB. PORTADA DE CERES</v>
          </cell>
        </row>
        <row r="70">
          <cell r="A70" t="str">
            <v>20507955437</v>
          </cell>
          <cell r="B70" t="str">
            <v>D. OMEGA E.I.R.L.</v>
          </cell>
          <cell r="C70" t="str">
            <v>CAL. HEFESTOS NRO. 271 URB. OLIMPO LIMA - LIMA - ATE</v>
          </cell>
        </row>
        <row r="71">
          <cell r="A71" t="str">
            <v>10408689096</v>
          </cell>
          <cell r="B71" t="str">
            <v>DAVALOS TAPIA ABIGAIL LAURA</v>
          </cell>
          <cell r="C71" t="str">
            <v>JR. EL PUERTO NRO. 159 BARRIO PORTEÑO (FRENTE A LA UNIDAD SAN CARLOS)</v>
          </cell>
        </row>
        <row r="72">
          <cell r="A72" t="str">
            <v>10432615036</v>
          </cell>
          <cell r="B72" t="str">
            <v>DELGADO NINA CRISS MARGOTH</v>
          </cell>
          <cell r="C72" t="str">
            <v>MZA. K LOTE. 14 A. H. M. SIMON BOLIVAR</v>
          </cell>
        </row>
        <row r="73">
          <cell r="A73" t="str">
            <v>10468117253</v>
          </cell>
          <cell r="B73" t="str">
            <v>DIAZ MANZANARES JEISON RONY</v>
          </cell>
          <cell r="C73" t="str">
            <v>JR ENRIQUE ENCINAS Nº 120</v>
          </cell>
        </row>
        <row r="74">
          <cell r="A74" t="str">
            <v>20100220700</v>
          </cell>
          <cell r="B74" t="str">
            <v>DIMEXA S.A.</v>
          </cell>
          <cell r="C74" t="str">
            <v>NRO. MZ B INT. LT12 URB. SANTA MARIA</v>
          </cell>
        </row>
        <row r="75">
          <cell r="A75" t="str">
            <v>20522237176</v>
          </cell>
          <cell r="B75" t="str">
            <v>DIMSAC GROUP S.A.C.</v>
          </cell>
          <cell r="C75" t="str">
            <v>MZA. F LOTE. 18 ALTO DE LA LUNA II ETAPA</v>
          </cell>
        </row>
        <row r="76">
          <cell r="A76" t="str">
            <v>20447694175</v>
          </cell>
          <cell r="B76" t="str">
            <v>DISEÑOS Y CORTINAS ELMER E.I.R.L.</v>
          </cell>
          <cell r="C76" t="str">
            <v>PASAJE JOSE DOMINGOCHOQUEHUANCA Nº 119</v>
          </cell>
        </row>
        <row r="77">
          <cell r="A77" t="str">
            <v>20448665951</v>
          </cell>
          <cell r="B77" t="str">
            <v>DISTRIBUCIONES GRAFICAS RAYSUR SOCIEDAD ANONIMA CERRADA</v>
          </cell>
          <cell r="C77" t="str">
            <v>JR CAJAMARCA Nº150 CERCADO</v>
          </cell>
        </row>
        <row r="78">
          <cell r="A78" t="str">
            <v>20447649978</v>
          </cell>
          <cell r="B78" t="str">
            <v>DISTRIBUCIONES SAN FRANCISCO SOCIEDAD COMERCIAL DE RESPONSABILIDAD LIMITADA</v>
          </cell>
          <cell r="C78" t="str">
            <v>AV. SIMON BOLIVAR NRO. 425B BARRIO PORTEÑO (A 1 CDR. DEL ESTADIO 425-B</v>
          </cell>
        </row>
        <row r="79">
          <cell r="A79" t="str">
            <v>20115190165</v>
          </cell>
          <cell r="B79" t="str">
            <v>DISTRIBUIDORA ABARROTERA DEL SUR EIRL</v>
          </cell>
          <cell r="C79" t="str">
            <v>AV. TACNA Y ARICA NRO. S/N</v>
          </cell>
        </row>
        <row r="80">
          <cell r="A80" t="str">
            <v>20448588352</v>
          </cell>
          <cell r="B80" t="str">
            <v>DISTRIBUIDORA CONCORDIA S.A.C.</v>
          </cell>
          <cell r="C80" t="str">
            <v>JR. TACNA NRO. 554 BARRIO VICTORIA (AL COSTADO DE LA IES GUESC) PUNO -</v>
          </cell>
        </row>
        <row r="81">
          <cell r="A81" t="str">
            <v>20100067081</v>
          </cell>
          <cell r="B81" t="str">
            <v>DISTRIBUIDORA CONTINENTAL 6 S A</v>
          </cell>
          <cell r="C81" t="str">
            <v>CAL. LUIS GALVANI NRO. 498 Z.I. SANTA ROSA (AL FRENTE DE LA FABRICA NE</v>
          </cell>
        </row>
        <row r="82">
          <cell r="A82" t="str">
            <v>20135699081</v>
          </cell>
          <cell r="B82" t="str">
            <v>DISTRIBUIDORA DANY S R LTDA</v>
          </cell>
          <cell r="C82" t="str">
            <v>CAL. HERMANOS CATARI NRO. 175 (1ER PISO)</v>
          </cell>
        </row>
        <row r="83">
          <cell r="A83" t="str">
            <v>20528004980</v>
          </cell>
          <cell r="B83" t="str">
            <v>DISTRIBUIDORA DE MATERIALES MEDICOS DEL PERU EMPRESA INDIVIDUAL DE RESPONSABILIDAD LIMITADA</v>
          </cell>
          <cell r="C83" t="str">
            <v>AV. TUPAC AMARU NRO. H-20 URB. PROGRESO</v>
          </cell>
        </row>
        <row r="84">
          <cell r="A84" t="str">
            <v>20171586608</v>
          </cell>
          <cell r="B84" t="str">
            <v>DISTRIBUIDORA DROGUERIA SAGITARIO S.R.L.</v>
          </cell>
          <cell r="C84" t="str">
            <v>CAL. LOS HORNOS NRO. 106 URB. INDUSTRIAL VULCANO</v>
          </cell>
        </row>
        <row r="85">
          <cell r="A85" t="str">
            <v>20447612543</v>
          </cell>
          <cell r="B85" t="str">
            <v>DISTRIBUIDORA D'TODO SOCIEDAD ANONIMA CERRADA</v>
          </cell>
          <cell r="C85" t="str">
            <v>JR. TACNA NRO. 556 INT. 2-A BR. VICTORIA PUNO - PUNO - PUNO</v>
          </cell>
        </row>
        <row r="86">
          <cell r="A86" t="str">
            <v>20524593387</v>
          </cell>
          <cell r="B86" t="str">
            <v>DISTRIBUIDORA RAYJEN CLEAN S.A.</v>
          </cell>
          <cell r="C86" t="str">
            <v>MZA. I LOTE. 13 STA ELIZABETH 1 ET LIMA - LIMA - SAN JUAN DE LURIGANCH</v>
          </cell>
        </row>
        <row r="87">
          <cell r="A87" t="str">
            <v>20513501111</v>
          </cell>
          <cell r="B87" t="str">
            <v>DROGUERIA DANY S.A.C.</v>
          </cell>
          <cell r="C87" t="str">
            <v>CAL. HERMANOS CATARI NRO. 175 INT. 203 URB. MARANGA</v>
          </cell>
        </row>
        <row r="88">
          <cell r="A88" t="str">
            <v>20527056731</v>
          </cell>
          <cell r="B88" t="str">
            <v>E &amp; T DISTRIBUCIONES MEDICAS EMPRESA IN DIVIDUAL DE RESPONSABILIDAD LIMITADA</v>
          </cell>
          <cell r="C88" t="str">
            <v>AV. PERU MZA. G LOTE. 6 URB. SANTA URSULA (ALTURA BAY PASS SAN SEBASTI</v>
          </cell>
        </row>
        <row r="89">
          <cell r="A89" t="str">
            <v>20221106912</v>
          </cell>
          <cell r="B89" t="str">
            <v>EDITORIAL ALTIPLANO EMPRESA INDIVIDUAL DE RESPONSABILIDAD LIMITADA</v>
          </cell>
          <cell r="C89" t="str">
            <v>AV. LA TORRE NRO. 585 BARRIO LA TORRE PUNO - PUNO - PUNO</v>
          </cell>
        </row>
        <row r="90">
          <cell r="A90" t="str">
            <v>20447993679</v>
          </cell>
          <cell r="B90" t="str">
            <v>EDITORIAL PACIFICO SOCIEDAD COMERCIAL DE RESPONSABILIDAD LIMITADA</v>
          </cell>
          <cell r="C90" t="str">
            <v>JR. CAJAMARCA NRO. 111 BARRIO VICTORIA (FRENTE G.U.E. SAN CARLOS)</v>
          </cell>
        </row>
        <row r="91">
          <cell r="A91" t="str">
            <v>20338974991</v>
          </cell>
          <cell r="B91" t="str">
            <v>EDITORIAL PLANETA PERU S.A.</v>
          </cell>
          <cell r="C91" t="str">
            <v>AV. SANTA CRUZ NRO. 244 (FRENTE AL COLEGIO DE ABOGADOS)</v>
          </cell>
        </row>
        <row r="92">
          <cell r="A92" t="str">
            <v>20163947693</v>
          </cell>
          <cell r="B92" t="str">
            <v>EMP.MUNICIPAL DE SANEAMIENTO BASICO PUNO S A</v>
          </cell>
          <cell r="C92" t="str">
            <v>AV. LA TORRE NRO. 573 BARRIO LA TORRE</v>
          </cell>
        </row>
        <row r="93">
          <cell r="A93" t="str">
            <v>20447829101</v>
          </cell>
          <cell r="B93" t="str">
            <v>EMPORIO FILETE DE TORO SOCIEDAD COMERCIAL DE RESPONSABILIDAD LIMITADA</v>
          </cell>
          <cell r="C93" t="str">
            <v>JR. LOS INCAS NRO. 439 BARRIO PORTEÑO</v>
          </cell>
        </row>
        <row r="94">
          <cell r="A94" t="str">
            <v>20406479961</v>
          </cell>
          <cell r="B94" t="str">
            <v>EMPRESA DE SERVICIOS LEO TOURS SOCIEDAD COMERCIAL DE RESPONSABILIDAD LIMITADA</v>
          </cell>
          <cell r="C94" t="str">
            <v>JR. VILCAPAZA NRO. 139 BARRIO INDEPENDENCIA (ENTRE GAMARRA Y INDEPENDE</v>
          </cell>
        </row>
        <row r="95">
          <cell r="A95" t="str">
            <v>20100087945</v>
          </cell>
          <cell r="B95" t="str">
            <v>EMPRESA PERIODISTICA NACIONAL S.A.- EPEN SA</v>
          </cell>
          <cell r="C95" t="str">
            <v>JR. JORGE SALAZAR AR NRO. 171 URB. SANTA CATALINA</v>
          </cell>
        </row>
        <row r="96">
          <cell r="A96" t="str">
            <v>20405479592</v>
          </cell>
          <cell r="B96" t="str">
            <v>EMPRESA REGIONAL DE SERV PUBLICO DE ELEC TRICIDAD DE PUNO SOCIEDAD ANONIMA ABIERT A</v>
          </cell>
          <cell r="C96" t="str">
            <v>JR. MARIANO H. CORNEJO NRO. 160 BARRIO INDEPENDENCIA</v>
          </cell>
        </row>
        <row r="97">
          <cell r="A97" t="str">
            <v>20499088656</v>
          </cell>
          <cell r="B97" t="str">
            <v>ENERGETICA Y AGRO INDUSTRIAS S.C.R.L.</v>
          </cell>
          <cell r="C97" t="str">
            <v>CAL. RICARDO HERRERA NRO. 858 (ALT.CDRA.14 AV.COLONIAL) LIMA - LIMA -</v>
          </cell>
        </row>
        <row r="98">
          <cell r="A98" t="str">
            <v>20448400221</v>
          </cell>
          <cell r="B98" t="str">
            <v>ENSAMBLE PCS EMPRESA INDIVIDUAL DE RESPONSABILIDAD LIMITADA</v>
          </cell>
          <cell r="C98" t="str">
            <v>JR. AREQUIPA NRO. 608 CERCADO (COSTADO DEL BANCO FINANCIERO)</v>
          </cell>
        </row>
        <row r="99">
          <cell r="A99" t="str">
            <v>20518282086</v>
          </cell>
          <cell r="B99" t="str">
            <v>E-TRADING &amp; SUPPLY SOCIEDAD ANONIMA CERRADA- E-TRADING &amp; SUPPLY SAC</v>
          </cell>
          <cell r="C99" t="str">
            <v>AV. JOSE PARDO NRO. 182 (OFICINA 701)</v>
          </cell>
        </row>
        <row r="100">
          <cell r="A100" t="str">
            <v>20508074281</v>
          </cell>
          <cell r="B100" t="str">
            <v>EXPRESO GRAEL SOCIEDAD ANONIMA CERRADA</v>
          </cell>
          <cell r="C100" t="str">
            <v>AV. PROLONGACION ANDAHUAYLAS NRO. 699 INT. A</v>
          </cell>
        </row>
        <row r="101">
          <cell r="A101" t="str">
            <v>20447754411</v>
          </cell>
          <cell r="B101" t="str">
            <v>F &amp; J GLOBALTRADE SOCIED. COM. DE RESPONS. LTDA</v>
          </cell>
          <cell r="C101" t="str">
            <v>JR. RAUL PORRAS BARRENECHEA NRO. 456 BR. TUPAC AMARU</v>
          </cell>
        </row>
        <row r="102">
          <cell r="A102" t="str">
            <v>20212562697</v>
          </cell>
          <cell r="B102" t="str">
            <v>FABRICA DE PRODUCTOS MEDICOS S.A.C. - FAPROMED S.A.C.</v>
          </cell>
          <cell r="C102" t="str">
            <v>CAL. MACHUPICCHU NRO. 104 INT. 3 LOS JARDINES (ALT. CDRA. 36 DE AV. EV</v>
          </cell>
        </row>
        <row r="103">
          <cell r="A103" t="str">
            <v>10442640284</v>
          </cell>
          <cell r="B103" t="str">
            <v>FARFAN CRUZ RONALD</v>
          </cell>
          <cell r="C103" t="str">
            <v>JR. TIAHUANACO NRO. 108 BR. AZOGUINI</v>
          </cell>
        </row>
        <row r="104">
          <cell r="A104" t="str">
            <v>20504007864</v>
          </cell>
          <cell r="B104" t="str">
            <v>FARMACHIF S.R.L.</v>
          </cell>
          <cell r="C104" t="str">
            <v>CAL. LA MAR NRO. 316 INT. 2PIS</v>
          </cell>
        </row>
        <row r="105">
          <cell r="A105" t="str">
            <v>20262996329</v>
          </cell>
          <cell r="B105" t="str">
            <v>FARMINDUSTRIA S.A.</v>
          </cell>
          <cell r="C105" t="str">
            <v>JR. MARISCAL MILLER NRO. 2151 URB. LOBATON</v>
          </cell>
        </row>
        <row r="106">
          <cell r="A106" t="str">
            <v>20515660098</v>
          </cell>
          <cell r="B106" t="str">
            <v>FEDERACION PERUANA DE ADMINISTRADORES DE SALUD (FEPAS)</v>
          </cell>
          <cell r="C106" t="str">
            <v>PJ. BUCKLEY NRO. 340 DPTO. 203 URB. SAN ANTONIO</v>
          </cell>
        </row>
        <row r="107">
          <cell r="A107" t="str">
            <v>20448254730</v>
          </cell>
          <cell r="B107" t="str">
            <v>FERRETERIA Y DISTRIBUCIONES K&amp;J E.I.R.L.</v>
          </cell>
          <cell r="C107" t="str">
            <v>AV. EL SOL NRO. 489 BARRIO PORTEÑO</v>
          </cell>
        </row>
        <row r="108">
          <cell r="A108" t="str">
            <v>20448532721</v>
          </cell>
          <cell r="B108" t="str">
            <v>FIRE EXTINSER PERU SOCIEDAD ANONIMA CERRADA</v>
          </cell>
          <cell r="C108" t="str">
            <v>JR. CAJAMARCA NRO. 154 CERCADO (A MEDIA CUADRA DE LA ESCUELA Nº 70005)</v>
          </cell>
        </row>
        <row r="109">
          <cell r="A109" t="str">
            <v>10012264599</v>
          </cell>
          <cell r="B109" t="str">
            <v>FLORES CHAMBILLA PASTOR</v>
          </cell>
          <cell r="C109" t="str">
            <v>JR. JULI NRO. 148 BARRIO PAMPILLA DEL LAGO PUNO - PUNO - PUNO</v>
          </cell>
        </row>
        <row r="110">
          <cell r="A110" t="str">
            <v>10416350103</v>
          </cell>
          <cell r="B110" t="str">
            <v>FLORES CONDORI DELIA ESPERANZA</v>
          </cell>
          <cell r="C110" t="str">
            <v>MZA. A11 LOTE. 05 URB. AGRICULTURA SALCEDO</v>
          </cell>
        </row>
        <row r="111">
          <cell r="A111" t="str">
            <v>10013227204</v>
          </cell>
          <cell r="B111" t="str">
            <v>FLORES FLORES FREDY WEITEYA</v>
          </cell>
          <cell r="C111" t="str">
            <v>PJ. FLORES NRO. 248 INT. 3 BARRIO SANTA ROSA</v>
          </cell>
        </row>
        <row r="112">
          <cell r="A112" t="str">
            <v>10012186121</v>
          </cell>
          <cell r="B112" t="str">
            <v>FLORES MERMA LUCIO</v>
          </cell>
          <cell r="C112" t="str">
            <v>JR MOQUEGUA Nº 663 CERCADO  (A MEDIA CUADRA DE LA TELEFONICA )</v>
          </cell>
        </row>
        <row r="113">
          <cell r="A113" t="str">
            <v>20447976740</v>
          </cell>
          <cell r="B113" t="str">
            <v>FRANK'S SOCIEDAD COMERCIAL DE RESPONSABILIDAD LIMITADA</v>
          </cell>
          <cell r="C113" t="str">
            <v>JR. ARICA NRO. 155B BARRIO CHACARILLA ALTA PUNO - PUNO - PUNO</v>
          </cell>
        </row>
        <row r="114">
          <cell r="A114" t="str">
            <v>20406481272</v>
          </cell>
          <cell r="B114" t="str">
            <v>GAIA SERVICIOS GENERALES E.I.R.L.</v>
          </cell>
          <cell r="C114" t="str">
            <v>JR. LIMA NRO. 419 INT. 111 CERCADO (FRENTE AL BANCO CONTINENTAL)</v>
          </cell>
        </row>
        <row r="115">
          <cell r="A115" t="str">
            <v>10296617178</v>
          </cell>
          <cell r="B115" t="str">
            <v>GALDOS MACEDO JOSE LUIS</v>
          </cell>
          <cell r="C115" t="str">
            <v>CAL. 27 DE NOVIEMBRE NRO. 304 URB. LA LIBERTAD</v>
          </cell>
        </row>
        <row r="116">
          <cell r="A116" t="str">
            <v>10415519490</v>
          </cell>
          <cell r="B116" t="str">
            <v>GAUNA LARICO, TERESA GLORIA</v>
          </cell>
          <cell r="C116" t="str">
            <v>SALCEDO MZ-L, LOTE 05 URB. APROVISA I ETAPA</v>
          </cell>
        </row>
        <row r="117">
          <cell r="A117" t="str">
            <v>10012640892</v>
          </cell>
          <cell r="B117" t="str">
            <v>GONZALES VALERO GUIDO</v>
          </cell>
          <cell r="C117" t="str">
            <v>JR. MOQUEGUA NRO. 271</v>
          </cell>
        </row>
        <row r="118">
          <cell r="A118" t="str">
            <v>10017726507</v>
          </cell>
          <cell r="B118" t="str">
            <v>GORDILLO MOLINA JOSE LUIS</v>
          </cell>
          <cell r="C118" t="str">
            <v>JR. SALCEDO NRO. 146 BARRIO SAN ANTONIO</v>
          </cell>
        </row>
        <row r="119">
          <cell r="A119" t="str">
            <v>20448137261</v>
          </cell>
          <cell r="B119" t="str">
            <v>GOZATA S.A.C.</v>
          </cell>
          <cell r="C119" t="str">
            <v>JR. CARABAYA NRO. 150 BRR. VICTORIA</v>
          </cell>
        </row>
        <row r="120">
          <cell r="A120" t="str">
            <v>20447652171</v>
          </cell>
          <cell r="B120" t="str">
            <v>GRAFIC &amp; SERVICIOS GENERALES UNIVERSAL EMPRESA INDIVIDUAL DE RESPONSABILIDAD LIMITADA</v>
          </cell>
          <cell r="C120" t="str">
            <v>JR. LOS CLAVELES NRO. 167 URB. LOS PINOS</v>
          </cell>
        </row>
        <row r="121">
          <cell r="A121" t="str">
            <v>20451462602</v>
          </cell>
          <cell r="B121" t="str">
            <v>GRUPO DE CAPACITACION PUBLICA S.A.C.</v>
          </cell>
          <cell r="C121" t="str">
            <v>JR. FRANCISCO DE ZELA NRO. 1563 DPTO. 201 (FRENTE AL HOSPITAL DEL EMPL</v>
          </cell>
        </row>
        <row r="122">
          <cell r="A122" t="str">
            <v>20454612389</v>
          </cell>
          <cell r="B122" t="str">
            <v>GRUPO OPC S.R.L.</v>
          </cell>
          <cell r="C122" t="str">
            <v>CAL. SAN JOSE NRO 205 AREQUIPA</v>
          </cell>
        </row>
        <row r="123">
          <cell r="A123" t="str">
            <v>20454043660</v>
          </cell>
          <cell r="B123" t="str">
            <v>GRUPO UPGRADE S.A.C.</v>
          </cell>
          <cell r="C123" t="str">
            <v>CAL. RIVERO NRO. 408 INT. 1 (HORARIO NOTIFIC 9AM A 2PM Y DE 4 A 8PM) A</v>
          </cell>
        </row>
        <row r="124">
          <cell r="A124" t="str">
            <v>10012151336</v>
          </cell>
          <cell r="B124" t="str">
            <v>GUTIERREZ MAMANI HILDA FLORENTINA</v>
          </cell>
          <cell r="C124" t="str">
            <v>JR. VILLA DEL LAGO NRO. 196 BARRIO LAYKAKOTA</v>
          </cell>
        </row>
        <row r="125">
          <cell r="A125" t="str">
            <v>10013204565</v>
          </cell>
          <cell r="B125" t="str">
            <v>GUTIERREZ MAMANI RENE</v>
          </cell>
          <cell r="C125" t="str">
            <v>JR. PRIMERO DE MAYO NRO. 471 BARRIO MAGISTERIAL</v>
          </cell>
        </row>
        <row r="126">
          <cell r="A126" t="str">
            <v>10415885089</v>
          </cell>
          <cell r="B126" t="str">
            <v>GUZMAN QUENTA ABEL IVAN</v>
          </cell>
          <cell r="C126" t="str">
            <v>JR. BOLOGNESI NRO. 723</v>
          </cell>
        </row>
        <row r="127">
          <cell r="A127" t="str">
            <v>10013049411</v>
          </cell>
          <cell r="B127" t="str">
            <v>GUZMAN TICONA HAYDEE EFIGENIA</v>
          </cell>
          <cell r="C127" t="str">
            <v>JR. HUANCANE NRO. 731 BARRIO MANAZO PUNO - PUNO - PUNO</v>
          </cell>
        </row>
        <row r="128">
          <cell r="A128" t="str">
            <v>20100329205</v>
          </cell>
          <cell r="B128" t="str">
            <v>H.W.KESSEL S.A.C.</v>
          </cell>
          <cell r="C128" t="str">
            <v>AV. RICARDO PALMA NRO. 905 URB. SAN ANTONIO LIMA - LIMA - MIRAFLORES</v>
          </cell>
        </row>
        <row r="129">
          <cell r="A129" t="str">
            <v>10012275302</v>
          </cell>
          <cell r="B129" t="str">
            <v>HERVAS DE CRUZ JULIA RUPERTA</v>
          </cell>
          <cell r="C129" t="str">
            <v>JR. AREQUIPA NRO. 1178 BARRIO LAYKAKOTA</v>
          </cell>
        </row>
        <row r="130">
          <cell r="A130" t="str">
            <v>10422275881</v>
          </cell>
          <cell r="B130" t="str">
            <v>HILASACA SULLCA ZEHILA YULHIANA</v>
          </cell>
          <cell r="C130" t="str">
            <v>AV. FLORAL Nº 457</v>
          </cell>
        </row>
        <row r="131">
          <cell r="A131" t="str">
            <v>20447635241</v>
          </cell>
          <cell r="B131" t="str">
            <v>HK DISTRIBUCIONES S.C.R.L.</v>
          </cell>
          <cell r="C131" t="str">
            <v>AV. SIMON BOLIVAR NRO. 879</v>
          </cell>
        </row>
        <row r="132">
          <cell r="A132" t="str">
            <v>10803104595</v>
          </cell>
          <cell r="B132" t="str">
            <v>HORNA CAHUANA GONZALO HERNAN</v>
          </cell>
          <cell r="C132" t="str">
            <v>AV. PANAMA NRO. 444 BARRIO UNION LLAVINI PUNO - PUNO - PUNO</v>
          </cell>
        </row>
        <row r="133">
          <cell r="A133" t="str">
            <v>10046456730</v>
          </cell>
          <cell r="B133" t="str">
            <v>HUAMANI MADARIAGA NESTOR HUGO</v>
          </cell>
          <cell r="C133" t="str">
            <v>AV. EL SOL NRO. 1145 PUNO - PUNO - PUNO</v>
          </cell>
        </row>
        <row r="134">
          <cell r="A134" t="str">
            <v>10400729382</v>
          </cell>
          <cell r="B134" t="str">
            <v>HUAMANI MADARIAGA PAUL FRANCISCO</v>
          </cell>
          <cell r="C134" t="str">
            <v>MZA. H LOTE. 7 P.J. MIRAMAR (PARTE BAJA) MOQUEGUA - ILO - ILO</v>
          </cell>
        </row>
        <row r="135">
          <cell r="A135" t="str">
            <v>10419531630</v>
          </cell>
          <cell r="B135" t="str">
            <v>HUANCA POMA DAVID</v>
          </cell>
          <cell r="C135" t="str">
            <v>JR. CARABAYA NRO. 231 BARRIO PORTEÑO</v>
          </cell>
        </row>
        <row r="136">
          <cell r="A136" t="str">
            <v>10457197921</v>
          </cell>
          <cell r="B136" t="str">
            <v>HUANCA SALAZAR EDILSON</v>
          </cell>
          <cell r="C136" t="str">
            <v>JR APURIMAC NRO 353-PUNO - EL COLLAO - ILAVE</v>
          </cell>
        </row>
        <row r="137">
          <cell r="A137" t="str">
            <v>20448222617</v>
          </cell>
          <cell r="B137" t="str">
            <v>IASOS TECNOLOGY SOCIEDAD ANONIMA CERRADA</v>
          </cell>
          <cell r="C137" t="str">
            <v>JR. DEUSTUA NRO. 252 CERCADO</v>
          </cell>
        </row>
        <row r="138">
          <cell r="A138" t="str">
            <v>20513982543</v>
          </cell>
          <cell r="B138" t="str">
            <v>IMPORTACIONES ASTRIT SOCIEDAD ANONIMA CERRADA</v>
          </cell>
          <cell r="C138" t="str">
            <v>AV. PASEO DE LA REPUBLICA NRO. 5074</v>
          </cell>
        </row>
        <row r="139">
          <cell r="A139" t="str">
            <v>20454760655</v>
          </cell>
          <cell r="B139" t="str">
            <v>IMPORTACIONES DEL SUR S.A.C. - IMPSUR</v>
          </cell>
          <cell r="C139" t="str">
            <v>CAL. JOSE GOMEZ NRO. 19 URB. PABLO VI</v>
          </cell>
        </row>
        <row r="140">
          <cell r="A140" t="str">
            <v>20290631689</v>
          </cell>
          <cell r="B140" t="str">
            <v>IMPORTADORA FABHET SRL</v>
          </cell>
          <cell r="C140" t="str">
            <v>JR. TOMAS RAMSEY NRO. 819 (ESQ. GREGORIO ESCOBEDO-PERSHING</v>
          </cell>
        </row>
        <row r="141">
          <cell r="A141" t="str">
            <v>20112091221</v>
          </cell>
          <cell r="B141" t="str">
            <v>IMPRESIONES Y UTILES SAC</v>
          </cell>
          <cell r="C141" t="str">
            <v>JR. LAMPA NRO. 865 (FRENTE AL BANCO DE LA NACION) LIMA - LIMA - LIMA</v>
          </cell>
        </row>
        <row r="142">
          <cell r="A142" t="str">
            <v>20406293271</v>
          </cell>
          <cell r="B142" t="str">
            <v>IND. ALIMENT. NEGOLATINA S.C.R.L.</v>
          </cell>
          <cell r="C142" t="str">
            <v>JR. ALFONSO UGARTE NRO. 107</v>
          </cell>
        </row>
        <row r="143">
          <cell r="A143" t="str">
            <v>20448123805</v>
          </cell>
          <cell r="B143" t="str">
            <v>INFOTELNET E.I.R.L.</v>
          </cell>
          <cell r="C143" t="str">
            <v>JR. FERMIN ARBULU Nº231- PUNO - PUNO - PUNO</v>
          </cell>
        </row>
        <row r="144">
          <cell r="A144" t="str">
            <v>20448097456</v>
          </cell>
          <cell r="B144" t="str">
            <v>INSEVIG S.R.L.</v>
          </cell>
          <cell r="C144" t="str">
            <v>JR. SAN MARTIN NRO. 322 INT. G10 CERCADO (A 1/2 CUADRA DE LA OFIC. DE</v>
          </cell>
        </row>
        <row r="145">
          <cell r="A145" t="str">
            <v>20100287791</v>
          </cell>
          <cell r="B145" t="str">
            <v>INSTITUTO QUIMIOTERAPICO S A</v>
          </cell>
          <cell r="C145" t="str">
            <v>AV. SANTA ROSA NRO. 350 URB. FUNDO EL INQUISIDOR</v>
          </cell>
        </row>
        <row r="146">
          <cell r="A146" t="str">
            <v>20134709872</v>
          </cell>
          <cell r="B146" t="str">
            <v>INSTRUMENTAL QUIRURGICO E.I.R.LTDA</v>
          </cell>
          <cell r="C146" t="str">
            <v>NRO. B INT. 6 URB. CAMPINA DORADA</v>
          </cell>
        </row>
        <row r="147">
          <cell r="A147" t="str">
            <v>20545272688</v>
          </cell>
          <cell r="B147" t="str">
            <v>INTEGRACION Y SOLUCIONES MEDICAS DE DIAGNOSTICO S.A.C. - ISOLMEDIC S.A.C.</v>
          </cell>
          <cell r="C147" t="str">
            <v>AV. ABEL B PETIT THOARS NRO. 2488 LIMA - LIMA - LINCE</v>
          </cell>
        </row>
        <row r="148">
          <cell r="A148" t="str">
            <v>20509997340</v>
          </cell>
          <cell r="B148" t="str">
            <v>INTERNATIONAL DIAGNOSTIC IMAGING SAC</v>
          </cell>
          <cell r="C148" t="str">
            <v>AV. SAN LUIS NRO. 2266 (A MEDIA CDRA AV.SAN BORJA NORTE) LIMA - LIMA -</v>
          </cell>
        </row>
        <row r="149">
          <cell r="A149" t="str">
            <v>20498185305</v>
          </cell>
          <cell r="B149" t="str">
            <v>INVERSIONES MILENIUM E.I.R.L</v>
          </cell>
          <cell r="C149" t="str">
            <v>MZA. E LOTE. 24 ASOC. RODANTES DEL SUR (A DOS CUADRAS DEL PALACIO DEL</v>
          </cell>
        </row>
        <row r="150">
          <cell r="A150" t="str">
            <v>20492499936</v>
          </cell>
          <cell r="B150" t="str">
            <v>J &amp; M ESPECIALIDAD FARMACEUTICA SAC</v>
          </cell>
          <cell r="C150" t="str">
            <v>CAL. HERMANOS CATARI NRO. 175 INT. 202 URB. MARANGA</v>
          </cell>
        </row>
        <row r="151">
          <cell r="A151" t="str">
            <v>20440180044</v>
          </cell>
          <cell r="B151" t="str">
            <v>J P S DISTRIBUCIONES E.I.R.L</v>
          </cell>
          <cell r="C151" t="str">
            <v>AV. AMERICA OESTE NRO. 160 URB. LOS CEDROS</v>
          </cell>
        </row>
        <row r="152">
          <cell r="A152" t="str">
            <v>20421787485</v>
          </cell>
          <cell r="B152" t="str">
            <v>JAMPAR MULTIPLEST INTERNACIONAL S.R.L.</v>
          </cell>
          <cell r="C152" t="str">
            <v>JR. MOQUEGUA NRO. 632 CERCADO DE LIMA</v>
          </cell>
        </row>
        <row r="153">
          <cell r="A153" t="str">
            <v>10097815513</v>
          </cell>
          <cell r="B153" t="str">
            <v>JANAMPA QUINO ELVIRA VERONICA</v>
          </cell>
          <cell r="C153" t="str">
            <v>JR. CARABAYA NRO. 560 INT. 15 LIMA - LIMA - LIMA</v>
          </cell>
        </row>
        <row r="154">
          <cell r="A154" t="str">
            <v>10422775019</v>
          </cell>
          <cell r="B154" t="str">
            <v>JAPURA CCALLO YANETH</v>
          </cell>
          <cell r="C154" t="str">
            <v>PJ. TOMAS FLORES NRO. 180 LAYKAKOTA</v>
          </cell>
        </row>
        <row r="155">
          <cell r="A155" t="str">
            <v>10013112555</v>
          </cell>
          <cell r="B155" t="str">
            <v>JARA ZUBIETA DANTE ANIBAL</v>
          </cell>
          <cell r="C155" t="str">
            <v>JR. JOSE MANUEL MORAL NRO. 155 BRR. SAN ANTONIO</v>
          </cell>
        </row>
        <row r="156">
          <cell r="A156" t="str">
            <v>20448571891</v>
          </cell>
          <cell r="B156" t="str">
            <v>JOLUCAVA IMPORT EXPORT EMPRESA INDIVIDUAL DE RESPONSABILIDAD LIMITADA</v>
          </cell>
          <cell r="C156" t="str">
            <v>JR. ELIAS AGUIRRE Nº 181</v>
          </cell>
        </row>
        <row r="157">
          <cell r="A157" t="str">
            <v>10013224078</v>
          </cell>
          <cell r="B157" t="str">
            <v>JORDAN NINO DE GUZMAN JORGE LUIS</v>
          </cell>
          <cell r="C157" t="str">
            <v>JR. REVOLUCION NRO. 246 BARRIO ALTO ORKAPATA</v>
          </cell>
        </row>
        <row r="158">
          <cell r="A158" t="str">
            <v>20100210909</v>
          </cell>
          <cell r="B158" t="str">
            <v>LA POSITIVA SEGUROS Y REASEGUROS</v>
          </cell>
          <cell r="C158" t="str">
            <v>CAL. SAN FRANCISCO NRO. 301 AREQUIPA - AREQUIPA - AREQUIPA</v>
          </cell>
        </row>
        <row r="159">
          <cell r="A159" t="str">
            <v>20109161609</v>
          </cell>
          <cell r="B159" t="str">
            <v>LABORATORIO ROKER PERU S.A</v>
          </cell>
          <cell r="C159" t="str">
            <v>JR. HELIO NRO. 5776 URB. INDUSTRIAL INFANTAS LIMA - LIMA - LOS OLIVOS</v>
          </cell>
        </row>
        <row r="160">
          <cell r="A160" t="str">
            <v>20347268683</v>
          </cell>
          <cell r="B160" t="str">
            <v>LABORATORIOS AC FARMA S.A.</v>
          </cell>
          <cell r="C160" t="str">
            <v>CAL. LOS HORNOS NRO. 110 URB. INDUSTRIAL VULCANO (CDRA 4 AV SANTA FELI</v>
          </cell>
        </row>
        <row r="161">
          <cell r="A161" t="str">
            <v>20255361695</v>
          </cell>
          <cell r="B161" t="str">
            <v>LABORATORIOS AMERICANOS S.A.</v>
          </cell>
          <cell r="C161" t="str">
            <v>CAL. FELIPE SANTIAGO SALAVERRY NRO. 419 URB. EL PINO</v>
          </cell>
        </row>
        <row r="162">
          <cell r="A162" t="str">
            <v>20305284174</v>
          </cell>
          <cell r="B162" t="str">
            <v>LABORATORIOS LANSIER S.A.C.</v>
          </cell>
          <cell r="C162" t="str">
            <v>JR. GRAL. FELIPE VARELA NRO. 461</v>
          </cell>
        </row>
        <row r="163">
          <cell r="A163" t="str">
            <v>20100204330</v>
          </cell>
          <cell r="B163" t="str">
            <v>LABORATORIOS PORTUGAL S R L</v>
          </cell>
          <cell r="C163" t="str">
            <v>CAL. MIGUEL GRAU NRO. 317 URB. LA LIBERTAD</v>
          </cell>
        </row>
        <row r="164">
          <cell r="A164" t="str">
            <v>20341841357</v>
          </cell>
          <cell r="B164" t="str">
            <v>LAN PERU S.A.</v>
          </cell>
          <cell r="C164" t="str">
            <v>AV. JOSE PARDO NRO. 513 INT. 3 P (TERCER PISO) LIMA - LIMA - MIRAFLORE</v>
          </cell>
        </row>
        <row r="165">
          <cell r="A165" t="str">
            <v>10424249331</v>
          </cell>
          <cell r="B165" t="str">
            <v>LEON VILCA DAVID</v>
          </cell>
          <cell r="C165" t="str">
            <v>JR. LIBERACION NRO. 130 ALTO LLAVINI</v>
          </cell>
        </row>
        <row r="166">
          <cell r="A166" t="str">
            <v>20363725679</v>
          </cell>
          <cell r="B166" t="str">
            <v>LIBRERIA CONCORDIA E.I.R.LTDA.</v>
          </cell>
          <cell r="C166" t="str">
            <v>JR. TACNA NRO. 554 CERCADO PUNO - PUNO - PUNO</v>
          </cell>
        </row>
        <row r="167">
          <cell r="A167" t="str">
            <v>20532317488</v>
          </cell>
          <cell r="B167" t="str">
            <v>LIBRERIA DISTRIBUIDORA JANO E.I.R.L.</v>
          </cell>
          <cell r="C167" t="str">
            <v>CAL. ZELA NRO. 845B TACNA - TACNA - TACNA</v>
          </cell>
        </row>
        <row r="168">
          <cell r="A168" t="str">
            <v>20518686250</v>
          </cell>
          <cell r="B168" t="str">
            <v>LIFETEC SOCIEDAD ANONIMA CERRADA - LIFETEC SAC</v>
          </cell>
          <cell r="C168" t="str">
            <v>CAL. LAS GUINDAS MZA. C1 LOTE. 04 URB. CERES 2DA ETAPA (ALT CRUCE AV M</v>
          </cell>
        </row>
        <row r="169">
          <cell r="A169" t="str">
            <v>10012099903</v>
          </cell>
          <cell r="B169" t="str">
            <v>LIMACHE CONDORI ANGEL</v>
          </cell>
          <cell r="C169" t="str">
            <v>JR. AREQUIPA NRO. 707 CERCADO</v>
          </cell>
        </row>
        <row r="170">
          <cell r="A170" t="str">
            <v>10457469123</v>
          </cell>
          <cell r="B170" t="str">
            <v>LLANOS CHAMBI YESENIA</v>
          </cell>
          <cell r="C170" t="str">
            <v>AV. LOS INCAS NRO. 439 BARRIO PORTEÑO</v>
          </cell>
        </row>
        <row r="171">
          <cell r="A171" t="str">
            <v>20370715107</v>
          </cell>
          <cell r="B171" t="str">
            <v>M &amp; M PRODUCTOS MEDICOS Y FARMACEUTICOS E.I.R.L.</v>
          </cell>
          <cell r="C171" t="str">
            <v>AV. PARRA NRO. 365 INT. 5 (PASAJE BISHOP)</v>
          </cell>
        </row>
        <row r="172">
          <cell r="A172" t="str">
            <v>10012128024</v>
          </cell>
          <cell r="B172" t="str">
            <v>MACEDO ORDOÑEZ JESUS PERCY</v>
          </cell>
          <cell r="C172" t="str">
            <v>CHANU CHANU II ET MZA. O LOTE. 15 URB. VICTOR ANDRES BELAUNDE PUNO - P</v>
          </cell>
        </row>
        <row r="173">
          <cell r="A173" t="str">
            <v>10465353851</v>
          </cell>
          <cell r="B173" t="str">
            <v>MACHACA HUANCA EVELYN</v>
          </cell>
          <cell r="C173" t="str">
            <v>AV. SIMON BOLIVAR NRO. 444 PUNO - PUNO - PUNO</v>
          </cell>
        </row>
        <row r="174">
          <cell r="A174" t="str">
            <v>10013340256</v>
          </cell>
          <cell r="B174" t="str">
            <v>MACHACA JAHUIRA ULISES</v>
          </cell>
          <cell r="C174" t="str">
            <v>JR. CARLOS B. OQUENDO NRO. 289 (GCN SAN CARLOS) PUNO - PUNO - PUNO</v>
          </cell>
        </row>
        <row r="175">
          <cell r="A175" t="str">
            <v>10013207785</v>
          </cell>
          <cell r="B175" t="str">
            <v>MAMANI GALLEGOS JOSE MIGUEL</v>
          </cell>
          <cell r="C175" t="str">
            <v>AV. SIMON BOLIVAR NRO. 997</v>
          </cell>
        </row>
        <row r="176">
          <cell r="A176" t="str">
            <v>10418975461</v>
          </cell>
          <cell r="B176" t="str">
            <v>MAMANI RAMOS YURI ALBERT</v>
          </cell>
          <cell r="C176" t="str">
            <v>JR. CAÑETE NRO. 139 BARRIO LOS ANDES PUNO - PUNO - PUNO</v>
          </cell>
        </row>
        <row r="177">
          <cell r="A177" t="str">
            <v>10012068331</v>
          </cell>
          <cell r="B177" t="str">
            <v>MAMANI ZAPANA FELICIANO</v>
          </cell>
          <cell r="C177" t="str">
            <v>AV. ALTO DEL ALIANZA NRO. 451 BARRIO ALTO BELLAVISTA PUNO - PUNO - PUN</v>
          </cell>
        </row>
        <row r="178">
          <cell r="A178" t="str">
            <v>10012277381</v>
          </cell>
          <cell r="B178" t="str">
            <v>MANRIQUE SALAS LUIS EDUARDO</v>
          </cell>
          <cell r="C178" t="str">
            <v>JR. CAJAMARCA NRO. 515 CECADO (A MEDIA CUADRA DE SUNARP) PUNO - PUNO -</v>
          </cell>
        </row>
        <row r="179">
          <cell r="A179" t="str">
            <v>10013441583</v>
          </cell>
          <cell r="B179" t="str">
            <v>MAQUERA CALSIN OLGA BEATRIZ</v>
          </cell>
          <cell r="C179" t="str">
            <v>AV. LAYKAKOTA NRO. 410 INT. 2 BARRIO LAYKAKOTA (AL COSTADO DEL CEMENTE</v>
          </cell>
        </row>
        <row r="180">
          <cell r="A180" t="str">
            <v>20127745910</v>
          </cell>
          <cell r="B180" t="str">
            <v>MAXIMA INTERNACIONAL S.A.</v>
          </cell>
          <cell r="C180" t="str">
            <v>AV. REPUBLICA DE PANAMA NRO. 3852 LIMA - LIMA - SURQUILLO</v>
          </cell>
        </row>
        <row r="181">
          <cell r="A181" t="str">
            <v>20498126635</v>
          </cell>
          <cell r="B181" t="str">
            <v>MEDI.LAB S.R.L.</v>
          </cell>
          <cell r="C181" t="str">
            <v>AV. LA PAZ NRO. 512 (SECTOR 3-INTERIOR 1ER PISO</v>
          </cell>
        </row>
        <row r="182">
          <cell r="A182" t="str">
            <v>20504905137</v>
          </cell>
          <cell r="B182" t="str">
            <v>MEDICAL FULL IMPORT S.A.</v>
          </cell>
          <cell r="C182" t="str">
            <v>AV. MRCAL ANDRES A CACERES NRO. 252 URB. EL ARENAL</v>
          </cell>
        </row>
        <row r="183">
          <cell r="A183" t="str">
            <v>20498674098</v>
          </cell>
          <cell r="B183" t="str">
            <v>MEDICORP PERU S.A.C.</v>
          </cell>
          <cell r="C183" t="str">
            <v>AV. DE LA CULTURA NRO. 2140 URB. SANTA ROSA</v>
          </cell>
        </row>
        <row r="184">
          <cell r="A184" t="str">
            <v>20524590876</v>
          </cell>
          <cell r="B184" t="str">
            <v>MEDIDEN SOCIEDAD ANONIMA CERRADA - MEDIDEN S.A.C.</v>
          </cell>
          <cell r="C184" t="str">
            <v>MANUEL SEGURA NRO. 217</v>
          </cell>
        </row>
        <row r="185">
          <cell r="A185" t="str">
            <v>20100018625</v>
          </cell>
          <cell r="B185" t="str">
            <v>MEDIFARMA S A</v>
          </cell>
          <cell r="C185" t="str">
            <v>JR. ECUADOR NRO. 787</v>
          </cell>
        </row>
        <row r="186">
          <cell r="A186" t="str">
            <v>20502811674</v>
          </cell>
          <cell r="B186" t="str">
            <v>MEDINET S.A.C.</v>
          </cell>
          <cell r="C186" t="str">
            <v>AV. DEL PARQUE NORTE NRO. 605</v>
          </cell>
        </row>
        <row r="187">
          <cell r="A187" t="str">
            <v>20514710911</v>
          </cell>
          <cell r="B187" t="str">
            <v>MEDROCK CORPORATION SOCIEDAD ANONIMA CERRADA</v>
          </cell>
          <cell r="C187" t="str">
            <v>AV. BOLIVAR NRO. 795 (CDRA 7 DE BOLIVAR)</v>
          </cell>
        </row>
        <row r="188">
          <cell r="A188" t="str">
            <v>10413012444</v>
          </cell>
          <cell r="B188" t="str">
            <v>MELENDEZ FLORES ANNELL SHANDDY</v>
          </cell>
          <cell r="C188" t="str">
            <v>JR. AREQUIPA NRO. 1126</v>
          </cell>
        </row>
        <row r="189">
          <cell r="A189" t="str">
            <v>10013409914</v>
          </cell>
          <cell r="B189" t="str">
            <v>MENDOZA ORTEGA LISSETH MARLENY</v>
          </cell>
          <cell r="C189" t="str">
            <v>JR. CAJAMARCA NRO. 183 (CERCA ALA ESCUELA 70005) PUNO - PUNO - PUNO</v>
          </cell>
        </row>
        <row r="190">
          <cell r="A190" t="str">
            <v>10405743782</v>
          </cell>
          <cell r="B190" t="str">
            <v>MERCADO ARISACA ASTRIDH GUDELIA</v>
          </cell>
          <cell r="C190" t="str">
            <v>JR. LOS INCAS NRO. 261 URB. BARRIO PORTEÑO (A ESPALDAS DE LA COMANDANC</v>
          </cell>
        </row>
        <row r="191">
          <cell r="A191" t="str">
            <v>10012644839</v>
          </cell>
          <cell r="B191" t="str">
            <v>MERMA DURAN DOMITILA</v>
          </cell>
          <cell r="C191" t="str">
            <v>JR. RAMON CASTILLA NRO. 407 (PLZA DE ARMAS) PUNO - PUNO - CHUCUITO</v>
          </cell>
        </row>
        <row r="192">
          <cell r="A192" t="str">
            <v>20501701956</v>
          </cell>
          <cell r="B192" t="str">
            <v>METAX INDUSTRIA Y COMERCIO S.A.C.</v>
          </cell>
          <cell r="C192" t="str">
            <v>CAL. MCAL.CACERES NRO. 112 URB. CERCADO (A 2 CDRAS.PLAZA DE ARMAS DE S</v>
          </cell>
        </row>
        <row r="193">
          <cell r="A193" t="str">
            <v>20422824210</v>
          </cell>
          <cell r="B193" t="str">
            <v>MILAFARMA S.R.L.</v>
          </cell>
          <cell r="C193" t="str">
            <v>CAL. CAP. LUIS A. GARCIA ROJAS MZA. C LOTE. 34 ASOCIACION SARITA COLON</v>
          </cell>
        </row>
        <row r="194">
          <cell r="A194" t="str">
            <v>20131373237</v>
          </cell>
          <cell r="B194" t="str">
            <v>MINISTERIO DE SALUD</v>
          </cell>
          <cell r="C194" t="str">
            <v>AV. SALAVERRY NRO. 801</v>
          </cell>
        </row>
        <row r="195">
          <cell r="A195" t="str">
            <v>10101474670</v>
          </cell>
          <cell r="B195" t="str">
            <v>MIRANDA MAMANI EDGARD</v>
          </cell>
          <cell r="C195" t="str">
            <v>JR. 9 DE OCTUBRE NRO. 106 BARRIO LAYKAKOTA PUNO - PUNO - PUNO</v>
          </cell>
        </row>
        <row r="196">
          <cell r="A196" t="str">
            <v>10012862615</v>
          </cell>
          <cell r="B196" t="str">
            <v>MOSCOSO TAPIA LUIS ALBERTO</v>
          </cell>
          <cell r="C196" t="str">
            <v>C.C.PLAZA TIENDA NRO. 203 (FRENTE AL MERCADO CENTRAL 2DO PISO) PUNO -</v>
          </cell>
        </row>
        <row r="197">
          <cell r="A197" t="str">
            <v>20448595642</v>
          </cell>
          <cell r="B197" t="str">
            <v>MUEBLES J &amp; L GOMEZ S.A.C.</v>
          </cell>
          <cell r="C197" t="str">
            <v>PQ. INDUSTRIAL MZA. M LOTE. 8</v>
          </cell>
        </row>
        <row r="198">
          <cell r="A198" t="str">
            <v>20447601851</v>
          </cell>
          <cell r="B198" t="str">
            <v>MUEBLES NEGMA SOCIEDAD COMERCIAL DE RESPONSABILIDAD LIMITADA</v>
          </cell>
          <cell r="C198" t="str">
            <v>JR. TACNA NRO. 742 BRR. VICTORIA</v>
          </cell>
        </row>
        <row r="199">
          <cell r="A199" t="str">
            <v>20447827663</v>
          </cell>
          <cell r="B199" t="str">
            <v>MULTI - HOGAR EMPRESA INDIVIDUAL DE RESPONSABILIDAD LIMITADA</v>
          </cell>
          <cell r="C199" t="str">
            <v>JR. CARLOS B. OQUENDO NRO. 130A CERCADO PUNO - PUNO - PUNO</v>
          </cell>
        </row>
        <row r="200">
          <cell r="A200" t="str">
            <v>20448239854</v>
          </cell>
          <cell r="B200" t="str">
            <v>MULTISERVICIOS J.H. CARTAGENA EMPRESA INDIVIDUAL DE RESPONSABLIDAD LIMITADA</v>
          </cell>
          <cell r="C200" t="str">
            <v>JR. LEONCIO PRADO NRO. 868 BARRIO SAN MARTIN</v>
          </cell>
        </row>
        <row r="201">
          <cell r="A201" t="str">
            <v>20406520278</v>
          </cell>
          <cell r="B201" t="str">
            <v>MULTISERVICIOS MEDICOS EMPRESA INDIVIDUAL DE RESPONSABILIDAD LIMITADA</v>
          </cell>
          <cell r="C201" t="str">
            <v>JR. CALVARIO NRO. 110 BARRIO AZOGUINI PUNO - PUNO - PUNO</v>
          </cell>
        </row>
        <row r="202">
          <cell r="A202" t="str">
            <v>20506536414</v>
          </cell>
          <cell r="B202" t="str">
            <v>MUNDICORP MEDIC S.A.C.</v>
          </cell>
          <cell r="C202" t="str">
            <v>AV. EMANCIPACION NRO. 635 DPTO. 129 (FRENTE AL MERCADO AURORA)</v>
          </cell>
        </row>
        <row r="203">
          <cell r="A203" t="str">
            <v>20447797144</v>
          </cell>
          <cell r="B203" t="str">
            <v>NEXOS TIENDAS SOCIEDAD ANONIMA CERRADA</v>
          </cell>
          <cell r="C203" t="str">
            <v>JR. HUANCANE NRO. 867 INT. 102 BARRIO TUPAC AMARU (A UNA CUADRA DEL ME</v>
          </cell>
        </row>
        <row r="204">
          <cell r="A204" t="str">
            <v>20504312403</v>
          </cell>
          <cell r="B204" t="str">
            <v>NIPRO MEDICAL CORPORATION SUCURSAL DEL PERU</v>
          </cell>
          <cell r="C204" t="str">
            <v>AV. ESPAñA NRO. 766 (758 - 766)</v>
          </cell>
        </row>
        <row r="205">
          <cell r="A205" t="str">
            <v>10012868401</v>
          </cell>
          <cell r="B205" t="str">
            <v>NOA APAZA BOLONIA BERTHA</v>
          </cell>
          <cell r="C205" t="str">
            <v>AV. LA TORRE NRO. 970</v>
          </cell>
        </row>
        <row r="206">
          <cell r="A206" t="str">
            <v>20503794692</v>
          </cell>
          <cell r="B206" t="str">
            <v>NORDIC PHARMACEUTICAL COMPANY S.A.C</v>
          </cell>
          <cell r="C206" t="str">
            <v>JR. PATRICIO IRIARTE NRO. 279</v>
          </cell>
        </row>
        <row r="207">
          <cell r="A207" t="str">
            <v>20448290370</v>
          </cell>
          <cell r="B207" t="str">
            <v>NOVA DJ EMPRESA INDIVIDUAL DE RESPONSABILIDAD LIMITADA</v>
          </cell>
          <cell r="C207" t="str">
            <v>JR. CARABAYA NRO. 443 BARRIO MANCO CAPAC (AL FRENTE DE LA PLAZA MANCO</v>
          </cell>
        </row>
        <row r="208">
          <cell r="A208" t="str">
            <v>20101994091</v>
          </cell>
          <cell r="B208" t="str">
            <v>NUCLEAR CONTROL S.A.C.</v>
          </cell>
          <cell r="C208" t="str">
            <v>CAL. LAS CAMELIAS NRO. 511 INT. 401 LIMA - LIMA - SAN ISIDRO</v>
          </cell>
        </row>
        <row r="209">
          <cell r="A209" t="str">
            <v>20326920798</v>
          </cell>
          <cell r="B209" t="str">
            <v>ODONTO S.R.LTDA.</v>
          </cell>
          <cell r="C209" t="str">
            <v>CAL. SANTO DOMINGO NRO. 205 (SOTANO 1) AREQUIPA - AREQUIPA - AREQUIPA</v>
          </cell>
        </row>
        <row r="210">
          <cell r="A210" t="str">
            <v>20448084800</v>
          </cell>
          <cell r="B210" t="str">
            <v>OFFSET CONTINENTAL S.A.C.</v>
          </cell>
          <cell r="C210" t="str">
            <v>JR. JORGE CHAVEZ NRO. 244 PUNO - SAN ROMAN - JULIACA</v>
          </cell>
        </row>
        <row r="211">
          <cell r="A211" t="str">
            <v>20519865476</v>
          </cell>
          <cell r="B211" t="str">
            <v>OK COMPUTER E.I.R.L.</v>
          </cell>
          <cell r="C211" t="str">
            <v>JR MOQUEGUA NRO. 820 MOQUEGUA ILO -ILO</v>
          </cell>
        </row>
        <row r="212">
          <cell r="A212" t="str">
            <v>20447885515</v>
          </cell>
          <cell r="B212" t="str">
            <v>OMEGA CONTRATISTAS GENERALES SOCIEDAD COMERCIAL DE RESPONSABILIDAD LIMITADA</v>
          </cell>
          <cell r="C212" t="str">
            <v>MZA. B LOTE. 6 URB. VILLA CLARIDAD (AV. GREGORIO ALBARRACIN) TACNA - T</v>
          </cell>
        </row>
        <row r="213">
          <cell r="A213" t="str">
            <v>20478223863</v>
          </cell>
          <cell r="B213" t="str">
            <v>OQ PHARMA S.A.C</v>
          </cell>
          <cell r="C213" t="str">
            <v>AV. INDUSTRIAL NRO. 160 URB. AURORA (COSTADO HOSP. SAN JUAN DE DIOS)</v>
          </cell>
        </row>
        <row r="214">
          <cell r="A214" t="str">
            <v>20116448051</v>
          </cell>
          <cell r="B214" t="str">
            <v>PACIFIC SECURITY SRL</v>
          </cell>
          <cell r="C214" t="str">
            <v>AV. JORGE CHAVEZ MZA. T-1 LOTE. 13 URB. TTIO (4TO PARADERO DE TTIO)</v>
          </cell>
        </row>
        <row r="215">
          <cell r="A215" t="str">
            <v>10414365316</v>
          </cell>
          <cell r="B215" t="str">
            <v>PACO CUSACANI KAREN SANDRA</v>
          </cell>
          <cell r="C215" t="str">
            <v>CAL. RAMON CASTILLA NRO. 119</v>
          </cell>
        </row>
        <row r="216">
          <cell r="A216" t="str">
            <v>20448430139</v>
          </cell>
          <cell r="B216" t="str">
            <v>PANDA COMPUTER SOCIEDAD COMERCIAL DE RESPONSABILIDAD LIMITADA</v>
          </cell>
          <cell r="C216" t="str">
            <v>JR. MOQUEGUA NRO. 150 CERCADO (2DA TIENDA DEL PASAJE ATTA)</v>
          </cell>
        </row>
        <row r="217">
          <cell r="A217" t="str">
            <v>10435671646</v>
          </cell>
          <cell r="B217" t="str">
            <v>PANIURA FLORES HEBERT ANGEL</v>
          </cell>
          <cell r="C217" t="str">
            <v>AV. EL SOL Nº 986</v>
          </cell>
        </row>
        <row r="218">
          <cell r="A218" t="str">
            <v>10457366804</v>
          </cell>
          <cell r="B218" t="str">
            <v>PARICAHUA MAMANI SIMON FERNANDO</v>
          </cell>
          <cell r="C218" t="str">
            <v>AV. TITICACA NRO. 122 BARRIO PORTEÑO</v>
          </cell>
        </row>
        <row r="219">
          <cell r="A219" t="str">
            <v>10421728688</v>
          </cell>
          <cell r="B219" t="str">
            <v>PARICOTO DIAZ YUDY JUANA</v>
          </cell>
          <cell r="C219" t="str">
            <v>JR. HUASCAR NRO. 565 SANTA BARBARA</v>
          </cell>
        </row>
        <row r="220">
          <cell r="A220" t="str">
            <v>10416494652</v>
          </cell>
          <cell r="B220" t="str">
            <v>PARILLO CALSIN VILMA</v>
          </cell>
          <cell r="C220" t="str">
            <v>AV. EL SOL NRO. 871 BR. PORTEÑO (A MEDIA CUADRA DEL OVALO RAMON CASTIL</v>
          </cell>
        </row>
        <row r="221">
          <cell r="A221" t="str">
            <v>20447945275</v>
          </cell>
          <cell r="B221" t="str">
            <v>PC ANDINA E.I.R.L.</v>
          </cell>
          <cell r="C221" t="str">
            <v>JR. AREQUIPA NRO. 531 CERCADO</v>
          </cell>
        </row>
        <row r="222">
          <cell r="A222" t="str">
            <v>20448182305</v>
          </cell>
          <cell r="B222" t="str">
            <v>PC TINTAS E.I.R.L.</v>
          </cell>
          <cell r="C222" t="str">
            <v>PJ. PEATONAL JR. LIMA NRO. 419 CERCADO (FRENTE BCO. CONTINENTAL STAND</v>
          </cell>
        </row>
        <row r="223">
          <cell r="A223" t="str">
            <v>20136961528</v>
          </cell>
          <cell r="B223" t="str">
            <v>PEREDA DISTRIBUIDORES S R L</v>
          </cell>
          <cell r="C223" t="str">
            <v>AV. MRSCAL. LA MAR NRO. 318</v>
          </cell>
        </row>
        <row r="224">
          <cell r="A224" t="str">
            <v>20518042280</v>
          </cell>
          <cell r="B224" t="str">
            <v>PERUVIAN AIR LINE SOCIEDAD ANONIMA - PERUVIAN AIR LINE S.A.</v>
          </cell>
          <cell r="C224" t="str">
            <v>CAL. ENRIQUE PALACIOS NRO. 351</v>
          </cell>
        </row>
        <row r="225">
          <cell r="A225" t="str">
            <v>20406287549</v>
          </cell>
          <cell r="B225" t="str">
            <v>PERUVIAN COMPUTER TECHNOLOGIES E.I.R.L.</v>
          </cell>
          <cell r="C225" t="str">
            <v>JR. LIMA NRO 419 INT. 108 CERCADO (GALERIA MULTICENTRO)</v>
          </cell>
        </row>
        <row r="226">
          <cell r="A226" t="str">
            <v>20455368660</v>
          </cell>
          <cell r="B226" t="str">
            <v>PHARMAX PERU E.I.R.L.</v>
          </cell>
          <cell r="C226" t="str">
            <v>MZA. K LOTE. 12 COO. VICTOR ANDRES BELAUNDE</v>
          </cell>
        </row>
        <row r="227">
          <cell r="A227" t="str">
            <v>10013344626</v>
          </cell>
          <cell r="B227" t="str">
            <v>PINEDA ZAMALLOA JULIZA KATHERINE</v>
          </cell>
          <cell r="C227" t="str">
            <v>JR. ECHENIQUE NRO. 190 BR LAYKAKOTA</v>
          </cell>
        </row>
        <row r="228">
          <cell r="A228" t="str">
            <v>20447604362</v>
          </cell>
          <cell r="B228" t="str">
            <v>POMME PERU EMPRESA INDIVIDUAL DE RESPONSABILIDAD LIMITADA</v>
          </cell>
          <cell r="C228" t="str">
            <v>JR MOQUEGUA NRO 116 CERCADO PUNO</v>
          </cell>
        </row>
        <row r="229">
          <cell r="A229" t="str">
            <v>20338570041</v>
          </cell>
          <cell r="B229" t="str">
            <v>PRAXAIR PERU SRL</v>
          </cell>
          <cell r="C229" t="str">
            <v>AV. VENEZUELA NRO. 2597 PROV. CONST. DEL CALLAO</v>
          </cell>
        </row>
        <row r="230">
          <cell r="A230" t="str">
            <v>20406339875</v>
          </cell>
          <cell r="B230" t="str">
            <v>PRO PUNO E.I.R.L.</v>
          </cell>
          <cell r="C230" t="str">
            <v>JR. PEDRO VILCAPAZA NRO. 151 BARRIO MIRAFLORES</v>
          </cell>
        </row>
        <row r="231">
          <cell r="A231" t="str">
            <v>20123751664</v>
          </cell>
          <cell r="B231" t="str">
            <v>PROVERSAL SRL</v>
          </cell>
          <cell r="C231" t="str">
            <v>JR. PEDRO RUIZ NRO. 611</v>
          </cell>
        </row>
        <row r="232">
          <cell r="A232" t="str">
            <v>20100085225</v>
          </cell>
          <cell r="B232" t="str">
            <v>QUIMICA SUIZA S A</v>
          </cell>
          <cell r="C232" t="str">
            <v>AV. REPUBLICA DE PANAMA NRO. 2577 URB. SANTA CATALINA</v>
          </cell>
        </row>
        <row r="233">
          <cell r="A233" t="str">
            <v>10013356110</v>
          </cell>
          <cell r="B233" t="str">
            <v>QUIROZ YABAR GEOVANA</v>
          </cell>
          <cell r="C233" t="str">
            <v>JR. DEUSTUA NRO. 831 BARRIO MAÑAZO</v>
          </cell>
        </row>
        <row r="234">
          <cell r="A234" t="str">
            <v>10400187628</v>
          </cell>
          <cell r="B234" t="str">
            <v>QUISPE BUSTINCIO OSCAR</v>
          </cell>
          <cell r="C234" t="str">
            <v>AV. EL SOL NRO. 1149 MAGISTERIAL (FRENTE AL HOSPITAL MANUEL N.B.) PUNO</v>
          </cell>
        </row>
        <row r="235">
          <cell r="A235" t="str">
            <v>10013112687</v>
          </cell>
          <cell r="B235" t="str">
            <v>QUISPE BUSTINZA LUCY</v>
          </cell>
          <cell r="C235" t="str">
            <v>JR. ILAVE NRO. 360 CERCADO</v>
          </cell>
        </row>
        <row r="236">
          <cell r="A236" t="str">
            <v>10409236621</v>
          </cell>
          <cell r="B236" t="str">
            <v>QUISPE QUISPE LIDIA</v>
          </cell>
          <cell r="C236" t="str">
            <v>AV. EL SOL NRO. 923 BARRIO PORTEÑO</v>
          </cell>
        </row>
        <row r="237">
          <cell r="A237" t="str">
            <v>10409917122</v>
          </cell>
          <cell r="B237" t="str">
            <v>QUISPE TICONA MARIA TERESA</v>
          </cell>
          <cell r="C237" t="str">
            <v>AV. CIRCUNVALACION SUR NRO. 270 BARRIO MAÑAZO (A 3 CASAS DE LA PLATAFO</v>
          </cell>
        </row>
        <row r="238">
          <cell r="A238" t="str">
            <v>10012026141</v>
          </cell>
          <cell r="B238" t="str">
            <v>QUISPE ZAPANA VIDAL AVELINO</v>
          </cell>
          <cell r="C238" t="str">
            <v>JR. HUANCAYO NRO. 105B BARRIO VALLECITO</v>
          </cell>
        </row>
        <row r="239">
          <cell r="A239" t="str">
            <v>20490538519</v>
          </cell>
          <cell r="B239" t="str">
            <v>R Y C BIODIAGNOSTICA EMPRESA INDIVIDUAL DE RESPONSABILIDAD LIMITADA - R Y C BIODIAGNOSTICA E.I.R.L.</v>
          </cell>
          <cell r="C239" t="str">
            <v>MZA. E3 LOTE. 3B URB. LARAPA GRANDE</v>
          </cell>
        </row>
        <row r="240">
          <cell r="A240" t="str">
            <v>20364279907</v>
          </cell>
          <cell r="B240" t="str">
            <v>RADIO Y TELEVISION LIBERTAD DE EXPRESION SOCIEDAD COMERCIAL DE RESPONSABILIDAD LIMITADA</v>
          </cell>
          <cell r="C240" t="str">
            <v>AV. SIMON BOLIVAR NRO. 442 BARRIO PORTEñO</v>
          </cell>
        </row>
        <row r="241">
          <cell r="A241" t="str">
            <v>10107460646</v>
          </cell>
          <cell r="B241" t="str">
            <v>RAMOS BACAS DE RAMIREZ OLGA OLINDA</v>
          </cell>
          <cell r="C241" t="str">
            <v>AV. SINCHI ROCA NRO. 1044 URB. LA ALBORADA (ALT.AV.CAMINOS DEL INCA) L</v>
          </cell>
        </row>
        <row r="242">
          <cell r="A242" t="str">
            <v>10012285774</v>
          </cell>
          <cell r="B242" t="str">
            <v>RAMOS CCAMA RAMON RUFINO</v>
          </cell>
          <cell r="C242" t="str">
            <v>AV. EL SOL NRO. 1097 BARRIO MAGISTERIAL</v>
          </cell>
        </row>
        <row r="243">
          <cell r="A243" t="str">
            <v>10012154327</v>
          </cell>
          <cell r="B243" t="str">
            <v>RAMOS YUCRA VIDAL</v>
          </cell>
          <cell r="C243" t="str">
            <v>JR. JOSE ANTONIO ENCINAS NRO. 297 BARRIO CESAR VALLEJO</v>
          </cell>
        </row>
        <row r="244">
          <cell r="A244" t="str">
            <v>20459821652</v>
          </cell>
          <cell r="B244" t="str">
            <v>RANBAXY - PRP (PERU) S.A.C</v>
          </cell>
          <cell r="C244" t="str">
            <v>AV. JUAN DE ARONA NRO. 761 (761-765)</v>
          </cell>
        </row>
        <row r="245">
          <cell r="A245" t="str">
            <v>20100151970</v>
          </cell>
          <cell r="B245" t="str">
            <v>REFASA S.A.C.</v>
          </cell>
          <cell r="C245" t="str">
            <v>CAL. ENRIQUE VILLANUEVA NRO. 105 URB. JUAN PABLO DE MONTERRICO</v>
          </cell>
        </row>
        <row r="246">
          <cell r="A246" t="str">
            <v>20412708459</v>
          </cell>
          <cell r="B246" t="str">
            <v>REPRESENTACIONES CASTILLO S.R.L.</v>
          </cell>
          <cell r="C246" t="str">
            <v>AV. PARRA NRO. 369</v>
          </cell>
        </row>
        <row r="247">
          <cell r="A247" t="str">
            <v>10459608996</v>
          </cell>
          <cell r="B247" t="str">
            <v>RODRIGUEZ FLORES CRISTIAN MARCOS</v>
          </cell>
          <cell r="C247" t="str">
            <v>AV. LOS ANDES NRO. 213 BARRIO JOSE ANTONIO ENCIN (AL FRENTE DEL COLEGI</v>
          </cell>
        </row>
        <row r="248">
          <cell r="A248" t="str">
            <v>10012228584</v>
          </cell>
          <cell r="B248" t="str">
            <v>RODRIGUEZ LUQUE NICOLAS</v>
          </cell>
          <cell r="C248" t="str">
            <v>AV. CIRCUNVALACION NRO. 1375 BARRIO STA. ROSA</v>
          </cell>
        </row>
        <row r="249">
          <cell r="A249" t="str">
            <v>10013092368</v>
          </cell>
          <cell r="B249" t="str">
            <v>RODRIGUEZ MOLINA IDELMA LILIANA</v>
          </cell>
          <cell r="C249" t="str">
            <v>JR. CORONEL PONCE NRO. 136 BARRIO VICTORIA (A MEDIA CUADRA DE TELEFONI</v>
          </cell>
        </row>
        <row r="250">
          <cell r="A250" t="str">
            <v>20381450377</v>
          </cell>
          <cell r="B250" t="str">
            <v>SANDERSON S.A. (PERU)</v>
          </cell>
          <cell r="C250" t="str">
            <v>AV. NICOLAS ARRIOLA NRO. 345 (349 - ALT. CLINICA RICARDO PALMA</v>
          </cell>
        </row>
        <row r="251">
          <cell r="A251" t="str">
            <v>20454261659</v>
          </cell>
          <cell r="B251" t="str">
            <v>SELEMED S.R.L.</v>
          </cell>
          <cell r="C251" t="str">
            <v>AV. CAYMA NRO. 205</v>
          </cell>
        </row>
        <row r="252">
          <cell r="A252" t="str">
            <v>20448142770</v>
          </cell>
          <cell r="B252" t="str">
            <v>SELMED DEL SUR S.R.L.</v>
          </cell>
          <cell r="C252" t="str">
            <v>JR. CARLOS DREYER NRO. 161 BARRIO SAN MARTIN (A 1 CUADRA DE ADUANAS) P</v>
          </cell>
        </row>
        <row r="253">
          <cell r="A253" t="str">
            <v>20230397709</v>
          </cell>
          <cell r="B253" t="str">
            <v>SERVICENTRO JOMAFRI S. R. L.</v>
          </cell>
          <cell r="C253" t="str">
            <v>AV. EJERCITO NRO. 462 BARRIO SANTA ROSA (468</v>
          </cell>
        </row>
        <row r="254">
          <cell r="A254" t="str">
            <v>20447721245</v>
          </cell>
          <cell r="B254" t="str">
            <v>SERVICENTRO SANCHEZ EMPRESA INDIVIDUAL DE RESPONSABILIDAD LIMITADA</v>
          </cell>
          <cell r="C254" t="str">
            <v>JR. CHEVARRIA NRO. 170 BR.SILLUSTANI</v>
          </cell>
        </row>
        <row r="255">
          <cell r="A255" t="str">
            <v>20498418920</v>
          </cell>
          <cell r="B255" t="str">
            <v>SERVICIOS MEDICOS Y DIALISIS DEL SUR VIRGEN DE LA CANDELARIA S.A.C.</v>
          </cell>
          <cell r="C255" t="str">
            <v>CAL. FRANCISCO IBAÑEZ 100 102 NRO. -- URB. LA QUINTA AREQUIPA - AREQUI</v>
          </cell>
        </row>
        <row r="256">
          <cell r="A256" t="str">
            <v>20286058974</v>
          </cell>
          <cell r="B256" t="str">
            <v>SERVICIOS RECEPTIVOS TITIKAKA EIRLTDA</v>
          </cell>
          <cell r="C256" t="str">
            <v>JR. LIMA NRO. 419 INT. 207 CERCADO (MULTICENTRO PUNO) PUNO - PUNO - PU</v>
          </cell>
        </row>
        <row r="257">
          <cell r="A257" t="str">
            <v>20448296653</v>
          </cell>
          <cell r="B257" t="str">
            <v>SERVILLANTAS E &amp; R SOCIEDAD COMERCIAL DE RESPONSABILIDAD LIMITADA</v>
          </cell>
          <cell r="C257" t="str">
            <v>AV. EL SOL NRO. 984 BARRIO PORTEÑO</v>
          </cell>
        </row>
        <row r="258">
          <cell r="A258" t="str">
            <v>20363807217</v>
          </cell>
          <cell r="B258" t="str">
            <v>SERVISUR E.I.R.LTDA.</v>
          </cell>
          <cell r="C258" t="str">
            <v>AV. EL SOL NRO. 992 BARRIO PORTENO PUNO - PUNO - PUNO</v>
          </cell>
        </row>
        <row r="259">
          <cell r="A259" t="str">
            <v>20431392403</v>
          </cell>
          <cell r="B259" t="str">
            <v>SILMED S.A.C.</v>
          </cell>
          <cell r="C259" t="str">
            <v>CAL. ELIAS AGUIRRE NRO. 240 (CDRA.5 AV.JOSE PARDO) LIMA - LIMA - MIRAF</v>
          </cell>
        </row>
        <row r="260">
          <cell r="A260" t="str">
            <v>20363610936</v>
          </cell>
          <cell r="B260" t="str">
            <v>SIPA CONTRATISTAS GENERALES S.R.L.</v>
          </cell>
          <cell r="C260" t="str">
            <v>JR. 20 DE ENERO MZA. C LOTE. 1A URB. TAPARACHI (DETRAS DEL SENATI FREN</v>
          </cell>
        </row>
        <row r="261">
          <cell r="A261" t="str">
            <v>20169018813</v>
          </cell>
          <cell r="B261" t="str">
            <v>SOCIEDAD PERUANA DE MEDICINA INTENSIVA</v>
          </cell>
          <cell r="C261" t="str">
            <v>CAL. LLOQUE YUPANQUI NRO. 1126 DPTO. 304 (ALT. CDRA 10 Y 11 AV CUBA)</v>
          </cell>
        </row>
        <row r="262">
          <cell r="A262" t="str">
            <v>20171963754</v>
          </cell>
          <cell r="B262" t="str">
            <v>SOCIEDAD PERUANA DE OBSTETRICIA Y GINECOLOGIA</v>
          </cell>
        </row>
        <row r="263">
          <cell r="A263" t="str">
            <v>10401074371</v>
          </cell>
          <cell r="B263" t="str">
            <v>SOTO CENTY GERARDO</v>
          </cell>
          <cell r="C263" t="str">
            <v>NRO. 166 BARRIO PORTEÑO</v>
          </cell>
        </row>
        <row r="264">
          <cell r="A264" t="str">
            <v>10012012069</v>
          </cell>
          <cell r="B264" t="str">
            <v>SOTOMAYOR ABARCA EDUARDO</v>
          </cell>
          <cell r="C264" t="str">
            <v>JR. AYACUCHO NRO. 608 CERCADO</v>
          </cell>
        </row>
        <row r="265">
          <cell r="A265" t="str">
            <v>10408031201</v>
          </cell>
          <cell r="B265" t="str">
            <v>SUCASACA SURCO WILLINGTON</v>
          </cell>
          <cell r="C265" t="str">
            <v>JR. SAN MARTIN NRO. 1840 CERCADO</v>
          </cell>
        </row>
        <row r="266">
          <cell r="A266" t="str">
            <v>10440007584</v>
          </cell>
          <cell r="B266" t="str">
            <v>SUPA GONZALES RICHAR</v>
          </cell>
          <cell r="C266" t="str">
            <v>JR. INDEPENDENCIA NRO. 441 BRR. INDEPENDENCIA</v>
          </cell>
        </row>
        <row r="267">
          <cell r="A267" t="str">
            <v>20539614879</v>
          </cell>
          <cell r="B267" t="str">
            <v>SUPERMERCADO ALKOSTO S.A.C.</v>
          </cell>
          <cell r="C267" t="str">
            <v>SUBL A1-I MZA. A1 LOTE. -- URB. PIEDRA SANTA I (FRENTE A PARQUE DE LAS</v>
          </cell>
        </row>
        <row r="268">
          <cell r="A268" t="str">
            <v>10293826698</v>
          </cell>
          <cell r="B268" t="str">
            <v>SURCO ARIAS RENE SANTIAGO</v>
          </cell>
          <cell r="C268" t="str">
            <v>JR. CAJAMARCA NRO. 150 BR. CENTRAL</v>
          </cell>
        </row>
        <row r="269">
          <cell r="A269" t="str">
            <v>10012110095</v>
          </cell>
          <cell r="B269" t="str">
            <v>SURCO HILAQUITA TOMAS PERCY</v>
          </cell>
          <cell r="C269" t="str">
            <v>JR. CAJAMARCA NRO. 521</v>
          </cell>
        </row>
        <row r="270">
          <cell r="A270" t="str">
            <v>20447602742</v>
          </cell>
          <cell r="B270" t="str">
            <v>SUTRES BASE PUNO</v>
          </cell>
          <cell r="C270" t="str">
            <v>JR. RICARDO PALMA NRO. 120 CERCADO</v>
          </cell>
        </row>
        <row r="271">
          <cell r="A271" t="str">
            <v>20164486720</v>
          </cell>
          <cell r="B271" t="str">
            <v>SVENZA ZONA FRANCA S.R.L.</v>
          </cell>
          <cell r="C271" t="str">
            <v>AV. JAVIER PRADO ESTE NRO. 595 (SEGUNDO PISO) LIMA - LIMA - SAN ISIDRO</v>
          </cell>
        </row>
        <row r="272">
          <cell r="A272" t="str">
            <v>20406335535</v>
          </cell>
          <cell r="B272" t="str">
            <v>TABLITAS E.I.R.L.</v>
          </cell>
          <cell r="C272" t="str">
            <v>JR. TACNA NRO. 544 CERCADO</v>
          </cell>
        </row>
        <row r="273">
          <cell r="A273" t="str">
            <v>20512725369</v>
          </cell>
          <cell r="B273" t="str">
            <v>TECNOLOGIA INTEGRAL PARA LA VIDA SAC - TECNIVIDA SAC</v>
          </cell>
          <cell r="C273" t="str">
            <v>JR. CANGALLO NRO. 755 INT. A (ALT FACULTAD DE MEDICINA DE SAN MARCOS)</v>
          </cell>
        </row>
        <row r="274">
          <cell r="A274" t="str">
            <v>20100017491</v>
          </cell>
          <cell r="B274" t="str">
            <v>TELEFONICA DEL PERU SAA</v>
          </cell>
          <cell r="C274" t="str">
            <v>CAL. SCHELL NRO. 310 LIMA - LIMA - MIRAFLORES</v>
          </cell>
        </row>
        <row r="275">
          <cell r="A275" t="str">
            <v>20100177774</v>
          </cell>
          <cell r="B275" t="str">
            <v>TELEFONICA MOVILES S.A</v>
          </cell>
          <cell r="C275" t="str">
            <v>CAL. SCHELL NRO. 310 LIMA - LIMA - MIRAFLORES</v>
          </cell>
        </row>
        <row r="276">
          <cell r="A276" t="str">
            <v>20101269834</v>
          </cell>
          <cell r="B276" t="str">
            <v>TEVA PERU S.A.</v>
          </cell>
          <cell r="C276" t="str">
            <v>AV. VENEZUELA NRO. 5415 (ALT. CRUCE CON AV. FAUCETT</v>
          </cell>
        </row>
        <row r="277">
          <cell r="A277" t="str">
            <v>10435233592</v>
          </cell>
          <cell r="B277" t="str">
            <v>TEVES OSORIO DAYAN MELVI</v>
          </cell>
          <cell r="C277" t="str">
            <v>AV. PANAMERICANA NRO. 371</v>
          </cell>
        </row>
        <row r="278">
          <cell r="A278" t="str">
            <v>20141189850</v>
          </cell>
          <cell r="B278" t="str">
            <v>TIENDAS EFE S.A.</v>
          </cell>
          <cell r="C278" t="str">
            <v>AV. LUIS GONZALES NRO. 1315 (2 PISO)</v>
          </cell>
        </row>
        <row r="279">
          <cell r="A279" t="str">
            <v>20502425367</v>
          </cell>
          <cell r="B279" t="str">
            <v>TORRES PHARMA S.A.C.</v>
          </cell>
          <cell r="C279" t="str">
            <v>PJ. JULIO MONTESINOS MZA. W LOTE. 20 URB. HONOR Y LEALTAD</v>
          </cell>
        </row>
        <row r="280">
          <cell r="A280" t="str">
            <v>20331429601</v>
          </cell>
          <cell r="B280" t="str">
            <v>TOTAL ARTEFACTOS SA</v>
          </cell>
          <cell r="C280" t="str">
            <v>JR. SANTORIN NRO. 167 URB. EL VIVERO (N°175 PARALELA AV.EL DERBY)</v>
          </cell>
        </row>
        <row r="281">
          <cell r="A281" t="str">
            <v>10013151721</v>
          </cell>
          <cell r="B281" t="str">
            <v>TRIGOS SANCHEZ DULIO GILBERT</v>
          </cell>
          <cell r="C281" t="str">
            <v>JR. AREQUIPA NRO. 1110 BARRIO VICTORIA (SEGUNDO PISO)</v>
          </cell>
        </row>
        <row r="282">
          <cell r="A282" t="str">
            <v>20197705249</v>
          </cell>
          <cell r="B282" t="str">
            <v>UNILENE S.A.C.</v>
          </cell>
          <cell r="C282" t="str">
            <v>JR. NAPO NRO. 450 (1ER AL 5TO PISO-ALT CDRA 12 AV VENEZUELA</v>
          </cell>
        </row>
        <row r="283">
          <cell r="A283" t="str">
            <v>20370375675</v>
          </cell>
          <cell r="B283" t="str">
            <v>UNIMEDICA E.I.R.L.</v>
          </cell>
          <cell r="C283" t="str">
            <v>NRO. N' INT. 11 URB. SANTA ROSA DE LIMA</v>
          </cell>
        </row>
        <row r="284">
          <cell r="A284" t="str">
            <v>20145496170</v>
          </cell>
          <cell r="B284" t="str">
            <v>UNIVERSIDAD NACIONAL DEL ALTIPLANO PUNO</v>
          </cell>
          <cell r="C284" t="str">
            <v>AV, EL EJERCITO Nº 329 BARRIO SANTA ROSA PUNO PUNO</v>
          </cell>
        </row>
        <row r="285">
          <cell r="A285" t="str">
            <v>10012845591</v>
          </cell>
          <cell r="B285" t="str">
            <v>URVIOLA MENDOZA ZULEMA GENOVEVA</v>
          </cell>
          <cell r="C285" t="str">
            <v>JR. TACNA NRO. 121 INT. 405 CERCADO (EN EL CENTRO COMERCIAL PLAZA 4TO</v>
          </cell>
        </row>
        <row r="286">
          <cell r="A286" t="str">
            <v>20338896825</v>
          </cell>
          <cell r="B286" t="str">
            <v>VASCULAR S.R.L.</v>
          </cell>
          <cell r="C286" t="str">
            <v>JR. DIEGO GAVILAN NRO. 131 URB. SAN FELIPE (ENTRE LA CDRA 4 Y 5 DE PER</v>
          </cell>
        </row>
        <row r="287">
          <cell r="A287" t="str">
            <v>20464936646</v>
          </cell>
          <cell r="B287" t="str">
            <v>VENTA MEDICA S.A.</v>
          </cell>
          <cell r="C287" t="str">
            <v>MZA. D-1 LOTE. 20 P.J. VENTANILLA ALTA</v>
          </cell>
        </row>
        <row r="288">
          <cell r="A288" t="str">
            <v>20510196954</v>
          </cell>
          <cell r="B288" t="str">
            <v>VICMAR &amp; KAT EIRL</v>
          </cell>
          <cell r="C288" t="str">
            <v>JR. ALBERTO MONTELLANOS NRO. 180 URB. APOLO 1ERA ETAPA</v>
          </cell>
        </row>
        <row r="289">
          <cell r="A289" t="str">
            <v>10013431634</v>
          </cell>
          <cell r="B289" t="str">
            <v>VILCA GILA CANDELARIA</v>
          </cell>
          <cell r="C289" t="str">
            <v>JR. CHUCUITO NRO. 215 CERCADO</v>
          </cell>
        </row>
        <row r="290">
          <cell r="A290" t="str">
            <v>10419079737</v>
          </cell>
          <cell r="B290" t="str">
            <v>VILCA QUISPE JUAN RUBEN</v>
          </cell>
          <cell r="C290" t="str">
            <v>AV. EL SOL NRO. 124 INT. 13 BARRIO BELLAVISTA</v>
          </cell>
        </row>
        <row r="291">
          <cell r="A291" t="str">
            <v>10013358813</v>
          </cell>
          <cell r="B291" t="str">
            <v>VILLASANTE ARCE RUBEN IGOR</v>
          </cell>
          <cell r="C291" t="str">
            <v>JR TARAPACA NRO 348- CERCADO</v>
          </cell>
        </row>
        <row r="292">
          <cell r="A292" t="str">
            <v>20505110651</v>
          </cell>
          <cell r="B292" t="str">
            <v>W.P. BIOMED E.I.R.L.</v>
          </cell>
          <cell r="C292" t="str">
            <v>CAL. LAS PALOMAS NRO. 587 URB. LIMATAMBO</v>
          </cell>
        </row>
        <row r="293">
          <cell r="A293" t="str">
            <v>20419068714</v>
          </cell>
          <cell r="B293" t="str">
            <v>X RAY SERVICE S.A.</v>
          </cell>
          <cell r="C293" t="str">
            <v>CAL. LAUTARO NRO. 139 URB. MARANGA</v>
          </cell>
        </row>
        <row r="294">
          <cell r="A294" t="str">
            <v>10458588631</v>
          </cell>
          <cell r="B294" t="str">
            <v>YLASACA MACHACA VILMA</v>
          </cell>
          <cell r="C294" t="str">
            <v>JR. PARDO Y ALIAGA MZA. C2 LOTE. 24 URB. PUEBLO LIBRE PUNO - SAN ROMAN</v>
          </cell>
        </row>
        <row r="295">
          <cell r="A295" t="str">
            <v>10803702778</v>
          </cell>
          <cell r="B295" t="str">
            <v>YUCRA CONDORI GILMER</v>
          </cell>
          <cell r="C295" t="str">
            <v>JR. JUNIN NRO. 382 INDEPENDENCIA</v>
          </cell>
        </row>
        <row r="296">
          <cell r="A296" t="str">
            <v>10400854381</v>
          </cell>
          <cell r="B296" t="str">
            <v>YUCRA QUISPE SABINA AYDEE</v>
          </cell>
          <cell r="C296" t="str">
            <v>JR. LAMBAYEQUE NRO. 172A CERCADO (A MEDIA CDR. DEL PARQUE PINO)</v>
          </cell>
        </row>
        <row r="297">
          <cell r="A297" t="str">
            <v>10422303869</v>
          </cell>
          <cell r="B297" t="str">
            <v>ZAPANA RAMOS RUBEN</v>
          </cell>
          <cell r="C297" t="str">
            <v>JR. GENERAL LUIS LA PUERTA Nº 110</v>
          </cell>
        </row>
        <row r="298">
          <cell r="A298">
            <v>10429074989</v>
          </cell>
          <cell r="B298" t="str">
            <v>SAUL HUAMAN YUCRA</v>
          </cell>
          <cell r="C298" t="str">
            <v>URB. VILLA DEL LAGO MZ A L-21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4.emf"/><Relationship Id="rId4" Type="http://schemas.openxmlformats.org/officeDocument/2006/relationships/control" Target="../activeX/activeX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U82"/>
  <sheetViews>
    <sheetView tabSelected="1" view="pageBreakPreview" zoomScale="85" zoomScaleNormal="85" zoomScaleSheetLayoutView="85" zoomScalePageLayoutView="110" workbookViewId="0">
      <selection activeCell="D14" sqref="D14"/>
    </sheetView>
  </sheetViews>
  <sheetFormatPr baseColWidth="10" defaultColWidth="11.42578125" defaultRowHeight="11.25" x14ac:dyDescent="0.2"/>
  <cols>
    <col min="1" max="1" width="9.7109375" style="33" customWidth="1"/>
    <col min="2" max="2" width="2" style="33" customWidth="1"/>
    <col min="3" max="3" width="2.85546875" style="33" customWidth="1"/>
    <col min="4" max="4" width="12.42578125" style="36" customWidth="1"/>
    <col min="5" max="5" width="28.7109375" style="36" customWidth="1"/>
    <col min="6" max="6" width="1.140625" style="36" customWidth="1"/>
    <col min="7" max="7" width="11.85546875" style="36" customWidth="1"/>
    <col min="8" max="8" width="17.5703125" style="36" customWidth="1"/>
    <col min="9" max="9" width="11.7109375" style="36" customWidth="1"/>
    <col min="10" max="10" width="8.140625" style="84" customWidth="1"/>
    <col min="11" max="11" width="5.7109375" style="36" customWidth="1"/>
    <col min="12" max="12" width="6.42578125" style="36" customWidth="1"/>
    <col min="13" max="13" width="7.28515625" style="36" customWidth="1"/>
    <col min="14" max="14" width="5.7109375" style="36" customWidth="1"/>
    <col min="15" max="15" width="8.7109375" style="35" customWidth="1"/>
    <col min="16" max="16" width="14.7109375" style="36" customWidth="1"/>
    <col min="17" max="17" width="14.7109375" style="36" hidden="1" customWidth="1"/>
    <col min="18" max="18" width="15.5703125" style="36" customWidth="1"/>
    <col min="19" max="19" width="11.42578125" style="35" hidden="1" customWidth="1"/>
    <col min="20" max="16384" width="11.42578125" style="36"/>
  </cols>
  <sheetData>
    <row r="1" spans="1:21" ht="28.5" customHeight="1" x14ac:dyDescent="0.25">
      <c r="D1" s="34"/>
      <c r="E1" s="163" t="s">
        <v>2163</v>
      </c>
      <c r="F1" s="163"/>
      <c r="G1" s="163"/>
      <c r="H1" s="163"/>
      <c r="I1" s="163"/>
      <c r="J1" s="163"/>
      <c r="K1" s="163"/>
      <c r="L1" s="163"/>
      <c r="M1" s="163"/>
      <c r="N1" s="166" t="s">
        <v>839</v>
      </c>
      <c r="O1" s="166"/>
      <c r="P1" s="165" t="str">
        <f>+VLOOKUP(E4,'LISTADO IIEE'!D2:J875,7,FALSE)</f>
        <v>Puno</v>
      </c>
      <c r="Q1" s="165"/>
      <c r="R1" s="165"/>
    </row>
    <row r="2" spans="1:21" ht="18" customHeight="1" x14ac:dyDescent="0.3">
      <c r="D2" s="37"/>
      <c r="E2" s="164" t="s">
        <v>2162</v>
      </c>
      <c r="F2" s="164"/>
      <c r="G2" s="164"/>
      <c r="H2" s="164"/>
      <c r="I2" s="164"/>
      <c r="J2" s="164"/>
      <c r="K2" s="164"/>
      <c r="L2" s="164"/>
      <c r="M2" s="164"/>
      <c r="N2" s="185" t="s">
        <v>2998</v>
      </c>
      <c r="O2" s="185"/>
      <c r="P2" s="186" t="str">
        <f>+VLOOKUP(E4,'LISTADO IIEE'!D2:K875,8,FALSE)</f>
        <v>Urbana</v>
      </c>
      <c r="Q2" s="186"/>
      <c r="R2" s="186"/>
    </row>
    <row r="3" spans="1:21" s="91" customFormat="1" ht="12" customHeight="1" thickBot="1" x14ac:dyDescent="0.3">
      <c r="A3" s="90"/>
      <c r="B3" s="90"/>
      <c r="C3" s="90"/>
      <c r="D3" s="90"/>
      <c r="E3" s="90"/>
      <c r="F3" s="90"/>
      <c r="G3" s="90"/>
      <c r="H3" s="90"/>
      <c r="I3" s="90"/>
      <c r="J3" s="95"/>
      <c r="K3" s="95"/>
      <c r="L3" s="95"/>
      <c r="M3" s="95"/>
      <c r="N3" s="95"/>
      <c r="O3" s="95"/>
      <c r="P3" s="96">
        <f>SUM(P13:P81)</f>
        <v>0</v>
      </c>
      <c r="Q3" s="96"/>
      <c r="R3" s="96">
        <f>SUM(P13:P81)</f>
        <v>0</v>
      </c>
      <c r="S3" s="97"/>
      <c r="T3" s="98"/>
    </row>
    <row r="4" spans="1:21" ht="29.25" customHeight="1" thickBot="1" x14ac:dyDescent="0.25">
      <c r="A4" s="147" t="s">
        <v>897</v>
      </c>
      <c r="B4" s="148"/>
      <c r="C4" s="149"/>
      <c r="D4" s="38"/>
      <c r="E4" s="39" t="s">
        <v>3015</v>
      </c>
      <c r="F4" s="40"/>
      <c r="G4" s="41" t="s">
        <v>876</v>
      </c>
      <c r="H4" s="181"/>
      <c r="I4" s="182"/>
      <c r="J4" s="42"/>
      <c r="K4" s="175" t="s">
        <v>877</v>
      </c>
      <c r="L4" s="176"/>
      <c r="M4" s="169">
        <f>+VLOOKUP(E4,'LISTADO IIEE'!D2:I875,6,FALSE)</f>
        <v>130</v>
      </c>
      <c r="N4" s="170"/>
      <c r="O4" s="43"/>
      <c r="P4" s="44"/>
      <c r="Q4" s="44"/>
      <c r="R4" s="45"/>
    </row>
    <row r="5" spans="1:21" ht="5.0999999999999996" customHeight="1" thickBot="1" x14ac:dyDescent="0.25">
      <c r="A5" s="177"/>
      <c r="B5" s="177"/>
      <c r="C5" s="177"/>
      <c r="D5" s="177"/>
      <c r="E5" s="45"/>
      <c r="F5" s="45"/>
      <c r="G5" s="45"/>
      <c r="H5" s="45"/>
      <c r="I5" s="46"/>
      <c r="J5" s="46"/>
      <c r="K5" s="46"/>
      <c r="L5" s="46"/>
      <c r="M5" s="47"/>
      <c r="N5" s="47"/>
      <c r="O5" s="48"/>
      <c r="P5" s="49"/>
      <c r="Q5" s="49"/>
      <c r="R5" s="50"/>
    </row>
    <row r="6" spans="1:21" ht="21" customHeight="1" thickBot="1" x14ac:dyDescent="0.25">
      <c r="A6" s="147" t="s">
        <v>874</v>
      </c>
      <c r="B6" s="148"/>
      <c r="C6" s="149"/>
      <c r="D6" s="38"/>
      <c r="E6" s="178" t="str">
        <f>+VLOOKUP(E4,'LISTADO IIEE'!D2:E875,2,FALSE)</f>
        <v>CEBA - VILLA DEL LAGO</v>
      </c>
      <c r="F6" s="179"/>
      <c r="G6" s="179"/>
      <c r="H6" s="179"/>
      <c r="I6" s="180"/>
      <c r="J6" s="51"/>
      <c r="K6" s="167" t="s">
        <v>878</v>
      </c>
      <c r="L6" s="168"/>
      <c r="M6" s="171">
        <v>0</v>
      </c>
      <c r="N6" s="172"/>
      <c r="O6" s="52"/>
      <c r="P6" s="53">
        <v>2340</v>
      </c>
      <c r="Q6" s="53"/>
    </row>
    <row r="7" spans="1:21" ht="5.0999999999999996" customHeight="1" thickBot="1" x14ac:dyDescent="0.25">
      <c r="A7" s="162"/>
      <c r="B7" s="162"/>
      <c r="C7" s="162"/>
      <c r="D7" s="162"/>
      <c r="E7" s="162"/>
      <c r="F7" s="54"/>
      <c r="G7" s="54"/>
      <c r="H7" s="54"/>
      <c r="I7" s="46"/>
      <c r="J7" s="46"/>
      <c r="K7" s="55"/>
      <c r="L7" s="46"/>
      <c r="M7" s="56"/>
      <c r="N7" s="56"/>
      <c r="O7" s="161"/>
      <c r="P7" s="161"/>
      <c r="Q7" s="86"/>
      <c r="R7" s="57"/>
    </row>
    <row r="8" spans="1:21" ht="30" customHeight="1" thickBot="1" x14ac:dyDescent="0.25">
      <c r="A8" s="147" t="s">
        <v>875</v>
      </c>
      <c r="B8" s="148"/>
      <c r="C8" s="149"/>
      <c r="D8" s="38"/>
      <c r="E8" s="58"/>
      <c r="F8" s="59"/>
      <c r="G8" s="41" t="s">
        <v>872</v>
      </c>
      <c r="H8" s="183"/>
      <c r="I8" s="184"/>
      <c r="J8" s="60"/>
      <c r="K8" s="167" t="s">
        <v>879</v>
      </c>
      <c r="L8" s="168"/>
      <c r="M8" s="173">
        <v>0</v>
      </c>
      <c r="N8" s="174"/>
      <c r="O8" s="61" t="s">
        <v>895</v>
      </c>
      <c r="P8" s="62">
        <v>12</v>
      </c>
      <c r="Q8" s="62" t="s">
        <v>898</v>
      </c>
      <c r="R8" s="92" t="str">
        <f>+Q8</f>
        <v xml:space="preserve"> - Aprobado</v>
      </c>
    </row>
    <row r="9" spans="1:21" ht="12" x14ac:dyDescent="0.2">
      <c r="A9" s="63"/>
      <c r="B9" s="63"/>
      <c r="C9" s="63"/>
      <c r="D9" s="63"/>
      <c r="E9" s="64"/>
      <c r="F9" s="64"/>
      <c r="G9" s="64"/>
      <c r="H9" s="64"/>
      <c r="I9" s="60"/>
      <c r="J9" s="60"/>
      <c r="K9" s="65"/>
      <c r="L9" s="65"/>
      <c r="M9" s="60"/>
      <c r="N9" s="60"/>
      <c r="O9" s="61"/>
      <c r="P9" s="61"/>
      <c r="Q9" s="86"/>
      <c r="R9" s="66"/>
    </row>
    <row r="10" spans="1:21" ht="28.5" customHeight="1" x14ac:dyDescent="0.2">
      <c r="A10" s="67" t="s">
        <v>71</v>
      </c>
      <c r="B10" s="150" t="s">
        <v>896</v>
      </c>
      <c r="C10" s="151"/>
      <c r="D10" s="87" t="s">
        <v>72</v>
      </c>
      <c r="E10" s="189" t="s">
        <v>74</v>
      </c>
      <c r="F10" s="189"/>
      <c r="G10" s="189"/>
      <c r="H10" s="189"/>
      <c r="I10" s="87" t="s">
        <v>73</v>
      </c>
      <c r="J10" s="68" t="s">
        <v>0</v>
      </c>
      <c r="K10" s="150" t="s">
        <v>3006</v>
      </c>
      <c r="L10" s="151"/>
      <c r="M10" s="150" t="s">
        <v>3007</v>
      </c>
      <c r="N10" s="151"/>
      <c r="O10" s="67" t="s">
        <v>68</v>
      </c>
      <c r="P10" s="69" t="s">
        <v>69</v>
      </c>
      <c r="Q10" s="69" t="s">
        <v>2999</v>
      </c>
      <c r="R10" s="67" t="s">
        <v>70</v>
      </c>
      <c r="S10" s="70" t="s">
        <v>834</v>
      </c>
    </row>
    <row r="11" spans="1:21" ht="14.45" customHeight="1" x14ac:dyDescent="0.2">
      <c r="A11" s="93">
        <v>1</v>
      </c>
      <c r="B11" s="152"/>
      <c r="C11" s="153"/>
      <c r="D11" s="72" t="str">
        <f t="shared" ref="D11:D42" si="0">IF(A11="","",VLOOKUP(A11,CATALOGO,2,FALSE))</f>
        <v>870100010001</v>
      </c>
      <c r="E11" s="158" t="str">
        <f t="shared" ref="E11:E42" si="1">IF(A11="","",VLOOKUP(A11,CATALOGO,3,FALSE))</f>
        <v>SERVICIO DE AGUA POTABLE</v>
      </c>
      <c r="F11" s="158"/>
      <c r="G11" s="158"/>
      <c r="H11" s="158"/>
      <c r="I11" s="72" t="str">
        <f t="shared" ref="I11:I42" si="2">IF(A11="","",VLOOKUP(A11,CATALOGO,4,FALSE))</f>
        <v>SERVICIO</v>
      </c>
      <c r="J11" s="73">
        <v>1</v>
      </c>
      <c r="K11" s="187">
        <f>+VLOOKUP(E4,'LISTADO IIEE'!D2:L875,9,FALSE)</f>
        <v>0</v>
      </c>
      <c r="L11" s="188"/>
      <c r="M11" s="187">
        <f>+K11</f>
        <v>0</v>
      </c>
      <c r="N11" s="188"/>
      <c r="O11" s="74">
        <f t="shared" ref="O11:O42" si="3">IF(A11="","",(L11+M11+N11+K11))</f>
        <v>0</v>
      </c>
      <c r="P11" s="75">
        <f t="shared" ref="P11:P41" si="4">IF(J11="","",(J11*O11))</f>
        <v>0</v>
      </c>
      <c r="Q11" s="75" t="str">
        <f>+E$4</f>
        <v>1331883</v>
      </c>
      <c r="R11" s="94"/>
      <c r="S11" s="77">
        <f t="shared" ref="S11:S42" si="5">IF(A11="","",VLOOKUP(A11,CATALOGO,6,FALSE))</f>
        <v>0</v>
      </c>
    </row>
    <row r="12" spans="1:21" ht="14.45" customHeight="1" x14ac:dyDescent="0.2">
      <c r="A12" s="93">
        <v>2</v>
      </c>
      <c r="B12" s="152"/>
      <c r="C12" s="153"/>
      <c r="D12" s="72" t="str">
        <f t="shared" si="0"/>
        <v>870100020003</v>
      </c>
      <c r="E12" s="158" t="str">
        <f t="shared" si="1"/>
        <v>SERVICIO DE ENERGIA ELECTRICA</v>
      </c>
      <c r="F12" s="158"/>
      <c r="G12" s="158"/>
      <c r="H12" s="158"/>
      <c r="I12" s="72" t="str">
        <f t="shared" si="2"/>
        <v>SERVICIO</v>
      </c>
      <c r="J12" s="73">
        <v>1</v>
      </c>
      <c r="K12" s="187">
        <f>+VLOOKUP(E4,'LISTADO IIEE'!D2:M875,10,FALSE)</f>
        <v>0</v>
      </c>
      <c r="L12" s="188"/>
      <c r="M12" s="187">
        <f>+K12</f>
        <v>0</v>
      </c>
      <c r="N12" s="188"/>
      <c r="O12" s="74">
        <f t="shared" si="3"/>
        <v>0</v>
      </c>
      <c r="P12" s="75">
        <f t="shared" si="4"/>
        <v>0</v>
      </c>
      <c r="Q12" s="75" t="str">
        <f t="shared" ref="Q12:Q75" si="6">+E$4</f>
        <v>1331883</v>
      </c>
      <c r="R12" s="94"/>
      <c r="S12" s="77" t="str">
        <f t="shared" si="5"/>
        <v>2.3. 1 5. 3 1</v>
      </c>
    </row>
    <row r="13" spans="1:21" ht="14.45" customHeight="1" x14ac:dyDescent="0.2">
      <c r="A13" s="71"/>
      <c r="B13" s="145"/>
      <c r="C13" s="146"/>
      <c r="D13" s="72" t="str">
        <f t="shared" si="0"/>
        <v/>
      </c>
      <c r="E13" s="158" t="str">
        <f t="shared" si="1"/>
        <v/>
      </c>
      <c r="F13" s="158"/>
      <c r="G13" s="158"/>
      <c r="H13" s="158"/>
      <c r="I13" s="72" t="str">
        <f t="shared" si="2"/>
        <v/>
      </c>
      <c r="J13" s="73" t="str">
        <f t="shared" ref="J13:J42" si="7">IF(A13="","",VLOOKUP(A13,CATALOGO,5,FALSE))</f>
        <v/>
      </c>
      <c r="K13" s="156"/>
      <c r="L13" s="157"/>
      <c r="M13" s="156"/>
      <c r="N13" s="157"/>
      <c r="O13" s="74" t="str">
        <f t="shared" si="3"/>
        <v/>
      </c>
      <c r="P13" s="75" t="str">
        <f t="shared" si="4"/>
        <v/>
      </c>
      <c r="Q13" s="75" t="str">
        <f t="shared" si="6"/>
        <v>1331883</v>
      </c>
      <c r="R13" s="76"/>
      <c r="S13" s="77" t="str">
        <f t="shared" si="5"/>
        <v/>
      </c>
    </row>
    <row r="14" spans="1:21" ht="14.45" customHeight="1" x14ac:dyDescent="0.2">
      <c r="A14" s="71"/>
      <c r="B14" s="145"/>
      <c r="C14" s="146"/>
      <c r="D14" s="72" t="str">
        <f t="shared" si="0"/>
        <v/>
      </c>
      <c r="E14" s="158" t="str">
        <f t="shared" si="1"/>
        <v/>
      </c>
      <c r="F14" s="158"/>
      <c r="G14" s="158"/>
      <c r="H14" s="158"/>
      <c r="I14" s="72" t="str">
        <f t="shared" si="2"/>
        <v/>
      </c>
      <c r="J14" s="73" t="str">
        <f t="shared" si="7"/>
        <v/>
      </c>
      <c r="K14" s="156"/>
      <c r="L14" s="157"/>
      <c r="M14" s="156"/>
      <c r="N14" s="157"/>
      <c r="O14" s="74" t="str">
        <f t="shared" si="3"/>
        <v/>
      </c>
      <c r="P14" s="75" t="str">
        <f t="shared" si="4"/>
        <v/>
      </c>
      <c r="Q14" s="75" t="str">
        <f t="shared" si="6"/>
        <v>1331883</v>
      </c>
      <c r="R14" s="76"/>
      <c r="S14" s="77" t="str">
        <f t="shared" si="5"/>
        <v/>
      </c>
    </row>
    <row r="15" spans="1:21" ht="14.45" customHeight="1" x14ac:dyDescent="0.2">
      <c r="A15" s="71"/>
      <c r="B15" s="145"/>
      <c r="C15" s="146"/>
      <c r="D15" s="72" t="str">
        <f t="shared" si="0"/>
        <v/>
      </c>
      <c r="E15" s="158" t="str">
        <f t="shared" si="1"/>
        <v/>
      </c>
      <c r="F15" s="158"/>
      <c r="G15" s="158"/>
      <c r="H15" s="158"/>
      <c r="I15" s="72" t="str">
        <f t="shared" si="2"/>
        <v/>
      </c>
      <c r="J15" s="73" t="str">
        <f t="shared" si="7"/>
        <v/>
      </c>
      <c r="K15" s="156"/>
      <c r="L15" s="157"/>
      <c r="M15" s="156"/>
      <c r="N15" s="157"/>
      <c r="O15" s="74" t="str">
        <f t="shared" si="3"/>
        <v/>
      </c>
      <c r="P15" s="75" t="str">
        <f t="shared" si="4"/>
        <v/>
      </c>
      <c r="Q15" s="75" t="str">
        <f t="shared" si="6"/>
        <v>1331883</v>
      </c>
      <c r="R15" s="76"/>
      <c r="S15" s="77" t="str">
        <f t="shared" si="5"/>
        <v/>
      </c>
    </row>
    <row r="16" spans="1:21" ht="14.45" customHeight="1" x14ac:dyDescent="0.2">
      <c r="A16" s="71"/>
      <c r="B16" s="145"/>
      <c r="C16" s="146"/>
      <c r="D16" s="72" t="str">
        <f t="shared" si="0"/>
        <v/>
      </c>
      <c r="E16" s="158" t="str">
        <f t="shared" si="1"/>
        <v/>
      </c>
      <c r="F16" s="158"/>
      <c r="G16" s="158"/>
      <c r="H16" s="158"/>
      <c r="I16" s="72" t="str">
        <f t="shared" si="2"/>
        <v/>
      </c>
      <c r="J16" s="73" t="str">
        <f t="shared" si="7"/>
        <v/>
      </c>
      <c r="K16" s="156"/>
      <c r="L16" s="157"/>
      <c r="M16" s="156"/>
      <c r="N16" s="157"/>
      <c r="O16" s="74" t="str">
        <f t="shared" si="3"/>
        <v/>
      </c>
      <c r="P16" s="75" t="str">
        <f t="shared" si="4"/>
        <v/>
      </c>
      <c r="Q16" s="75" t="str">
        <f t="shared" si="6"/>
        <v>1331883</v>
      </c>
      <c r="R16" s="76"/>
      <c r="S16" s="77" t="str">
        <f t="shared" si="5"/>
        <v/>
      </c>
      <c r="U16" s="78"/>
    </row>
    <row r="17" spans="1:19" ht="14.45" customHeight="1" x14ac:dyDescent="0.2">
      <c r="A17" s="71"/>
      <c r="B17" s="145"/>
      <c r="C17" s="146"/>
      <c r="D17" s="72" t="str">
        <f t="shared" si="0"/>
        <v/>
      </c>
      <c r="E17" s="158" t="str">
        <f t="shared" si="1"/>
        <v/>
      </c>
      <c r="F17" s="158"/>
      <c r="G17" s="158"/>
      <c r="H17" s="158"/>
      <c r="I17" s="72" t="str">
        <f t="shared" si="2"/>
        <v/>
      </c>
      <c r="J17" s="73" t="str">
        <f t="shared" si="7"/>
        <v/>
      </c>
      <c r="K17" s="156"/>
      <c r="L17" s="157"/>
      <c r="M17" s="156"/>
      <c r="N17" s="157"/>
      <c r="O17" s="74" t="str">
        <f t="shared" si="3"/>
        <v/>
      </c>
      <c r="P17" s="75" t="str">
        <f t="shared" si="4"/>
        <v/>
      </c>
      <c r="Q17" s="75" t="str">
        <f t="shared" si="6"/>
        <v>1331883</v>
      </c>
      <c r="R17" s="76"/>
      <c r="S17" s="77" t="str">
        <f t="shared" si="5"/>
        <v/>
      </c>
    </row>
    <row r="18" spans="1:19" ht="14.45" customHeight="1" x14ac:dyDescent="0.2">
      <c r="A18" s="71"/>
      <c r="B18" s="145"/>
      <c r="C18" s="146"/>
      <c r="D18" s="72" t="str">
        <f t="shared" si="0"/>
        <v/>
      </c>
      <c r="E18" s="158" t="str">
        <f t="shared" si="1"/>
        <v/>
      </c>
      <c r="F18" s="158"/>
      <c r="G18" s="158"/>
      <c r="H18" s="158"/>
      <c r="I18" s="72" t="str">
        <f t="shared" si="2"/>
        <v/>
      </c>
      <c r="J18" s="73" t="str">
        <f t="shared" si="7"/>
        <v/>
      </c>
      <c r="K18" s="156"/>
      <c r="L18" s="157"/>
      <c r="M18" s="156"/>
      <c r="N18" s="157"/>
      <c r="O18" s="74" t="str">
        <f t="shared" si="3"/>
        <v/>
      </c>
      <c r="P18" s="75" t="str">
        <f t="shared" si="4"/>
        <v/>
      </c>
      <c r="Q18" s="75" t="str">
        <f t="shared" si="6"/>
        <v>1331883</v>
      </c>
      <c r="R18" s="76"/>
      <c r="S18" s="77" t="str">
        <f t="shared" si="5"/>
        <v/>
      </c>
    </row>
    <row r="19" spans="1:19" ht="14.45" customHeight="1" x14ac:dyDescent="0.2">
      <c r="A19" s="71"/>
      <c r="B19" s="145"/>
      <c r="C19" s="146"/>
      <c r="D19" s="72" t="str">
        <f t="shared" si="0"/>
        <v/>
      </c>
      <c r="E19" s="158" t="str">
        <f t="shared" si="1"/>
        <v/>
      </c>
      <c r="F19" s="158"/>
      <c r="G19" s="158"/>
      <c r="H19" s="158"/>
      <c r="I19" s="72" t="str">
        <f t="shared" si="2"/>
        <v/>
      </c>
      <c r="J19" s="73" t="str">
        <f t="shared" si="7"/>
        <v/>
      </c>
      <c r="K19" s="156"/>
      <c r="L19" s="157"/>
      <c r="M19" s="156"/>
      <c r="N19" s="157"/>
      <c r="O19" s="74" t="str">
        <f t="shared" si="3"/>
        <v/>
      </c>
      <c r="P19" s="75" t="str">
        <f t="shared" si="4"/>
        <v/>
      </c>
      <c r="Q19" s="75" t="str">
        <f t="shared" si="6"/>
        <v>1331883</v>
      </c>
      <c r="R19" s="76"/>
      <c r="S19" s="77" t="str">
        <f t="shared" si="5"/>
        <v/>
      </c>
    </row>
    <row r="20" spans="1:19" ht="14.45" customHeight="1" x14ac:dyDescent="0.2">
      <c r="A20" s="71"/>
      <c r="B20" s="145"/>
      <c r="C20" s="146"/>
      <c r="D20" s="72" t="str">
        <f t="shared" si="0"/>
        <v/>
      </c>
      <c r="E20" s="158" t="str">
        <f t="shared" si="1"/>
        <v/>
      </c>
      <c r="F20" s="158"/>
      <c r="G20" s="158"/>
      <c r="H20" s="158"/>
      <c r="I20" s="72" t="str">
        <f t="shared" si="2"/>
        <v/>
      </c>
      <c r="J20" s="73" t="str">
        <f t="shared" si="7"/>
        <v/>
      </c>
      <c r="K20" s="156"/>
      <c r="L20" s="157"/>
      <c r="M20" s="156"/>
      <c r="N20" s="157"/>
      <c r="O20" s="74" t="str">
        <f t="shared" si="3"/>
        <v/>
      </c>
      <c r="P20" s="75" t="str">
        <f t="shared" si="4"/>
        <v/>
      </c>
      <c r="Q20" s="75" t="str">
        <f t="shared" si="6"/>
        <v>1331883</v>
      </c>
      <c r="R20" s="76"/>
      <c r="S20" s="77" t="str">
        <f t="shared" si="5"/>
        <v/>
      </c>
    </row>
    <row r="21" spans="1:19" ht="14.45" customHeight="1" x14ac:dyDescent="0.2">
      <c r="A21" s="71"/>
      <c r="B21" s="145"/>
      <c r="C21" s="146"/>
      <c r="D21" s="72" t="str">
        <f t="shared" si="0"/>
        <v/>
      </c>
      <c r="E21" s="158" t="str">
        <f t="shared" si="1"/>
        <v/>
      </c>
      <c r="F21" s="158"/>
      <c r="G21" s="158"/>
      <c r="H21" s="158"/>
      <c r="I21" s="72" t="str">
        <f t="shared" si="2"/>
        <v/>
      </c>
      <c r="J21" s="73" t="str">
        <f t="shared" si="7"/>
        <v/>
      </c>
      <c r="K21" s="156"/>
      <c r="L21" s="157"/>
      <c r="M21" s="156"/>
      <c r="N21" s="157"/>
      <c r="O21" s="74" t="str">
        <f t="shared" si="3"/>
        <v/>
      </c>
      <c r="P21" s="75" t="str">
        <f t="shared" si="4"/>
        <v/>
      </c>
      <c r="Q21" s="75" t="str">
        <f t="shared" si="6"/>
        <v>1331883</v>
      </c>
      <c r="R21" s="76"/>
      <c r="S21" s="77" t="str">
        <f t="shared" si="5"/>
        <v/>
      </c>
    </row>
    <row r="22" spans="1:19" ht="14.45" customHeight="1" x14ac:dyDescent="0.2">
      <c r="A22" s="71"/>
      <c r="B22" s="145"/>
      <c r="C22" s="146"/>
      <c r="D22" s="72" t="str">
        <f t="shared" si="0"/>
        <v/>
      </c>
      <c r="E22" s="158" t="str">
        <f t="shared" si="1"/>
        <v/>
      </c>
      <c r="F22" s="158"/>
      <c r="G22" s="158"/>
      <c r="H22" s="158"/>
      <c r="I22" s="72" t="str">
        <f t="shared" si="2"/>
        <v/>
      </c>
      <c r="J22" s="73" t="str">
        <f t="shared" si="7"/>
        <v/>
      </c>
      <c r="K22" s="156"/>
      <c r="L22" s="157"/>
      <c r="M22" s="159"/>
      <c r="N22" s="160"/>
      <c r="O22" s="74" t="str">
        <f t="shared" si="3"/>
        <v/>
      </c>
      <c r="P22" s="75" t="str">
        <f t="shared" ref="P22:P31" si="8">IF(J22="","",(J22*O22))</f>
        <v/>
      </c>
      <c r="Q22" s="75" t="str">
        <f t="shared" si="6"/>
        <v>1331883</v>
      </c>
      <c r="R22" s="76"/>
      <c r="S22" s="77" t="str">
        <f t="shared" si="5"/>
        <v/>
      </c>
    </row>
    <row r="23" spans="1:19" ht="14.45" customHeight="1" x14ac:dyDescent="0.2">
      <c r="A23" s="71"/>
      <c r="B23" s="145"/>
      <c r="C23" s="146"/>
      <c r="D23" s="72" t="str">
        <f t="shared" si="0"/>
        <v/>
      </c>
      <c r="E23" s="158" t="str">
        <f t="shared" si="1"/>
        <v/>
      </c>
      <c r="F23" s="158"/>
      <c r="G23" s="158"/>
      <c r="H23" s="158"/>
      <c r="I23" s="72" t="str">
        <f t="shared" si="2"/>
        <v/>
      </c>
      <c r="J23" s="73" t="str">
        <f t="shared" si="7"/>
        <v/>
      </c>
      <c r="K23" s="156"/>
      <c r="L23" s="157"/>
      <c r="M23" s="156"/>
      <c r="N23" s="157"/>
      <c r="O23" s="74" t="str">
        <f t="shared" si="3"/>
        <v/>
      </c>
      <c r="P23" s="75" t="str">
        <f t="shared" si="8"/>
        <v/>
      </c>
      <c r="Q23" s="75" t="str">
        <f t="shared" si="6"/>
        <v>1331883</v>
      </c>
      <c r="R23" s="76"/>
      <c r="S23" s="77" t="str">
        <f t="shared" si="5"/>
        <v/>
      </c>
    </row>
    <row r="24" spans="1:19" ht="14.45" customHeight="1" x14ac:dyDescent="0.2">
      <c r="A24" s="71"/>
      <c r="B24" s="145"/>
      <c r="C24" s="146"/>
      <c r="D24" s="72" t="str">
        <f t="shared" si="0"/>
        <v/>
      </c>
      <c r="E24" s="158" t="str">
        <f t="shared" si="1"/>
        <v/>
      </c>
      <c r="F24" s="158"/>
      <c r="G24" s="158"/>
      <c r="H24" s="158"/>
      <c r="I24" s="72" t="str">
        <f t="shared" si="2"/>
        <v/>
      </c>
      <c r="J24" s="73" t="str">
        <f t="shared" si="7"/>
        <v/>
      </c>
      <c r="K24" s="156"/>
      <c r="L24" s="157"/>
      <c r="M24" s="156"/>
      <c r="N24" s="157"/>
      <c r="O24" s="74" t="str">
        <f t="shared" si="3"/>
        <v/>
      </c>
      <c r="P24" s="75" t="str">
        <f t="shared" si="8"/>
        <v/>
      </c>
      <c r="Q24" s="75" t="str">
        <f t="shared" si="6"/>
        <v>1331883</v>
      </c>
      <c r="R24" s="76"/>
      <c r="S24" s="77" t="str">
        <f t="shared" si="5"/>
        <v/>
      </c>
    </row>
    <row r="25" spans="1:19" ht="14.45" customHeight="1" x14ac:dyDescent="0.2">
      <c r="A25" s="71"/>
      <c r="B25" s="145"/>
      <c r="C25" s="146"/>
      <c r="D25" s="72" t="str">
        <f t="shared" si="0"/>
        <v/>
      </c>
      <c r="E25" s="158" t="str">
        <f t="shared" si="1"/>
        <v/>
      </c>
      <c r="F25" s="158"/>
      <c r="G25" s="158"/>
      <c r="H25" s="158"/>
      <c r="I25" s="72" t="str">
        <f t="shared" si="2"/>
        <v/>
      </c>
      <c r="J25" s="73" t="str">
        <f t="shared" si="7"/>
        <v/>
      </c>
      <c r="K25" s="156"/>
      <c r="L25" s="157"/>
      <c r="M25" s="156"/>
      <c r="N25" s="157"/>
      <c r="O25" s="74" t="str">
        <f t="shared" si="3"/>
        <v/>
      </c>
      <c r="P25" s="75" t="str">
        <f t="shared" si="8"/>
        <v/>
      </c>
      <c r="Q25" s="75" t="str">
        <f t="shared" si="6"/>
        <v>1331883</v>
      </c>
      <c r="R25" s="76"/>
      <c r="S25" s="77" t="str">
        <f t="shared" si="5"/>
        <v/>
      </c>
    </row>
    <row r="26" spans="1:19" ht="14.45" customHeight="1" x14ac:dyDescent="0.2">
      <c r="A26" s="71"/>
      <c r="B26" s="145"/>
      <c r="C26" s="146"/>
      <c r="D26" s="72" t="str">
        <f t="shared" si="0"/>
        <v/>
      </c>
      <c r="E26" s="158" t="str">
        <f t="shared" si="1"/>
        <v/>
      </c>
      <c r="F26" s="158"/>
      <c r="G26" s="158"/>
      <c r="H26" s="158"/>
      <c r="I26" s="72" t="str">
        <f t="shared" si="2"/>
        <v/>
      </c>
      <c r="J26" s="73" t="str">
        <f t="shared" si="7"/>
        <v/>
      </c>
      <c r="K26" s="156"/>
      <c r="L26" s="157"/>
      <c r="M26" s="156"/>
      <c r="N26" s="157"/>
      <c r="O26" s="74" t="str">
        <f t="shared" si="3"/>
        <v/>
      </c>
      <c r="P26" s="75" t="str">
        <f t="shared" si="8"/>
        <v/>
      </c>
      <c r="Q26" s="75" t="str">
        <f t="shared" si="6"/>
        <v>1331883</v>
      </c>
      <c r="R26" s="76"/>
      <c r="S26" s="77" t="str">
        <f t="shared" si="5"/>
        <v/>
      </c>
    </row>
    <row r="27" spans="1:19" ht="14.45" customHeight="1" x14ac:dyDescent="0.2">
      <c r="A27" s="71"/>
      <c r="B27" s="145"/>
      <c r="C27" s="146"/>
      <c r="D27" s="72" t="str">
        <f t="shared" si="0"/>
        <v/>
      </c>
      <c r="E27" s="158" t="str">
        <f t="shared" si="1"/>
        <v/>
      </c>
      <c r="F27" s="158"/>
      <c r="G27" s="158"/>
      <c r="H27" s="158"/>
      <c r="I27" s="72" t="str">
        <f t="shared" si="2"/>
        <v/>
      </c>
      <c r="J27" s="73" t="str">
        <f t="shared" si="7"/>
        <v/>
      </c>
      <c r="K27" s="156"/>
      <c r="L27" s="157"/>
      <c r="M27" s="156"/>
      <c r="N27" s="157"/>
      <c r="O27" s="74" t="str">
        <f t="shared" si="3"/>
        <v/>
      </c>
      <c r="P27" s="75" t="str">
        <f t="shared" si="8"/>
        <v/>
      </c>
      <c r="Q27" s="75" t="str">
        <f t="shared" si="6"/>
        <v>1331883</v>
      </c>
      <c r="R27" s="76"/>
      <c r="S27" s="77" t="str">
        <f t="shared" si="5"/>
        <v/>
      </c>
    </row>
    <row r="28" spans="1:19" ht="14.45" customHeight="1" x14ac:dyDescent="0.2">
      <c r="A28" s="71"/>
      <c r="B28" s="145"/>
      <c r="C28" s="146"/>
      <c r="D28" s="72" t="str">
        <f t="shared" si="0"/>
        <v/>
      </c>
      <c r="E28" s="158" t="str">
        <f t="shared" si="1"/>
        <v/>
      </c>
      <c r="F28" s="158"/>
      <c r="G28" s="158"/>
      <c r="H28" s="158"/>
      <c r="I28" s="72" t="str">
        <f t="shared" si="2"/>
        <v/>
      </c>
      <c r="J28" s="73" t="str">
        <f t="shared" si="7"/>
        <v/>
      </c>
      <c r="K28" s="156"/>
      <c r="L28" s="157"/>
      <c r="M28" s="156"/>
      <c r="N28" s="157"/>
      <c r="O28" s="74" t="str">
        <f t="shared" si="3"/>
        <v/>
      </c>
      <c r="P28" s="75" t="str">
        <f t="shared" si="8"/>
        <v/>
      </c>
      <c r="Q28" s="75" t="str">
        <f t="shared" si="6"/>
        <v>1331883</v>
      </c>
      <c r="R28" s="76"/>
      <c r="S28" s="77" t="str">
        <f t="shared" si="5"/>
        <v/>
      </c>
    </row>
    <row r="29" spans="1:19" ht="14.45" customHeight="1" x14ac:dyDescent="0.2">
      <c r="A29" s="71"/>
      <c r="B29" s="145"/>
      <c r="C29" s="146"/>
      <c r="D29" s="72" t="str">
        <f t="shared" si="0"/>
        <v/>
      </c>
      <c r="E29" s="158" t="str">
        <f t="shared" si="1"/>
        <v/>
      </c>
      <c r="F29" s="158"/>
      <c r="G29" s="158"/>
      <c r="H29" s="158"/>
      <c r="I29" s="72" t="str">
        <f t="shared" si="2"/>
        <v/>
      </c>
      <c r="J29" s="73" t="str">
        <f t="shared" si="7"/>
        <v/>
      </c>
      <c r="K29" s="156"/>
      <c r="L29" s="157"/>
      <c r="M29" s="156"/>
      <c r="N29" s="157"/>
      <c r="O29" s="74" t="str">
        <f t="shared" si="3"/>
        <v/>
      </c>
      <c r="P29" s="75" t="str">
        <f t="shared" si="8"/>
        <v/>
      </c>
      <c r="Q29" s="75" t="str">
        <f t="shared" si="6"/>
        <v>1331883</v>
      </c>
      <c r="R29" s="76"/>
      <c r="S29" s="77" t="str">
        <f t="shared" si="5"/>
        <v/>
      </c>
    </row>
    <row r="30" spans="1:19" ht="14.45" customHeight="1" x14ac:dyDescent="0.2">
      <c r="A30" s="71"/>
      <c r="B30" s="145"/>
      <c r="C30" s="146"/>
      <c r="D30" s="72" t="str">
        <f t="shared" si="0"/>
        <v/>
      </c>
      <c r="E30" s="158" t="str">
        <f t="shared" si="1"/>
        <v/>
      </c>
      <c r="F30" s="158"/>
      <c r="G30" s="158"/>
      <c r="H30" s="158"/>
      <c r="I30" s="72" t="str">
        <f t="shared" si="2"/>
        <v/>
      </c>
      <c r="J30" s="73" t="str">
        <f t="shared" si="7"/>
        <v/>
      </c>
      <c r="K30" s="156"/>
      <c r="L30" s="157"/>
      <c r="M30" s="156"/>
      <c r="N30" s="157"/>
      <c r="O30" s="74" t="str">
        <f t="shared" si="3"/>
        <v/>
      </c>
      <c r="P30" s="75" t="str">
        <f t="shared" si="8"/>
        <v/>
      </c>
      <c r="Q30" s="75" t="str">
        <f t="shared" si="6"/>
        <v>1331883</v>
      </c>
      <c r="R30" s="76"/>
      <c r="S30" s="77" t="str">
        <f t="shared" si="5"/>
        <v/>
      </c>
    </row>
    <row r="31" spans="1:19" ht="14.45" customHeight="1" x14ac:dyDescent="0.2">
      <c r="A31" s="71"/>
      <c r="B31" s="145"/>
      <c r="C31" s="146"/>
      <c r="D31" s="72" t="str">
        <f t="shared" si="0"/>
        <v/>
      </c>
      <c r="E31" s="158" t="str">
        <f t="shared" si="1"/>
        <v/>
      </c>
      <c r="F31" s="158"/>
      <c r="G31" s="158"/>
      <c r="H31" s="158"/>
      <c r="I31" s="72" t="str">
        <f t="shared" si="2"/>
        <v/>
      </c>
      <c r="J31" s="73" t="str">
        <f t="shared" si="7"/>
        <v/>
      </c>
      <c r="K31" s="156"/>
      <c r="L31" s="157"/>
      <c r="M31" s="156"/>
      <c r="N31" s="157"/>
      <c r="O31" s="74" t="str">
        <f t="shared" si="3"/>
        <v/>
      </c>
      <c r="P31" s="75" t="str">
        <f t="shared" si="8"/>
        <v/>
      </c>
      <c r="Q31" s="75" t="str">
        <f t="shared" si="6"/>
        <v>1331883</v>
      </c>
      <c r="R31" s="76"/>
      <c r="S31" s="77" t="str">
        <f t="shared" si="5"/>
        <v/>
      </c>
    </row>
    <row r="32" spans="1:19" ht="14.45" customHeight="1" x14ac:dyDescent="0.2">
      <c r="A32" s="71"/>
      <c r="B32" s="145"/>
      <c r="C32" s="146"/>
      <c r="D32" s="72" t="str">
        <f t="shared" si="0"/>
        <v/>
      </c>
      <c r="E32" s="158" t="str">
        <f t="shared" si="1"/>
        <v/>
      </c>
      <c r="F32" s="158"/>
      <c r="G32" s="158"/>
      <c r="H32" s="158"/>
      <c r="I32" s="72" t="str">
        <f t="shared" si="2"/>
        <v/>
      </c>
      <c r="J32" s="73" t="str">
        <f t="shared" si="7"/>
        <v/>
      </c>
      <c r="K32" s="156"/>
      <c r="L32" s="157"/>
      <c r="M32" s="156"/>
      <c r="N32" s="157"/>
      <c r="O32" s="74" t="str">
        <f t="shared" si="3"/>
        <v/>
      </c>
      <c r="P32" s="75" t="str">
        <f t="shared" si="4"/>
        <v/>
      </c>
      <c r="Q32" s="75" t="str">
        <f t="shared" si="6"/>
        <v>1331883</v>
      </c>
      <c r="R32" s="76"/>
      <c r="S32" s="77" t="str">
        <f t="shared" si="5"/>
        <v/>
      </c>
    </row>
    <row r="33" spans="1:19" ht="14.45" customHeight="1" x14ac:dyDescent="0.2">
      <c r="A33" s="71"/>
      <c r="B33" s="145"/>
      <c r="C33" s="146"/>
      <c r="D33" s="72" t="str">
        <f t="shared" si="0"/>
        <v/>
      </c>
      <c r="E33" s="158" t="str">
        <f t="shared" si="1"/>
        <v/>
      </c>
      <c r="F33" s="158"/>
      <c r="G33" s="158"/>
      <c r="H33" s="158"/>
      <c r="I33" s="72" t="str">
        <f t="shared" si="2"/>
        <v/>
      </c>
      <c r="J33" s="73" t="str">
        <f t="shared" si="7"/>
        <v/>
      </c>
      <c r="K33" s="156"/>
      <c r="L33" s="157"/>
      <c r="M33" s="156"/>
      <c r="N33" s="157"/>
      <c r="O33" s="74" t="str">
        <f t="shared" si="3"/>
        <v/>
      </c>
      <c r="P33" s="75" t="str">
        <f t="shared" si="4"/>
        <v/>
      </c>
      <c r="Q33" s="75" t="str">
        <f t="shared" si="6"/>
        <v>1331883</v>
      </c>
      <c r="R33" s="76"/>
      <c r="S33" s="77" t="str">
        <f t="shared" si="5"/>
        <v/>
      </c>
    </row>
    <row r="34" spans="1:19" ht="14.45" customHeight="1" x14ac:dyDescent="0.2">
      <c r="A34" s="71"/>
      <c r="B34" s="145"/>
      <c r="C34" s="146"/>
      <c r="D34" s="72" t="str">
        <f t="shared" si="0"/>
        <v/>
      </c>
      <c r="E34" s="158" t="str">
        <f t="shared" si="1"/>
        <v/>
      </c>
      <c r="F34" s="158"/>
      <c r="G34" s="158"/>
      <c r="H34" s="158"/>
      <c r="I34" s="72" t="str">
        <f t="shared" si="2"/>
        <v/>
      </c>
      <c r="J34" s="73" t="str">
        <f t="shared" si="7"/>
        <v/>
      </c>
      <c r="K34" s="79"/>
      <c r="L34" s="80"/>
      <c r="M34" s="156"/>
      <c r="N34" s="157"/>
      <c r="O34" s="74" t="str">
        <f t="shared" si="3"/>
        <v/>
      </c>
      <c r="P34" s="75" t="str">
        <f t="shared" si="4"/>
        <v/>
      </c>
      <c r="Q34" s="75" t="str">
        <f t="shared" si="6"/>
        <v>1331883</v>
      </c>
      <c r="R34" s="76"/>
      <c r="S34" s="77" t="str">
        <f t="shared" si="5"/>
        <v/>
      </c>
    </row>
    <row r="35" spans="1:19" ht="14.45" customHeight="1" x14ac:dyDescent="0.2">
      <c r="A35" s="71"/>
      <c r="B35" s="145"/>
      <c r="C35" s="146"/>
      <c r="D35" s="72" t="str">
        <f t="shared" si="0"/>
        <v/>
      </c>
      <c r="E35" s="158" t="str">
        <f t="shared" si="1"/>
        <v/>
      </c>
      <c r="F35" s="158"/>
      <c r="G35" s="158"/>
      <c r="H35" s="158"/>
      <c r="I35" s="72" t="str">
        <f t="shared" si="2"/>
        <v/>
      </c>
      <c r="J35" s="73" t="str">
        <f t="shared" si="7"/>
        <v/>
      </c>
      <c r="K35" s="156"/>
      <c r="L35" s="157"/>
      <c r="M35" s="156"/>
      <c r="N35" s="157"/>
      <c r="O35" s="74" t="str">
        <f t="shared" si="3"/>
        <v/>
      </c>
      <c r="P35" s="75" t="str">
        <f t="shared" si="4"/>
        <v/>
      </c>
      <c r="Q35" s="75" t="str">
        <f t="shared" si="6"/>
        <v>1331883</v>
      </c>
      <c r="R35" s="76"/>
      <c r="S35" s="77" t="str">
        <f t="shared" si="5"/>
        <v/>
      </c>
    </row>
    <row r="36" spans="1:19" ht="14.45" customHeight="1" x14ac:dyDescent="0.2">
      <c r="A36" s="71"/>
      <c r="B36" s="145"/>
      <c r="C36" s="146"/>
      <c r="D36" s="72" t="str">
        <f t="shared" si="0"/>
        <v/>
      </c>
      <c r="E36" s="158" t="str">
        <f t="shared" si="1"/>
        <v/>
      </c>
      <c r="F36" s="158"/>
      <c r="G36" s="158"/>
      <c r="H36" s="158"/>
      <c r="I36" s="72" t="str">
        <f t="shared" si="2"/>
        <v/>
      </c>
      <c r="J36" s="73" t="str">
        <f t="shared" si="7"/>
        <v/>
      </c>
      <c r="K36" s="156"/>
      <c r="L36" s="157"/>
      <c r="M36" s="156"/>
      <c r="N36" s="157"/>
      <c r="O36" s="74" t="str">
        <f t="shared" si="3"/>
        <v/>
      </c>
      <c r="P36" s="75" t="str">
        <f t="shared" si="4"/>
        <v/>
      </c>
      <c r="Q36" s="75" t="str">
        <f t="shared" si="6"/>
        <v>1331883</v>
      </c>
      <c r="R36" s="76"/>
      <c r="S36" s="77" t="str">
        <f t="shared" si="5"/>
        <v/>
      </c>
    </row>
    <row r="37" spans="1:19" ht="14.45" customHeight="1" x14ac:dyDescent="0.2">
      <c r="A37" s="71"/>
      <c r="B37" s="145"/>
      <c r="C37" s="146"/>
      <c r="D37" s="72" t="str">
        <f t="shared" si="0"/>
        <v/>
      </c>
      <c r="E37" s="158" t="str">
        <f t="shared" si="1"/>
        <v/>
      </c>
      <c r="F37" s="158"/>
      <c r="G37" s="158"/>
      <c r="H37" s="158"/>
      <c r="I37" s="72" t="str">
        <f t="shared" si="2"/>
        <v/>
      </c>
      <c r="J37" s="73" t="str">
        <f t="shared" si="7"/>
        <v/>
      </c>
      <c r="K37" s="156"/>
      <c r="L37" s="157"/>
      <c r="M37" s="156"/>
      <c r="N37" s="157"/>
      <c r="O37" s="74" t="str">
        <f t="shared" si="3"/>
        <v/>
      </c>
      <c r="P37" s="75" t="str">
        <f t="shared" si="4"/>
        <v/>
      </c>
      <c r="Q37" s="75" t="str">
        <f t="shared" si="6"/>
        <v>1331883</v>
      </c>
      <c r="R37" s="76"/>
      <c r="S37" s="77" t="str">
        <f t="shared" si="5"/>
        <v/>
      </c>
    </row>
    <row r="38" spans="1:19" ht="14.45" customHeight="1" x14ac:dyDescent="0.2">
      <c r="A38" s="71"/>
      <c r="B38" s="145"/>
      <c r="C38" s="146"/>
      <c r="D38" s="72" t="str">
        <f t="shared" si="0"/>
        <v/>
      </c>
      <c r="E38" s="158" t="str">
        <f t="shared" si="1"/>
        <v/>
      </c>
      <c r="F38" s="158"/>
      <c r="G38" s="158"/>
      <c r="H38" s="158"/>
      <c r="I38" s="72" t="str">
        <f t="shared" si="2"/>
        <v/>
      </c>
      <c r="J38" s="73" t="str">
        <f t="shared" si="7"/>
        <v/>
      </c>
      <c r="K38" s="156"/>
      <c r="L38" s="157"/>
      <c r="M38" s="156"/>
      <c r="N38" s="157"/>
      <c r="O38" s="74" t="str">
        <f t="shared" si="3"/>
        <v/>
      </c>
      <c r="P38" s="75" t="str">
        <f t="shared" si="4"/>
        <v/>
      </c>
      <c r="Q38" s="75" t="str">
        <f t="shared" si="6"/>
        <v>1331883</v>
      </c>
      <c r="R38" s="76"/>
      <c r="S38" s="77" t="str">
        <f t="shared" si="5"/>
        <v/>
      </c>
    </row>
    <row r="39" spans="1:19" ht="14.45" customHeight="1" x14ac:dyDescent="0.2">
      <c r="A39" s="71"/>
      <c r="B39" s="145"/>
      <c r="C39" s="146"/>
      <c r="D39" s="72" t="str">
        <f t="shared" si="0"/>
        <v/>
      </c>
      <c r="E39" s="158" t="str">
        <f t="shared" si="1"/>
        <v/>
      </c>
      <c r="F39" s="158"/>
      <c r="G39" s="158"/>
      <c r="H39" s="158"/>
      <c r="I39" s="72" t="str">
        <f t="shared" si="2"/>
        <v/>
      </c>
      <c r="J39" s="73" t="str">
        <f t="shared" si="7"/>
        <v/>
      </c>
      <c r="K39" s="156"/>
      <c r="L39" s="157"/>
      <c r="M39" s="156"/>
      <c r="N39" s="157"/>
      <c r="O39" s="74" t="str">
        <f t="shared" si="3"/>
        <v/>
      </c>
      <c r="P39" s="75" t="str">
        <f t="shared" si="4"/>
        <v/>
      </c>
      <c r="Q39" s="75" t="str">
        <f t="shared" si="6"/>
        <v>1331883</v>
      </c>
      <c r="R39" s="76"/>
      <c r="S39" s="77" t="str">
        <f t="shared" si="5"/>
        <v/>
      </c>
    </row>
    <row r="40" spans="1:19" ht="14.45" customHeight="1" x14ac:dyDescent="0.2">
      <c r="A40" s="71"/>
      <c r="B40" s="145"/>
      <c r="C40" s="146"/>
      <c r="D40" s="72" t="str">
        <f t="shared" si="0"/>
        <v/>
      </c>
      <c r="E40" s="158" t="str">
        <f t="shared" si="1"/>
        <v/>
      </c>
      <c r="F40" s="158"/>
      <c r="G40" s="158"/>
      <c r="H40" s="158"/>
      <c r="I40" s="72" t="str">
        <f t="shared" si="2"/>
        <v/>
      </c>
      <c r="J40" s="73" t="str">
        <f t="shared" si="7"/>
        <v/>
      </c>
      <c r="K40" s="156"/>
      <c r="L40" s="157"/>
      <c r="M40" s="156"/>
      <c r="N40" s="157"/>
      <c r="O40" s="74" t="str">
        <f t="shared" si="3"/>
        <v/>
      </c>
      <c r="P40" s="75" t="str">
        <f t="shared" si="4"/>
        <v/>
      </c>
      <c r="Q40" s="75" t="str">
        <f t="shared" si="6"/>
        <v>1331883</v>
      </c>
      <c r="R40" s="76"/>
      <c r="S40" s="77" t="str">
        <f t="shared" si="5"/>
        <v/>
      </c>
    </row>
    <row r="41" spans="1:19" ht="14.45" customHeight="1" x14ac:dyDescent="0.2">
      <c r="A41" s="71"/>
      <c r="B41" s="145"/>
      <c r="C41" s="146"/>
      <c r="D41" s="72" t="str">
        <f t="shared" si="0"/>
        <v/>
      </c>
      <c r="E41" s="158" t="str">
        <f t="shared" si="1"/>
        <v/>
      </c>
      <c r="F41" s="158"/>
      <c r="G41" s="158"/>
      <c r="H41" s="158"/>
      <c r="I41" s="72" t="str">
        <f t="shared" si="2"/>
        <v/>
      </c>
      <c r="J41" s="73" t="str">
        <f t="shared" si="7"/>
        <v/>
      </c>
      <c r="K41" s="156"/>
      <c r="L41" s="157"/>
      <c r="M41" s="156"/>
      <c r="N41" s="157"/>
      <c r="O41" s="74" t="str">
        <f t="shared" si="3"/>
        <v/>
      </c>
      <c r="P41" s="75" t="str">
        <f t="shared" si="4"/>
        <v/>
      </c>
      <c r="Q41" s="75" t="str">
        <f t="shared" si="6"/>
        <v>1331883</v>
      </c>
      <c r="R41" s="76"/>
      <c r="S41" s="77" t="str">
        <f t="shared" si="5"/>
        <v/>
      </c>
    </row>
    <row r="42" spans="1:19" ht="14.45" customHeight="1" x14ac:dyDescent="0.2">
      <c r="A42" s="71"/>
      <c r="B42" s="145"/>
      <c r="C42" s="146"/>
      <c r="D42" s="72" t="str">
        <f t="shared" si="0"/>
        <v/>
      </c>
      <c r="E42" s="158" t="str">
        <f t="shared" si="1"/>
        <v/>
      </c>
      <c r="F42" s="158"/>
      <c r="G42" s="158"/>
      <c r="H42" s="158"/>
      <c r="I42" s="72" t="str">
        <f t="shared" si="2"/>
        <v/>
      </c>
      <c r="J42" s="73" t="str">
        <f t="shared" si="7"/>
        <v/>
      </c>
      <c r="K42" s="156"/>
      <c r="L42" s="157"/>
      <c r="M42" s="156"/>
      <c r="N42" s="157"/>
      <c r="O42" s="74" t="str">
        <f t="shared" si="3"/>
        <v/>
      </c>
      <c r="P42" s="75" t="str">
        <f t="shared" ref="P42" si="9">IF(J42="","",(J42*O42))</f>
        <v/>
      </c>
      <c r="Q42" s="75" t="str">
        <f t="shared" si="6"/>
        <v>1331883</v>
      </c>
      <c r="R42" s="76"/>
      <c r="S42" s="77" t="str">
        <f t="shared" si="5"/>
        <v/>
      </c>
    </row>
    <row r="43" spans="1:19" ht="14.45" customHeight="1" x14ac:dyDescent="0.2">
      <c r="A43" s="71"/>
      <c r="B43" s="145"/>
      <c r="C43" s="146"/>
      <c r="D43" s="72" t="str">
        <f t="shared" ref="D43:D74" si="10">IF(A43="","",VLOOKUP(A43,CATALOGO,2,FALSE))</f>
        <v/>
      </c>
      <c r="E43" s="158" t="str">
        <f t="shared" ref="E43:E74" si="11">IF(A43="","",VLOOKUP(A43,CATALOGO,3,FALSE))</f>
        <v/>
      </c>
      <c r="F43" s="158"/>
      <c r="G43" s="158"/>
      <c r="H43" s="158"/>
      <c r="I43" s="72" t="str">
        <f t="shared" ref="I43:I74" si="12">IF(A43="","",VLOOKUP(A43,CATALOGO,4,FALSE))</f>
        <v/>
      </c>
      <c r="J43" s="73" t="str">
        <f t="shared" ref="J43:J74" si="13">IF(A43="","",VLOOKUP(A43,CATALOGO,5,FALSE))</f>
        <v/>
      </c>
      <c r="K43" s="156"/>
      <c r="L43" s="157"/>
      <c r="M43" s="156"/>
      <c r="N43" s="157"/>
      <c r="O43" s="74" t="str">
        <f t="shared" ref="O43:O74" si="14">IF(A43="","",(L43+M43+N43+K43))</f>
        <v/>
      </c>
      <c r="P43" s="75" t="str">
        <f t="shared" ref="P43:P44" si="15">IF(J43="","",(J43*O43))</f>
        <v/>
      </c>
      <c r="Q43" s="75" t="str">
        <f t="shared" si="6"/>
        <v>1331883</v>
      </c>
      <c r="R43" s="76"/>
      <c r="S43" s="77" t="str">
        <f t="shared" ref="S43:S68" si="16">IF(A43="","",VLOOKUP(A43,CATALOGO,6,FALSE))</f>
        <v/>
      </c>
    </row>
    <row r="44" spans="1:19" ht="14.45" customHeight="1" x14ac:dyDescent="0.2">
      <c r="A44" s="71"/>
      <c r="B44" s="145"/>
      <c r="C44" s="146"/>
      <c r="D44" s="72" t="str">
        <f t="shared" si="10"/>
        <v/>
      </c>
      <c r="E44" s="158" t="str">
        <f t="shared" si="11"/>
        <v/>
      </c>
      <c r="F44" s="158"/>
      <c r="G44" s="158"/>
      <c r="H44" s="158"/>
      <c r="I44" s="72" t="str">
        <f t="shared" si="12"/>
        <v/>
      </c>
      <c r="J44" s="73" t="str">
        <f t="shared" si="13"/>
        <v/>
      </c>
      <c r="K44" s="156"/>
      <c r="L44" s="157"/>
      <c r="M44" s="156"/>
      <c r="N44" s="157"/>
      <c r="O44" s="74" t="str">
        <f t="shared" si="14"/>
        <v/>
      </c>
      <c r="P44" s="75" t="str">
        <f t="shared" si="15"/>
        <v/>
      </c>
      <c r="Q44" s="75" t="str">
        <f t="shared" si="6"/>
        <v>1331883</v>
      </c>
      <c r="R44" s="76"/>
      <c r="S44" s="77" t="str">
        <f t="shared" si="16"/>
        <v/>
      </c>
    </row>
    <row r="45" spans="1:19" ht="14.45" customHeight="1" x14ac:dyDescent="0.2">
      <c r="A45" s="71"/>
      <c r="B45" s="145"/>
      <c r="C45" s="146"/>
      <c r="D45" s="72" t="str">
        <f t="shared" si="10"/>
        <v/>
      </c>
      <c r="E45" s="158" t="str">
        <f t="shared" si="11"/>
        <v/>
      </c>
      <c r="F45" s="158"/>
      <c r="G45" s="158"/>
      <c r="H45" s="158"/>
      <c r="I45" s="72" t="str">
        <f t="shared" si="12"/>
        <v/>
      </c>
      <c r="J45" s="73" t="str">
        <f t="shared" si="13"/>
        <v/>
      </c>
      <c r="K45" s="156"/>
      <c r="L45" s="157"/>
      <c r="M45" s="156"/>
      <c r="N45" s="157"/>
      <c r="O45" s="74" t="str">
        <f t="shared" si="14"/>
        <v/>
      </c>
      <c r="P45" s="75" t="str">
        <f t="shared" ref="P45:P50" si="17">IF(J45="","",(J45*O45))</f>
        <v/>
      </c>
      <c r="Q45" s="75" t="str">
        <f t="shared" si="6"/>
        <v>1331883</v>
      </c>
      <c r="R45" s="76"/>
      <c r="S45" s="77" t="str">
        <f t="shared" si="16"/>
        <v/>
      </c>
    </row>
    <row r="46" spans="1:19" ht="14.45" customHeight="1" x14ac:dyDescent="0.2">
      <c r="A46" s="71"/>
      <c r="B46" s="145"/>
      <c r="C46" s="146"/>
      <c r="D46" s="72" t="str">
        <f t="shared" si="10"/>
        <v/>
      </c>
      <c r="E46" s="158" t="str">
        <f t="shared" si="11"/>
        <v/>
      </c>
      <c r="F46" s="158"/>
      <c r="G46" s="158"/>
      <c r="H46" s="158"/>
      <c r="I46" s="72" t="str">
        <f t="shared" si="12"/>
        <v/>
      </c>
      <c r="J46" s="73" t="str">
        <f t="shared" si="13"/>
        <v/>
      </c>
      <c r="K46" s="79"/>
      <c r="L46" s="80"/>
      <c r="M46" s="156"/>
      <c r="N46" s="157"/>
      <c r="O46" s="74" t="str">
        <f t="shared" si="14"/>
        <v/>
      </c>
      <c r="P46" s="75" t="str">
        <f t="shared" si="17"/>
        <v/>
      </c>
      <c r="Q46" s="75" t="str">
        <f t="shared" si="6"/>
        <v>1331883</v>
      </c>
      <c r="R46" s="76"/>
      <c r="S46" s="77" t="str">
        <f t="shared" si="16"/>
        <v/>
      </c>
    </row>
    <row r="47" spans="1:19" ht="14.45" customHeight="1" x14ac:dyDescent="0.2">
      <c r="A47" s="71"/>
      <c r="B47" s="145"/>
      <c r="C47" s="146"/>
      <c r="D47" s="72" t="str">
        <f t="shared" si="10"/>
        <v/>
      </c>
      <c r="E47" s="158" t="str">
        <f t="shared" si="11"/>
        <v/>
      </c>
      <c r="F47" s="158"/>
      <c r="G47" s="158"/>
      <c r="H47" s="158"/>
      <c r="I47" s="72" t="str">
        <f t="shared" si="12"/>
        <v/>
      </c>
      <c r="J47" s="73" t="str">
        <f t="shared" si="13"/>
        <v/>
      </c>
      <c r="K47" s="156"/>
      <c r="L47" s="157"/>
      <c r="M47" s="156"/>
      <c r="N47" s="157"/>
      <c r="O47" s="74" t="str">
        <f t="shared" si="14"/>
        <v/>
      </c>
      <c r="P47" s="75" t="str">
        <f t="shared" si="17"/>
        <v/>
      </c>
      <c r="Q47" s="75" t="str">
        <f t="shared" si="6"/>
        <v>1331883</v>
      </c>
      <c r="R47" s="76"/>
      <c r="S47" s="77" t="str">
        <f t="shared" si="16"/>
        <v/>
      </c>
    </row>
    <row r="48" spans="1:19" ht="14.45" customHeight="1" x14ac:dyDescent="0.2">
      <c r="A48" s="71"/>
      <c r="B48" s="145"/>
      <c r="C48" s="146"/>
      <c r="D48" s="72" t="str">
        <f t="shared" si="10"/>
        <v/>
      </c>
      <c r="E48" s="158" t="str">
        <f t="shared" si="11"/>
        <v/>
      </c>
      <c r="F48" s="158"/>
      <c r="G48" s="158"/>
      <c r="H48" s="158"/>
      <c r="I48" s="72" t="str">
        <f t="shared" si="12"/>
        <v/>
      </c>
      <c r="J48" s="73" t="str">
        <f t="shared" si="13"/>
        <v/>
      </c>
      <c r="K48" s="156"/>
      <c r="L48" s="157"/>
      <c r="M48" s="156"/>
      <c r="N48" s="157"/>
      <c r="O48" s="74" t="str">
        <f t="shared" si="14"/>
        <v/>
      </c>
      <c r="P48" s="75" t="str">
        <f t="shared" si="17"/>
        <v/>
      </c>
      <c r="Q48" s="75" t="str">
        <f t="shared" si="6"/>
        <v>1331883</v>
      </c>
      <c r="R48" s="76"/>
      <c r="S48" s="77" t="str">
        <f t="shared" si="16"/>
        <v/>
      </c>
    </row>
    <row r="49" spans="1:19" ht="14.45" customHeight="1" x14ac:dyDescent="0.2">
      <c r="A49" s="71"/>
      <c r="B49" s="145"/>
      <c r="C49" s="146"/>
      <c r="D49" s="72" t="str">
        <f t="shared" si="10"/>
        <v/>
      </c>
      <c r="E49" s="158" t="str">
        <f t="shared" si="11"/>
        <v/>
      </c>
      <c r="F49" s="158"/>
      <c r="G49" s="158"/>
      <c r="H49" s="158"/>
      <c r="I49" s="72" t="str">
        <f t="shared" si="12"/>
        <v/>
      </c>
      <c r="J49" s="73" t="str">
        <f t="shared" si="13"/>
        <v/>
      </c>
      <c r="K49" s="156"/>
      <c r="L49" s="157"/>
      <c r="M49" s="156"/>
      <c r="N49" s="157"/>
      <c r="O49" s="74" t="str">
        <f t="shared" si="14"/>
        <v/>
      </c>
      <c r="P49" s="75" t="str">
        <f t="shared" si="17"/>
        <v/>
      </c>
      <c r="Q49" s="75" t="str">
        <f t="shared" si="6"/>
        <v>1331883</v>
      </c>
      <c r="R49" s="76"/>
      <c r="S49" s="77" t="str">
        <f t="shared" si="16"/>
        <v/>
      </c>
    </row>
    <row r="50" spans="1:19" ht="14.45" customHeight="1" x14ac:dyDescent="0.2">
      <c r="A50" s="71"/>
      <c r="B50" s="145"/>
      <c r="C50" s="146"/>
      <c r="D50" s="72" t="str">
        <f t="shared" si="10"/>
        <v/>
      </c>
      <c r="E50" s="158" t="str">
        <f t="shared" si="11"/>
        <v/>
      </c>
      <c r="F50" s="158"/>
      <c r="G50" s="158"/>
      <c r="H50" s="158"/>
      <c r="I50" s="72" t="str">
        <f t="shared" si="12"/>
        <v/>
      </c>
      <c r="J50" s="73" t="str">
        <f t="shared" si="13"/>
        <v/>
      </c>
      <c r="K50" s="156"/>
      <c r="L50" s="157"/>
      <c r="M50" s="156"/>
      <c r="N50" s="157"/>
      <c r="O50" s="74" t="str">
        <f t="shared" si="14"/>
        <v/>
      </c>
      <c r="P50" s="75" t="str">
        <f t="shared" si="17"/>
        <v/>
      </c>
      <c r="Q50" s="75" t="str">
        <f t="shared" si="6"/>
        <v>1331883</v>
      </c>
      <c r="R50" s="76"/>
      <c r="S50" s="77" t="str">
        <f t="shared" si="16"/>
        <v/>
      </c>
    </row>
    <row r="51" spans="1:19" ht="14.45" customHeight="1" x14ac:dyDescent="0.2">
      <c r="A51" s="71"/>
      <c r="B51" s="145"/>
      <c r="C51" s="146"/>
      <c r="D51" s="72" t="str">
        <f t="shared" si="10"/>
        <v/>
      </c>
      <c r="E51" s="158" t="str">
        <f t="shared" si="11"/>
        <v/>
      </c>
      <c r="F51" s="158"/>
      <c r="G51" s="158"/>
      <c r="H51" s="158"/>
      <c r="I51" s="72" t="str">
        <f t="shared" si="12"/>
        <v/>
      </c>
      <c r="J51" s="73" t="str">
        <f t="shared" si="13"/>
        <v/>
      </c>
      <c r="K51" s="156"/>
      <c r="L51" s="157"/>
      <c r="M51" s="156"/>
      <c r="N51" s="157"/>
      <c r="O51" s="74" t="str">
        <f t="shared" si="14"/>
        <v/>
      </c>
      <c r="P51" s="75" t="str">
        <f t="shared" ref="P51:P58" si="18">IF(J51="","",(J51*O51))</f>
        <v/>
      </c>
      <c r="Q51" s="75" t="str">
        <f t="shared" si="6"/>
        <v>1331883</v>
      </c>
      <c r="R51" s="76"/>
      <c r="S51" s="77" t="str">
        <f t="shared" si="16"/>
        <v/>
      </c>
    </row>
    <row r="52" spans="1:19" ht="14.45" customHeight="1" x14ac:dyDescent="0.2">
      <c r="A52" s="71"/>
      <c r="B52" s="145"/>
      <c r="C52" s="146"/>
      <c r="D52" s="72" t="str">
        <f t="shared" si="10"/>
        <v/>
      </c>
      <c r="E52" s="158" t="str">
        <f t="shared" si="11"/>
        <v/>
      </c>
      <c r="F52" s="158"/>
      <c r="G52" s="158"/>
      <c r="H52" s="158"/>
      <c r="I52" s="72" t="str">
        <f t="shared" si="12"/>
        <v/>
      </c>
      <c r="J52" s="73" t="str">
        <f t="shared" si="13"/>
        <v/>
      </c>
      <c r="K52" s="156"/>
      <c r="L52" s="157"/>
      <c r="M52" s="156"/>
      <c r="N52" s="157"/>
      <c r="O52" s="74" t="str">
        <f t="shared" si="14"/>
        <v/>
      </c>
      <c r="P52" s="75" t="str">
        <f t="shared" si="18"/>
        <v/>
      </c>
      <c r="Q52" s="75" t="str">
        <f t="shared" si="6"/>
        <v>1331883</v>
      </c>
      <c r="R52" s="76"/>
      <c r="S52" s="77" t="str">
        <f t="shared" si="16"/>
        <v/>
      </c>
    </row>
    <row r="53" spans="1:19" ht="15" customHeight="1" x14ac:dyDescent="0.2">
      <c r="A53" s="71"/>
      <c r="B53" s="145"/>
      <c r="C53" s="146"/>
      <c r="D53" s="72" t="str">
        <f t="shared" si="10"/>
        <v/>
      </c>
      <c r="E53" s="158" t="str">
        <f t="shared" si="11"/>
        <v/>
      </c>
      <c r="F53" s="158"/>
      <c r="G53" s="158"/>
      <c r="H53" s="158"/>
      <c r="I53" s="72" t="str">
        <f t="shared" si="12"/>
        <v/>
      </c>
      <c r="J53" s="73" t="str">
        <f t="shared" si="13"/>
        <v/>
      </c>
      <c r="K53" s="156"/>
      <c r="L53" s="157"/>
      <c r="M53" s="156"/>
      <c r="N53" s="157"/>
      <c r="O53" s="74" t="str">
        <f t="shared" si="14"/>
        <v/>
      </c>
      <c r="P53" s="75" t="str">
        <f t="shared" si="18"/>
        <v/>
      </c>
      <c r="Q53" s="75" t="str">
        <f t="shared" si="6"/>
        <v>1331883</v>
      </c>
      <c r="R53" s="76"/>
      <c r="S53" s="77" t="str">
        <f t="shared" si="16"/>
        <v/>
      </c>
    </row>
    <row r="54" spans="1:19" ht="15" customHeight="1" x14ac:dyDescent="0.2">
      <c r="A54" s="71"/>
      <c r="B54" s="145"/>
      <c r="C54" s="146"/>
      <c r="D54" s="72" t="str">
        <f t="shared" si="10"/>
        <v/>
      </c>
      <c r="E54" s="158" t="str">
        <f t="shared" si="11"/>
        <v/>
      </c>
      <c r="F54" s="158"/>
      <c r="G54" s="158"/>
      <c r="H54" s="158"/>
      <c r="I54" s="72" t="str">
        <f t="shared" si="12"/>
        <v/>
      </c>
      <c r="J54" s="73" t="str">
        <f t="shared" si="13"/>
        <v/>
      </c>
      <c r="K54" s="156"/>
      <c r="L54" s="157"/>
      <c r="M54" s="156"/>
      <c r="N54" s="157"/>
      <c r="O54" s="74" t="str">
        <f t="shared" si="14"/>
        <v/>
      </c>
      <c r="P54" s="75" t="str">
        <f t="shared" si="18"/>
        <v/>
      </c>
      <c r="Q54" s="75" t="str">
        <f t="shared" si="6"/>
        <v>1331883</v>
      </c>
      <c r="R54" s="76"/>
      <c r="S54" s="77" t="str">
        <f t="shared" si="16"/>
        <v/>
      </c>
    </row>
    <row r="55" spans="1:19" ht="15" customHeight="1" x14ac:dyDescent="0.2">
      <c r="A55" s="71"/>
      <c r="B55" s="145"/>
      <c r="C55" s="146"/>
      <c r="D55" s="72" t="str">
        <f t="shared" si="10"/>
        <v/>
      </c>
      <c r="E55" s="158" t="str">
        <f t="shared" si="11"/>
        <v/>
      </c>
      <c r="F55" s="158"/>
      <c r="G55" s="158"/>
      <c r="H55" s="158"/>
      <c r="I55" s="72" t="str">
        <f t="shared" si="12"/>
        <v/>
      </c>
      <c r="J55" s="73" t="str">
        <f t="shared" si="13"/>
        <v/>
      </c>
      <c r="K55" s="156"/>
      <c r="L55" s="157"/>
      <c r="M55" s="156"/>
      <c r="N55" s="157"/>
      <c r="O55" s="74" t="str">
        <f t="shared" si="14"/>
        <v/>
      </c>
      <c r="P55" s="75" t="str">
        <f t="shared" si="18"/>
        <v/>
      </c>
      <c r="Q55" s="75" t="str">
        <f t="shared" si="6"/>
        <v>1331883</v>
      </c>
      <c r="R55" s="76"/>
      <c r="S55" s="77" t="str">
        <f t="shared" si="16"/>
        <v/>
      </c>
    </row>
    <row r="56" spans="1:19" ht="15" customHeight="1" x14ac:dyDescent="0.2">
      <c r="A56" s="71"/>
      <c r="B56" s="145"/>
      <c r="C56" s="146"/>
      <c r="D56" s="72" t="str">
        <f t="shared" si="10"/>
        <v/>
      </c>
      <c r="E56" s="158" t="str">
        <f t="shared" si="11"/>
        <v/>
      </c>
      <c r="F56" s="158"/>
      <c r="G56" s="158"/>
      <c r="H56" s="158"/>
      <c r="I56" s="72" t="str">
        <f t="shared" si="12"/>
        <v/>
      </c>
      <c r="J56" s="73" t="str">
        <f t="shared" si="13"/>
        <v/>
      </c>
      <c r="K56" s="156"/>
      <c r="L56" s="157"/>
      <c r="M56" s="156"/>
      <c r="N56" s="157"/>
      <c r="O56" s="74" t="str">
        <f t="shared" si="14"/>
        <v/>
      </c>
      <c r="P56" s="75" t="str">
        <f t="shared" si="18"/>
        <v/>
      </c>
      <c r="Q56" s="75" t="str">
        <f t="shared" si="6"/>
        <v>1331883</v>
      </c>
      <c r="R56" s="76"/>
      <c r="S56" s="77" t="str">
        <f t="shared" si="16"/>
        <v/>
      </c>
    </row>
    <row r="57" spans="1:19" ht="15" customHeight="1" x14ac:dyDescent="0.2">
      <c r="A57" s="71"/>
      <c r="B57" s="145"/>
      <c r="C57" s="146"/>
      <c r="D57" s="72" t="str">
        <f t="shared" si="10"/>
        <v/>
      </c>
      <c r="E57" s="158" t="str">
        <f t="shared" si="11"/>
        <v/>
      </c>
      <c r="F57" s="158"/>
      <c r="G57" s="158"/>
      <c r="H57" s="158"/>
      <c r="I57" s="72" t="str">
        <f t="shared" si="12"/>
        <v/>
      </c>
      <c r="J57" s="73" t="str">
        <f t="shared" si="13"/>
        <v/>
      </c>
      <c r="K57" s="156"/>
      <c r="L57" s="157"/>
      <c r="M57" s="156"/>
      <c r="N57" s="157"/>
      <c r="O57" s="74" t="str">
        <f t="shared" si="14"/>
        <v/>
      </c>
      <c r="P57" s="75" t="str">
        <f t="shared" si="18"/>
        <v/>
      </c>
      <c r="Q57" s="75" t="str">
        <f t="shared" si="6"/>
        <v>1331883</v>
      </c>
      <c r="R57" s="76"/>
      <c r="S57" s="77" t="str">
        <f t="shared" si="16"/>
        <v/>
      </c>
    </row>
    <row r="58" spans="1:19" ht="15" customHeight="1" x14ac:dyDescent="0.2">
      <c r="A58" s="71"/>
      <c r="B58" s="145"/>
      <c r="C58" s="146"/>
      <c r="D58" s="72" t="str">
        <f t="shared" si="10"/>
        <v/>
      </c>
      <c r="E58" s="158" t="str">
        <f t="shared" si="11"/>
        <v/>
      </c>
      <c r="F58" s="158"/>
      <c r="G58" s="158"/>
      <c r="H58" s="158"/>
      <c r="I58" s="72" t="str">
        <f t="shared" si="12"/>
        <v/>
      </c>
      <c r="J58" s="73" t="str">
        <f t="shared" si="13"/>
        <v/>
      </c>
      <c r="K58" s="156"/>
      <c r="L58" s="157"/>
      <c r="M58" s="156"/>
      <c r="N58" s="157"/>
      <c r="O58" s="74" t="str">
        <f t="shared" si="14"/>
        <v/>
      </c>
      <c r="P58" s="75" t="str">
        <f t="shared" si="18"/>
        <v/>
      </c>
      <c r="Q58" s="75" t="str">
        <f t="shared" si="6"/>
        <v>1331883</v>
      </c>
      <c r="R58" s="76"/>
      <c r="S58" s="77" t="str">
        <f t="shared" si="16"/>
        <v/>
      </c>
    </row>
    <row r="59" spans="1:19" ht="15" customHeight="1" x14ac:dyDescent="0.2">
      <c r="A59" s="71"/>
      <c r="B59" s="145"/>
      <c r="C59" s="146"/>
      <c r="D59" s="72" t="str">
        <f t="shared" si="10"/>
        <v/>
      </c>
      <c r="E59" s="158" t="str">
        <f t="shared" si="11"/>
        <v/>
      </c>
      <c r="F59" s="158"/>
      <c r="G59" s="158"/>
      <c r="H59" s="158"/>
      <c r="I59" s="72" t="str">
        <f t="shared" si="12"/>
        <v/>
      </c>
      <c r="J59" s="73" t="str">
        <f t="shared" si="13"/>
        <v/>
      </c>
      <c r="K59" s="156"/>
      <c r="L59" s="157"/>
      <c r="M59" s="156"/>
      <c r="N59" s="157"/>
      <c r="O59" s="74" t="str">
        <f t="shared" si="14"/>
        <v/>
      </c>
      <c r="P59" s="75" t="str">
        <f t="shared" ref="P59:P71" si="19">IF(J59="","",(J59*O59))</f>
        <v/>
      </c>
      <c r="Q59" s="75" t="str">
        <f t="shared" si="6"/>
        <v>1331883</v>
      </c>
      <c r="R59" s="76"/>
      <c r="S59" s="77" t="str">
        <f t="shared" si="16"/>
        <v/>
      </c>
    </row>
    <row r="60" spans="1:19" ht="15" customHeight="1" x14ac:dyDescent="0.2">
      <c r="A60" s="71"/>
      <c r="B60" s="145"/>
      <c r="C60" s="146"/>
      <c r="D60" s="72" t="str">
        <f t="shared" si="10"/>
        <v/>
      </c>
      <c r="E60" s="158" t="str">
        <f t="shared" si="11"/>
        <v/>
      </c>
      <c r="F60" s="158"/>
      <c r="G60" s="158"/>
      <c r="H60" s="158"/>
      <c r="I60" s="72" t="str">
        <f t="shared" si="12"/>
        <v/>
      </c>
      <c r="J60" s="73" t="str">
        <f t="shared" si="13"/>
        <v/>
      </c>
      <c r="K60" s="156"/>
      <c r="L60" s="157"/>
      <c r="M60" s="156"/>
      <c r="N60" s="157"/>
      <c r="O60" s="74" t="str">
        <f t="shared" si="14"/>
        <v/>
      </c>
      <c r="P60" s="75" t="str">
        <f t="shared" si="19"/>
        <v/>
      </c>
      <c r="Q60" s="75" t="str">
        <f t="shared" si="6"/>
        <v>1331883</v>
      </c>
      <c r="R60" s="76"/>
      <c r="S60" s="77" t="str">
        <f t="shared" si="16"/>
        <v/>
      </c>
    </row>
    <row r="61" spans="1:19" ht="15" customHeight="1" x14ac:dyDescent="0.2">
      <c r="A61" s="71"/>
      <c r="B61" s="145"/>
      <c r="C61" s="146"/>
      <c r="D61" s="72" t="str">
        <f t="shared" si="10"/>
        <v/>
      </c>
      <c r="E61" s="158" t="str">
        <f t="shared" si="11"/>
        <v/>
      </c>
      <c r="F61" s="158"/>
      <c r="G61" s="158"/>
      <c r="H61" s="158"/>
      <c r="I61" s="72" t="str">
        <f t="shared" si="12"/>
        <v/>
      </c>
      <c r="J61" s="73" t="str">
        <f t="shared" si="13"/>
        <v/>
      </c>
      <c r="K61" s="156"/>
      <c r="L61" s="157"/>
      <c r="M61" s="156"/>
      <c r="N61" s="157"/>
      <c r="O61" s="74" t="str">
        <f t="shared" si="14"/>
        <v/>
      </c>
      <c r="P61" s="75" t="str">
        <f t="shared" si="19"/>
        <v/>
      </c>
      <c r="Q61" s="75" t="str">
        <f t="shared" si="6"/>
        <v>1331883</v>
      </c>
      <c r="R61" s="76"/>
      <c r="S61" s="77" t="str">
        <f t="shared" si="16"/>
        <v/>
      </c>
    </row>
    <row r="62" spans="1:19" ht="15" customHeight="1" x14ac:dyDescent="0.2">
      <c r="A62" s="71"/>
      <c r="B62" s="145"/>
      <c r="C62" s="146"/>
      <c r="D62" s="72" t="str">
        <f t="shared" si="10"/>
        <v/>
      </c>
      <c r="E62" s="158" t="str">
        <f t="shared" si="11"/>
        <v/>
      </c>
      <c r="F62" s="158"/>
      <c r="G62" s="158"/>
      <c r="H62" s="158"/>
      <c r="I62" s="72" t="str">
        <f t="shared" si="12"/>
        <v/>
      </c>
      <c r="J62" s="73" t="str">
        <f t="shared" si="13"/>
        <v/>
      </c>
      <c r="K62" s="156"/>
      <c r="L62" s="157"/>
      <c r="M62" s="156"/>
      <c r="N62" s="157"/>
      <c r="O62" s="74" t="str">
        <f t="shared" si="14"/>
        <v/>
      </c>
      <c r="P62" s="75" t="str">
        <f t="shared" si="19"/>
        <v/>
      </c>
      <c r="Q62" s="75" t="str">
        <f t="shared" si="6"/>
        <v>1331883</v>
      </c>
      <c r="R62" s="76"/>
      <c r="S62" s="77" t="str">
        <f t="shared" si="16"/>
        <v/>
      </c>
    </row>
    <row r="63" spans="1:19" ht="14.45" customHeight="1" x14ac:dyDescent="0.2">
      <c r="A63" s="71"/>
      <c r="B63" s="145"/>
      <c r="C63" s="146"/>
      <c r="D63" s="72" t="str">
        <f t="shared" si="10"/>
        <v/>
      </c>
      <c r="E63" s="158" t="str">
        <f t="shared" si="11"/>
        <v/>
      </c>
      <c r="F63" s="158"/>
      <c r="G63" s="158"/>
      <c r="H63" s="158"/>
      <c r="I63" s="72" t="str">
        <f t="shared" si="12"/>
        <v/>
      </c>
      <c r="J63" s="73" t="str">
        <f t="shared" si="13"/>
        <v/>
      </c>
      <c r="K63" s="156"/>
      <c r="L63" s="157"/>
      <c r="M63" s="156"/>
      <c r="N63" s="157"/>
      <c r="O63" s="74" t="str">
        <f t="shared" si="14"/>
        <v/>
      </c>
      <c r="P63" s="75" t="str">
        <f t="shared" si="19"/>
        <v/>
      </c>
      <c r="Q63" s="75" t="str">
        <f t="shared" si="6"/>
        <v>1331883</v>
      </c>
      <c r="R63" s="76"/>
      <c r="S63" s="77" t="str">
        <f t="shared" si="16"/>
        <v/>
      </c>
    </row>
    <row r="64" spans="1:19" ht="14.45" customHeight="1" x14ac:dyDescent="0.2">
      <c r="A64" s="71"/>
      <c r="B64" s="145"/>
      <c r="C64" s="146"/>
      <c r="D64" s="72" t="str">
        <f t="shared" si="10"/>
        <v/>
      </c>
      <c r="E64" s="158" t="str">
        <f t="shared" si="11"/>
        <v/>
      </c>
      <c r="F64" s="158"/>
      <c r="G64" s="158"/>
      <c r="H64" s="158"/>
      <c r="I64" s="72" t="str">
        <f t="shared" si="12"/>
        <v/>
      </c>
      <c r="J64" s="73" t="str">
        <f t="shared" si="13"/>
        <v/>
      </c>
      <c r="K64" s="156"/>
      <c r="L64" s="157"/>
      <c r="M64" s="156"/>
      <c r="N64" s="157"/>
      <c r="O64" s="74" t="str">
        <f t="shared" si="14"/>
        <v/>
      </c>
      <c r="P64" s="75" t="str">
        <f t="shared" si="19"/>
        <v/>
      </c>
      <c r="Q64" s="75" t="str">
        <f t="shared" si="6"/>
        <v>1331883</v>
      </c>
      <c r="R64" s="76"/>
      <c r="S64" s="77" t="str">
        <f t="shared" si="16"/>
        <v/>
      </c>
    </row>
    <row r="65" spans="1:19" ht="14.45" customHeight="1" x14ac:dyDescent="0.2">
      <c r="A65" s="71"/>
      <c r="B65" s="145"/>
      <c r="C65" s="146"/>
      <c r="D65" s="72" t="str">
        <f t="shared" si="10"/>
        <v/>
      </c>
      <c r="E65" s="158" t="str">
        <f t="shared" si="11"/>
        <v/>
      </c>
      <c r="F65" s="158"/>
      <c r="G65" s="158"/>
      <c r="H65" s="158"/>
      <c r="I65" s="72" t="str">
        <f t="shared" si="12"/>
        <v/>
      </c>
      <c r="J65" s="73" t="str">
        <f t="shared" si="13"/>
        <v/>
      </c>
      <c r="K65" s="156"/>
      <c r="L65" s="157"/>
      <c r="M65" s="156"/>
      <c r="N65" s="157"/>
      <c r="O65" s="74" t="str">
        <f t="shared" si="14"/>
        <v/>
      </c>
      <c r="P65" s="75" t="str">
        <f t="shared" si="19"/>
        <v/>
      </c>
      <c r="Q65" s="75" t="str">
        <f t="shared" si="6"/>
        <v>1331883</v>
      </c>
      <c r="R65" s="76"/>
      <c r="S65" s="77" t="str">
        <f t="shared" si="16"/>
        <v/>
      </c>
    </row>
    <row r="66" spans="1:19" ht="14.45" customHeight="1" x14ac:dyDescent="0.2">
      <c r="A66" s="71"/>
      <c r="B66" s="145"/>
      <c r="C66" s="146"/>
      <c r="D66" s="72" t="str">
        <f t="shared" si="10"/>
        <v/>
      </c>
      <c r="E66" s="158" t="str">
        <f t="shared" si="11"/>
        <v/>
      </c>
      <c r="F66" s="158"/>
      <c r="G66" s="158"/>
      <c r="H66" s="158"/>
      <c r="I66" s="72" t="str">
        <f t="shared" si="12"/>
        <v/>
      </c>
      <c r="J66" s="73" t="str">
        <f t="shared" si="13"/>
        <v/>
      </c>
      <c r="K66" s="156"/>
      <c r="L66" s="157"/>
      <c r="M66" s="156"/>
      <c r="N66" s="157"/>
      <c r="O66" s="74" t="str">
        <f t="shared" si="14"/>
        <v/>
      </c>
      <c r="P66" s="75" t="str">
        <f t="shared" si="19"/>
        <v/>
      </c>
      <c r="Q66" s="75" t="str">
        <f t="shared" si="6"/>
        <v>1331883</v>
      </c>
      <c r="R66" s="76"/>
      <c r="S66" s="77" t="str">
        <f t="shared" si="16"/>
        <v/>
      </c>
    </row>
    <row r="67" spans="1:19" ht="14.45" customHeight="1" x14ac:dyDescent="0.2">
      <c r="A67" s="71"/>
      <c r="B67" s="145"/>
      <c r="C67" s="146"/>
      <c r="D67" s="72" t="str">
        <f t="shared" si="10"/>
        <v/>
      </c>
      <c r="E67" s="158" t="str">
        <f t="shared" si="11"/>
        <v/>
      </c>
      <c r="F67" s="158"/>
      <c r="G67" s="158"/>
      <c r="H67" s="158"/>
      <c r="I67" s="72" t="str">
        <f t="shared" si="12"/>
        <v/>
      </c>
      <c r="J67" s="73" t="str">
        <f t="shared" si="13"/>
        <v/>
      </c>
      <c r="K67" s="156"/>
      <c r="L67" s="157"/>
      <c r="M67" s="156"/>
      <c r="N67" s="157"/>
      <c r="O67" s="74" t="str">
        <f t="shared" si="14"/>
        <v/>
      </c>
      <c r="P67" s="75" t="str">
        <f t="shared" si="19"/>
        <v/>
      </c>
      <c r="Q67" s="75" t="str">
        <f t="shared" si="6"/>
        <v>1331883</v>
      </c>
      <c r="R67" s="76"/>
      <c r="S67" s="77" t="str">
        <f t="shared" si="16"/>
        <v/>
      </c>
    </row>
    <row r="68" spans="1:19" ht="14.45" customHeight="1" x14ac:dyDescent="0.2">
      <c r="A68" s="71"/>
      <c r="B68" s="145"/>
      <c r="C68" s="146"/>
      <c r="D68" s="72" t="str">
        <f t="shared" si="10"/>
        <v/>
      </c>
      <c r="E68" s="158" t="str">
        <f t="shared" si="11"/>
        <v/>
      </c>
      <c r="F68" s="158"/>
      <c r="G68" s="158"/>
      <c r="H68" s="158"/>
      <c r="I68" s="72" t="str">
        <f t="shared" si="12"/>
        <v/>
      </c>
      <c r="J68" s="73" t="str">
        <f t="shared" si="13"/>
        <v/>
      </c>
      <c r="K68" s="156"/>
      <c r="L68" s="157"/>
      <c r="M68" s="156"/>
      <c r="N68" s="157"/>
      <c r="O68" s="74" t="str">
        <f t="shared" si="14"/>
        <v/>
      </c>
      <c r="P68" s="75" t="str">
        <f t="shared" si="19"/>
        <v/>
      </c>
      <c r="Q68" s="75" t="str">
        <f t="shared" si="6"/>
        <v>1331883</v>
      </c>
      <c r="R68" s="76"/>
      <c r="S68" s="77" t="str">
        <f t="shared" si="16"/>
        <v/>
      </c>
    </row>
    <row r="69" spans="1:19" ht="14.45" customHeight="1" x14ac:dyDescent="0.2">
      <c r="A69" s="71"/>
      <c r="B69" s="145"/>
      <c r="C69" s="146"/>
      <c r="D69" s="72" t="str">
        <f t="shared" si="10"/>
        <v/>
      </c>
      <c r="E69" s="158" t="str">
        <f t="shared" si="11"/>
        <v/>
      </c>
      <c r="F69" s="158"/>
      <c r="G69" s="158"/>
      <c r="H69" s="158"/>
      <c r="I69" s="72" t="str">
        <f t="shared" si="12"/>
        <v/>
      </c>
      <c r="J69" s="73" t="str">
        <f t="shared" si="13"/>
        <v/>
      </c>
      <c r="K69" s="156"/>
      <c r="L69" s="157"/>
      <c r="M69" s="156"/>
      <c r="N69" s="157"/>
      <c r="O69" s="74" t="str">
        <f t="shared" si="14"/>
        <v/>
      </c>
      <c r="P69" s="75" t="str">
        <f t="shared" ref="P69" si="20">IF(J69="","",(J69*O69))</f>
        <v/>
      </c>
      <c r="Q69" s="75" t="str">
        <f t="shared" si="6"/>
        <v>1331883</v>
      </c>
      <c r="R69" s="76"/>
      <c r="S69" s="77"/>
    </row>
    <row r="70" spans="1:19" ht="14.45" customHeight="1" x14ac:dyDescent="0.2">
      <c r="A70" s="71"/>
      <c r="B70" s="145"/>
      <c r="C70" s="146"/>
      <c r="D70" s="72" t="str">
        <f t="shared" si="10"/>
        <v/>
      </c>
      <c r="E70" s="158" t="str">
        <f t="shared" si="11"/>
        <v/>
      </c>
      <c r="F70" s="158"/>
      <c r="G70" s="158"/>
      <c r="H70" s="158"/>
      <c r="I70" s="72" t="str">
        <f t="shared" si="12"/>
        <v/>
      </c>
      <c r="J70" s="73" t="str">
        <f t="shared" si="13"/>
        <v/>
      </c>
      <c r="K70" s="156"/>
      <c r="L70" s="157"/>
      <c r="M70" s="156"/>
      <c r="N70" s="157"/>
      <c r="O70" s="74" t="str">
        <f t="shared" si="14"/>
        <v/>
      </c>
      <c r="P70" s="75" t="str">
        <f t="shared" si="19"/>
        <v/>
      </c>
      <c r="Q70" s="75" t="str">
        <f t="shared" si="6"/>
        <v>1331883</v>
      </c>
      <c r="R70" s="76"/>
      <c r="S70" s="77" t="str">
        <f>IF(A70="","",VLOOKUP(A70,CATALOGO,6,FALSE))</f>
        <v/>
      </c>
    </row>
    <row r="71" spans="1:19" ht="14.45" customHeight="1" x14ac:dyDescent="0.2">
      <c r="A71" s="71"/>
      <c r="B71" s="145"/>
      <c r="C71" s="146"/>
      <c r="D71" s="72" t="str">
        <f t="shared" si="10"/>
        <v/>
      </c>
      <c r="E71" s="158" t="str">
        <f t="shared" si="11"/>
        <v/>
      </c>
      <c r="F71" s="158"/>
      <c r="G71" s="158"/>
      <c r="H71" s="158"/>
      <c r="I71" s="72" t="str">
        <f t="shared" si="12"/>
        <v/>
      </c>
      <c r="J71" s="73" t="str">
        <f t="shared" si="13"/>
        <v/>
      </c>
      <c r="K71" s="156"/>
      <c r="L71" s="157"/>
      <c r="M71" s="156"/>
      <c r="N71" s="157"/>
      <c r="O71" s="74" t="str">
        <f t="shared" si="14"/>
        <v/>
      </c>
      <c r="P71" s="75" t="str">
        <f t="shared" si="19"/>
        <v/>
      </c>
      <c r="Q71" s="75" t="str">
        <f t="shared" si="6"/>
        <v>1331883</v>
      </c>
      <c r="R71" s="76"/>
      <c r="S71" s="77" t="str">
        <f>IF(A71="","",VLOOKUP(A71,CATALOGO,6,FALSE))</f>
        <v/>
      </c>
    </row>
    <row r="72" spans="1:19" ht="14.45" customHeight="1" x14ac:dyDescent="0.2">
      <c r="A72" s="71"/>
      <c r="B72" s="145"/>
      <c r="C72" s="146"/>
      <c r="D72" s="72" t="str">
        <f t="shared" si="10"/>
        <v/>
      </c>
      <c r="E72" s="158" t="str">
        <f t="shared" si="11"/>
        <v/>
      </c>
      <c r="F72" s="158"/>
      <c r="G72" s="158"/>
      <c r="H72" s="158"/>
      <c r="I72" s="72" t="str">
        <f t="shared" si="12"/>
        <v/>
      </c>
      <c r="J72" s="73" t="str">
        <f t="shared" si="13"/>
        <v/>
      </c>
      <c r="K72" s="156"/>
      <c r="L72" s="157"/>
      <c r="M72" s="156"/>
      <c r="N72" s="157"/>
      <c r="O72" s="74" t="str">
        <f t="shared" si="14"/>
        <v/>
      </c>
      <c r="P72" s="75" t="str">
        <f t="shared" ref="P72:P78" si="21">IF(J72="","",(J72*O72))</f>
        <v/>
      </c>
      <c r="Q72" s="75" t="str">
        <f t="shared" si="6"/>
        <v>1331883</v>
      </c>
      <c r="R72" s="76"/>
    </row>
    <row r="73" spans="1:19" ht="14.45" customHeight="1" x14ac:dyDescent="0.2">
      <c r="A73" s="71"/>
      <c r="B73" s="145"/>
      <c r="C73" s="146"/>
      <c r="D73" s="72" t="str">
        <f t="shared" si="10"/>
        <v/>
      </c>
      <c r="E73" s="158" t="str">
        <f t="shared" si="11"/>
        <v/>
      </c>
      <c r="F73" s="158"/>
      <c r="G73" s="158"/>
      <c r="H73" s="158"/>
      <c r="I73" s="72" t="str">
        <f t="shared" si="12"/>
        <v/>
      </c>
      <c r="J73" s="73" t="str">
        <f t="shared" si="13"/>
        <v/>
      </c>
      <c r="K73" s="156"/>
      <c r="L73" s="157"/>
      <c r="M73" s="156"/>
      <c r="N73" s="157"/>
      <c r="O73" s="74" t="str">
        <f t="shared" si="14"/>
        <v/>
      </c>
      <c r="P73" s="75" t="str">
        <f t="shared" si="21"/>
        <v/>
      </c>
      <c r="Q73" s="75" t="str">
        <f t="shared" si="6"/>
        <v>1331883</v>
      </c>
      <c r="R73" s="76"/>
    </row>
    <row r="74" spans="1:19" ht="14.45" customHeight="1" x14ac:dyDescent="0.2">
      <c r="A74" s="71"/>
      <c r="B74" s="145"/>
      <c r="C74" s="146"/>
      <c r="D74" s="72" t="str">
        <f t="shared" si="10"/>
        <v/>
      </c>
      <c r="E74" s="158" t="str">
        <f t="shared" si="11"/>
        <v/>
      </c>
      <c r="F74" s="158"/>
      <c r="G74" s="158"/>
      <c r="H74" s="158"/>
      <c r="I74" s="72" t="str">
        <f t="shared" si="12"/>
        <v/>
      </c>
      <c r="J74" s="73" t="str">
        <f t="shared" si="13"/>
        <v/>
      </c>
      <c r="K74" s="156"/>
      <c r="L74" s="157"/>
      <c r="M74" s="156"/>
      <c r="N74" s="157"/>
      <c r="O74" s="74" t="str">
        <f t="shared" si="14"/>
        <v/>
      </c>
      <c r="P74" s="75" t="str">
        <f t="shared" si="21"/>
        <v/>
      </c>
      <c r="Q74" s="75" t="str">
        <f t="shared" si="6"/>
        <v>1331883</v>
      </c>
      <c r="R74" s="76"/>
    </row>
    <row r="75" spans="1:19" ht="14.45" customHeight="1" x14ac:dyDescent="0.2">
      <c r="A75" s="71"/>
      <c r="B75" s="145"/>
      <c r="C75" s="146"/>
      <c r="D75" s="72" t="str">
        <f t="shared" ref="D75:D81" si="22">IF(A75="","",VLOOKUP(A75,CATALOGO,2,FALSE))</f>
        <v/>
      </c>
      <c r="E75" s="158" t="str">
        <f t="shared" ref="E75:E81" si="23">IF(A75="","",VLOOKUP(A75,CATALOGO,3,FALSE))</f>
        <v/>
      </c>
      <c r="F75" s="158"/>
      <c r="G75" s="158"/>
      <c r="H75" s="158"/>
      <c r="I75" s="72" t="str">
        <f t="shared" ref="I75:I81" si="24">IF(A75="","",VLOOKUP(A75,CATALOGO,4,FALSE))</f>
        <v/>
      </c>
      <c r="J75" s="73" t="str">
        <f t="shared" ref="J75:J81" si="25">IF(A75="","",VLOOKUP(A75,CATALOGO,5,FALSE))</f>
        <v/>
      </c>
      <c r="K75" s="156"/>
      <c r="L75" s="157"/>
      <c r="M75" s="156"/>
      <c r="N75" s="157"/>
      <c r="O75" s="74" t="str">
        <f t="shared" ref="O75:O81" si="26">IF(A75="","",(L75+M75+N75+K75))</f>
        <v/>
      </c>
      <c r="P75" s="75" t="str">
        <f t="shared" si="21"/>
        <v/>
      </c>
      <c r="Q75" s="75" t="str">
        <f t="shared" si="6"/>
        <v>1331883</v>
      </c>
      <c r="R75" s="76"/>
    </row>
    <row r="76" spans="1:19" ht="14.45" customHeight="1" x14ac:dyDescent="0.2">
      <c r="A76" s="71"/>
      <c r="B76" s="145"/>
      <c r="C76" s="146"/>
      <c r="D76" s="72" t="str">
        <f t="shared" si="22"/>
        <v/>
      </c>
      <c r="E76" s="158" t="str">
        <f t="shared" si="23"/>
        <v/>
      </c>
      <c r="F76" s="158"/>
      <c r="G76" s="158"/>
      <c r="H76" s="158"/>
      <c r="I76" s="72" t="str">
        <f t="shared" si="24"/>
        <v/>
      </c>
      <c r="J76" s="73" t="str">
        <f t="shared" si="25"/>
        <v/>
      </c>
      <c r="K76" s="156"/>
      <c r="L76" s="157"/>
      <c r="M76" s="156"/>
      <c r="N76" s="157"/>
      <c r="O76" s="74" t="str">
        <f t="shared" si="26"/>
        <v/>
      </c>
      <c r="P76" s="75" t="str">
        <f t="shared" si="21"/>
        <v/>
      </c>
      <c r="Q76" s="75" t="str">
        <f t="shared" ref="Q76:Q81" si="27">+E$4</f>
        <v>1331883</v>
      </c>
      <c r="R76" s="76"/>
    </row>
    <row r="77" spans="1:19" ht="14.45" customHeight="1" x14ac:dyDescent="0.2">
      <c r="A77" s="71"/>
      <c r="B77" s="145"/>
      <c r="C77" s="146"/>
      <c r="D77" s="72" t="str">
        <f t="shared" si="22"/>
        <v/>
      </c>
      <c r="E77" s="158" t="str">
        <f t="shared" si="23"/>
        <v/>
      </c>
      <c r="F77" s="158"/>
      <c r="G77" s="158"/>
      <c r="H77" s="158"/>
      <c r="I77" s="72" t="str">
        <f t="shared" si="24"/>
        <v/>
      </c>
      <c r="J77" s="73" t="str">
        <f t="shared" si="25"/>
        <v/>
      </c>
      <c r="K77" s="156"/>
      <c r="L77" s="157"/>
      <c r="M77" s="156"/>
      <c r="N77" s="157"/>
      <c r="O77" s="74" t="str">
        <f t="shared" si="26"/>
        <v/>
      </c>
      <c r="P77" s="75" t="str">
        <f t="shared" si="21"/>
        <v/>
      </c>
      <c r="Q77" s="75" t="str">
        <f t="shared" si="27"/>
        <v>1331883</v>
      </c>
      <c r="R77" s="76"/>
    </row>
    <row r="78" spans="1:19" ht="14.45" customHeight="1" x14ac:dyDescent="0.2">
      <c r="A78" s="71"/>
      <c r="B78" s="145"/>
      <c r="C78" s="146"/>
      <c r="D78" s="72" t="str">
        <f t="shared" si="22"/>
        <v/>
      </c>
      <c r="E78" s="158" t="str">
        <f t="shared" si="23"/>
        <v/>
      </c>
      <c r="F78" s="158"/>
      <c r="G78" s="158"/>
      <c r="H78" s="158"/>
      <c r="I78" s="72" t="str">
        <f t="shared" si="24"/>
        <v/>
      </c>
      <c r="J78" s="73" t="str">
        <f t="shared" si="25"/>
        <v/>
      </c>
      <c r="K78" s="156"/>
      <c r="L78" s="157"/>
      <c r="M78" s="156"/>
      <c r="N78" s="157"/>
      <c r="O78" s="74" t="str">
        <f t="shared" si="26"/>
        <v/>
      </c>
      <c r="P78" s="75" t="str">
        <f t="shared" si="21"/>
        <v/>
      </c>
      <c r="Q78" s="75" t="str">
        <f t="shared" si="27"/>
        <v>1331883</v>
      </c>
      <c r="R78" s="76"/>
    </row>
    <row r="79" spans="1:19" ht="14.45" customHeight="1" x14ac:dyDescent="0.2">
      <c r="A79" s="71"/>
      <c r="B79" s="145"/>
      <c r="C79" s="146"/>
      <c r="D79" s="72" t="str">
        <f t="shared" si="22"/>
        <v/>
      </c>
      <c r="E79" s="158" t="str">
        <f t="shared" si="23"/>
        <v/>
      </c>
      <c r="F79" s="158"/>
      <c r="G79" s="158"/>
      <c r="H79" s="158"/>
      <c r="I79" s="72" t="str">
        <f t="shared" si="24"/>
        <v/>
      </c>
      <c r="J79" s="73" t="str">
        <f t="shared" si="25"/>
        <v/>
      </c>
      <c r="K79" s="156"/>
      <c r="L79" s="157"/>
      <c r="M79" s="156"/>
      <c r="N79" s="157"/>
      <c r="O79" s="74" t="str">
        <f t="shared" si="26"/>
        <v/>
      </c>
      <c r="P79" s="75" t="str">
        <f t="shared" ref="P79" si="28">IF(J79="","",(J79*O79))</f>
        <v/>
      </c>
      <c r="Q79" s="75" t="str">
        <f t="shared" si="27"/>
        <v>1331883</v>
      </c>
      <c r="R79" s="76"/>
    </row>
    <row r="80" spans="1:19" ht="14.45" customHeight="1" x14ac:dyDescent="0.25">
      <c r="A80" s="81"/>
      <c r="B80" s="145"/>
      <c r="C80" s="146"/>
      <c r="D80" s="72" t="str">
        <f t="shared" si="22"/>
        <v/>
      </c>
      <c r="E80" s="158" t="str">
        <f t="shared" si="23"/>
        <v/>
      </c>
      <c r="F80" s="158"/>
      <c r="G80" s="158"/>
      <c r="H80" s="158"/>
      <c r="I80" s="72" t="str">
        <f t="shared" si="24"/>
        <v/>
      </c>
      <c r="J80" s="73" t="str">
        <f t="shared" si="25"/>
        <v/>
      </c>
      <c r="K80" s="154"/>
      <c r="L80" s="155"/>
      <c r="M80" s="154"/>
      <c r="N80" s="155"/>
      <c r="O80" s="74" t="str">
        <f t="shared" si="26"/>
        <v/>
      </c>
      <c r="P80" s="75" t="str">
        <f t="shared" ref="P80" si="29">IF(J80="","",(J80*O80))</f>
        <v/>
      </c>
      <c r="Q80" s="75" t="str">
        <f t="shared" si="27"/>
        <v>1331883</v>
      </c>
      <c r="R80" s="82"/>
    </row>
    <row r="81" spans="1:18" ht="14.45" customHeight="1" x14ac:dyDescent="0.2">
      <c r="A81" s="83"/>
      <c r="B81" s="145"/>
      <c r="C81" s="146"/>
      <c r="D81" s="72" t="str">
        <f t="shared" si="22"/>
        <v/>
      </c>
      <c r="E81" s="158" t="str">
        <f t="shared" si="23"/>
        <v/>
      </c>
      <c r="F81" s="158"/>
      <c r="G81" s="158"/>
      <c r="H81" s="158"/>
      <c r="I81" s="72" t="str">
        <f t="shared" si="24"/>
        <v/>
      </c>
      <c r="J81" s="73" t="str">
        <f t="shared" si="25"/>
        <v/>
      </c>
      <c r="K81" s="154"/>
      <c r="L81" s="155"/>
      <c r="M81" s="154"/>
      <c r="N81" s="155"/>
      <c r="O81" s="74" t="str">
        <f t="shared" si="26"/>
        <v/>
      </c>
      <c r="P81" s="75" t="str">
        <f t="shared" ref="P81" si="30">IF(J81="","",(J81*O81))</f>
        <v/>
      </c>
      <c r="Q81" s="75" t="str">
        <f t="shared" si="27"/>
        <v>1331883</v>
      </c>
      <c r="R81" s="82"/>
    </row>
    <row r="82" spans="1:18" x14ac:dyDescent="0.2">
      <c r="P82" s="85">
        <f>SUM(P13:P81)</f>
        <v>0</v>
      </c>
      <c r="Q82" s="85"/>
    </row>
  </sheetData>
  <sheetProtection password="ABDC" sheet="1" objects="1" scenarios="1"/>
  <dataConsolidate/>
  <mergeCells count="307">
    <mergeCell ref="E60:H60"/>
    <mergeCell ref="E61:H61"/>
    <mergeCell ref="E62:H62"/>
    <mergeCell ref="E79:H79"/>
    <mergeCell ref="E68:H68"/>
    <mergeCell ref="E70:H70"/>
    <mergeCell ref="E71:H71"/>
    <mergeCell ref="E63:H63"/>
    <mergeCell ref="E64:H64"/>
    <mergeCell ref="E65:H65"/>
    <mergeCell ref="E66:H66"/>
    <mergeCell ref="E67:H67"/>
    <mergeCell ref="E69:H69"/>
    <mergeCell ref="E72:H72"/>
    <mergeCell ref="E73:H73"/>
    <mergeCell ref="E74:H74"/>
    <mergeCell ref="E75:H75"/>
    <mergeCell ref="E76:H76"/>
    <mergeCell ref="E54:H54"/>
    <mergeCell ref="E55:H55"/>
    <mergeCell ref="E56:H56"/>
    <mergeCell ref="E57:H57"/>
    <mergeCell ref="E58:H58"/>
    <mergeCell ref="E59:H59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M24:N24"/>
    <mergeCell ref="M25:N25"/>
    <mergeCell ref="M26:N26"/>
    <mergeCell ref="M27:N27"/>
    <mergeCell ref="M28:N28"/>
    <mergeCell ref="M29:N29"/>
    <mergeCell ref="E32:H32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E24:H24"/>
    <mergeCell ref="E25:H25"/>
    <mergeCell ref="E26:H26"/>
    <mergeCell ref="E27:H27"/>
    <mergeCell ref="E28:H28"/>
    <mergeCell ref="E29:H29"/>
    <mergeCell ref="M10:N10"/>
    <mergeCell ref="K11:L11"/>
    <mergeCell ref="M11:N11"/>
    <mergeCell ref="M12:N12"/>
    <mergeCell ref="K13:L13"/>
    <mergeCell ref="M13:N13"/>
    <mergeCell ref="K14:L14"/>
    <mergeCell ref="M14:N14"/>
    <mergeCell ref="E10:H10"/>
    <mergeCell ref="E11:H11"/>
    <mergeCell ref="E12:H12"/>
    <mergeCell ref="E13:H13"/>
    <mergeCell ref="E14:H14"/>
    <mergeCell ref="K10:L10"/>
    <mergeCell ref="K12:L12"/>
    <mergeCell ref="O7:P7"/>
    <mergeCell ref="A7:E7"/>
    <mergeCell ref="E1:M1"/>
    <mergeCell ref="E2:M2"/>
    <mergeCell ref="P1:R1"/>
    <mergeCell ref="N1:O1"/>
    <mergeCell ref="K8:L8"/>
    <mergeCell ref="M4:N4"/>
    <mergeCell ref="M6:N6"/>
    <mergeCell ref="M8:N8"/>
    <mergeCell ref="K4:L4"/>
    <mergeCell ref="K6:L6"/>
    <mergeCell ref="A5:D5"/>
    <mergeCell ref="E6:I6"/>
    <mergeCell ref="H4:I4"/>
    <mergeCell ref="H8:I8"/>
    <mergeCell ref="A4:C4"/>
    <mergeCell ref="N2:O2"/>
    <mergeCell ref="P2:R2"/>
    <mergeCell ref="E80:H80"/>
    <mergeCell ref="E81:H81"/>
    <mergeCell ref="E78:H78"/>
    <mergeCell ref="E77:H77"/>
    <mergeCell ref="M15:N15"/>
    <mergeCell ref="K16:L16"/>
    <mergeCell ref="M16:N16"/>
    <mergeCell ref="K17:L17"/>
    <mergeCell ref="E15:H15"/>
    <mergeCell ref="E16:H16"/>
    <mergeCell ref="E17:H17"/>
    <mergeCell ref="K15:L15"/>
    <mergeCell ref="E23:H23"/>
    <mergeCell ref="E19:H19"/>
    <mergeCell ref="E20:H20"/>
    <mergeCell ref="E21:H21"/>
    <mergeCell ref="E22:H22"/>
    <mergeCell ref="K22:L22"/>
    <mergeCell ref="E18:H18"/>
    <mergeCell ref="M22:N22"/>
    <mergeCell ref="K23:L23"/>
    <mergeCell ref="M23:N23"/>
    <mergeCell ref="E30:H30"/>
    <mergeCell ref="E31:H31"/>
    <mergeCell ref="K33:L33"/>
    <mergeCell ref="K35:L35"/>
    <mergeCell ref="K36:L36"/>
    <mergeCell ref="K37:L37"/>
    <mergeCell ref="K38:L38"/>
    <mergeCell ref="K39:L39"/>
    <mergeCell ref="K40:L40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K41:L41"/>
    <mergeCell ref="K42:L42"/>
    <mergeCell ref="K43:L43"/>
    <mergeCell ref="K44:L44"/>
    <mergeCell ref="K45:L45"/>
    <mergeCell ref="K47:L47"/>
    <mergeCell ref="M41:N41"/>
    <mergeCell ref="M42:N42"/>
    <mergeCell ref="M43:N43"/>
    <mergeCell ref="M44:N44"/>
    <mergeCell ref="M45:N45"/>
    <mergeCell ref="M46:N46"/>
    <mergeCell ref="M47:N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K57:L57"/>
    <mergeCell ref="K58:L58"/>
    <mergeCell ref="K59:L59"/>
    <mergeCell ref="K60:L60"/>
    <mergeCell ref="M57:N57"/>
    <mergeCell ref="M58:N58"/>
    <mergeCell ref="M59:N59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K66:L66"/>
    <mergeCell ref="M66:N66"/>
    <mergeCell ref="K67:L67"/>
    <mergeCell ref="M67:N67"/>
    <mergeCell ref="K68:L68"/>
    <mergeCell ref="M68:N68"/>
    <mergeCell ref="K69:L69"/>
    <mergeCell ref="M69:N69"/>
    <mergeCell ref="K70:L70"/>
    <mergeCell ref="M70:N70"/>
    <mergeCell ref="K71:L71"/>
    <mergeCell ref="M71:N71"/>
    <mergeCell ref="K72:L72"/>
    <mergeCell ref="M72:N72"/>
    <mergeCell ref="K73:L73"/>
    <mergeCell ref="M73:N73"/>
    <mergeCell ref="K74:L74"/>
    <mergeCell ref="M74:N74"/>
    <mergeCell ref="K75:L75"/>
    <mergeCell ref="M75:N75"/>
    <mergeCell ref="K76:L76"/>
    <mergeCell ref="M76:N76"/>
    <mergeCell ref="M80:N80"/>
    <mergeCell ref="M81:N81"/>
    <mergeCell ref="K78:L78"/>
    <mergeCell ref="M78:N78"/>
    <mergeCell ref="K79:L79"/>
    <mergeCell ref="M79:N79"/>
    <mergeCell ref="K80:L80"/>
    <mergeCell ref="K81:L81"/>
    <mergeCell ref="K77:L77"/>
    <mergeCell ref="M77:N77"/>
    <mergeCell ref="B16:C16"/>
    <mergeCell ref="B17:C17"/>
    <mergeCell ref="B18:C18"/>
    <mergeCell ref="B19:C19"/>
    <mergeCell ref="B20:C20"/>
    <mergeCell ref="B21:C21"/>
    <mergeCell ref="B22:C22"/>
    <mergeCell ref="A6:C6"/>
    <mergeCell ref="A8:C8"/>
    <mergeCell ref="B10:C10"/>
    <mergeCell ref="B11:C11"/>
    <mergeCell ref="B12:C12"/>
    <mergeCell ref="B13:C13"/>
    <mergeCell ref="B14:C14"/>
    <mergeCell ref="B15:C15"/>
    <mergeCell ref="B30:C30"/>
    <mergeCell ref="B31:C31"/>
    <mergeCell ref="B32:C32"/>
    <mergeCell ref="B33:C33"/>
    <mergeCell ref="B34:C34"/>
    <mergeCell ref="B35:C35"/>
    <mergeCell ref="B36:C36"/>
    <mergeCell ref="B37:C37"/>
    <mergeCell ref="B23:C23"/>
    <mergeCell ref="B24:C24"/>
    <mergeCell ref="B25:C25"/>
    <mergeCell ref="B26:C26"/>
    <mergeCell ref="B27:C27"/>
    <mergeCell ref="B28:C28"/>
    <mergeCell ref="B29:C2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78:C78"/>
    <mergeCell ref="B79:C79"/>
    <mergeCell ref="B80:C80"/>
    <mergeCell ref="B81:C81"/>
    <mergeCell ref="B74:C74"/>
    <mergeCell ref="B75:C75"/>
    <mergeCell ref="B76:C76"/>
    <mergeCell ref="B77:C77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</mergeCells>
  <conditionalFormatting sqref="P8:Q8">
    <cfRule type="cellIs" dxfId="6" priority="3" operator="equal">
      <formula>$P$6</formula>
    </cfRule>
    <cfRule type="cellIs" dxfId="5" priority="5" operator="greaterThan">
      <formula>$P$6</formula>
    </cfRule>
    <cfRule type="cellIs" dxfId="4" priority="6" operator="greaterThan">
      <formula>$P$6</formula>
    </cfRule>
    <cfRule type="cellIs" dxfId="3" priority="7" operator="lessThan">
      <formula>$P$6</formula>
    </cfRule>
    <cfRule type="containsText" dxfId="2" priority="11" operator="containsText" text="Verificar">
      <formula>NOT(ISERROR(SEARCH("Verificar",P8)))</formula>
    </cfRule>
  </conditionalFormatting>
  <conditionalFormatting sqref="A11:A81">
    <cfRule type="duplicateValues" dxfId="1" priority="12"/>
    <cfRule type="duplicateValues" dxfId="0" priority="13"/>
  </conditionalFormatting>
  <pageMargins left="0.62992125984251968" right="0.19685039370078741" top="0.35433070866141736" bottom="0.55118110236220474" header="0.31496062992125984" footer="0.19685039370078741"/>
  <pageSetup paperSize="9" scale="75" orientation="landscape" r:id="rId1"/>
  <headerFooter>
    <oddFooter>&amp;C&amp;8
..........................................................
Firma y Sello - Director (e)(a)                                              &amp;R&amp;"Times New Roman,Cursiva"&amp;8
&amp;D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CommandButton1">
          <controlPr autoLine="0" r:id="rId5">
            <anchor moveWithCells="1">
              <from>
                <xdr:col>3</xdr:col>
                <xdr:colOff>0</xdr:colOff>
                <xdr:row>3</xdr:row>
                <xdr:rowOff>0</xdr:rowOff>
              </from>
              <to>
                <xdr:col>3</xdr:col>
                <xdr:colOff>819150</xdr:colOff>
                <xdr:row>3</xdr:row>
                <xdr:rowOff>295275</xdr:rowOff>
              </to>
            </anchor>
          </controlPr>
        </control>
      </mc:Choice>
      <mc:Fallback>
        <control shapeId="1027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15"/>
  <sheetViews>
    <sheetView workbookViewId="0"/>
  </sheetViews>
  <sheetFormatPr baseColWidth="10" defaultRowHeight="15" x14ac:dyDescent="0.25"/>
  <sheetData>
    <row r="1" spans="1:3" x14ac:dyDescent="0.25">
      <c r="A1" s="28" t="s">
        <v>880</v>
      </c>
    </row>
    <row r="2" spans="1:3" x14ac:dyDescent="0.25">
      <c r="A2" s="28" t="s">
        <v>881</v>
      </c>
      <c r="C2">
        <v>5</v>
      </c>
    </row>
    <row r="3" spans="1:3" x14ac:dyDescent="0.25">
      <c r="A3" s="28" t="s">
        <v>882</v>
      </c>
    </row>
    <row r="4" spans="1:3" x14ac:dyDescent="0.25">
      <c r="A4" s="28" t="s">
        <v>883</v>
      </c>
    </row>
    <row r="5" spans="1:3" x14ac:dyDescent="0.25">
      <c r="A5" s="28" t="s">
        <v>884</v>
      </c>
    </row>
    <row r="6" spans="1:3" x14ac:dyDescent="0.25">
      <c r="A6" s="28" t="s">
        <v>885</v>
      </c>
    </row>
    <row r="7" spans="1:3" x14ac:dyDescent="0.25">
      <c r="A7" s="28" t="s">
        <v>886</v>
      </c>
    </row>
    <row r="8" spans="1:3" x14ac:dyDescent="0.25">
      <c r="A8" s="28" t="s">
        <v>887</v>
      </c>
    </row>
    <row r="9" spans="1:3" x14ac:dyDescent="0.25">
      <c r="A9" s="28" t="s">
        <v>888</v>
      </c>
    </row>
    <row r="10" spans="1:3" x14ac:dyDescent="0.25">
      <c r="A10" s="28" t="s">
        <v>889</v>
      </c>
    </row>
    <row r="11" spans="1:3" x14ac:dyDescent="0.25">
      <c r="A11" s="28" t="s">
        <v>890</v>
      </c>
    </row>
    <row r="12" spans="1:3" x14ac:dyDescent="0.25">
      <c r="A12" s="28" t="s">
        <v>891</v>
      </c>
    </row>
    <row r="13" spans="1:3" x14ac:dyDescent="0.25">
      <c r="A13" s="28" t="s">
        <v>892</v>
      </c>
    </row>
    <row r="14" spans="1:3" x14ac:dyDescent="0.25">
      <c r="A14" s="28" t="s">
        <v>893</v>
      </c>
    </row>
    <row r="15" spans="1:3" x14ac:dyDescent="0.25">
      <c r="A15" s="28" t="s">
        <v>894</v>
      </c>
    </row>
  </sheetData>
  <sheetProtection password="CC41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tabColor rgb="FFFF0000"/>
  </sheetPr>
  <dimension ref="B1:L79"/>
  <sheetViews>
    <sheetView view="pageBreakPreview" zoomScale="130" zoomScaleNormal="120" zoomScaleSheetLayoutView="130" zoomScalePageLayoutView="110" workbookViewId="0">
      <selection activeCell="C13" sqref="C13"/>
    </sheetView>
  </sheetViews>
  <sheetFormatPr baseColWidth="10" defaultColWidth="11.42578125" defaultRowHeight="11.25" x14ac:dyDescent="0.2"/>
  <cols>
    <col min="1" max="1" width="2" style="103" customWidth="1"/>
    <col min="2" max="2" width="8" style="102" customWidth="1"/>
    <col min="3" max="3" width="11.28515625" style="103" customWidth="1"/>
    <col min="4" max="4" width="43.28515625" style="103" customWidth="1"/>
    <col min="5" max="5" width="9.140625" style="103" customWidth="1"/>
    <col min="6" max="6" width="9.140625" style="104" customWidth="1"/>
    <col min="7" max="8" width="8.28515625" style="103" customWidth="1"/>
    <col min="9" max="9" width="7.42578125" style="105" customWidth="1"/>
    <col min="10" max="10" width="11.28515625" style="103" customWidth="1"/>
    <col min="11" max="11" width="8.85546875" style="103" customWidth="1"/>
    <col min="12" max="12" width="0" style="103" hidden="1" customWidth="1"/>
    <col min="13" max="16384" width="11.42578125" style="103"/>
  </cols>
  <sheetData>
    <row r="1" spans="2:12" ht="6.75" customHeight="1" x14ac:dyDescent="0.2"/>
    <row r="2" spans="2:12" ht="16.5" x14ac:dyDescent="0.25">
      <c r="C2" s="106"/>
      <c r="D2" s="200" t="s">
        <v>2161</v>
      </c>
      <c r="E2" s="200"/>
      <c r="F2" s="200"/>
      <c r="G2" s="200"/>
      <c r="H2" s="190" t="s">
        <v>839</v>
      </c>
      <c r="I2" s="190"/>
      <c r="J2" s="191" t="s">
        <v>1116</v>
      </c>
      <c r="K2" s="191"/>
    </row>
    <row r="3" spans="2:12" ht="14.1" customHeight="1" x14ac:dyDescent="0.25">
      <c r="C3" s="107"/>
      <c r="D3" s="192" t="s">
        <v>2162</v>
      </c>
      <c r="E3" s="192"/>
      <c r="F3" s="192"/>
      <c r="G3" s="192"/>
      <c r="H3" s="107"/>
      <c r="I3" s="107"/>
      <c r="J3" s="107"/>
      <c r="K3" s="107"/>
    </row>
    <row r="4" spans="2:12" ht="15" customHeight="1" x14ac:dyDescent="0.25"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2:12" ht="18" customHeight="1" x14ac:dyDescent="0.2">
      <c r="B5" s="196" t="s">
        <v>835</v>
      </c>
      <c r="C5" s="197"/>
      <c r="D5" s="198">
        <v>70000</v>
      </c>
      <c r="E5" s="199"/>
      <c r="F5" s="109"/>
      <c r="G5" s="194">
        <v>120</v>
      </c>
      <c r="H5" s="195"/>
      <c r="I5" s="110"/>
      <c r="J5" s="111"/>
      <c r="K5" s="112"/>
    </row>
    <row r="6" spans="2:12" ht="5.0999999999999996" customHeight="1" x14ac:dyDescent="0.2">
      <c r="B6" s="203"/>
      <c r="C6" s="203"/>
      <c r="D6" s="112"/>
      <c r="E6" s="113"/>
      <c r="F6" s="113"/>
      <c r="G6" s="114"/>
      <c r="H6" s="114"/>
      <c r="I6" s="115">
        <v>0</v>
      </c>
      <c r="J6" s="116"/>
      <c r="K6" s="117"/>
    </row>
    <row r="7" spans="2:12" ht="18" customHeight="1" x14ac:dyDescent="0.2">
      <c r="B7" s="196" t="s">
        <v>837</v>
      </c>
      <c r="C7" s="197"/>
      <c r="D7" s="118">
        <v>70020041</v>
      </c>
      <c r="E7" s="119"/>
      <c r="F7" s="120"/>
      <c r="G7" s="194">
        <v>3</v>
      </c>
      <c r="H7" s="195"/>
      <c r="I7" s="121"/>
      <c r="J7" s="122">
        <v>123</v>
      </c>
      <c r="K7" s="123"/>
    </row>
    <row r="8" spans="2:12" ht="5.0999999999999996" customHeight="1" x14ac:dyDescent="0.2">
      <c r="B8" s="204"/>
      <c r="C8" s="204"/>
      <c r="D8" s="204"/>
      <c r="E8" s="113"/>
      <c r="F8" s="113"/>
      <c r="G8" s="114"/>
      <c r="H8" s="114"/>
      <c r="I8" s="193"/>
      <c r="J8" s="193"/>
      <c r="K8" s="124"/>
    </row>
    <row r="9" spans="2:12" ht="18" customHeight="1" x14ac:dyDescent="0.2">
      <c r="B9" s="196" t="s">
        <v>836</v>
      </c>
      <c r="C9" s="197"/>
      <c r="D9" s="198" t="s">
        <v>838</v>
      </c>
      <c r="E9" s="199"/>
      <c r="F9" s="125"/>
      <c r="G9" s="201">
        <v>4</v>
      </c>
      <c r="H9" s="202"/>
      <c r="I9" s="126"/>
      <c r="J9" s="127" t="e">
        <f>SUM(J12:J81)</f>
        <v>#REF!</v>
      </c>
      <c r="K9" s="124"/>
    </row>
    <row r="10" spans="2:12" ht="12" x14ac:dyDescent="0.2">
      <c r="B10" s="128"/>
      <c r="C10" s="128"/>
      <c r="D10" s="129"/>
      <c r="E10" s="125"/>
      <c r="F10" s="125"/>
      <c r="G10" s="125"/>
      <c r="H10" s="125"/>
      <c r="I10" s="126"/>
      <c r="J10" s="126"/>
      <c r="K10" s="124"/>
    </row>
    <row r="11" spans="2:12" ht="27" x14ac:dyDescent="0.2">
      <c r="B11" s="130" t="s">
        <v>71</v>
      </c>
      <c r="C11" s="131" t="s">
        <v>72</v>
      </c>
      <c r="D11" s="131" t="s">
        <v>74</v>
      </c>
      <c r="E11" s="131" t="s">
        <v>73</v>
      </c>
      <c r="F11" s="132" t="s">
        <v>0</v>
      </c>
      <c r="G11" s="67" t="s">
        <v>3008</v>
      </c>
      <c r="H11" s="67" t="s">
        <v>3009</v>
      </c>
      <c r="I11" s="67" t="s">
        <v>68</v>
      </c>
      <c r="J11" s="69" t="s">
        <v>69</v>
      </c>
      <c r="K11" s="67" t="s">
        <v>70</v>
      </c>
      <c r="L11" s="133" t="s">
        <v>834</v>
      </c>
    </row>
    <row r="12" spans="2:12" ht="17.100000000000001" customHeight="1" x14ac:dyDescent="0.2">
      <c r="B12" s="134">
        <v>1</v>
      </c>
      <c r="C12" s="135" t="str">
        <f t="shared" ref="C12:C75" si="0">IF(B12="","",VLOOKUP(B12,CATALOGO,2,FALSE))</f>
        <v>870100010001</v>
      </c>
      <c r="D12" s="135" t="str">
        <f t="shared" ref="D12:D75" si="1">IF(B12="","",VLOOKUP(B12,CATALOGO,3,FALSE))</f>
        <v>SERVICIO DE AGUA POTABLE</v>
      </c>
      <c r="E12" s="135" t="str">
        <f t="shared" ref="E12:E75" si="2">IF(B12="","",VLOOKUP(B12,CATALOGO,4,FALSE))</f>
        <v>SERVICIO</v>
      </c>
      <c r="F12" s="136">
        <f t="shared" ref="F12:F75" si="3">IF(B12="","",VLOOKUP(B12,CATALOGO,5,FALSE))</f>
        <v>0</v>
      </c>
      <c r="G12" s="137"/>
      <c r="H12" s="137"/>
      <c r="I12" s="138" t="e">
        <f>IF(B12="","",(#REF!+G12+H12+#REF!))</f>
        <v>#REF!</v>
      </c>
      <c r="J12" s="139" t="e">
        <f t="shared" ref="J12:J43" si="4">IF(F12="","",(F12*I12))</f>
        <v>#REF!</v>
      </c>
      <c r="K12" s="140"/>
      <c r="L12" s="141">
        <f>IF(B12="","",VLOOKUP(B12,CATALOGO,6,FALSE))</f>
        <v>0</v>
      </c>
    </row>
    <row r="13" spans="2:12" ht="17.100000000000001" customHeight="1" x14ac:dyDescent="0.2">
      <c r="B13" s="134">
        <v>2</v>
      </c>
      <c r="C13" s="135" t="str">
        <f t="shared" si="0"/>
        <v>870100020003</v>
      </c>
      <c r="D13" s="135" t="str">
        <f t="shared" si="1"/>
        <v>SERVICIO DE ENERGIA ELECTRICA</v>
      </c>
      <c r="E13" s="135" t="str">
        <f t="shared" si="2"/>
        <v>SERVICIO</v>
      </c>
      <c r="F13" s="136">
        <f t="shared" si="3"/>
        <v>0</v>
      </c>
      <c r="G13" s="137"/>
      <c r="H13" s="137"/>
      <c r="I13" s="138" t="e">
        <f>IF(B13="","",(#REF!+G13+H13+#REF!))</f>
        <v>#REF!</v>
      </c>
      <c r="J13" s="139" t="e">
        <f t="shared" si="4"/>
        <v>#REF!</v>
      </c>
      <c r="K13" s="140"/>
    </row>
    <row r="14" spans="2:12" ht="17.100000000000001" customHeight="1" x14ac:dyDescent="0.2">
      <c r="B14" s="134">
        <v>3</v>
      </c>
      <c r="C14" s="135" t="str">
        <f t="shared" si="0"/>
        <v>133000270008</v>
      </c>
      <c r="D14" s="135" t="str">
        <f t="shared" si="1"/>
        <v>LIMPIA VIDRIO EN SPRAY X 1L</v>
      </c>
      <c r="E14" s="135" t="str">
        <f t="shared" si="2"/>
        <v>UNIDAD</v>
      </c>
      <c r="F14" s="136">
        <f t="shared" si="3"/>
        <v>6</v>
      </c>
      <c r="G14" s="137"/>
      <c r="H14" s="137"/>
      <c r="I14" s="138" t="e">
        <f>IF(B14="","",(#REF!+G14+H14+#REF!))</f>
        <v>#REF!</v>
      </c>
      <c r="J14" s="139" t="e">
        <f t="shared" si="4"/>
        <v>#REF!</v>
      </c>
      <c r="K14" s="140"/>
    </row>
    <row r="15" spans="2:12" ht="17.100000000000001" customHeight="1" x14ac:dyDescent="0.2">
      <c r="B15" s="134">
        <v>4</v>
      </c>
      <c r="C15" s="135" t="str">
        <f t="shared" si="0"/>
        <v>133000220009</v>
      </c>
      <c r="D15" s="135" t="str">
        <f t="shared" si="1"/>
        <v>KRESO X 1 L</v>
      </c>
      <c r="E15" s="135" t="str">
        <f t="shared" si="2"/>
        <v>UNIDAD</v>
      </c>
      <c r="F15" s="136">
        <f t="shared" si="3"/>
        <v>3.5</v>
      </c>
      <c r="G15" s="137"/>
      <c r="H15" s="137"/>
      <c r="I15" s="138" t="e">
        <f>IF(B15="","",(#REF!+G15+H15+#REF!))</f>
        <v>#REF!</v>
      </c>
      <c r="J15" s="139" t="e">
        <f t="shared" si="4"/>
        <v>#REF!</v>
      </c>
      <c r="K15" s="140"/>
    </row>
    <row r="16" spans="2:12" ht="17.100000000000001" customHeight="1" x14ac:dyDescent="0.2">
      <c r="B16" s="134">
        <v>5</v>
      </c>
      <c r="C16" s="135" t="str">
        <f t="shared" si="0"/>
        <v>135000050045</v>
      </c>
      <c r="D16" s="135" t="str">
        <f t="shared" si="1"/>
        <v>ESCOBA BAJA POLICIA DE 2 PITAS 2 ZUNCHOS</v>
      </c>
      <c r="E16" s="135" t="str">
        <f t="shared" si="2"/>
        <v>UNIDAD</v>
      </c>
      <c r="F16" s="136">
        <f t="shared" si="3"/>
        <v>7.5</v>
      </c>
      <c r="G16" s="137"/>
      <c r="H16" s="137"/>
      <c r="I16" s="138" t="e">
        <f>IF(B16="","",(#REF!+G16+H16+#REF!))</f>
        <v>#REF!</v>
      </c>
      <c r="J16" s="139" t="e">
        <f t="shared" si="4"/>
        <v>#REF!</v>
      </c>
      <c r="K16" s="140"/>
    </row>
    <row r="17" spans="2:11" ht="17.100000000000001" customHeight="1" x14ac:dyDescent="0.2">
      <c r="B17" s="134">
        <v>6</v>
      </c>
      <c r="C17" s="135" t="str">
        <f t="shared" si="0"/>
        <v>135000080025</v>
      </c>
      <c r="D17" s="135" t="str">
        <f t="shared" si="1"/>
        <v>ESCOBILLON DE CERDA PARA PISO X 30 cm</v>
      </c>
      <c r="E17" s="135" t="str">
        <f t="shared" si="2"/>
        <v>UNIDAD</v>
      </c>
      <c r="F17" s="136">
        <f t="shared" si="3"/>
        <v>6.8</v>
      </c>
      <c r="G17" s="137"/>
      <c r="H17" s="137"/>
      <c r="I17" s="138" t="e">
        <f>IF(B17="","",(#REF!+G17+H17+#REF!))</f>
        <v>#REF!</v>
      </c>
      <c r="J17" s="139" t="e">
        <f t="shared" si="4"/>
        <v>#REF!</v>
      </c>
      <c r="K17" s="140"/>
    </row>
    <row r="18" spans="2:11" ht="17.100000000000001" customHeight="1" x14ac:dyDescent="0.2">
      <c r="B18" s="134">
        <v>7</v>
      </c>
      <c r="C18" s="135" t="str">
        <f t="shared" si="0"/>
        <v>135000130006</v>
      </c>
      <c r="D18" s="135" t="str">
        <f t="shared" si="1"/>
        <v>RECOGEDOR DE PLASTICO TAMAÑO GRANDE</v>
      </c>
      <c r="E18" s="135" t="str">
        <f t="shared" si="2"/>
        <v>UNIDAD</v>
      </c>
      <c r="F18" s="136">
        <f t="shared" si="3"/>
        <v>5.9</v>
      </c>
      <c r="G18" s="137"/>
      <c r="H18" s="137"/>
      <c r="I18" s="138" t="e">
        <f>IF(B18="","",(#REF!+G18+H18+#REF!))</f>
        <v>#REF!</v>
      </c>
      <c r="J18" s="139" t="e">
        <f t="shared" si="4"/>
        <v>#REF!</v>
      </c>
      <c r="K18" s="140"/>
    </row>
    <row r="19" spans="2:11" ht="17.100000000000001" customHeight="1" x14ac:dyDescent="0.2">
      <c r="B19" s="134">
        <v>8</v>
      </c>
      <c r="C19" s="135" t="str">
        <f t="shared" si="0"/>
        <v>135000360004</v>
      </c>
      <c r="D19" s="135" t="str">
        <f t="shared" si="1"/>
        <v>GUANTE DE JEBE DE USO DOMESTICO TALLA 7</v>
      </c>
      <c r="E19" s="135" t="str">
        <f t="shared" si="2"/>
        <v>PAR</v>
      </c>
      <c r="F19" s="136">
        <f t="shared" si="3"/>
        <v>4.0199999999999996</v>
      </c>
      <c r="G19" s="137"/>
      <c r="H19" s="137"/>
      <c r="I19" s="138" t="e">
        <f>IF(B19="","",(#REF!+G19+H19+#REF!))</f>
        <v>#REF!</v>
      </c>
      <c r="J19" s="139" t="e">
        <f t="shared" si="4"/>
        <v>#REF!</v>
      </c>
      <c r="K19" s="140"/>
    </row>
    <row r="20" spans="2:11" ht="17.100000000000001" customHeight="1" x14ac:dyDescent="0.2">
      <c r="B20" s="134">
        <v>9</v>
      </c>
      <c r="C20" s="135" t="str">
        <f t="shared" si="0"/>
        <v>139200100117</v>
      </c>
      <c r="D20" s="135" t="str">
        <f t="shared" si="1"/>
        <v>JABON CARBOLICO EN BARRA X 200 g</v>
      </c>
      <c r="E20" s="135" t="str">
        <f t="shared" si="2"/>
        <v>UNIDAD</v>
      </c>
      <c r="F20" s="136">
        <f t="shared" si="3"/>
        <v>1</v>
      </c>
      <c r="G20" s="137"/>
      <c r="H20" s="142"/>
      <c r="I20" s="138" t="e">
        <f>IF(B20="","",(#REF!+G20+H20+#REF!))</f>
        <v>#REF!</v>
      </c>
      <c r="J20" s="139" t="e">
        <f t="shared" si="4"/>
        <v>#REF!</v>
      </c>
      <c r="K20" s="140"/>
    </row>
    <row r="21" spans="2:11" ht="17.100000000000001" customHeight="1" x14ac:dyDescent="0.2">
      <c r="B21" s="134">
        <v>10</v>
      </c>
      <c r="C21" s="135" t="str">
        <f t="shared" si="0"/>
        <v>646100030027</v>
      </c>
      <c r="D21" s="135" t="str">
        <f t="shared" si="1"/>
        <v>TACHO DE PLÁSTICO TIPO SANSON 100 L APROX.</v>
      </c>
      <c r="E21" s="135" t="str">
        <f t="shared" si="2"/>
        <v>UNIDAD</v>
      </c>
      <c r="F21" s="136">
        <f t="shared" si="3"/>
        <v>59.98</v>
      </c>
      <c r="G21" s="137"/>
      <c r="H21" s="137"/>
      <c r="I21" s="138" t="e">
        <f>IF(B21="","",(#REF!+G21+H21+#REF!))</f>
        <v>#REF!</v>
      </c>
      <c r="J21" s="139" t="e">
        <f t="shared" si="4"/>
        <v>#REF!</v>
      </c>
      <c r="K21" s="140"/>
    </row>
    <row r="22" spans="2:11" ht="17.100000000000001" customHeight="1" x14ac:dyDescent="0.2">
      <c r="B22" s="134">
        <v>11</v>
      </c>
      <c r="C22" s="135" t="str">
        <f t="shared" si="0"/>
        <v>646100030240</v>
      </c>
      <c r="D22" s="135" t="str">
        <f t="shared" si="1"/>
        <v>TACHO DE POLIETILENO PARA RECICLAJE DE BASURA 16 L APROX.</v>
      </c>
      <c r="E22" s="135" t="str">
        <f t="shared" si="2"/>
        <v>UNIDAD</v>
      </c>
      <c r="F22" s="136">
        <f t="shared" si="3"/>
        <v>18.5</v>
      </c>
      <c r="G22" s="137"/>
      <c r="H22" s="137"/>
      <c r="I22" s="138" t="e">
        <f>IF(B22="","",(#REF!+G22+H22+#REF!))</f>
        <v>#REF!</v>
      </c>
      <c r="J22" s="139" t="e">
        <f t="shared" si="4"/>
        <v>#REF!</v>
      </c>
      <c r="K22" s="140"/>
    </row>
    <row r="23" spans="2:11" ht="17.100000000000001" customHeight="1" x14ac:dyDescent="0.2">
      <c r="B23" s="134">
        <v>12</v>
      </c>
      <c r="C23" s="135" t="str">
        <f t="shared" si="0"/>
        <v>646100080005</v>
      </c>
      <c r="D23" s="135" t="str">
        <f t="shared" si="1"/>
        <v>ANTISARRO PARA WATER</v>
      </c>
      <c r="E23" s="135" t="str">
        <f t="shared" si="2"/>
        <v>UNIDAD</v>
      </c>
      <c r="F23" s="136">
        <f t="shared" si="3"/>
        <v>3.2</v>
      </c>
      <c r="G23" s="137"/>
      <c r="H23" s="137"/>
      <c r="I23" s="138" t="e">
        <f>IF(B23="","",(#REF!+G23+H23+#REF!))</f>
        <v>#REF!</v>
      </c>
      <c r="J23" s="139" t="e">
        <f t="shared" si="4"/>
        <v>#REF!</v>
      </c>
      <c r="K23" s="140"/>
    </row>
    <row r="24" spans="2:11" ht="17.100000000000001" customHeight="1" x14ac:dyDescent="0.2">
      <c r="B24" s="134">
        <v>13</v>
      </c>
      <c r="C24" s="135" t="str">
        <f t="shared" si="0"/>
        <v>895700081005</v>
      </c>
      <c r="D24" s="135" t="str">
        <f t="shared" si="1"/>
        <v>TELA FRANELA 1.00 m X 1.50 m</v>
      </c>
      <c r="E24" s="135" t="str">
        <f t="shared" si="2"/>
        <v>UNIDAD</v>
      </c>
      <c r="F24" s="136">
        <f t="shared" si="3"/>
        <v>5.5</v>
      </c>
      <c r="G24" s="137"/>
      <c r="H24" s="137"/>
      <c r="I24" s="138" t="e">
        <f>IF(B24="","",(#REF!+G24+H24+#REF!))</f>
        <v>#REF!</v>
      </c>
      <c r="J24" s="139" t="e">
        <f t="shared" si="4"/>
        <v>#REF!</v>
      </c>
      <c r="K24" s="140"/>
    </row>
    <row r="25" spans="2:11" ht="17.100000000000001" customHeight="1" x14ac:dyDescent="0.2">
      <c r="B25" s="134">
        <v>14</v>
      </c>
      <c r="C25" s="135" t="str">
        <f t="shared" si="0"/>
        <v>235200040014</v>
      </c>
      <c r="D25" s="135" t="str">
        <f t="shared" si="1"/>
        <v>JUEGO DE AJEDREZ</v>
      </c>
      <c r="E25" s="135" t="str">
        <f t="shared" si="2"/>
        <v>UNIDAD</v>
      </c>
      <c r="F25" s="136">
        <f t="shared" si="3"/>
        <v>15</v>
      </c>
      <c r="G25" s="137"/>
      <c r="H25" s="137"/>
      <c r="I25" s="138" t="e">
        <f>IF(B25="","",(#REF!+G25+H25+#REF!))</f>
        <v>#REF!</v>
      </c>
      <c r="J25" s="139" t="e">
        <f t="shared" si="4"/>
        <v>#REF!</v>
      </c>
      <c r="K25" s="140"/>
    </row>
    <row r="26" spans="2:11" ht="17.100000000000001" customHeight="1" x14ac:dyDescent="0.2">
      <c r="B26" s="134">
        <v>15</v>
      </c>
      <c r="C26" s="135" t="str">
        <f t="shared" si="0"/>
        <v>239400050007</v>
      </c>
      <c r="D26" s="135" t="str">
        <f t="shared" si="1"/>
        <v>NET PARA VOLEY</v>
      </c>
      <c r="E26" s="135" t="str">
        <f t="shared" si="2"/>
        <v>UNIDAD</v>
      </c>
      <c r="F26" s="136">
        <f t="shared" si="3"/>
        <v>54</v>
      </c>
      <c r="G26" s="137"/>
      <c r="H26" s="137"/>
      <c r="I26" s="138" t="e">
        <f>IF(B26="","",(#REF!+G26+H26+#REF!))</f>
        <v>#REF!</v>
      </c>
      <c r="J26" s="139" t="e">
        <f t="shared" si="4"/>
        <v>#REF!</v>
      </c>
      <c r="K26" s="140"/>
    </row>
    <row r="27" spans="2:11" ht="17.100000000000001" customHeight="1" x14ac:dyDescent="0.2">
      <c r="B27" s="134">
        <v>16</v>
      </c>
      <c r="C27" s="135" t="str">
        <f t="shared" si="0"/>
        <v>239400060013</v>
      </c>
      <c r="D27" s="135" t="str">
        <f t="shared" si="1"/>
        <v>PELOTA DE BASQUETBOL Nº 5</v>
      </c>
      <c r="E27" s="135" t="str">
        <f t="shared" si="2"/>
        <v>UNIDAD</v>
      </c>
      <c r="F27" s="136">
        <f t="shared" si="3"/>
        <v>39</v>
      </c>
      <c r="G27" s="137"/>
      <c r="H27" s="137"/>
      <c r="I27" s="138" t="e">
        <f>IF(B27="","",(#REF!+G27+H27+#REF!))</f>
        <v>#REF!</v>
      </c>
      <c r="J27" s="139" t="e">
        <f t="shared" si="4"/>
        <v>#REF!</v>
      </c>
      <c r="K27" s="140"/>
    </row>
    <row r="28" spans="2:11" ht="17.100000000000001" customHeight="1" x14ac:dyDescent="0.2">
      <c r="B28" s="134">
        <v>17</v>
      </c>
      <c r="C28" s="135" t="str">
        <f t="shared" si="0"/>
        <v>239400060042</v>
      </c>
      <c r="D28" s="135" t="str">
        <f t="shared" si="1"/>
        <v>PELOTA DE GOMA PARA BASQUETBOL N° 07</v>
      </c>
      <c r="E28" s="135" t="str">
        <f t="shared" si="2"/>
        <v>UNIDAD</v>
      </c>
      <c r="F28" s="136">
        <f t="shared" si="3"/>
        <v>45</v>
      </c>
      <c r="G28" s="137"/>
      <c r="H28" s="137"/>
      <c r="I28" s="138" t="e">
        <f>IF(B28="","",(#REF!+G28+H28+#REF!))</f>
        <v>#REF!</v>
      </c>
      <c r="J28" s="139" t="e">
        <f t="shared" si="4"/>
        <v>#REF!</v>
      </c>
      <c r="K28" s="140"/>
    </row>
    <row r="29" spans="2:11" ht="17.100000000000001" customHeight="1" x14ac:dyDescent="0.2">
      <c r="B29" s="134">
        <v>18</v>
      </c>
      <c r="C29" s="135" t="str">
        <f t="shared" si="0"/>
        <v>239400060034</v>
      </c>
      <c r="D29" s="135" t="str">
        <f t="shared" si="1"/>
        <v>PELOTA DE FUTSAL Nº 3.5</v>
      </c>
      <c r="E29" s="135" t="str">
        <f t="shared" si="2"/>
        <v>UNIDAD</v>
      </c>
      <c r="F29" s="136">
        <f t="shared" si="3"/>
        <v>52</v>
      </c>
      <c r="G29" s="137"/>
      <c r="H29" s="137"/>
      <c r="I29" s="138" t="e">
        <f>IF(B29="","",(#REF!+G29+H29+#REF!))</f>
        <v>#REF!</v>
      </c>
      <c r="J29" s="139" t="e">
        <f t="shared" si="4"/>
        <v>#REF!</v>
      </c>
      <c r="K29" s="140"/>
    </row>
    <row r="30" spans="2:11" ht="17.100000000000001" customHeight="1" x14ac:dyDescent="0.2">
      <c r="B30" s="134">
        <v>19</v>
      </c>
      <c r="C30" s="135" t="str">
        <f t="shared" si="0"/>
        <v>239400060067</v>
      </c>
      <c r="D30" s="135" t="str">
        <f t="shared" si="1"/>
        <v>PELOTA DE GOMA DE VOLEIBOL</v>
      </c>
      <c r="E30" s="135" t="str">
        <f t="shared" si="2"/>
        <v>UNIDAD</v>
      </c>
      <c r="F30" s="136">
        <f t="shared" si="3"/>
        <v>39</v>
      </c>
      <c r="G30" s="137"/>
      <c r="H30" s="137"/>
      <c r="I30" s="138" t="e">
        <f>IF(B30="","",(#REF!+G30+H30+#REF!))</f>
        <v>#REF!</v>
      </c>
      <c r="J30" s="139" t="e">
        <f t="shared" si="4"/>
        <v>#REF!</v>
      </c>
      <c r="K30" s="140"/>
    </row>
    <row r="31" spans="2:11" ht="17.100000000000001" customHeight="1" x14ac:dyDescent="0.2">
      <c r="B31" s="134">
        <v>20</v>
      </c>
      <c r="C31" s="135" t="str">
        <f t="shared" si="0"/>
        <v>239400060015</v>
      </c>
      <c r="D31" s="135" t="str">
        <f t="shared" si="1"/>
        <v>PELOTA DE FUTBOL N° 5</v>
      </c>
      <c r="E31" s="135" t="str">
        <f t="shared" si="2"/>
        <v>UNIDAD</v>
      </c>
      <c r="F31" s="136">
        <f t="shared" si="3"/>
        <v>49</v>
      </c>
      <c r="G31" s="137"/>
      <c r="H31" s="137"/>
      <c r="I31" s="138" t="e">
        <f>IF(B31="","",(#REF!+G31+H31+#REF!))</f>
        <v>#REF!</v>
      </c>
      <c r="J31" s="139" t="e">
        <f t="shared" si="4"/>
        <v>#REF!</v>
      </c>
      <c r="K31" s="140"/>
    </row>
    <row r="32" spans="2:11" ht="17.100000000000001" customHeight="1" x14ac:dyDescent="0.2">
      <c r="B32" s="134">
        <v>21</v>
      </c>
      <c r="C32" s="135" t="str">
        <f t="shared" si="0"/>
        <v>239400090220</v>
      </c>
      <c r="D32" s="135" t="str">
        <f t="shared" si="1"/>
        <v>CONO DE PLASTICO PARA ENTRENAMIENTO 30 cm</v>
      </c>
      <c r="E32" s="135" t="str">
        <f t="shared" si="2"/>
        <v>UNIDAD</v>
      </c>
      <c r="F32" s="136">
        <f t="shared" si="3"/>
        <v>3.8</v>
      </c>
      <c r="G32" s="137"/>
      <c r="H32" s="137"/>
      <c r="I32" s="138" t="e">
        <f>IF(B32="","",(#REF!+G32+H32+#REF!))</f>
        <v>#REF!</v>
      </c>
      <c r="J32" s="139" t="e">
        <f t="shared" si="4"/>
        <v>#REF!</v>
      </c>
      <c r="K32" s="140"/>
    </row>
    <row r="33" spans="2:11" ht="17.100000000000001" customHeight="1" x14ac:dyDescent="0.2">
      <c r="B33" s="134">
        <v>22</v>
      </c>
      <c r="C33" s="135" t="str">
        <f t="shared" si="0"/>
        <v>710300010010</v>
      </c>
      <c r="D33" s="135" t="str">
        <f t="shared" si="1"/>
        <v>CINTA ADHESIVA TRANSPARENTE 2 in X 72 yd</v>
      </c>
      <c r="E33" s="135" t="str">
        <f t="shared" si="2"/>
        <v>UNIDAD</v>
      </c>
      <c r="F33" s="136">
        <f t="shared" si="3"/>
        <v>3.2</v>
      </c>
      <c r="G33" s="137"/>
      <c r="H33" s="137"/>
      <c r="I33" s="138" t="e">
        <f>IF(B33="","",(#REF!+G33+H33+#REF!))</f>
        <v>#REF!</v>
      </c>
      <c r="J33" s="139" t="e">
        <f t="shared" si="4"/>
        <v>#REF!</v>
      </c>
      <c r="K33" s="140"/>
    </row>
    <row r="34" spans="2:11" ht="17.100000000000001" customHeight="1" x14ac:dyDescent="0.2">
      <c r="B34" s="134">
        <v>23</v>
      </c>
      <c r="C34" s="135" t="str">
        <f t="shared" si="0"/>
        <v>710300060057</v>
      </c>
      <c r="D34" s="135" t="str">
        <f t="shared" si="1"/>
        <v>GOMA EN BARRA X 40 g APROX.</v>
      </c>
      <c r="E34" s="135" t="str">
        <f t="shared" si="2"/>
        <v>UNIDAD</v>
      </c>
      <c r="F34" s="136">
        <f t="shared" si="3"/>
        <v>8</v>
      </c>
      <c r="G34" s="137"/>
      <c r="H34" s="137"/>
      <c r="I34" s="138" t="e">
        <f>IF(B34="","",(#REF!+G34+H34+#REF!))</f>
        <v>#REF!</v>
      </c>
      <c r="J34" s="139" t="e">
        <f t="shared" si="4"/>
        <v>#REF!</v>
      </c>
      <c r="K34" s="140"/>
    </row>
    <row r="35" spans="2:11" ht="17.100000000000001" customHeight="1" x14ac:dyDescent="0.2">
      <c r="B35" s="134">
        <v>24</v>
      </c>
      <c r="C35" s="135" t="str">
        <f t="shared" si="0"/>
        <v>710300160006</v>
      </c>
      <c r="D35" s="135" t="str">
        <f t="shared" si="1"/>
        <v>CINTA DE PAPEL PARA ENMASCARAR - MASKING TAPE 2 in X 40 yd</v>
      </c>
      <c r="E35" s="135" t="str">
        <f t="shared" si="2"/>
        <v>UNIDAD</v>
      </c>
      <c r="F35" s="136">
        <f t="shared" si="3"/>
        <v>1.77</v>
      </c>
      <c r="G35" s="137"/>
      <c r="H35" s="137"/>
      <c r="I35" s="138" t="e">
        <f>IF(B35="","",(#REF!+G35+H35+#REF!))</f>
        <v>#REF!</v>
      </c>
      <c r="J35" s="139" t="e">
        <f t="shared" si="4"/>
        <v>#REF!</v>
      </c>
      <c r="K35" s="140"/>
    </row>
    <row r="36" spans="2:11" ht="17.100000000000001" customHeight="1" x14ac:dyDescent="0.2">
      <c r="B36" s="134">
        <v>25</v>
      </c>
      <c r="C36" s="135" t="str">
        <f t="shared" si="0"/>
        <v>710600010012</v>
      </c>
      <c r="D36" s="135" t="str">
        <f t="shared" si="1"/>
        <v>ARCHIVADOR DE CARTON CON PALANCA LOMO ANCHO TAMAÑO OFICIO</v>
      </c>
      <c r="E36" s="135" t="str">
        <f t="shared" si="2"/>
        <v>UNIDAD</v>
      </c>
      <c r="F36" s="136">
        <f t="shared" si="3"/>
        <v>3.6579999999999999</v>
      </c>
      <c r="G36" s="137"/>
      <c r="H36" s="137"/>
      <c r="I36" s="138" t="e">
        <f>IF(B36="","",(#REF!+G36+H36+#REF!))</f>
        <v>#REF!</v>
      </c>
      <c r="J36" s="139" t="e">
        <f t="shared" si="4"/>
        <v>#REF!</v>
      </c>
      <c r="K36" s="140"/>
    </row>
    <row r="37" spans="2:11" ht="17.100000000000001" customHeight="1" x14ac:dyDescent="0.2">
      <c r="B37" s="134">
        <v>26</v>
      </c>
      <c r="C37" s="135" t="str">
        <f t="shared" si="0"/>
        <v>710600040024</v>
      </c>
      <c r="D37" s="135" t="str">
        <f t="shared" si="1"/>
        <v>FOLDER MANILA TAMAÑO  A4</v>
      </c>
      <c r="E37" s="135" t="str">
        <f t="shared" si="2"/>
        <v>EMPAQUE X 25</v>
      </c>
      <c r="F37" s="136">
        <f t="shared" si="3"/>
        <v>7.5</v>
      </c>
      <c r="G37" s="137"/>
      <c r="H37" s="137"/>
      <c r="I37" s="138" t="e">
        <f>IF(B37="","",(#REF!+G37+H37+#REF!))</f>
        <v>#REF!</v>
      </c>
      <c r="J37" s="139" t="e">
        <f t="shared" si="4"/>
        <v>#REF!</v>
      </c>
      <c r="K37" s="140"/>
    </row>
    <row r="38" spans="2:11" ht="17.100000000000001" customHeight="1" x14ac:dyDescent="0.2">
      <c r="B38" s="134">
        <v>27</v>
      </c>
      <c r="C38" s="135" t="str">
        <f t="shared" si="0"/>
        <v>710600060005</v>
      </c>
      <c r="D38" s="135" t="str">
        <f t="shared" si="1"/>
        <v>FORRO DE PLASTICO TAMAÑO OFICIO</v>
      </c>
      <c r="E38" s="135" t="str">
        <f t="shared" si="2"/>
        <v>UNIDAD</v>
      </c>
      <c r="F38" s="136">
        <f t="shared" si="3"/>
        <v>8.9</v>
      </c>
      <c r="G38" s="137"/>
      <c r="H38" s="137"/>
      <c r="I38" s="138" t="e">
        <f>IF(B38="","",(#REF!+G38+H38+#REF!))</f>
        <v>#REF!</v>
      </c>
      <c r="J38" s="139" t="e">
        <f t="shared" si="4"/>
        <v>#REF!</v>
      </c>
      <c r="K38" s="140"/>
    </row>
    <row r="39" spans="2:11" ht="17.100000000000001" customHeight="1" x14ac:dyDescent="0.2">
      <c r="B39" s="134">
        <v>28</v>
      </c>
      <c r="C39" s="135" t="str">
        <f t="shared" si="0"/>
        <v>710600100234</v>
      </c>
      <c r="D39" s="135" t="str">
        <f t="shared" si="1"/>
        <v>SOBRE MANILA TAMAÑO  A4</v>
      </c>
      <c r="E39" s="135" t="str">
        <f t="shared" si="2"/>
        <v>EMPAQUE X 50</v>
      </c>
      <c r="F39" s="136">
        <f t="shared" si="3"/>
        <v>8.673</v>
      </c>
      <c r="G39" s="137"/>
      <c r="H39" s="137"/>
      <c r="I39" s="138" t="e">
        <f>IF(B39="","",(#REF!+G39+H39+#REF!))</f>
        <v>#REF!</v>
      </c>
      <c r="J39" s="139" t="e">
        <f t="shared" si="4"/>
        <v>#REF!</v>
      </c>
      <c r="K39" s="140"/>
    </row>
    <row r="40" spans="2:11" ht="17.100000000000001" customHeight="1" x14ac:dyDescent="0.2">
      <c r="B40" s="134">
        <v>29</v>
      </c>
      <c r="C40" s="135" t="str">
        <f t="shared" si="0"/>
        <v>711100010008</v>
      </c>
      <c r="D40" s="135" t="str">
        <f t="shared" si="1"/>
        <v>BORRADOR MIXTO TAMAÑO GRANDE</v>
      </c>
      <c r="E40" s="135" t="str">
        <f t="shared" si="2"/>
        <v>UNIDAD</v>
      </c>
      <c r="F40" s="136">
        <f t="shared" si="3"/>
        <v>0.8</v>
      </c>
      <c r="G40" s="137"/>
      <c r="H40" s="137"/>
      <c r="I40" s="138" t="e">
        <f>IF(B40="","",(#REF!+G40+H40+#REF!))</f>
        <v>#REF!</v>
      </c>
      <c r="J40" s="139" t="e">
        <f t="shared" si="4"/>
        <v>#REF!</v>
      </c>
      <c r="K40" s="140"/>
    </row>
    <row r="41" spans="2:11" ht="17.100000000000001" customHeight="1" x14ac:dyDescent="0.2">
      <c r="B41" s="134">
        <v>30</v>
      </c>
      <c r="C41" s="135" t="str">
        <f t="shared" si="0"/>
        <v>711100030005</v>
      </c>
      <c r="D41" s="135" t="str">
        <f t="shared" si="1"/>
        <v>CORRECTOR LIQUIDO TIPO LAPICERO</v>
      </c>
      <c r="E41" s="135" t="str">
        <f t="shared" si="2"/>
        <v>UNIDAD</v>
      </c>
      <c r="F41" s="136">
        <f t="shared" si="3"/>
        <v>2.5</v>
      </c>
      <c r="G41" s="137"/>
      <c r="H41" s="137"/>
      <c r="I41" s="138" t="e">
        <f>IF(B41="","",(#REF!+G41+H41+#REF!))</f>
        <v>#REF!</v>
      </c>
      <c r="J41" s="139" t="e">
        <f t="shared" si="4"/>
        <v>#REF!</v>
      </c>
      <c r="K41" s="140"/>
    </row>
    <row r="42" spans="2:11" ht="17.100000000000001" customHeight="1" x14ac:dyDescent="0.2">
      <c r="B42" s="134">
        <v>31</v>
      </c>
      <c r="C42" s="135" t="str">
        <f t="shared" si="0"/>
        <v>715000110041</v>
      </c>
      <c r="D42" s="135" t="str">
        <f t="shared" si="1"/>
        <v>ENGRAPADOR CHICO DE OFICINA CON YUNQUE GIRATORIO</v>
      </c>
      <c r="E42" s="135" t="str">
        <f t="shared" si="2"/>
        <v>UNIDAD</v>
      </c>
      <c r="F42" s="136">
        <f t="shared" si="3"/>
        <v>19</v>
      </c>
      <c r="G42" s="137"/>
      <c r="H42" s="137"/>
      <c r="I42" s="138" t="e">
        <f>IF(B42="","",(#REF!+G42+H42+#REF!))</f>
        <v>#REF!</v>
      </c>
      <c r="J42" s="139" t="e">
        <f t="shared" si="4"/>
        <v>#REF!</v>
      </c>
      <c r="K42" s="140"/>
    </row>
    <row r="43" spans="2:11" ht="17.100000000000001" customHeight="1" x14ac:dyDescent="0.2">
      <c r="B43" s="134">
        <v>32</v>
      </c>
      <c r="C43" s="135" t="str">
        <f t="shared" si="0"/>
        <v>715000120010</v>
      </c>
      <c r="D43" s="135" t="str">
        <f t="shared" si="1"/>
        <v>PERFORADOR DE 2 ESPIGAS PARA 15 A 20 HOJAS</v>
      </c>
      <c r="E43" s="135" t="str">
        <f t="shared" si="2"/>
        <v>UNIDAD</v>
      </c>
      <c r="F43" s="136">
        <f t="shared" si="3"/>
        <v>7.7880000000000003</v>
      </c>
      <c r="G43" s="137"/>
      <c r="H43" s="137"/>
      <c r="I43" s="138" t="e">
        <f>IF(B43="","",(#REF!+G43+H43+#REF!))</f>
        <v>#REF!</v>
      </c>
      <c r="J43" s="139" t="e">
        <f t="shared" si="4"/>
        <v>#REF!</v>
      </c>
      <c r="K43" s="140"/>
    </row>
    <row r="44" spans="2:11" ht="17.100000000000001" customHeight="1" x14ac:dyDescent="0.2">
      <c r="B44" s="134">
        <v>33</v>
      </c>
      <c r="C44" s="135" t="str">
        <f t="shared" si="0"/>
        <v>715000140018</v>
      </c>
      <c r="D44" s="135" t="str">
        <f t="shared" si="1"/>
        <v>PORTA LAPICERO ACRILICO TIPO CUBO</v>
      </c>
      <c r="E44" s="135" t="str">
        <f t="shared" si="2"/>
        <v>UNIDAD</v>
      </c>
      <c r="F44" s="136">
        <f t="shared" si="3"/>
        <v>2.1358000000000001</v>
      </c>
      <c r="G44" s="137"/>
      <c r="H44" s="137"/>
      <c r="I44" s="138" t="e">
        <f>IF(B44="","",(#REF!+G44+H44+#REF!))</f>
        <v>#REF!</v>
      </c>
      <c r="J44" s="139" t="e">
        <f t="shared" ref="J44:J75" si="5">IF(F44="","",(F44*I44))</f>
        <v>#REF!</v>
      </c>
      <c r="K44" s="140"/>
    </row>
    <row r="45" spans="2:11" ht="17.100000000000001" customHeight="1" x14ac:dyDescent="0.2">
      <c r="B45" s="134">
        <v>34</v>
      </c>
      <c r="C45" s="135" t="str">
        <f t="shared" si="0"/>
        <v>715000190001</v>
      </c>
      <c r="D45" s="135" t="str">
        <f t="shared" si="1"/>
        <v>REGLA DE PLASTICO 30 cm</v>
      </c>
      <c r="E45" s="135" t="str">
        <f t="shared" si="2"/>
        <v>UNIDAD</v>
      </c>
      <c r="F45" s="136">
        <f t="shared" si="3"/>
        <v>0.9</v>
      </c>
      <c r="G45" s="137"/>
      <c r="H45" s="137"/>
      <c r="I45" s="138" t="e">
        <f>IF(B45="","",(#REF!+G45+H45+#REF!))</f>
        <v>#REF!</v>
      </c>
      <c r="J45" s="139" t="e">
        <f t="shared" si="5"/>
        <v>#REF!</v>
      </c>
      <c r="K45" s="140"/>
    </row>
    <row r="46" spans="2:11" ht="17.100000000000001" customHeight="1" x14ac:dyDescent="0.2">
      <c r="B46" s="134">
        <v>35</v>
      </c>
      <c r="C46" s="135" t="str">
        <f t="shared" si="0"/>
        <v>715000230050</v>
      </c>
      <c r="D46" s="135" t="str">
        <f t="shared" si="1"/>
        <v>TIJERA DE METAL DE 5 in CON PUNTA ROMA Y MANGO DE PLASTICO</v>
      </c>
      <c r="E46" s="135" t="str">
        <f t="shared" si="2"/>
        <v>UNIDAD</v>
      </c>
      <c r="F46" s="136">
        <f t="shared" si="3"/>
        <v>1.95</v>
      </c>
      <c r="G46" s="137"/>
      <c r="H46" s="137"/>
      <c r="I46" s="138" t="e">
        <f>IF(B46="","",(#REF!+G46+H46+#REF!))</f>
        <v>#REF!</v>
      </c>
      <c r="J46" s="139" t="e">
        <f t="shared" si="5"/>
        <v>#REF!</v>
      </c>
      <c r="K46" s="140"/>
    </row>
    <row r="47" spans="2:11" ht="17.100000000000001" customHeight="1" x14ac:dyDescent="0.2">
      <c r="B47" s="134">
        <v>36</v>
      </c>
      <c r="C47" s="135" t="str">
        <f t="shared" si="0"/>
        <v>715000320033</v>
      </c>
      <c r="D47" s="135" t="str">
        <f t="shared" si="1"/>
        <v>CUCHILLA PARA CORTAR PAPEL 10 mm</v>
      </c>
      <c r="E47" s="135" t="str">
        <f t="shared" si="2"/>
        <v>UNIDAD</v>
      </c>
      <c r="F47" s="136">
        <f t="shared" si="3"/>
        <v>1</v>
      </c>
      <c r="G47" s="137"/>
      <c r="H47" s="137"/>
      <c r="I47" s="138" t="e">
        <f>IF(B47="","",(#REF!+G47+H47+#REF!))</f>
        <v>#REF!</v>
      </c>
      <c r="J47" s="139" t="e">
        <f t="shared" si="5"/>
        <v>#REF!</v>
      </c>
      <c r="K47" s="140"/>
    </row>
    <row r="48" spans="2:11" ht="17.100000000000001" customHeight="1" x14ac:dyDescent="0.2">
      <c r="B48" s="134">
        <v>37</v>
      </c>
      <c r="C48" s="135" t="str">
        <f t="shared" si="0"/>
        <v>715000440001</v>
      </c>
      <c r="D48" s="135" t="str">
        <f t="shared" si="1"/>
        <v>MOTA PARA PIZARRA ACRILICA</v>
      </c>
      <c r="E48" s="135" t="str">
        <f t="shared" si="2"/>
        <v>UNIDAD</v>
      </c>
      <c r="F48" s="136">
        <f t="shared" si="3"/>
        <v>3</v>
      </c>
      <c r="G48" s="137"/>
      <c r="H48" s="137"/>
      <c r="I48" s="138" t="e">
        <f>IF(B48="","",(#REF!+G48+H48+#REF!))</f>
        <v>#REF!</v>
      </c>
      <c r="J48" s="139" t="e">
        <f t="shared" si="5"/>
        <v>#REF!</v>
      </c>
      <c r="K48" s="140"/>
    </row>
    <row r="49" spans="2:11" ht="17.100000000000001" customHeight="1" x14ac:dyDescent="0.2">
      <c r="B49" s="134">
        <v>38</v>
      </c>
      <c r="C49" s="135" t="str">
        <f t="shared" si="0"/>
        <v>716000010001</v>
      </c>
      <c r="D49" s="135" t="str">
        <f t="shared" si="1"/>
        <v>BOLIGRAFO (LAPICERO) DE TINTA LIQUIDA PUNTA FINA COLOR  NEGRO</v>
      </c>
      <c r="E49" s="135" t="str">
        <f t="shared" si="2"/>
        <v>UNIDAD</v>
      </c>
      <c r="F49" s="136">
        <f t="shared" si="3"/>
        <v>2.3954</v>
      </c>
      <c r="G49" s="137"/>
      <c r="H49" s="137"/>
      <c r="I49" s="138" t="e">
        <f>IF(B49="","",(#REF!+G49+H49+#REF!))</f>
        <v>#REF!</v>
      </c>
      <c r="J49" s="139" t="e">
        <f t="shared" si="5"/>
        <v>#REF!</v>
      </c>
      <c r="K49" s="140"/>
    </row>
    <row r="50" spans="2:11" ht="17.100000000000001" customHeight="1" x14ac:dyDescent="0.2">
      <c r="B50" s="134">
        <v>39</v>
      </c>
      <c r="C50" s="135" t="str">
        <f t="shared" si="0"/>
        <v>716000010002</v>
      </c>
      <c r="D50" s="135" t="str">
        <f t="shared" si="1"/>
        <v>BOLIGRAFO (LAPICERO) DE TINTA LIQUIDA PUNTA FINA COLOR  ROJO</v>
      </c>
      <c r="E50" s="135" t="str">
        <f t="shared" si="2"/>
        <v>UNIDAD</v>
      </c>
      <c r="F50" s="136">
        <f t="shared" si="3"/>
        <v>3.3</v>
      </c>
      <c r="G50" s="137"/>
      <c r="H50" s="137"/>
      <c r="I50" s="138" t="e">
        <f>IF(B50="","",(#REF!+G50+H50+#REF!))</f>
        <v>#REF!</v>
      </c>
      <c r="J50" s="139" t="e">
        <f t="shared" si="5"/>
        <v>#REF!</v>
      </c>
      <c r="K50" s="140"/>
    </row>
    <row r="51" spans="2:11" ht="17.100000000000001" customHeight="1" x14ac:dyDescent="0.2">
      <c r="B51" s="134">
        <v>40</v>
      </c>
      <c r="C51" s="135" t="str">
        <f t="shared" si="0"/>
        <v>716000010022</v>
      </c>
      <c r="D51" s="135" t="str">
        <f t="shared" si="1"/>
        <v>BOLIGRAFO (LAPICERO) DE TINTA LIQUIDA PUNTA FINA COLOR  AZUL</v>
      </c>
      <c r="E51" s="135" t="str">
        <f t="shared" si="2"/>
        <v>UNIDAD</v>
      </c>
      <c r="F51" s="136">
        <f t="shared" si="3"/>
        <v>3.3</v>
      </c>
      <c r="G51" s="137"/>
      <c r="H51" s="137"/>
      <c r="I51" s="138" t="e">
        <f>IF(B51="","",(#REF!+G51+H51+#REF!))</f>
        <v>#REF!</v>
      </c>
      <c r="J51" s="139" t="e">
        <f t="shared" si="5"/>
        <v>#REF!</v>
      </c>
      <c r="K51" s="140"/>
    </row>
    <row r="52" spans="2:11" ht="17.100000000000001" customHeight="1" x14ac:dyDescent="0.2">
      <c r="B52" s="134">
        <v>41</v>
      </c>
      <c r="C52" s="135" t="str">
        <f t="shared" si="0"/>
        <v>716000010212</v>
      </c>
      <c r="D52" s="135" t="str">
        <f t="shared" si="1"/>
        <v>BOLIGRAFO (LAPICERO) DE TINTA SECA PUNTA MEDIA COLOR  AZUL</v>
      </c>
      <c r="E52" s="135" t="str">
        <f t="shared" si="2"/>
        <v>UNIDAD</v>
      </c>
      <c r="F52" s="136">
        <f t="shared" si="3"/>
        <v>0.4</v>
      </c>
      <c r="G52" s="137"/>
      <c r="H52" s="137"/>
      <c r="I52" s="138" t="e">
        <f>IF(B52="","",(#REF!+G52+H52+#REF!))</f>
        <v>#REF!</v>
      </c>
      <c r="J52" s="139" t="e">
        <f t="shared" si="5"/>
        <v>#REF!</v>
      </c>
      <c r="K52" s="140"/>
    </row>
    <row r="53" spans="2:11" ht="17.100000000000001" customHeight="1" x14ac:dyDescent="0.2">
      <c r="B53" s="134">
        <v>42</v>
      </c>
      <c r="C53" s="135" t="str">
        <f t="shared" si="0"/>
        <v>716000010213</v>
      </c>
      <c r="D53" s="135" t="str">
        <f t="shared" si="1"/>
        <v>BOLIGRAFO (LAPICERO) DE TINTA SECA PUNTA MEDIA COLOR  NEGRO</v>
      </c>
      <c r="E53" s="135" t="str">
        <f t="shared" si="2"/>
        <v>UNIDAD</v>
      </c>
      <c r="F53" s="136">
        <f t="shared" si="3"/>
        <v>0.4</v>
      </c>
      <c r="G53" s="137"/>
      <c r="H53" s="137"/>
      <c r="I53" s="138" t="e">
        <f>IF(B53="","",(#REF!+G53+H53+#REF!))</f>
        <v>#REF!</v>
      </c>
      <c r="J53" s="139" t="e">
        <f t="shared" si="5"/>
        <v>#REF!</v>
      </c>
      <c r="K53" s="140"/>
    </row>
    <row r="54" spans="2:11" ht="17.100000000000001" customHeight="1" x14ac:dyDescent="0.2">
      <c r="B54" s="134">
        <v>43</v>
      </c>
      <c r="C54" s="135" t="str">
        <f t="shared" si="0"/>
        <v>716000010214</v>
      </c>
      <c r="D54" s="135" t="str">
        <f t="shared" si="1"/>
        <v>BOLIGRAFO (LAPICERO) DE TINTA SECA PUNTA MEDIA COLOR  ROJO</v>
      </c>
      <c r="E54" s="135" t="str">
        <f t="shared" si="2"/>
        <v>UNIDAD</v>
      </c>
      <c r="F54" s="136">
        <f t="shared" si="3"/>
        <v>0.4</v>
      </c>
      <c r="G54" s="137"/>
      <c r="H54" s="137"/>
      <c r="I54" s="138" t="e">
        <f>IF(B54="","",(#REF!+G54+H54+#REF!))</f>
        <v>#REF!</v>
      </c>
      <c r="J54" s="139" t="e">
        <f t="shared" si="5"/>
        <v>#REF!</v>
      </c>
      <c r="K54" s="140"/>
    </row>
    <row r="55" spans="2:11" ht="17.100000000000001" customHeight="1" x14ac:dyDescent="0.2">
      <c r="B55" s="134">
        <v>44</v>
      </c>
      <c r="C55" s="135" t="str">
        <f t="shared" si="0"/>
        <v>716000040070</v>
      </c>
      <c r="D55" s="135" t="str">
        <f t="shared" si="1"/>
        <v>LAPIZ GRAFITO Nº 2</v>
      </c>
      <c r="E55" s="135" t="str">
        <f t="shared" si="2"/>
        <v>UNIDAD</v>
      </c>
      <c r="F55" s="136">
        <f t="shared" si="3"/>
        <v>0.59</v>
      </c>
      <c r="G55" s="137"/>
      <c r="H55" s="137"/>
      <c r="I55" s="138" t="e">
        <f>IF(B55="","",(#REF!+G55+H55+#REF!))</f>
        <v>#REF!</v>
      </c>
      <c r="J55" s="139" t="e">
        <f t="shared" si="5"/>
        <v>#REF!</v>
      </c>
      <c r="K55" s="140"/>
    </row>
    <row r="56" spans="2:11" ht="17.100000000000001" customHeight="1" x14ac:dyDescent="0.2">
      <c r="B56" s="134">
        <v>45</v>
      </c>
      <c r="C56" s="135" t="str">
        <f t="shared" si="0"/>
        <v>716000060413</v>
      </c>
      <c r="D56" s="135" t="str">
        <f t="shared" si="1"/>
        <v>PLUMON MARCADOR DE TINTA AL AGUA PUNTA GRUESA COLOR NEGRO - PARA PAPEL</v>
      </c>
      <c r="E56" s="135" t="str">
        <f t="shared" si="2"/>
        <v>UNIDAD</v>
      </c>
      <c r="F56" s="136">
        <f t="shared" si="3"/>
        <v>2.5</v>
      </c>
      <c r="G56" s="137"/>
      <c r="H56" s="137"/>
      <c r="I56" s="138" t="e">
        <f>IF(B56="","",(#REF!+G56+H56+#REF!))</f>
        <v>#REF!</v>
      </c>
      <c r="J56" s="139" t="e">
        <f t="shared" si="5"/>
        <v>#REF!</v>
      </c>
      <c r="K56" s="140"/>
    </row>
    <row r="57" spans="2:11" ht="17.100000000000001" customHeight="1" x14ac:dyDescent="0.2">
      <c r="B57" s="134">
        <v>46</v>
      </c>
      <c r="C57" s="135" t="str">
        <f t="shared" si="0"/>
        <v>716000060414</v>
      </c>
      <c r="D57" s="135" t="str">
        <f t="shared" si="1"/>
        <v>PLUMON MARCADOR DE TINTA AL AGUA PUNTA GRUESA COLOR ROJO - PARA PAPEL</v>
      </c>
      <c r="E57" s="135" t="str">
        <f t="shared" si="2"/>
        <v>UNIDAD</v>
      </c>
      <c r="F57" s="136">
        <f t="shared" si="3"/>
        <v>2.5</v>
      </c>
      <c r="G57" s="137"/>
      <c r="H57" s="137"/>
      <c r="I57" s="138" t="e">
        <f>IF(B57="","",(#REF!+G57+H57+#REF!))</f>
        <v>#REF!</v>
      </c>
      <c r="J57" s="139" t="e">
        <f t="shared" si="5"/>
        <v>#REF!</v>
      </c>
      <c r="K57" s="140"/>
    </row>
    <row r="58" spans="2:11" ht="17.100000000000001" customHeight="1" x14ac:dyDescent="0.2">
      <c r="B58" s="134">
        <v>47</v>
      </c>
      <c r="C58" s="135" t="str">
        <f t="shared" si="0"/>
        <v>716000060415</v>
      </c>
      <c r="D58" s="135" t="str">
        <f t="shared" si="1"/>
        <v>PLUMON MARCADOR DE TINTA AL AGUA PUNTA GRUESA COLOR AZUL - PARA PAPEL</v>
      </c>
      <c r="E58" s="135" t="str">
        <f t="shared" si="2"/>
        <v>UNIDAD</v>
      </c>
      <c r="F58" s="136">
        <f t="shared" si="3"/>
        <v>2.5</v>
      </c>
      <c r="G58" s="137"/>
      <c r="H58" s="137"/>
      <c r="I58" s="138" t="e">
        <f>IF(B58="","",(#REF!+G58+H58+#REF!))</f>
        <v>#REF!</v>
      </c>
      <c r="J58" s="139" t="e">
        <f t="shared" si="5"/>
        <v>#REF!</v>
      </c>
      <c r="K58" s="140"/>
    </row>
    <row r="59" spans="2:11" ht="17.100000000000001" customHeight="1" x14ac:dyDescent="0.2">
      <c r="B59" s="134">
        <v>48</v>
      </c>
      <c r="C59" s="135" t="str">
        <f t="shared" si="0"/>
        <v>716000060443</v>
      </c>
      <c r="D59" s="135" t="str">
        <f t="shared" si="1"/>
        <v>PLUMON RESALTADOR PUNTA GRUESA BISELADA COLOR AMARILLO</v>
      </c>
      <c r="E59" s="135" t="str">
        <f t="shared" si="2"/>
        <v>UNIDAD</v>
      </c>
      <c r="F59" s="136">
        <f t="shared" si="3"/>
        <v>2.5</v>
      </c>
      <c r="G59" s="137"/>
      <c r="H59" s="137"/>
      <c r="I59" s="138" t="e">
        <f>IF(B59="","",(#REF!+G59+H59+#REF!))</f>
        <v>#REF!</v>
      </c>
      <c r="J59" s="139" t="e">
        <f t="shared" si="5"/>
        <v>#REF!</v>
      </c>
      <c r="K59" s="140"/>
    </row>
    <row r="60" spans="2:11" ht="17.100000000000001" customHeight="1" x14ac:dyDescent="0.2">
      <c r="B60" s="134">
        <v>49</v>
      </c>
      <c r="C60" s="135" t="str">
        <f t="shared" si="0"/>
        <v>716000060445</v>
      </c>
      <c r="D60" s="135" t="str">
        <f t="shared" si="1"/>
        <v>PLUMON RESALTADOR PUNTA GRUESA BISELADA VERDE</v>
      </c>
      <c r="E60" s="135" t="str">
        <f t="shared" si="2"/>
        <v>UNIDAD</v>
      </c>
      <c r="F60" s="136">
        <f t="shared" si="3"/>
        <v>2.5</v>
      </c>
      <c r="G60" s="137"/>
      <c r="H60" s="137"/>
      <c r="I60" s="138" t="e">
        <f>IF(B60="","",(#REF!+G60+H60+#REF!))</f>
        <v>#REF!</v>
      </c>
      <c r="J60" s="139" t="e">
        <f t="shared" si="5"/>
        <v>#REF!</v>
      </c>
      <c r="K60" s="140"/>
    </row>
    <row r="61" spans="2:11" ht="17.100000000000001" customHeight="1" x14ac:dyDescent="0.2">
      <c r="B61" s="134">
        <v>50</v>
      </c>
      <c r="C61" s="135" t="str">
        <f t="shared" si="0"/>
        <v>716000060540</v>
      </c>
      <c r="D61" s="135" t="str">
        <f t="shared" si="1"/>
        <v>PLUMON PARA PIZARRA ACRILICA PUNTA GRUESA RECARGABLE COLOR AZUL</v>
      </c>
      <c r="E61" s="135" t="str">
        <f t="shared" si="2"/>
        <v>UNIDAD</v>
      </c>
      <c r="F61" s="136">
        <f t="shared" si="3"/>
        <v>3.5</v>
      </c>
      <c r="G61" s="137"/>
      <c r="H61" s="137"/>
      <c r="I61" s="138" t="e">
        <f>IF(B61="","",(#REF!+G61+H61+#REF!))</f>
        <v>#REF!</v>
      </c>
      <c r="J61" s="139" t="e">
        <f t="shared" si="5"/>
        <v>#REF!</v>
      </c>
      <c r="K61" s="140"/>
    </row>
    <row r="62" spans="2:11" ht="17.100000000000001" customHeight="1" x14ac:dyDescent="0.2">
      <c r="B62" s="134">
        <v>51</v>
      </c>
      <c r="C62" s="135" t="str">
        <f t="shared" si="0"/>
        <v>716000060541</v>
      </c>
      <c r="D62" s="135" t="str">
        <f t="shared" si="1"/>
        <v>PLUMON PARA PIZARRA ACRILICA PUNTA GRUESA RECARGABLE COLOR ROJO</v>
      </c>
      <c r="E62" s="135" t="str">
        <f t="shared" si="2"/>
        <v>UNIDAD</v>
      </c>
      <c r="F62" s="136">
        <f t="shared" si="3"/>
        <v>3.5</v>
      </c>
      <c r="G62" s="137"/>
      <c r="H62" s="137"/>
      <c r="I62" s="138" t="e">
        <f>IF(B62="","",(#REF!+G62+H62+#REF!))</f>
        <v>#REF!</v>
      </c>
      <c r="J62" s="139" t="e">
        <f t="shared" si="5"/>
        <v>#REF!</v>
      </c>
      <c r="K62" s="140"/>
    </row>
    <row r="63" spans="2:11" ht="17.100000000000001" customHeight="1" x14ac:dyDescent="0.2">
      <c r="B63" s="134">
        <v>52</v>
      </c>
      <c r="C63" s="135" t="str">
        <f t="shared" si="0"/>
        <v>716000060542</v>
      </c>
      <c r="D63" s="135" t="str">
        <f t="shared" si="1"/>
        <v>PLUMON PARA PIZARRA ACRILICA PUNTA GRUESA RECARGABLE COLOR NEGRO</v>
      </c>
      <c r="E63" s="135" t="str">
        <f t="shared" si="2"/>
        <v>UNIDAD</v>
      </c>
      <c r="F63" s="136">
        <f t="shared" si="3"/>
        <v>3.5</v>
      </c>
      <c r="G63" s="137"/>
      <c r="H63" s="137"/>
      <c r="I63" s="138" t="e">
        <f>IF(B63="","",(#REF!+G63+H63+#REF!))</f>
        <v>#REF!</v>
      </c>
      <c r="J63" s="139" t="e">
        <f t="shared" si="5"/>
        <v>#REF!</v>
      </c>
      <c r="K63" s="140"/>
    </row>
    <row r="64" spans="2:11" ht="17.100000000000001" customHeight="1" x14ac:dyDescent="0.2">
      <c r="B64" s="134">
        <v>53</v>
      </c>
      <c r="C64" s="135" t="str">
        <f t="shared" si="0"/>
        <v>716000090066</v>
      </c>
      <c r="D64" s="135" t="str">
        <f t="shared" si="1"/>
        <v>TAMPON CON CUBIERTA DE PLASTICO 12.5 cm X 9.5 cm APROX. COLOR NEGRO</v>
      </c>
      <c r="E64" s="135" t="str">
        <f t="shared" si="2"/>
        <v>UNIDAD</v>
      </c>
      <c r="F64" s="136">
        <f t="shared" si="3"/>
        <v>2.5</v>
      </c>
      <c r="G64" s="137"/>
      <c r="H64" s="137"/>
      <c r="I64" s="138" t="e">
        <f>IF(B64="","",(#REF!+G64+H64+#REF!))</f>
        <v>#REF!</v>
      </c>
      <c r="J64" s="139" t="e">
        <f t="shared" si="5"/>
        <v>#REF!</v>
      </c>
      <c r="K64" s="140"/>
    </row>
    <row r="65" spans="2:11" ht="17.100000000000001" customHeight="1" x14ac:dyDescent="0.2">
      <c r="B65" s="134">
        <v>54</v>
      </c>
      <c r="C65" s="135" t="str">
        <f t="shared" si="0"/>
        <v>716000090064</v>
      </c>
      <c r="D65" s="135" t="str">
        <f t="shared" si="1"/>
        <v>TAMPON CON CUBIERTA DE PLASTICO 12.5 cm X 9.5 cm APROX. COLOR AZUL</v>
      </c>
      <c r="E65" s="135" t="str">
        <f t="shared" si="2"/>
        <v>UNIDAD</v>
      </c>
      <c r="F65" s="136">
        <f t="shared" si="3"/>
        <v>2.5</v>
      </c>
      <c r="G65" s="137"/>
      <c r="H65" s="137"/>
      <c r="I65" s="138" t="e">
        <f>IF(B65="","",(#REF!+G65+H65+#REF!))</f>
        <v>#REF!</v>
      </c>
      <c r="J65" s="139" t="e">
        <f t="shared" si="5"/>
        <v>#REF!</v>
      </c>
      <c r="K65" s="140"/>
    </row>
    <row r="66" spans="2:11" ht="17.100000000000001" customHeight="1" x14ac:dyDescent="0.2">
      <c r="B66" s="134">
        <v>55</v>
      </c>
      <c r="C66" s="135" t="str">
        <f t="shared" si="0"/>
        <v>716000160014</v>
      </c>
      <c r="D66" s="135" t="str">
        <f t="shared" si="1"/>
        <v>TINTA PARA TAMPON X 30 mL APROX. COLOR AZUL</v>
      </c>
      <c r="E66" s="135" t="str">
        <f t="shared" si="2"/>
        <v>UNIDAD</v>
      </c>
      <c r="F66" s="136">
        <f t="shared" si="3"/>
        <v>1.25</v>
      </c>
      <c r="G66" s="137"/>
      <c r="H66" s="137"/>
      <c r="I66" s="138" t="e">
        <f>IF(B66="","",(#REF!+G66+H66+#REF!))</f>
        <v>#REF!</v>
      </c>
      <c r="J66" s="139" t="e">
        <f t="shared" si="5"/>
        <v>#REF!</v>
      </c>
      <c r="K66" s="140"/>
    </row>
    <row r="67" spans="2:11" ht="17.100000000000001" customHeight="1" x14ac:dyDescent="0.2">
      <c r="B67" s="134">
        <v>56</v>
      </c>
      <c r="C67" s="135" t="str">
        <f t="shared" si="0"/>
        <v>716000160015</v>
      </c>
      <c r="D67" s="135" t="str">
        <f t="shared" si="1"/>
        <v>TINTA PARA TAMPON X 30 mL APROX. COLOR NEGRO</v>
      </c>
      <c r="E67" s="135" t="str">
        <f t="shared" si="2"/>
        <v>UNIDAD</v>
      </c>
      <c r="F67" s="136">
        <f t="shared" si="3"/>
        <v>1.25</v>
      </c>
      <c r="G67" s="137"/>
      <c r="H67" s="137"/>
      <c r="I67" s="138" t="e">
        <f>IF(B67="","",(#REF!+G67+H67+#REF!))</f>
        <v>#REF!</v>
      </c>
      <c r="J67" s="139" t="e">
        <f t="shared" si="5"/>
        <v>#REF!</v>
      </c>
      <c r="K67" s="140"/>
    </row>
    <row r="68" spans="2:11" ht="17.100000000000001" customHeight="1" x14ac:dyDescent="0.2">
      <c r="B68" s="134">
        <v>57</v>
      </c>
      <c r="C68" s="135" t="str">
        <f t="shared" si="0"/>
        <v>716000260013</v>
      </c>
      <c r="D68" s="135" t="str">
        <f t="shared" si="1"/>
        <v>TINTA PARA PLUMON DE PIZARRA ACRILICA X 27.5 mL COLOR AZUL</v>
      </c>
      <c r="E68" s="135" t="str">
        <f t="shared" si="2"/>
        <v>UNIDAD</v>
      </c>
      <c r="F68" s="136">
        <f t="shared" si="3"/>
        <v>8</v>
      </c>
      <c r="G68" s="137"/>
      <c r="H68" s="137"/>
      <c r="I68" s="138" t="e">
        <f>IF(B68="","",(#REF!+G68+H68+#REF!))</f>
        <v>#REF!</v>
      </c>
      <c r="J68" s="139" t="e">
        <f t="shared" si="5"/>
        <v>#REF!</v>
      </c>
      <c r="K68" s="140"/>
    </row>
    <row r="69" spans="2:11" ht="17.100000000000001" customHeight="1" x14ac:dyDescent="0.2">
      <c r="B69" s="134"/>
      <c r="C69" s="135" t="str">
        <f t="shared" si="0"/>
        <v/>
      </c>
      <c r="D69" s="135" t="str">
        <f t="shared" si="1"/>
        <v/>
      </c>
      <c r="E69" s="135" t="str">
        <f t="shared" si="2"/>
        <v/>
      </c>
      <c r="F69" s="136" t="str">
        <f t="shared" si="3"/>
        <v/>
      </c>
      <c r="G69" s="137"/>
      <c r="H69" s="137"/>
      <c r="I69" s="138" t="str">
        <f>IF(B69="","",(#REF!+G69+H69+#REF!))</f>
        <v/>
      </c>
      <c r="J69" s="139" t="str">
        <f t="shared" si="5"/>
        <v/>
      </c>
      <c r="K69" s="140"/>
    </row>
    <row r="70" spans="2:11" ht="17.100000000000001" customHeight="1" x14ac:dyDescent="0.2">
      <c r="B70" s="134"/>
      <c r="C70" s="135" t="str">
        <f t="shared" si="0"/>
        <v/>
      </c>
      <c r="D70" s="135" t="str">
        <f t="shared" si="1"/>
        <v/>
      </c>
      <c r="E70" s="135" t="str">
        <f t="shared" si="2"/>
        <v/>
      </c>
      <c r="F70" s="136" t="str">
        <f t="shared" si="3"/>
        <v/>
      </c>
      <c r="G70" s="137"/>
      <c r="H70" s="137"/>
      <c r="I70" s="138" t="str">
        <f>IF(B70="","",(#REF!+G70+H70+#REF!))</f>
        <v/>
      </c>
      <c r="J70" s="139" t="str">
        <f t="shared" si="5"/>
        <v/>
      </c>
      <c r="K70" s="140"/>
    </row>
    <row r="71" spans="2:11" ht="17.100000000000001" customHeight="1" x14ac:dyDescent="0.2">
      <c r="B71" s="134"/>
      <c r="C71" s="135" t="str">
        <f t="shared" si="0"/>
        <v/>
      </c>
      <c r="D71" s="135" t="str">
        <f t="shared" si="1"/>
        <v/>
      </c>
      <c r="E71" s="135" t="str">
        <f t="shared" si="2"/>
        <v/>
      </c>
      <c r="F71" s="136" t="str">
        <f t="shared" si="3"/>
        <v/>
      </c>
      <c r="G71" s="137"/>
      <c r="H71" s="137"/>
      <c r="I71" s="138" t="str">
        <f>IF(B71="","",(#REF!+G71+H71+#REF!))</f>
        <v/>
      </c>
      <c r="J71" s="139" t="str">
        <f t="shared" si="5"/>
        <v/>
      </c>
      <c r="K71" s="140"/>
    </row>
    <row r="72" spans="2:11" ht="17.100000000000001" customHeight="1" x14ac:dyDescent="0.2">
      <c r="B72" s="134"/>
      <c r="C72" s="135" t="str">
        <f t="shared" si="0"/>
        <v/>
      </c>
      <c r="D72" s="135" t="str">
        <f t="shared" si="1"/>
        <v/>
      </c>
      <c r="E72" s="135" t="str">
        <f t="shared" si="2"/>
        <v/>
      </c>
      <c r="F72" s="136" t="str">
        <f t="shared" si="3"/>
        <v/>
      </c>
      <c r="G72" s="137"/>
      <c r="H72" s="137"/>
      <c r="I72" s="138" t="str">
        <f>IF(B72="","",(#REF!+G72+H72+#REF!))</f>
        <v/>
      </c>
      <c r="J72" s="139" t="str">
        <f t="shared" si="5"/>
        <v/>
      </c>
      <c r="K72" s="140"/>
    </row>
    <row r="73" spans="2:11" ht="17.100000000000001" customHeight="1" x14ac:dyDescent="0.2">
      <c r="B73" s="134"/>
      <c r="C73" s="135" t="str">
        <f t="shared" si="0"/>
        <v/>
      </c>
      <c r="D73" s="135" t="str">
        <f t="shared" si="1"/>
        <v/>
      </c>
      <c r="E73" s="135" t="str">
        <f t="shared" si="2"/>
        <v/>
      </c>
      <c r="F73" s="136" t="str">
        <f t="shared" si="3"/>
        <v/>
      </c>
      <c r="G73" s="137"/>
      <c r="H73" s="137"/>
      <c r="I73" s="138" t="str">
        <f>IF(B73="","",(#REF!+G73+H73+#REF!))</f>
        <v/>
      </c>
      <c r="J73" s="139" t="str">
        <f t="shared" si="5"/>
        <v/>
      </c>
      <c r="K73" s="140"/>
    </row>
    <row r="74" spans="2:11" ht="17.100000000000001" customHeight="1" x14ac:dyDescent="0.2">
      <c r="B74" s="134"/>
      <c r="C74" s="135" t="str">
        <f t="shared" si="0"/>
        <v/>
      </c>
      <c r="D74" s="135" t="str">
        <f t="shared" si="1"/>
        <v/>
      </c>
      <c r="E74" s="135" t="str">
        <f t="shared" si="2"/>
        <v/>
      </c>
      <c r="F74" s="136" t="str">
        <f t="shared" si="3"/>
        <v/>
      </c>
      <c r="G74" s="137"/>
      <c r="H74" s="137"/>
      <c r="I74" s="138" t="str">
        <f>IF(B74="","",(#REF!+G74+H74+#REF!))</f>
        <v/>
      </c>
      <c r="J74" s="139" t="str">
        <f t="shared" si="5"/>
        <v/>
      </c>
      <c r="K74" s="140"/>
    </row>
    <row r="75" spans="2:11" ht="17.100000000000001" customHeight="1" x14ac:dyDescent="0.2">
      <c r="B75" s="134"/>
      <c r="C75" s="135" t="str">
        <f t="shared" si="0"/>
        <v/>
      </c>
      <c r="D75" s="135" t="str">
        <f t="shared" si="1"/>
        <v/>
      </c>
      <c r="E75" s="135" t="str">
        <f t="shared" si="2"/>
        <v/>
      </c>
      <c r="F75" s="136" t="str">
        <f t="shared" si="3"/>
        <v/>
      </c>
      <c r="G75" s="137"/>
      <c r="H75" s="137"/>
      <c r="I75" s="138" t="str">
        <f>IF(B75="","",(#REF!+G75+H75+#REF!))</f>
        <v/>
      </c>
      <c r="J75" s="139" t="str">
        <f t="shared" si="5"/>
        <v/>
      </c>
      <c r="K75" s="140"/>
    </row>
    <row r="76" spans="2:11" ht="17.100000000000001" customHeight="1" x14ac:dyDescent="0.2">
      <c r="B76" s="134"/>
      <c r="C76" s="135" t="str">
        <f t="shared" ref="C76:C79" si="6">IF(B76="","",VLOOKUP(B76,CATALOGO,2,FALSE))</f>
        <v/>
      </c>
      <c r="D76" s="135" t="str">
        <f t="shared" ref="D76:D79" si="7">IF(B76="","",VLOOKUP(B76,CATALOGO,3,FALSE))</f>
        <v/>
      </c>
      <c r="E76" s="135" t="str">
        <f t="shared" ref="E76:E79" si="8">IF(B76="","",VLOOKUP(B76,CATALOGO,4,FALSE))</f>
        <v/>
      </c>
      <c r="F76" s="136" t="str">
        <f t="shared" ref="F76:F79" si="9">IF(B76="","",VLOOKUP(B76,CATALOGO,5,FALSE))</f>
        <v/>
      </c>
      <c r="G76" s="137"/>
      <c r="H76" s="137"/>
      <c r="I76" s="138" t="str">
        <f>IF(B76="","",(#REF!+G76+H76+#REF!))</f>
        <v/>
      </c>
      <c r="J76" s="139" t="str">
        <f t="shared" ref="J76:J79" si="10">IF(F76="","",(F76*I76))</f>
        <v/>
      </c>
      <c r="K76" s="140"/>
    </row>
    <row r="77" spans="2:11" ht="17.100000000000001" customHeight="1" x14ac:dyDescent="0.2">
      <c r="B77" s="134"/>
      <c r="C77" s="135" t="str">
        <f t="shared" si="6"/>
        <v/>
      </c>
      <c r="D77" s="135" t="str">
        <f t="shared" si="7"/>
        <v/>
      </c>
      <c r="E77" s="135" t="str">
        <f t="shared" si="8"/>
        <v/>
      </c>
      <c r="F77" s="136" t="str">
        <f t="shared" si="9"/>
        <v/>
      </c>
      <c r="G77" s="137"/>
      <c r="H77" s="137"/>
      <c r="I77" s="138" t="str">
        <f>IF(B77="","",(#REF!+G77+H77+#REF!))</f>
        <v/>
      </c>
      <c r="J77" s="139" t="str">
        <f t="shared" si="10"/>
        <v/>
      </c>
      <c r="K77" s="140"/>
    </row>
    <row r="78" spans="2:11" ht="17.100000000000001" customHeight="1" x14ac:dyDescent="0.2">
      <c r="B78" s="134"/>
      <c r="C78" s="135" t="str">
        <f t="shared" si="6"/>
        <v/>
      </c>
      <c r="D78" s="135" t="str">
        <f t="shared" si="7"/>
        <v/>
      </c>
      <c r="E78" s="135" t="str">
        <f t="shared" si="8"/>
        <v/>
      </c>
      <c r="F78" s="136" t="str">
        <f t="shared" si="9"/>
        <v/>
      </c>
      <c r="G78" s="137"/>
      <c r="H78" s="137"/>
      <c r="I78" s="138" t="str">
        <f>IF(B78="","",(#REF!+G78+H78+#REF!))</f>
        <v/>
      </c>
      <c r="J78" s="139" t="str">
        <f t="shared" si="10"/>
        <v/>
      </c>
      <c r="K78" s="140"/>
    </row>
    <row r="79" spans="2:11" ht="17.100000000000001" customHeight="1" x14ac:dyDescent="0.2">
      <c r="B79" s="134"/>
      <c r="C79" s="135" t="str">
        <f t="shared" si="6"/>
        <v/>
      </c>
      <c r="D79" s="135" t="str">
        <f t="shared" si="7"/>
        <v/>
      </c>
      <c r="E79" s="135" t="str">
        <f t="shared" si="8"/>
        <v/>
      </c>
      <c r="F79" s="136" t="str">
        <f t="shared" si="9"/>
        <v/>
      </c>
      <c r="G79" s="137"/>
      <c r="H79" s="137"/>
      <c r="I79" s="143" t="str">
        <f>IF(B79="","",(#REF!+G79+H79+#REF!))</f>
        <v/>
      </c>
      <c r="J79" s="144" t="str">
        <f t="shared" si="10"/>
        <v/>
      </c>
      <c r="K79" s="140"/>
    </row>
  </sheetData>
  <sheetProtection password="ABDC" sheet="1" objects="1" scenarios="1" formatCells="0" formatColumns="0" formatRows="0" insertColumns="0" insertRows="0" insertHyperlinks="0" sort="0" autoFilter="0" pivotTables="0"/>
  <autoFilter ref="B11:L79"/>
  <dataConsolidate/>
  <mergeCells count="15">
    <mergeCell ref="B5:C5"/>
    <mergeCell ref="D5:E5"/>
    <mergeCell ref="B9:C9"/>
    <mergeCell ref="D9:E9"/>
    <mergeCell ref="D2:G2"/>
    <mergeCell ref="G9:H9"/>
    <mergeCell ref="B6:C6"/>
    <mergeCell ref="B7:C7"/>
    <mergeCell ref="G7:H7"/>
    <mergeCell ref="B8:D8"/>
    <mergeCell ref="H2:I2"/>
    <mergeCell ref="J2:K2"/>
    <mergeCell ref="D3:G3"/>
    <mergeCell ref="I8:J8"/>
    <mergeCell ref="G5:H5"/>
  </mergeCells>
  <pageMargins left="0.62992125984251968" right="0.39370078740157483" top="0.35433070866141736" bottom="0.55118110236220474" header="0.31496062992125984" footer="0.31496062992125984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7169" r:id="rId4" name="CommandButton1">
          <controlPr autoLine="0" autoPict="0" r:id="rId5">
            <anchor moveWithCells="1">
              <from>
                <xdr:col>2</xdr:col>
                <xdr:colOff>0</xdr:colOff>
                <xdr:row>4</xdr:row>
                <xdr:rowOff>0</xdr:rowOff>
              </from>
              <to>
                <xdr:col>3</xdr:col>
                <xdr:colOff>66675</xdr:colOff>
                <xdr:row>6</xdr:row>
                <xdr:rowOff>9525</xdr:rowOff>
              </to>
            </anchor>
          </controlPr>
        </control>
      </mc:Choice>
      <mc:Fallback>
        <control shapeId="7169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129"/>
  <sheetViews>
    <sheetView topLeftCell="A79" zoomScale="85" zoomScaleNormal="85" workbookViewId="0">
      <selection activeCell="B99" sqref="B99"/>
    </sheetView>
  </sheetViews>
  <sheetFormatPr baseColWidth="10" defaultRowHeight="15" x14ac:dyDescent="0.25"/>
  <cols>
    <col min="1" max="1" width="11.42578125" style="1"/>
    <col min="2" max="2" width="14.140625" style="1" customWidth="1"/>
    <col min="3" max="3" width="83.28515625" style="1" customWidth="1"/>
    <col min="4" max="5" width="15.28515625" style="1" customWidth="1"/>
    <col min="6" max="6" width="11.140625" style="12" hidden="1" customWidth="1"/>
    <col min="7" max="8" width="11.42578125" style="1" hidden="1" customWidth="1"/>
    <col min="9" max="16384" width="11.42578125" style="1"/>
  </cols>
  <sheetData>
    <row r="1" spans="1:7" ht="30" x14ac:dyDescent="0.25">
      <c r="A1" s="23" t="s">
        <v>840</v>
      </c>
      <c r="B1" s="13" t="s">
        <v>75</v>
      </c>
      <c r="C1" s="13" t="s">
        <v>76</v>
      </c>
      <c r="D1" s="13" t="s">
        <v>1</v>
      </c>
      <c r="E1" s="27" t="s">
        <v>77</v>
      </c>
      <c r="F1" s="14" t="s">
        <v>834</v>
      </c>
    </row>
    <row r="2" spans="1:7" x14ac:dyDescent="0.25">
      <c r="A2" s="16">
        <v>1</v>
      </c>
      <c r="B2" s="88" t="s">
        <v>3000</v>
      </c>
      <c r="C2" s="9" t="s">
        <v>3001</v>
      </c>
      <c r="D2" s="3" t="s">
        <v>3002</v>
      </c>
      <c r="E2" s="4"/>
      <c r="F2" s="10"/>
    </row>
    <row r="3" spans="1:7" x14ac:dyDescent="0.25">
      <c r="A3" s="16">
        <v>2</v>
      </c>
      <c r="B3" s="89" t="s">
        <v>3003</v>
      </c>
      <c r="C3" s="17" t="s">
        <v>3004</v>
      </c>
      <c r="D3" s="17" t="s">
        <v>3002</v>
      </c>
      <c r="E3" s="26"/>
      <c r="F3" s="24" t="s">
        <v>841</v>
      </c>
      <c r="G3" s="21"/>
    </row>
    <row r="4" spans="1:7" x14ac:dyDescent="0.25">
      <c r="A4" s="16">
        <v>3</v>
      </c>
      <c r="B4" s="25" t="s">
        <v>854</v>
      </c>
      <c r="C4" s="17" t="s">
        <v>853</v>
      </c>
      <c r="D4" s="17" t="s">
        <v>1</v>
      </c>
      <c r="E4" s="26">
        <v>6</v>
      </c>
      <c r="F4" s="10" t="s">
        <v>841</v>
      </c>
    </row>
    <row r="5" spans="1:7" x14ac:dyDescent="0.25">
      <c r="A5" s="16">
        <v>4</v>
      </c>
      <c r="B5" s="3" t="s">
        <v>790</v>
      </c>
      <c r="C5" s="3" t="s">
        <v>141</v>
      </c>
      <c r="D5" s="3" t="s">
        <v>1</v>
      </c>
      <c r="E5" s="4">
        <v>3.5</v>
      </c>
      <c r="F5" s="10" t="s">
        <v>841</v>
      </c>
    </row>
    <row r="6" spans="1:7" x14ac:dyDescent="0.25">
      <c r="A6" s="16">
        <v>5</v>
      </c>
      <c r="B6" s="3" t="s">
        <v>791</v>
      </c>
      <c r="C6" s="3" t="s">
        <v>143</v>
      </c>
      <c r="D6" s="3" t="s">
        <v>1</v>
      </c>
      <c r="E6" s="4">
        <v>7.5</v>
      </c>
      <c r="F6" s="10" t="s">
        <v>841</v>
      </c>
      <c r="G6" s="21"/>
    </row>
    <row r="7" spans="1:7" x14ac:dyDescent="0.25">
      <c r="A7" s="16">
        <v>6</v>
      </c>
      <c r="B7" s="3" t="s">
        <v>792</v>
      </c>
      <c r="C7" s="3" t="s">
        <v>617</v>
      </c>
      <c r="D7" s="3" t="s">
        <v>1</v>
      </c>
      <c r="E7" s="4">
        <v>6.8</v>
      </c>
      <c r="F7" s="10" t="s">
        <v>841</v>
      </c>
    </row>
    <row r="8" spans="1:7" x14ac:dyDescent="0.25">
      <c r="A8" s="16">
        <v>7</v>
      </c>
      <c r="B8" s="3" t="s">
        <v>793</v>
      </c>
      <c r="C8" s="15" t="s">
        <v>154</v>
      </c>
      <c r="D8" s="3" t="s">
        <v>1</v>
      </c>
      <c r="E8" s="4">
        <v>5.9</v>
      </c>
      <c r="F8" s="10" t="s">
        <v>841</v>
      </c>
    </row>
    <row r="9" spans="1:7" x14ac:dyDescent="0.25">
      <c r="A9" s="16">
        <v>8</v>
      </c>
      <c r="B9" s="3" t="s">
        <v>11</v>
      </c>
      <c r="C9" s="3" t="s">
        <v>12</v>
      </c>
      <c r="D9" s="3" t="s">
        <v>10</v>
      </c>
      <c r="E9" s="4">
        <v>4.0199999999999996</v>
      </c>
      <c r="F9" s="10" t="s">
        <v>841</v>
      </c>
    </row>
    <row r="10" spans="1:7" x14ac:dyDescent="0.25">
      <c r="A10" s="16">
        <v>9</v>
      </c>
      <c r="B10" s="3" t="s">
        <v>794</v>
      </c>
      <c r="C10" s="3" t="s">
        <v>167</v>
      </c>
      <c r="D10" s="3" t="s">
        <v>1</v>
      </c>
      <c r="E10" s="4">
        <v>1</v>
      </c>
      <c r="F10" s="10" t="s">
        <v>841</v>
      </c>
    </row>
    <row r="11" spans="1:7" x14ac:dyDescent="0.25">
      <c r="A11" s="16">
        <v>10</v>
      </c>
      <c r="B11" s="3" t="s">
        <v>798</v>
      </c>
      <c r="C11" s="3" t="s">
        <v>319</v>
      </c>
      <c r="D11" s="3" t="s">
        <v>1</v>
      </c>
      <c r="E11" s="5">
        <v>59.98</v>
      </c>
      <c r="F11" s="10" t="s">
        <v>841</v>
      </c>
    </row>
    <row r="12" spans="1:7" x14ac:dyDescent="0.25">
      <c r="A12" s="16">
        <v>11</v>
      </c>
      <c r="B12" s="3" t="s">
        <v>799</v>
      </c>
      <c r="C12" s="3" t="s">
        <v>321</v>
      </c>
      <c r="D12" s="3" t="s">
        <v>1</v>
      </c>
      <c r="E12" s="5">
        <v>18.5</v>
      </c>
      <c r="F12" s="10" t="s">
        <v>841</v>
      </c>
    </row>
    <row r="13" spans="1:7" x14ac:dyDescent="0.25">
      <c r="A13" s="16">
        <v>12</v>
      </c>
      <c r="B13" s="3" t="s">
        <v>800</v>
      </c>
      <c r="C13" s="3" t="s">
        <v>873</v>
      </c>
      <c r="D13" s="3" t="s">
        <v>1</v>
      </c>
      <c r="E13" s="5">
        <v>3.2</v>
      </c>
      <c r="F13" s="10" t="s">
        <v>841</v>
      </c>
    </row>
    <row r="14" spans="1:7" x14ac:dyDescent="0.25">
      <c r="A14" s="16">
        <v>13</v>
      </c>
      <c r="B14" s="3" t="s">
        <v>833</v>
      </c>
      <c r="C14" s="3" t="s">
        <v>605</v>
      </c>
      <c r="D14" s="3" t="s">
        <v>1</v>
      </c>
      <c r="E14" s="5">
        <v>5.5</v>
      </c>
      <c r="F14" s="10" t="s">
        <v>852</v>
      </c>
    </row>
    <row r="15" spans="1:7" x14ac:dyDescent="0.25">
      <c r="A15" s="16">
        <v>14</v>
      </c>
      <c r="B15" s="25" t="s">
        <v>795</v>
      </c>
      <c r="C15" s="17" t="s">
        <v>234</v>
      </c>
      <c r="D15" s="17" t="s">
        <v>1</v>
      </c>
      <c r="E15" s="18">
        <v>15</v>
      </c>
      <c r="F15" s="10"/>
    </row>
    <row r="16" spans="1:7" x14ac:dyDescent="0.25">
      <c r="A16" s="16">
        <v>15</v>
      </c>
      <c r="B16" s="20" t="s">
        <v>796</v>
      </c>
      <c r="C16" s="3" t="s">
        <v>237</v>
      </c>
      <c r="D16" s="3" t="s">
        <v>1</v>
      </c>
      <c r="E16" s="5">
        <v>54</v>
      </c>
      <c r="F16" s="10" t="s">
        <v>842</v>
      </c>
    </row>
    <row r="17" spans="1:6" x14ac:dyDescent="0.25">
      <c r="A17" s="16">
        <v>16</v>
      </c>
      <c r="B17" s="20" t="s">
        <v>797</v>
      </c>
      <c r="C17" s="3" t="s">
        <v>630</v>
      </c>
      <c r="D17" s="3" t="s">
        <v>1</v>
      </c>
      <c r="E17" s="5">
        <v>39</v>
      </c>
      <c r="F17" s="10"/>
    </row>
    <row r="18" spans="1:6" x14ac:dyDescent="0.25">
      <c r="A18" s="16">
        <v>17</v>
      </c>
      <c r="B18" s="20" t="s">
        <v>844</v>
      </c>
      <c r="C18" s="3" t="s">
        <v>843</v>
      </c>
      <c r="D18" s="3" t="s">
        <v>1</v>
      </c>
      <c r="E18" s="5">
        <v>45</v>
      </c>
      <c r="F18" s="24" t="s">
        <v>847</v>
      </c>
    </row>
    <row r="19" spans="1:6" x14ac:dyDescent="0.25">
      <c r="A19" s="16">
        <v>18</v>
      </c>
      <c r="B19" s="20" t="s">
        <v>845</v>
      </c>
      <c r="C19" s="17" t="s">
        <v>846</v>
      </c>
      <c r="D19" s="3" t="s">
        <v>1</v>
      </c>
      <c r="E19" s="5">
        <v>52</v>
      </c>
      <c r="F19" s="10" t="s">
        <v>847</v>
      </c>
    </row>
    <row r="20" spans="1:6" x14ac:dyDescent="0.25">
      <c r="A20" s="16">
        <v>19</v>
      </c>
      <c r="B20" s="20" t="s">
        <v>851</v>
      </c>
      <c r="C20" s="3" t="s">
        <v>850</v>
      </c>
      <c r="D20" s="3" t="s">
        <v>1</v>
      </c>
      <c r="E20" s="5">
        <v>39</v>
      </c>
      <c r="F20" s="10" t="s">
        <v>847</v>
      </c>
    </row>
    <row r="21" spans="1:6" x14ac:dyDescent="0.25">
      <c r="A21" s="16">
        <v>20</v>
      </c>
      <c r="B21" s="20" t="s">
        <v>849</v>
      </c>
      <c r="C21" s="3" t="s">
        <v>848</v>
      </c>
      <c r="D21" s="3" t="s">
        <v>1</v>
      </c>
      <c r="E21" s="5">
        <v>49</v>
      </c>
      <c r="F21" s="10" t="s">
        <v>847</v>
      </c>
    </row>
    <row r="22" spans="1:6" x14ac:dyDescent="0.25">
      <c r="A22" s="16">
        <v>21</v>
      </c>
      <c r="B22" s="25" t="s">
        <v>867</v>
      </c>
      <c r="C22" s="17" t="s">
        <v>868</v>
      </c>
      <c r="D22" s="17" t="s">
        <v>1</v>
      </c>
      <c r="E22" s="18">
        <v>3.8</v>
      </c>
      <c r="F22" s="10" t="s">
        <v>847</v>
      </c>
    </row>
    <row r="23" spans="1:6" x14ac:dyDescent="0.25">
      <c r="A23" s="16">
        <v>22</v>
      </c>
      <c r="B23" s="17" t="s">
        <v>18</v>
      </c>
      <c r="C23" s="17" t="s">
        <v>19</v>
      </c>
      <c r="D23" s="17" t="s">
        <v>1</v>
      </c>
      <c r="E23" s="18">
        <v>3.2</v>
      </c>
      <c r="F23" s="10" t="s">
        <v>847</v>
      </c>
    </row>
    <row r="24" spans="1:6" x14ac:dyDescent="0.25">
      <c r="A24" s="16">
        <v>23</v>
      </c>
      <c r="B24" s="3" t="s">
        <v>21</v>
      </c>
      <c r="C24" s="3" t="s">
        <v>330</v>
      </c>
      <c r="D24" s="3" t="s">
        <v>1</v>
      </c>
      <c r="E24" s="5">
        <v>8</v>
      </c>
      <c r="F24" s="10" t="s">
        <v>847</v>
      </c>
    </row>
    <row r="25" spans="1:6" x14ac:dyDescent="0.25">
      <c r="A25" s="16">
        <v>24</v>
      </c>
      <c r="B25" s="3" t="s">
        <v>801</v>
      </c>
      <c r="C25" s="3" t="s">
        <v>338</v>
      </c>
      <c r="D25" s="3" t="s">
        <v>1</v>
      </c>
      <c r="E25" s="5">
        <v>1.77</v>
      </c>
      <c r="F25" s="24" t="s">
        <v>847</v>
      </c>
    </row>
    <row r="26" spans="1:6" x14ac:dyDescent="0.25">
      <c r="A26" s="16">
        <v>25</v>
      </c>
      <c r="B26" s="3" t="s">
        <v>22</v>
      </c>
      <c r="C26" s="3" t="s">
        <v>23</v>
      </c>
      <c r="D26" s="3" t="s">
        <v>1</v>
      </c>
      <c r="E26" s="5">
        <v>3.6579999999999999</v>
      </c>
      <c r="F26" s="10"/>
    </row>
    <row r="27" spans="1:6" x14ac:dyDescent="0.25">
      <c r="A27" s="16">
        <v>26</v>
      </c>
      <c r="B27" s="3" t="s">
        <v>802</v>
      </c>
      <c r="C27" s="3" t="s">
        <v>705</v>
      </c>
      <c r="D27" s="3" t="s">
        <v>2</v>
      </c>
      <c r="E27" s="5">
        <v>7.5</v>
      </c>
      <c r="F27" s="24" t="s">
        <v>852</v>
      </c>
    </row>
    <row r="28" spans="1:6" x14ac:dyDescent="0.25">
      <c r="A28" s="16">
        <v>27</v>
      </c>
      <c r="B28" s="3" t="s">
        <v>24</v>
      </c>
      <c r="C28" s="3" t="s">
        <v>25</v>
      </c>
      <c r="D28" s="3" t="s">
        <v>1</v>
      </c>
      <c r="E28" s="5">
        <v>8.9</v>
      </c>
      <c r="F28" s="10" t="s">
        <v>852</v>
      </c>
    </row>
    <row r="29" spans="1:6" x14ac:dyDescent="0.25">
      <c r="A29" s="16">
        <v>28</v>
      </c>
      <c r="B29" s="3" t="s">
        <v>803</v>
      </c>
      <c r="C29" s="3" t="s">
        <v>357</v>
      </c>
      <c r="D29" s="3" t="s">
        <v>16</v>
      </c>
      <c r="E29" s="5">
        <v>8.673</v>
      </c>
      <c r="F29" s="10" t="s">
        <v>852</v>
      </c>
    </row>
    <row r="30" spans="1:6" x14ac:dyDescent="0.25">
      <c r="A30" s="16">
        <v>29</v>
      </c>
      <c r="B30" s="3" t="s">
        <v>26</v>
      </c>
      <c r="C30" s="3" t="s">
        <v>27</v>
      </c>
      <c r="D30" s="3" t="s">
        <v>1</v>
      </c>
      <c r="E30" s="5">
        <v>0.8</v>
      </c>
      <c r="F30" s="10" t="s">
        <v>852</v>
      </c>
    </row>
    <row r="31" spans="1:6" x14ac:dyDescent="0.25">
      <c r="A31" s="16">
        <v>30</v>
      </c>
      <c r="B31" s="3" t="s">
        <v>804</v>
      </c>
      <c r="C31" s="3" t="s">
        <v>362</v>
      </c>
      <c r="D31" s="3" t="s">
        <v>1</v>
      </c>
      <c r="E31" s="5">
        <v>2.5</v>
      </c>
      <c r="F31" s="10" t="s">
        <v>852</v>
      </c>
    </row>
    <row r="32" spans="1:6" x14ac:dyDescent="0.25">
      <c r="A32" s="16">
        <v>31</v>
      </c>
      <c r="B32" s="17" t="s">
        <v>805</v>
      </c>
      <c r="C32" s="17" t="s">
        <v>367</v>
      </c>
      <c r="D32" s="17" t="s">
        <v>1</v>
      </c>
      <c r="E32" s="18">
        <v>19</v>
      </c>
      <c r="F32" s="10" t="s">
        <v>852</v>
      </c>
    </row>
    <row r="33" spans="1:7" x14ac:dyDescent="0.25">
      <c r="A33" s="16">
        <v>32</v>
      </c>
      <c r="B33" s="3" t="s">
        <v>806</v>
      </c>
      <c r="C33" s="15" t="s">
        <v>372</v>
      </c>
      <c r="D33" s="3" t="s">
        <v>1</v>
      </c>
      <c r="E33" s="5">
        <v>7.7880000000000003</v>
      </c>
      <c r="F33" s="10" t="s">
        <v>852</v>
      </c>
    </row>
    <row r="34" spans="1:7" x14ac:dyDescent="0.25">
      <c r="A34" s="16">
        <v>33</v>
      </c>
      <c r="B34" s="3" t="s">
        <v>807</v>
      </c>
      <c r="C34" s="3" t="s">
        <v>374</v>
      </c>
      <c r="D34" s="3" t="s">
        <v>1</v>
      </c>
      <c r="E34" s="5">
        <v>2.1358000000000001</v>
      </c>
      <c r="F34" s="10" t="s">
        <v>852</v>
      </c>
    </row>
    <row r="35" spans="1:7" x14ac:dyDescent="0.25">
      <c r="A35" s="16">
        <v>34</v>
      </c>
      <c r="B35" s="3" t="s">
        <v>28</v>
      </c>
      <c r="C35" s="3" t="s">
        <v>378</v>
      </c>
      <c r="D35" s="3" t="s">
        <v>1</v>
      </c>
      <c r="E35" s="5">
        <v>0.9</v>
      </c>
      <c r="F35" s="10" t="s">
        <v>852</v>
      </c>
    </row>
    <row r="36" spans="1:7" x14ac:dyDescent="0.25">
      <c r="A36" s="16">
        <v>35</v>
      </c>
      <c r="B36" s="3" t="s">
        <v>808</v>
      </c>
      <c r="C36" s="3" t="s">
        <v>391</v>
      </c>
      <c r="D36" s="3" t="s">
        <v>1</v>
      </c>
      <c r="E36" s="5">
        <v>1.95</v>
      </c>
      <c r="F36" s="24" t="s">
        <v>852</v>
      </c>
      <c r="G36" s="22"/>
    </row>
    <row r="37" spans="1:7" x14ac:dyDescent="0.25">
      <c r="A37" s="16">
        <v>36</v>
      </c>
      <c r="B37" s="3" t="s">
        <v>809</v>
      </c>
      <c r="C37" s="3" t="s">
        <v>398</v>
      </c>
      <c r="D37" s="3" t="s">
        <v>1</v>
      </c>
      <c r="E37" s="5">
        <v>1</v>
      </c>
      <c r="F37" s="10" t="s">
        <v>852</v>
      </c>
    </row>
    <row r="38" spans="1:7" x14ac:dyDescent="0.25">
      <c r="A38" s="16">
        <v>37</v>
      </c>
      <c r="B38" s="3" t="s">
        <v>32</v>
      </c>
      <c r="C38" s="3" t="s">
        <v>33</v>
      </c>
      <c r="D38" s="3" t="s">
        <v>1</v>
      </c>
      <c r="E38" s="5">
        <v>3</v>
      </c>
      <c r="F38" s="10" t="s">
        <v>852</v>
      </c>
    </row>
    <row r="39" spans="1:7" x14ac:dyDescent="0.25">
      <c r="A39" s="16">
        <v>38</v>
      </c>
      <c r="B39" s="3" t="s">
        <v>34</v>
      </c>
      <c r="C39" s="3" t="s">
        <v>35</v>
      </c>
      <c r="D39" s="3" t="s">
        <v>1</v>
      </c>
      <c r="E39" s="5">
        <v>2.3954</v>
      </c>
      <c r="F39" s="10" t="s">
        <v>852</v>
      </c>
    </row>
    <row r="40" spans="1:7" x14ac:dyDescent="0.25">
      <c r="A40" s="16">
        <v>39</v>
      </c>
      <c r="B40" s="3" t="s">
        <v>810</v>
      </c>
      <c r="C40" s="3" t="s">
        <v>400</v>
      </c>
      <c r="D40" s="3" t="s">
        <v>1</v>
      </c>
      <c r="E40" s="5">
        <v>3.3</v>
      </c>
      <c r="F40" s="10" t="s">
        <v>852</v>
      </c>
    </row>
    <row r="41" spans="1:7" x14ac:dyDescent="0.25">
      <c r="A41" s="16">
        <v>40</v>
      </c>
      <c r="B41" s="3" t="s">
        <v>811</v>
      </c>
      <c r="C41" s="3" t="s">
        <v>401</v>
      </c>
      <c r="D41" s="3" t="s">
        <v>1</v>
      </c>
      <c r="E41" s="5">
        <v>3.3</v>
      </c>
      <c r="F41" s="10" t="s">
        <v>852</v>
      </c>
    </row>
    <row r="42" spans="1:7" x14ac:dyDescent="0.25">
      <c r="A42" s="16">
        <v>41</v>
      </c>
      <c r="B42" s="3" t="s">
        <v>812</v>
      </c>
      <c r="C42" s="3" t="s">
        <v>411</v>
      </c>
      <c r="D42" s="3" t="s">
        <v>1</v>
      </c>
      <c r="E42" s="5">
        <v>0.4</v>
      </c>
      <c r="F42" s="10" t="s">
        <v>852</v>
      </c>
    </row>
    <row r="43" spans="1:7" x14ac:dyDescent="0.25">
      <c r="A43" s="16">
        <v>42</v>
      </c>
      <c r="B43" s="3" t="s">
        <v>813</v>
      </c>
      <c r="C43" s="3" t="s">
        <v>413</v>
      </c>
      <c r="D43" s="3" t="s">
        <v>1</v>
      </c>
      <c r="E43" s="5">
        <v>0.4</v>
      </c>
      <c r="F43" s="10" t="s">
        <v>852</v>
      </c>
    </row>
    <row r="44" spans="1:7" x14ac:dyDescent="0.25">
      <c r="A44" s="16">
        <v>43</v>
      </c>
      <c r="B44" s="3" t="s">
        <v>814</v>
      </c>
      <c r="C44" s="3" t="s">
        <v>415</v>
      </c>
      <c r="D44" s="3" t="s">
        <v>1</v>
      </c>
      <c r="E44" s="5">
        <v>0.4</v>
      </c>
      <c r="F44" s="10" t="s">
        <v>852</v>
      </c>
    </row>
    <row r="45" spans="1:7" x14ac:dyDescent="0.25">
      <c r="A45" s="16">
        <v>44</v>
      </c>
      <c r="B45" s="3" t="s">
        <v>815</v>
      </c>
      <c r="C45" s="3" t="s">
        <v>421</v>
      </c>
      <c r="D45" s="3" t="s">
        <v>1</v>
      </c>
      <c r="E45" s="5">
        <v>0.59</v>
      </c>
      <c r="F45" s="10" t="s">
        <v>852</v>
      </c>
    </row>
    <row r="46" spans="1:7" x14ac:dyDescent="0.25">
      <c r="A46" s="16">
        <v>45</v>
      </c>
      <c r="B46" s="17" t="s">
        <v>42</v>
      </c>
      <c r="C46" s="17" t="s">
        <v>869</v>
      </c>
      <c r="D46" s="17" t="s">
        <v>1</v>
      </c>
      <c r="E46" s="18">
        <v>2.5</v>
      </c>
      <c r="F46" s="10" t="s">
        <v>852</v>
      </c>
    </row>
    <row r="47" spans="1:7" x14ac:dyDescent="0.25">
      <c r="A47" s="16">
        <v>46</v>
      </c>
      <c r="B47" s="17" t="s">
        <v>44</v>
      </c>
      <c r="C47" s="17" t="s">
        <v>870</v>
      </c>
      <c r="D47" s="17" t="s">
        <v>1</v>
      </c>
      <c r="E47" s="18">
        <v>2.5</v>
      </c>
      <c r="F47" s="10" t="s">
        <v>852</v>
      </c>
    </row>
    <row r="48" spans="1:7" x14ac:dyDescent="0.25">
      <c r="A48" s="16">
        <v>47</v>
      </c>
      <c r="B48" s="17" t="s">
        <v>46</v>
      </c>
      <c r="C48" s="17" t="s">
        <v>871</v>
      </c>
      <c r="D48" s="17" t="s">
        <v>1</v>
      </c>
      <c r="E48" s="18">
        <v>2.5</v>
      </c>
      <c r="F48" s="10" t="s">
        <v>852</v>
      </c>
    </row>
    <row r="49" spans="1:7" x14ac:dyDescent="0.25">
      <c r="A49" s="16">
        <v>48</v>
      </c>
      <c r="B49" s="3" t="s">
        <v>816</v>
      </c>
      <c r="C49" s="3" t="s">
        <v>728</v>
      </c>
      <c r="D49" s="3" t="s">
        <v>1</v>
      </c>
      <c r="E49" s="5">
        <v>2.5</v>
      </c>
      <c r="F49" s="10" t="s">
        <v>852</v>
      </c>
    </row>
    <row r="50" spans="1:7" x14ac:dyDescent="0.25">
      <c r="A50" s="16">
        <v>49</v>
      </c>
      <c r="B50" s="25" t="s">
        <v>856</v>
      </c>
      <c r="C50" s="17" t="s">
        <v>855</v>
      </c>
      <c r="D50" s="17" t="s">
        <v>1</v>
      </c>
      <c r="E50" s="18">
        <v>2.5</v>
      </c>
      <c r="F50" s="24" t="s">
        <v>852</v>
      </c>
    </row>
    <row r="51" spans="1:7" x14ac:dyDescent="0.25">
      <c r="A51" s="16">
        <v>50</v>
      </c>
      <c r="B51" s="3" t="s">
        <v>817</v>
      </c>
      <c r="C51" s="3" t="s">
        <v>437</v>
      </c>
      <c r="D51" s="3" t="s">
        <v>1</v>
      </c>
      <c r="E51" s="5">
        <v>3.5</v>
      </c>
      <c r="F51" s="24" t="s">
        <v>852</v>
      </c>
    </row>
    <row r="52" spans="1:7" x14ac:dyDescent="0.25">
      <c r="A52" s="16">
        <v>51</v>
      </c>
      <c r="B52" s="3" t="s">
        <v>818</v>
      </c>
      <c r="C52" s="3" t="s">
        <v>439</v>
      </c>
      <c r="D52" s="3" t="s">
        <v>1</v>
      </c>
      <c r="E52" s="5">
        <v>3.5</v>
      </c>
      <c r="F52" s="24" t="s">
        <v>852</v>
      </c>
    </row>
    <row r="53" spans="1:7" x14ac:dyDescent="0.25">
      <c r="A53" s="16">
        <v>52</v>
      </c>
      <c r="B53" s="3" t="s">
        <v>819</v>
      </c>
      <c r="C53" s="3" t="s">
        <v>441</v>
      </c>
      <c r="D53" s="3" t="s">
        <v>1</v>
      </c>
      <c r="E53" s="5">
        <v>3.5</v>
      </c>
      <c r="F53" s="10" t="s">
        <v>852</v>
      </c>
    </row>
    <row r="54" spans="1:7" x14ac:dyDescent="0.25">
      <c r="A54" s="16">
        <v>53</v>
      </c>
      <c r="B54" s="20" t="s">
        <v>857</v>
      </c>
      <c r="C54" s="3" t="s">
        <v>858</v>
      </c>
      <c r="D54" s="3" t="s">
        <v>1</v>
      </c>
      <c r="E54" s="5">
        <v>2.5</v>
      </c>
      <c r="F54" s="24" t="s">
        <v>852</v>
      </c>
      <c r="G54" s="22"/>
    </row>
    <row r="55" spans="1:7" x14ac:dyDescent="0.25">
      <c r="A55" s="16">
        <v>54</v>
      </c>
      <c r="B55" s="3" t="s">
        <v>820</v>
      </c>
      <c r="C55" s="3" t="s">
        <v>455</v>
      </c>
      <c r="D55" s="3" t="s">
        <v>1</v>
      </c>
      <c r="E55" s="5">
        <v>2.5</v>
      </c>
      <c r="F55" s="10" t="s">
        <v>852</v>
      </c>
    </row>
    <row r="56" spans="1:7" x14ac:dyDescent="0.25">
      <c r="A56" s="16">
        <v>55</v>
      </c>
      <c r="B56" s="20" t="s">
        <v>865</v>
      </c>
      <c r="C56" s="3" t="s">
        <v>863</v>
      </c>
      <c r="D56" s="3" t="s">
        <v>1</v>
      </c>
      <c r="E56" s="5">
        <v>1.25</v>
      </c>
      <c r="F56" s="10" t="s">
        <v>852</v>
      </c>
    </row>
    <row r="57" spans="1:7" x14ac:dyDescent="0.25">
      <c r="A57" s="16">
        <v>56</v>
      </c>
      <c r="B57" s="20" t="s">
        <v>866</v>
      </c>
      <c r="C57" s="3" t="s">
        <v>864</v>
      </c>
      <c r="D57" s="3" t="s">
        <v>1</v>
      </c>
      <c r="E57" s="5">
        <v>1.25</v>
      </c>
      <c r="F57" s="10" t="s">
        <v>852</v>
      </c>
    </row>
    <row r="58" spans="1:7" x14ac:dyDescent="0.25">
      <c r="A58" s="16">
        <v>57</v>
      </c>
      <c r="B58" s="3" t="s">
        <v>821</v>
      </c>
      <c r="C58" s="3" t="s">
        <v>745</v>
      </c>
      <c r="D58" s="3" t="s">
        <v>1</v>
      </c>
      <c r="E58" s="5">
        <v>8</v>
      </c>
      <c r="F58" s="10" t="s">
        <v>852</v>
      </c>
    </row>
    <row r="59" spans="1:7" x14ac:dyDescent="0.25">
      <c r="A59" s="16">
        <v>58</v>
      </c>
      <c r="B59" s="3" t="s">
        <v>822</v>
      </c>
      <c r="C59" s="3" t="s">
        <v>746</v>
      </c>
      <c r="D59" s="3" t="s">
        <v>1</v>
      </c>
      <c r="E59" s="5">
        <v>8</v>
      </c>
      <c r="F59" s="10" t="s">
        <v>852</v>
      </c>
    </row>
    <row r="60" spans="1:7" x14ac:dyDescent="0.25">
      <c r="A60" s="16">
        <v>59</v>
      </c>
      <c r="B60" s="3" t="s">
        <v>823</v>
      </c>
      <c r="C60" s="3" t="s">
        <v>747</v>
      </c>
      <c r="D60" s="3" t="s">
        <v>1</v>
      </c>
      <c r="E60" s="5">
        <v>8</v>
      </c>
      <c r="F60" s="10" t="s">
        <v>852</v>
      </c>
    </row>
    <row r="61" spans="1:7" x14ac:dyDescent="0.25">
      <c r="A61" s="16">
        <v>60</v>
      </c>
      <c r="B61" s="3" t="s">
        <v>824</v>
      </c>
      <c r="C61" s="3" t="s">
        <v>468</v>
      </c>
      <c r="D61" s="3" t="s">
        <v>1</v>
      </c>
      <c r="E61" s="5">
        <v>4.43</v>
      </c>
      <c r="F61" s="10" t="s">
        <v>852</v>
      </c>
    </row>
    <row r="62" spans="1:7" x14ac:dyDescent="0.25">
      <c r="A62" s="16">
        <v>61</v>
      </c>
      <c r="B62" s="3" t="s">
        <v>825</v>
      </c>
      <c r="C62" s="3" t="s">
        <v>480</v>
      </c>
      <c r="D62" s="3" t="s">
        <v>1</v>
      </c>
      <c r="E62" s="5">
        <v>7.25</v>
      </c>
      <c r="F62" s="10" t="s">
        <v>852</v>
      </c>
    </row>
    <row r="63" spans="1:7" x14ac:dyDescent="0.25">
      <c r="A63" s="16">
        <v>62</v>
      </c>
      <c r="B63" s="3" t="s">
        <v>826</v>
      </c>
      <c r="C63" s="3" t="s">
        <v>486</v>
      </c>
      <c r="D63" s="3" t="s">
        <v>51</v>
      </c>
      <c r="E63" s="5">
        <v>10.33</v>
      </c>
      <c r="F63" s="10" t="s">
        <v>852</v>
      </c>
    </row>
    <row r="64" spans="1:7" x14ac:dyDescent="0.25">
      <c r="A64" s="16">
        <v>63</v>
      </c>
      <c r="B64" s="25" t="s">
        <v>860</v>
      </c>
      <c r="C64" s="17" t="s">
        <v>859</v>
      </c>
      <c r="D64" s="17" t="s">
        <v>51</v>
      </c>
      <c r="E64" s="18">
        <v>30</v>
      </c>
      <c r="F64" s="10" t="s">
        <v>852</v>
      </c>
    </row>
    <row r="65" spans="1:7" x14ac:dyDescent="0.25">
      <c r="A65" s="16">
        <v>64</v>
      </c>
      <c r="B65" s="3" t="s">
        <v>827</v>
      </c>
      <c r="C65" s="3" t="s">
        <v>757</v>
      </c>
      <c r="D65" s="3" t="s">
        <v>1</v>
      </c>
      <c r="E65" s="5">
        <v>9.9</v>
      </c>
      <c r="F65" s="10" t="s">
        <v>852</v>
      </c>
    </row>
    <row r="66" spans="1:7" x14ac:dyDescent="0.25">
      <c r="A66" s="16">
        <v>65</v>
      </c>
      <c r="B66" s="3" t="s">
        <v>828</v>
      </c>
      <c r="C66" s="3" t="s">
        <v>758</v>
      </c>
      <c r="D66" s="3" t="s">
        <v>1</v>
      </c>
      <c r="E66" s="5">
        <v>0.23</v>
      </c>
      <c r="F66" s="10" t="s">
        <v>852</v>
      </c>
    </row>
    <row r="67" spans="1:7" x14ac:dyDescent="0.25">
      <c r="A67" s="16">
        <v>66</v>
      </c>
      <c r="B67" s="17" t="s">
        <v>829</v>
      </c>
      <c r="C67" s="17" t="s">
        <v>530</v>
      </c>
      <c r="D67" s="17" t="s">
        <v>1</v>
      </c>
      <c r="E67" s="18">
        <v>2.3954</v>
      </c>
      <c r="F67" s="10" t="s">
        <v>852</v>
      </c>
    </row>
    <row r="68" spans="1:7" x14ac:dyDescent="0.25">
      <c r="A68" s="16">
        <v>67</v>
      </c>
      <c r="B68" s="17" t="s">
        <v>57</v>
      </c>
      <c r="C68" s="17" t="s">
        <v>58</v>
      </c>
      <c r="D68" s="17" t="s">
        <v>1</v>
      </c>
      <c r="E68" s="18">
        <v>1.85</v>
      </c>
      <c r="F68" s="10" t="s">
        <v>852</v>
      </c>
      <c r="G68" s="22"/>
    </row>
    <row r="69" spans="1:7" x14ac:dyDescent="0.25">
      <c r="A69" s="16">
        <v>68</v>
      </c>
      <c r="B69" s="3" t="s">
        <v>830</v>
      </c>
      <c r="C69" s="3" t="s">
        <v>765</v>
      </c>
      <c r="D69" s="3" t="s">
        <v>16</v>
      </c>
      <c r="E69" s="5">
        <v>3.5</v>
      </c>
      <c r="F69" s="10" t="s">
        <v>852</v>
      </c>
    </row>
    <row r="70" spans="1:7" x14ac:dyDescent="0.25">
      <c r="A70" s="16">
        <v>69</v>
      </c>
      <c r="B70" s="3" t="s">
        <v>831</v>
      </c>
      <c r="C70" s="3" t="s">
        <v>561</v>
      </c>
      <c r="D70" s="3" t="s">
        <v>1</v>
      </c>
      <c r="E70" s="5">
        <v>0.55000000000000004</v>
      </c>
      <c r="F70" s="10" t="s">
        <v>852</v>
      </c>
    </row>
    <row r="71" spans="1:7" x14ac:dyDescent="0.25">
      <c r="A71" s="16">
        <v>70</v>
      </c>
      <c r="B71" s="3" t="s">
        <v>65</v>
      </c>
      <c r="C71" s="3" t="s">
        <v>66</v>
      </c>
      <c r="D71" s="3" t="s">
        <v>1</v>
      </c>
      <c r="E71" s="5">
        <v>20</v>
      </c>
      <c r="F71" s="10" t="s">
        <v>852</v>
      </c>
      <c r="G71" s="22"/>
    </row>
    <row r="72" spans="1:7" x14ac:dyDescent="0.25">
      <c r="A72" s="16">
        <v>71</v>
      </c>
      <c r="B72" s="17" t="s">
        <v>832</v>
      </c>
      <c r="C72" s="17" t="s">
        <v>862</v>
      </c>
      <c r="D72" s="17" t="s">
        <v>1</v>
      </c>
      <c r="E72" s="18">
        <v>8.9</v>
      </c>
      <c r="F72" s="10" t="s">
        <v>852</v>
      </c>
    </row>
    <row r="73" spans="1:7" x14ac:dyDescent="0.25">
      <c r="A73" s="16">
        <v>72</v>
      </c>
      <c r="F73" s="10" t="s">
        <v>852</v>
      </c>
    </row>
    <row r="74" spans="1:7" x14ac:dyDescent="0.25">
      <c r="A74" s="16">
        <v>73</v>
      </c>
      <c r="F74" s="10" t="s">
        <v>852</v>
      </c>
    </row>
    <row r="75" spans="1:7" x14ac:dyDescent="0.25">
      <c r="A75" s="16">
        <v>74</v>
      </c>
      <c r="B75" s="3"/>
      <c r="C75" s="3"/>
      <c r="D75" s="3"/>
      <c r="E75" s="5"/>
      <c r="F75" s="10" t="s">
        <v>852</v>
      </c>
    </row>
    <row r="76" spans="1:7" x14ac:dyDescent="0.25">
      <c r="A76" s="16">
        <v>75</v>
      </c>
      <c r="B76" s="3"/>
      <c r="C76" s="3"/>
      <c r="D76" s="3"/>
      <c r="E76" s="5"/>
      <c r="F76" s="10" t="s">
        <v>852</v>
      </c>
    </row>
    <row r="77" spans="1:7" x14ac:dyDescent="0.25">
      <c r="A77" s="16">
        <v>76</v>
      </c>
      <c r="B77" s="3"/>
      <c r="C77" s="3"/>
      <c r="D77" s="3"/>
      <c r="E77" s="5"/>
      <c r="F77" s="10" t="s">
        <v>852</v>
      </c>
    </row>
    <row r="78" spans="1:7" x14ac:dyDescent="0.25">
      <c r="A78" s="16">
        <v>77</v>
      </c>
      <c r="B78" s="3"/>
      <c r="C78" s="3"/>
      <c r="D78" s="3"/>
      <c r="E78" s="5"/>
      <c r="F78" s="10" t="s">
        <v>852</v>
      </c>
    </row>
    <row r="79" spans="1:7" x14ac:dyDescent="0.25">
      <c r="A79" s="16">
        <v>78</v>
      </c>
      <c r="B79" s="3"/>
      <c r="C79" s="3"/>
      <c r="D79" s="3"/>
      <c r="E79" s="5"/>
      <c r="F79" s="10" t="s">
        <v>852</v>
      </c>
    </row>
    <row r="80" spans="1:7" x14ac:dyDescent="0.25">
      <c r="A80" s="16">
        <v>79</v>
      </c>
      <c r="F80" s="10" t="s">
        <v>852</v>
      </c>
    </row>
    <row r="81" spans="1:7" x14ac:dyDescent="0.25">
      <c r="A81" s="16">
        <v>80</v>
      </c>
      <c r="F81" s="24" t="s">
        <v>852</v>
      </c>
      <c r="G81" s="19" t="s">
        <v>861</v>
      </c>
    </row>
    <row r="82" spans="1:7" x14ac:dyDescent="0.25">
      <c r="A82" s="2"/>
      <c r="B82" s="3"/>
      <c r="C82" s="3"/>
      <c r="D82" s="3"/>
      <c r="E82" s="3"/>
      <c r="F82" s="10"/>
    </row>
    <row r="83" spans="1:7" x14ac:dyDescent="0.25">
      <c r="A83" s="2"/>
      <c r="B83" s="3"/>
      <c r="C83" s="3"/>
      <c r="D83" s="3"/>
      <c r="E83" s="3"/>
      <c r="F83" s="10"/>
    </row>
    <row r="84" spans="1:7" x14ac:dyDescent="0.25">
      <c r="A84" s="2"/>
      <c r="B84" s="3"/>
      <c r="C84" s="3"/>
      <c r="D84" s="3"/>
      <c r="E84" s="3"/>
      <c r="F84" s="10"/>
    </row>
    <row r="85" spans="1:7" x14ac:dyDescent="0.25">
      <c r="A85" s="2"/>
      <c r="B85" s="3"/>
      <c r="C85" s="3"/>
      <c r="D85" s="3"/>
      <c r="E85" s="3"/>
      <c r="F85" s="10"/>
    </row>
    <row r="86" spans="1:7" x14ac:dyDescent="0.25">
      <c r="A86" s="2"/>
      <c r="B86" s="3"/>
      <c r="C86" s="3"/>
      <c r="D86" s="3"/>
      <c r="E86" s="3"/>
      <c r="F86" s="10"/>
    </row>
    <row r="87" spans="1:7" x14ac:dyDescent="0.25">
      <c r="A87" s="2"/>
      <c r="B87" s="3"/>
      <c r="C87" s="3"/>
      <c r="D87" s="3"/>
      <c r="E87" s="3"/>
      <c r="F87" s="10"/>
    </row>
    <row r="88" spans="1:7" x14ac:dyDescent="0.25">
      <c r="A88" s="2"/>
      <c r="B88" s="3"/>
      <c r="C88" s="3"/>
      <c r="D88" s="3"/>
      <c r="E88" s="3"/>
      <c r="F88" s="10"/>
    </row>
    <row r="89" spans="1:7" x14ac:dyDescent="0.25">
      <c r="A89" s="2"/>
      <c r="B89" s="3"/>
      <c r="C89" s="3"/>
      <c r="D89" s="3"/>
      <c r="E89" s="3"/>
      <c r="F89" s="10"/>
    </row>
    <row r="90" spans="1:7" x14ac:dyDescent="0.25">
      <c r="A90" s="2"/>
      <c r="B90" s="3"/>
      <c r="C90" s="3"/>
      <c r="D90" s="3"/>
      <c r="E90" s="3"/>
      <c r="F90" s="10"/>
    </row>
    <row r="91" spans="1:7" x14ac:dyDescent="0.25">
      <c r="A91" s="6"/>
      <c r="B91" s="7"/>
      <c r="C91" s="8"/>
      <c r="D91" s="8"/>
      <c r="E91" s="8"/>
      <c r="F91" s="11"/>
    </row>
    <row r="92" spans="1:7" x14ac:dyDescent="0.25">
      <c r="A92" s="6"/>
      <c r="B92" s="7"/>
      <c r="C92" s="8"/>
      <c r="D92" s="8"/>
      <c r="E92" s="8"/>
      <c r="F92" s="11"/>
    </row>
    <row r="93" spans="1:7" x14ac:dyDescent="0.25">
      <c r="A93" s="6"/>
      <c r="B93" s="7"/>
      <c r="C93" s="8"/>
      <c r="D93" s="8"/>
      <c r="E93" s="8"/>
      <c r="F93" s="11"/>
    </row>
    <row r="94" spans="1:7" x14ac:dyDescent="0.25">
      <c r="A94" s="6"/>
      <c r="B94" s="7"/>
      <c r="C94" s="8"/>
      <c r="D94" s="8"/>
      <c r="E94" s="8"/>
      <c r="F94" s="11"/>
    </row>
    <row r="95" spans="1:7" x14ac:dyDescent="0.25">
      <c r="A95" s="6"/>
      <c r="B95" s="7"/>
      <c r="C95" s="8"/>
      <c r="D95" s="8"/>
      <c r="E95" s="8"/>
      <c r="F95" s="11"/>
    </row>
    <row r="96" spans="1:7" x14ac:dyDescent="0.25">
      <c r="A96" s="6"/>
      <c r="B96" s="7"/>
      <c r="C96" s="8"/>
      <c r="D96" s="8"/>
      <c r="E96" s="8"/>
      <c r="F96" s="11"/>
    </row>
    <row r="97" spans="1:6" x14ac:dyDescent="0.25">
      <c r="A97" s="6"/>
      <c r="B97" s="7"/>
      <c r="C97" s="8"/>
      <c r="D97" s="8"/>
      <c r="E97" s="8"/>
      <c r="F97" s="11"/>
    </row>
    <row r="98" spans="1:6" x14ac:dyDescent="0.25">
      <c r="A98" s="6"/>
      <c r="B98" s="7"/>
      <c r="C98" s="8"/>
      <c r="D98" s="8"/>
      <c r="E98" s="8"/>
      <c r="F98" s="11"/>
    </row>
    <row r="99" spans="1:6" x14ac:dyDescent="0.25">
      <c r="A99" s="6"/>
      <c r="B99" s="7"/>
      <c r="C99" s="8"/>
      <c r="D99" s="8"/>
      <c r="E99" s="8"/>
      <c r="F99" s="11"/>
    </row>
    <row r="100" spans="1:6" x14ac:dyDescent="0.25">
      <c r="A100" s="6"/>
      <c r="B100" s="7"/>
      <c r="C100" s="8"/>
      <c r="D100" s="8"/>
      <c r="E100" s="8"/>
      <c r="F100" s="11"/>
    </row>
    <row r="101" spans="1:6" x14ac:dyDescent="0.25">
      <c r="A101" s="6"/>
      <c r="B101" s="7"/>
      <c r="C101" s="8"/>
      <c r="D101" s="8"/>
      <c r="E101" s="8"/>
      <c r="F101" s="11"/>
    </row>
    <row r="102" spans="1:6" x14ac:dyDescent="0.25">
      <c r="A102" s="6"/>
      <c r="B102" s="7"/>
      <c r="C102" s="8"/>
      <c r="D102" s="8"/>
      <c r="E102" s="8"/>
      <c r="F102" s="11"/>
    </row>
    <row r="103" spans="1:6" x14ac:dyDescent="0.25">
      <c r="A103" s="6"/>
      <c r="B103" s="7"/>
      <c r="C103" s="8"/>
      <c r="D103" s="8"/>
      <c r="E103" s="8"/>
      <c r="F103" s="11"/>
    </row>
    <row r="104" spans="1:6" x14ac:dyDescent="0.25">
      <c r="A104" s="6"/>
      <c r="B104" s="7"/>
      <c r="C104" s="8"/>
      <c r="D104" s="8"/>
      <c r="E104" s="8"/>
      <c r="F104" s="11"/>
    </row>
    <row r="105" spans="1:6" x14ac:dyDescent="0.25">
      <c r="A105" s="6"/>
      <c r="B105" s="7"/>
      <c r="C105" s="8"/>
      <c r="D105" s="8"/>
      <c r="E105" s="8"/>
      <c r="F105" s="11"/>
    </row>
    <row r="106" spans="1:6" x14ac:dyDescent="0.25">
      <c r="A106" s="6"/>
      <c r="B106" s="7"/>
      <c r="C106" s="8"/>
      <c r="D106" s="8"/>
      <c r="E106" s="8"/>
      <c r="F106" s="11"/>
    </row>
    <row r="107" spans="1:6" x14ac:dyDescent="0.25">
      <c r="A107" s="6"/>
      <c r="B107" s="7"/>
      <c r="C107" s="8"/>
      <c r="D107" s="8"/>
      <c r="E107" s="8"/>
      <c r="F107" s="11"/>
    </row>
    <row r="108" spans="1:6" x14ac:dyDescent="0.25">
      <c r="A108" s="6"/>
      <c r="B108" s="7"/>
      <c r="C108" s="8"/>
      <c r="D108" s="8"/>
      <c r="E108" s="8"/>
      <c r="F108" s="11"/>
    </row>
    <row r="109" spans="1:6" x14ac:dyDescent="0.25">
      <c r="A109" s="6"/>
      <c r="B109" s="7"/>
      <c r="C109" s="8"/>
      <c r="D109" s="8"/>
      <c r="E109" s="8"/>
      <c r="F109" s="11"/>
    </row>
    <row r="110" spans="1:6" x14ac:dyDescent="0.25">
      <c r="A110" s="6"/>
      <c r="B110" s="7"/>
      <c r="C110" s="8"/>
      <c r="D110" s="8"/>
      <c r="E110" s="8"/>
      <c r="F110" s="11"/>
    </row>
    <row r="111" spans="1:6" x14ac:dyDescent="0.25">
      <c r="A111" s="6"/>
      <c r="B111" s="7"/>
      <c r="C111" s="8"/>
      <c r="D111" s="8"/>
      <c r="E111" s="8"/>
      <c r="F111" s="11"/>
    </row>
    <row r="112" spans="1:6" x14ac:dyDescent="0.25">
      <c r="A112" s="6"/>
      <c r="B112" s="7"/>
      <c r="C112" s="8"/>
      <c r="D112" s="8"/>
      <c r="E112" s="8"/>
      <c r="F112" s="11"/>
    </row>
    <row r="113" spans="1:6" x14ac:dyDescent="0.25">
      <c r="A113" s="6"/>
      <c r="B113" s="7"/>
      <c r="C113" s="8"/>
      <c r="D113" s="8"/>
      <c r="E113" s="8"/>
      <c r="F113" s="11"/>
    </row>
    <row r="114" spans="1:6" x14ac:dyDescent="0.25">
      <c r="A114" s="6"/>
      <c r="B114" s="7"/>
      <c r="C114" s="8"/>
      <c r="D114" s="8"/>
      <c r="E114" s="8"/>
      <c r="F114" s="11"/>
    </row>
    <row r="115" spans="1:6" x14ac:dyDescent="0.25">
      <c r="A115" s="6"/>
      <c r="B115" s="7"/>
      <c r="C115" s="8"/>
      <c r="D115" s="8"/>
      <c r="E115" s="8"/>
      <c r="F115" s="11"/>
    </row>
    <row r="116" spans="1:6" x14ac:dyDescent="0.25">
      <c r="A116" s="6"/>
      <c r="B116" s="7"/>
      <c r="C116" s="8"/>
      <c r="D116" s="8"/>
      <c r="E116" s="8"/>
      <c r="F116" s="11"/>
    </row>
    <row r="117" spans="1:6" x14ac:dyDescent="0.25">
      <c r="A117" s="6"/>
      <c r="B117" s="7"/>
      <c r="C117" s="8"/>
      <c r="D117" s="8"/>
      <c r="E117" s="8"/>
      <c r="F117" s="11"/>
    </row>
    <row r="118" spans="1:6" x14ac:dyDescent="0.25">
      <c r="A118" s="6"/>
      <c r="B118" s="7"/>
      <c r="C118" s="8"/>
      <c r="D118" s="8"/>
      <c r="E118" s="8"/>
      <c r="F118" s="11"/>
    </row>
    <row r="119" spans="1:6" x14ac:dyDescent="0.25">
      <c r="A119" s="6"/>
      <c r="B119" s="7"/>
      <c r="C119" s="8"/>
      <c r="D119" s="8"/>
      <c r="E119" s="8"/>
      <c r="F119" s="11"/>
    </row>
    <row r="120" spans="1:6" x14ac:dyDescent="0.25">
      <c r="A120" s="6"/>
      <c r="B120" s="7"/>
      <c r="C120" s="8"/>
      <c r="D120" s="8"/>
      <c r="E120" s="8"/>
      <c r="F120" s="11"/>
    </row>
    <row r="121" spans="1:6" x14ac:dyDescent="0.25">
      <c r="A121" s="6"/>
      <c r="B121" s="7"/>
      <c r="C121" s="8"/>
      <c r="D121" s="8"/>
      <c r="E121" s="8"/>
      <c r="F121" s="11"/>
    </row>
    <row r="122" spans="1:6" x14ac:dyDescent="0.25">
      <c r="A122" s="6"/>
      <c r="B122" s="7"/>
      <c r="C122" s="8"/>
      <c r="D122" s="8"/>
      <c r="E122" s="8"/>
      <c r="F122" s="11"/>
    </row>
    <row r="123" spans="1:6" x14ac:dyDescent="0.25">
      <c r="A123" s="6"/>
      <c r="B123" s="7"/>
      <c r="C123" s="8"/>
      <c r="D123" s="8"/>
      <c r="E123" s="8"/>
      <c r="F123" s="11"/>
    </row>
    <row r="124" spans="1:6" x14ac:dyDescent="0.25">
      <c r="A124" s="6"/>
      <c r="B124" s="7"/>
      <c r="C124" s="8"/>
      <c r="D124" s="8"/>
      <c r="E124" s="8"/>
      <c r="F124" s="11"/>
    </row>
    <row r="125" spans="1:6" x14ac:dyDescent="0.25">
      <c r="A125" s="6"/>
      <c r="B125" s="7"/>
      <c r="C125" s="8"/>
      <c r="D125" s="8"/>
      <c r="E125" s="8"/>
      <c r="F125" s="11"/>
    </row>
    <row r="126" spans="1:6" x14ac:dyDescent="0.25">
      <c r="A126" s="6"/>
      <c r="B126" s="7"/>
      <c r="C126" s="8"/>
      <c r="D126" s="8"/>
      <c r="E126" s="8"/>
      <c r="F126" s="11"/>
    </row>
    <row r="127" spans="1:6" x14ac:dyDescent="0.25">
      <c r="A127" s="6"/>
      <c r="B127" s="7"/>
      <c r="C127" s="8"/>
      <c r="D127" s="8"/>
      <c r="E127" s="8"/>
      <c r="F127" s="11"/>
    </row>
    <row r="128" spans="1:6" x14ac:dyDescent="0.25">
      <c r="A128" s="6"/>
      <c r="B128" s="7"/>
      <c r="C128" s="8"/>
      <c r="D128" s="8"/>
      <c r="E128" s="8"/>
      <c r="F128" s="11"/>
    </row>
    <row r="129" spans="1:6" x14ac:dyDescent="0.25">
      <c r="A129" s="6"/>
      <c r="B129" s="7"/>
      <c r="C129" s="8"/>
      <c r="D129" s="8"/>
      <c r="E129" s="8"/>
      <c r="F129" s="11"/>
    </row>
  </sheetData>
  <sheetProtection password="CC41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O409"/>
  <sheetViews>
    <sheetView topLeftCell="G1" zoomScale="110" zoomScaleNormal="110" workbookViewId="0">
      <selection activeCell="AJ6" sqref="AJ6"/>
    </sheetView>
  </sheetViews>
  <sheetFormatPr baseColWidth="10" defaultRowHeight="15" x14ac:dyDescent="0.25"/>
  <cols>
    <col min="1" max="1" width="11.42578125" style="101"/>
    <col min="2" max="2" width="47.42578125" style="101" customWidth="1"/>
    <col min="3" max="7" width="11.42578125" style="101"/>
    <col min="8" max="12" width="2.140625" style="101" customWidth="1"/>
    <col min="13" max="13" width="11.42578125" style="101"/>
    <col min="14" max="32" width="2" style="101" customWidth="1"/>
    <col min="33" max="33" width="11.42578125" style="101"/>
    <col min="34" max="35" width="2" style="101" customWidth="1"/>
    <col min="36" max="36" width="14.42578125" style="101" customWidth="1"/>
    <col min="37" max="37" width="11.42578125" style="101"/>
    <col min="38" max="38" width="13.5703125" style="101" customWidth="1"/>
    <col min="39" max="39" width="19.28515625" style="101" customWidth="1"/>
    <col min="40" max="16384" width="11.42578125" style="101"/>
  </cols>
  <sheetData>
    <row r="1" spans="1:41" x14ac:dyDescent="0.25">
      <c r="A1" s="99" t="s">
        <v>79</v>
      </c>
      <c r="B1" s="99" t="s">
        <v>80</v>
      </c>
      <c r="C1" s="99" t="s">
        <v>81</v>
      </c>
      <c r="D1" s="99" t="s">
        <v>82</v>
      </c>
      <c r="E1" s="99" t="s">
        <v>83</v>
      </c>
      <c r="F1" s="99" t="s">
        <v>84</v>
      </c>
      <c r="G1" s="99" t="s">
        <v>85</v>
      </c>
      <c r="H1" s="99" t="s">
        <v>86</v>
      </c>
      <c r="I1" s="99" t="s">
        <v>81</v>
      </c>
      <c r="J1" s="99" t="s">
        <v>87</v>
      </c>
      <c r="K1" s="99" t="s">
        <v>88</v>
      </c>
      <c r="L1" s="99" t="s">
        <v>89</v>
      </c>
      <c r="M1" s="99" t="s">
        <v>90</v>
      </c>
      <c r="N1" s="99" t="s">
        <v>81</v>
      </c>
      <c r="O1" s="99" t="s">
        <v>91</v>
      </c>
      <c r="P1" s="99" t="s">
        <v>82</v>
      </c>
      <c r="Q1" s="99" t="s">
        <v>92</v>
      </c>
      <c r="R1" s="99" t="s">
        <v>93</v>
      </c>
      <c r="S1" s="99" t="s">
        <v>94</v>
      </c>
      <c r="T1" s="99" t="s">
        <v>95</v>
      </c>
      <c r="U1" s="99" t="s">
        <v>96</v>
      </c>
      <c r="V1" s="99" t="s">
        <v>97</v>
      </c>
      <c r="W1" s="99" t="s">
        <v>98</v>
      </c>
      <c r="X1" s="99" t="s">
        <v>99</v>
      </c>
      <c r="Y1" s="99" t="s">
        <v>100</v>
      </c>
      <c r="Z1" s="99" t="s">
        <v>101</v>
      </c>
      <c r="AA1" s="99" t="s">
        <v>102</v>
      </c>
      <c r="AB1" s="99" t="s">
        <v>103</v>
      </c>
      <c r="AC1" s="99" t="s">
        <v>104</v>
      </c>
      <c r="AD1" s="99" t="s">
        <v>105</v>
      </c>
      <c r="AE1" s="99" t="s">
        <v>106</v>
      </c>
      <c r="AF1" s="99" t="s">
        <v>107</v>
      </c>
      <c r="AG1" s="99" t="s">
        <v>108</v>
      </c>
      <c r="AH1" s="99" t="s">
        <v>109</v>
      </c>
      <c r="AI1" s="99" t="s">
        <v>110</v>
      </c>
      <c r="AJ1" s="100" t="s">
        <v>789</v>
      </c>
      <c r="AL1" s="101" t="s">
        <v>75</v>
      </c>
      <c r="AM1" s="101" t="s">
        <v>76</v>
      </c>
      <c r="AN1" s="101" t="s">
        <v>1</v>
      </c>
      <c r="AO1" s="101" t="s">
        <v>77</v>
      </c>
    </row>
    <row r="2" spans="1:41" x14ac:dyDescent="0.25">
      <c r="A2" s="101" t="s">
        <v>226</v>
      </c>
      <c r="B2" s="101" t="s">
        <v>7</v>
      </c>
      <c r="C2" s="101">
        <v>112</v>
      </c>
      <c r="D2" s="101" t="s">
        <v>113</v>
      </c>
      <c r="E2" s="101" t="s">
        <v>607</v>
      </c>
      <c r="F2" s="101" t="s">
        <v>593</v>
      </c>
      <c r="G2" s="101" t="s">
        <v>157</v>
      </c>
      <c r="H2" s="101" t="s">
        <v>113</v>
      </c>
      <c r="I2" s="101">
        <v>112</v>
      </c>
      <c r="J2" s="101">
        <v>2016</v>
      </c>
      <c r="K2" s="101">
        <v>1505</v>
      </c>
      <c r="L2" s="101" t="s">
        <v>117</v>
      </c>
      <c r="M2" s="101">
        <v>8</v>
      </c>
      <c r="N2" s="101">
        <v>112</v>
      </c>
      <c r="O2" s="101" t="s">
        <v>608</v>
      </c>
      <c r="P2" s="101" t="s">
        <v>113</v>
      </c>
      <c r="Q2" s="101" t="s">
        <v>609</v>
      </c>
      <c r="R2" s="101" t="s">
        <v>120</v>
      </c>
      <c r="S2" s="101" t="s">
        <v>121</v>
      </c>
      <c r="T2" s="101" t="s">
        <v>608</v>
      </c>
      <c r="U2" s="101" t="s">
        <v>609</v>
      </c>
      <c r="W2" s="101" t="s">
        <v>124</v>
      </c>
      <c r="X2" s="101">
        <v>0</v>
      </c>
      <c r="Y2" s="101">
        <v>0</v>
      </c>
      <c r="Z2" s="101">
        <v>0</v>
      </c>
      <c r="AA2" s="101">
        <v>0</v>
      </c>
      <c r="AB2" s="101" t="s">
        <v>125</v>
      </c>
      <c r="AC2" s="101">
        <v>0</v>
      </c>
      <c r="AD2" s="101" t="s">
        <v>1</v>
      </c>
      <c r="AE2" s="101">
        <v>112</v>
      </c>
      <c r="AG2" s="101" t="s">
        <v>1</v>
      </c>
      <c r="AH2" s="101">
        <v>0</v>
      </c>
      <c r="AJ2" s="101" t="str">
        <f>CONCATENATE(E2,F2,G2,A2)</f>
        <v>097900040014</v>
      </c>
      <c r="AL2" s="101" t="str">
        <f>+AJ2</f>
        <v>097900040014</v>
      </c>
      <c r="AM2" s="101" t="str">
        <f>+B2</f>
        <v>REFRIGERIO</v>
      </c>
      <c r="AN2" s="101" t="str">
        <f>+AG2</f>
        <v>UNIDAD</v>
      </c>
      <c r="AO2" s="101">
        <f>+M2</f>
        <v>8</v>
      </c>
    </row>
    <row r="4" spans="1:41" x14ac:dyDescent="0.25">
      <c r="A4" s="101" t="s">
        <v>111</v>
      </c>
      <c r="B4" s="101" t="s">
        <v>112</v>
      </c>
      <c r="C4" s="101">
        <v>346</v>
      </c>
      <c r="D4" s="101" t="s">
        <v>113</v>
      </c>
      <c r="E4" s="101" t="s">
        <v>114</v>
      </c>
      <c r="F4" s="101" t="s">
        <v>115</v>
      </c>
      <c r="G4" s="101" t="s">
        <v>116</v>
      </c>
      <c r="H4" s="101" t="s">
        <v>113</v>
      </c>
      <c r="I4" s="101">
        <v>346</v>
      </c>
      <c r="J4" s="101">
        <v>2016</v>
      </c>
      <c r="K4" s="101">
        <v>1004</v>
      </c>
      <c r="L4" s="101" t="s">
        <v>117</v>
      </c>
      <c r="M4" s="101">
        <v>27</v>
      </c>
      <c r="N4" s="101">
        <v>346</v>
      </c>
      <c r="O4" s="101" t="s">
        <v>118</v>
      </c>
      <c r="P4" s="101" t="s">
        <v>113</v>
      </c>
      <c r="Q4" s="101" t="s">
        <v>119</v>
      </c>
      <c r="R4" s="101" t="s">
        <v>120</v>
      </c>
      <c r="S4" s="101" t="s">
        <v>121</v>
      </c>
      <c r="T4" s="101" t="s">
        <v>122</v>
      </c>
      <c r="U4" s="101" t="s">
        <v>123</v>
      </c>
      <c r="W4" s="101" t="s">
        <v>124</v>
      </c>
      <c r="X4" s="101">
        <v>0</v>
      </c>
      <c r="Y4" s="101">
        <v>0</v>
      </c>
      <c r="Z4" s="101">
        <v>0</v>
      </c>
      <c r="AA4" s="101">
        <v>0</v>
      </c>
      <c r="AB4" s="101" t="s">
        <v>125</v>
      </c>
      <c r="AC4" s="101">
        <v>0</v>
      </c>
      <c r="AD4" s="101" t="s">
        <v>8</v>
      </c>
      <c r="AE4" s="101">
        <v>346</v>
      </c>
      <c r="AG4" s="101" t="s">
        <v>8</v>
      </c>
      <c r="AH4" s="101">
        <v>0</v>
      </c>
      <c r="AJ4" s="101" t="str">
        <f t="shared" ref="AJ4:AJ26" si="0">CONCATENATE(E4,F4,G4,A4)</f>
        <v>133000070034</v>
      </c>
      <c r="AL4" s="101" t="str">
        <f t="shared" ref="AL4:AL66" si="1">+AJ4</f>
        <v>133000070034</v>
      </c>
      <c r="AM4" s="101" t="str">
        <f t="shared" ref="AM4:AM66" si="2">+B4</f>
        <v>CERA AL AGUA PARA PISO COLOR ROJO</v>
      </c>
      <c r="AN4" s="101" t="str">
        <f t="shared" ref="AN4:AN66" si="3">+AG4</f>
        <v>GALON</v>
      </c>
      <c r="AO4" s="101">
        <f t="shared" ref="AO4:AO66" si="4">+M4</f>
        <v>27</v>
      </c>
    </row>
    <row r="5" spans="1:41" x14ac:dyDescent="0.25">
      <c r="A5" s="101" t="s">
        <v>126</v>
      </c>
      <c r="B5" s="101" t="s">
        <v>127</v>
      </c>
      <c r="C5" s="101">
        <v>346</v>
      </c>
      <c r="D5" s="101" t="s">
        <v>113</v>
      </c>
      <c r="E5" s="101" t="s">
        <v>114</v>
      </c>
      <c r="F5" s="101" t="s">
        <v>115</v>
      </c>
      <c r="G5" s="101" t="s">
        <v>116</v>
      </c>
      <c r="H5" s="101" t="s">
        <v>113</v>
      </c>
      <c r="I5" s="101">
        <v>346</v>
      </c>
      <c r="J5" s="101">
        <v>2016</v>
      </c>
      <c r="K5" s="101">
        <v>1004</v>
      </c>
      <c r="L5" s="101" t="s">
        <v>117</v>
      </c>
      <c r="M5" s="101">
        <v>24</v>
      </c>
      <c r="N5" s="101">
        <v>346</v>
      </c>
      <c r="O5" s="101" t="s">
        <v>118</v>
      </c>
      <c r="P5" s="101" t="s">
        <v>113</v>
      </c>
      <c r="Q5" s="101" t="s">
        <v>119</v>
      </c>
      <c r="R5" s="101" t="s">
        <v>120</v>
      </c>
      <c r="S5" s="101" t="s">
        <v>121</v>
      </c>
      <c r="T5" s="101" t="s">
        <v>122</v>
      </c>
      <c r="U5" s="101" t="s">
        <v>123</v>
      </c>
      <c r="W5" s="101" t="s">
        <v>124</v>
      </c>
      <c r="X5" s="101">
        <v>0</v>
      </c>
      <c r="Y5" s="101">
        <v>0</v>
      </c>
      <c r="Z5" s="101">
        <v>0</v>
      </c>
      <c r="AA5" s="101">
        <v>0</v>
      </c>
      <c r="AB5" s="101" t="s">
        <v>125</v>
      </c>
      <c r="AC5" s="101">
        <v>0</v>
      </c>
      <c r="AD5" s="101" t="s">
        <v>8</v>
      </c>
      <c r="AE5" s="101">
        <v>346</v>
      </c>
      <c r="AG5" s="101" t="s">
        <v>8</v>
      </c>
      <c r="AH5" s="101">
        <v>0</v>
      </c>
      <c r="AJ5" s="101" t="str">
        <f t="shared" si="0"/>
        <v>133000070037</v>
      </c>
      <c r="AL5" s="101" t="str">
        <f t="shared" si="1"/>
        <v>133000070037</v>
      </c>
      <c r="AM5" s="101" t="str">
        <f t="shared" si="2"/>
        <v>CERA AL AGUA PARA PISO COLOR AMARILLO</v>
      </c>
      <c r="AN5" s="101" t="str">
        <f t="shared" si="3"/>
        <v>GALON</v>
      </c>
      <c r="AO5" s="101">
        <f t="shared" si="4"/>
        <v>24</v>
      </c>
    </row>
    <row r="6" spans="1:41" x14ac:dyDescent="0.25">
      <c r="A6" s="101" t="s">
        <v>128</v>
      </c>
      <c r="B6" s="101" t="s">
        <v>129</v>
      </c>
      <c r="C6" s="101">
        <v>346</v>
      </c>
      <c r="D6" s="101" t="s">
        <v>113</v>
      </c>
      <c r="E6" s="101" t="s">
        <v>114</v>
      </c>
      <c r="F6" s="101" t="s">
        <v>115</v>
      </c>
      <c r="G6" s="101" t="s">
        <v>116</v>
      </c>
      <c r="H6" s="101" t="s">
        <v>113</v>
      </c>
      <c r="I6" s="101">
        <v>346</v>
      </c>
      <c r="J6" s="101">
        <v>2016</v>
      </c>
      <c r="K6" s="101">
        <v>1004</v>
      </c>
      <c r="L6" s="101" t="s">
        <v>117</v>
      </c>
      <c r="M6" s="101">
        <v>24</v>
      </c>
      <c r="N6" s="101">
        <v>346</v>
      </c>
      <c r="O6" s="101" t="s">
        <v>118</v>
      </c>
      <c r="P6" s="101" t="s">
        <v>113</v>
      </c>
      <c r="Q6" s="101" t="s">
        <v>119</v>
      </c>
      <c r="R6" s="101" t="s">
        <v>120</v>
      </c>
      <c r="S6" s="101" t="s">
        <v>121</v>
      </c>
      <c r="T6" s="101" t="s">
        <v>122</v>
      </c>
      <c r="U6" s="101" t="s">
        <v>123</v>
      </c>
      <c r="W6" s="101" t="s">
        <v>124</v>
      </c>
      <c r="X6" s="101">
        <v>0</v>
      </c>
      <c r="Y6" s="101">
        <v>0</v>
      </c>
      <c r="Z6" s="101">
        <v>0</v>
      </c>
      <c r="AA6" s="101">
        <v>0</v>
      </c>
      <c r="AB6" s="101" t="s">
        <v>125</v>
      </c>
      <c r="AC6" s="101">
        <v>0</v>
      </c>
      <c r="AD6" s="101" t="s">
        <v>8</v>
      </c>
      <c r="AE6" s="101">
        <v>346</v>
      </c>
      <c r="AG6" s="101" t="s">
        <v>8</v>
      </c>
      <c r="AH6" s="101">
        <v>0</v>
      </c>
      <c r="AJ6" s="101" t="str">
        <f t="shared" si="0"/>
        <v>133000070043</v>
      </c>
      <c r="AL6" s="101" t="str">
        <f t="shared" si="1"/>
        <v>133000070043</v>
      </c>
      <c r="AM6" s="101" t="str">
        <f t="shared" si="2"/>
        <v>CERA LIQUIDA PARA PISO COLOR ROJO</v>
      </c>
      <c r="AN6" s="101" t="str">
        <f t="shared" si="3"/>
        <v>GALON</v>
      </c>
      <c r="AO6" s="101">
        <f t="shared" si="4"/>
        <v>24</v>
      </c>
    </row>
    <row r="7" spans="1:41" x14ac:dyDescent="0.25">
      <c r="A7" s="101" t="s">
        <v>130</v>
      </c>
      <c r="B7" s="101" t="s">
        <v>131</v>
      </c>
      <c r="C7" s="101">
        <v>346</v>
      </c>
      <c r="D7" s="101" t="s">
        <v>113</v>
      </c>
      <c r="E7" s="101" t="s">
        <v>114</v>
      </c>
      <c r="F7" s="101" t="s">
        <v>115</v>
      </c>
      <c r="G7" s="101" t="s">
        <v>132</v>
      </c>
      <c r="H7" s="101" t="s">
        <v>113</v>
      </c>
      <c r="I7" s="101">
        <v>346</v>
      </c>
      <c r="J7" s="101">
        <v>2016</v>
      </c>
      <c r="K7" s="101">
        <v>1004</v>
      </c>
      <c r="L7" s="101" t="s">
        <v>117</v>
      </c>
      <c r="M7" s="101">
        <v>24</v>
      </c>
      <c r="N7" s="101">
        <v>346</v>
      </c>
      <c r="O7" s="101" t="s">
        <v>118</v>
      </c>
      <c r="P7" s="101" t="s">
        <v>113</v>
      </c>
      <c r="Q7" s="101" t="s">
        <v>119</v>
      </c>
      <c r="R7" s="101" t="s">
        <v>120</v>
      </c>
      <c r="S7" s="101" t="s">
        <v>121</v>
      </c>
      <c r="T7" s="101" t="s">
        <v>122</v>
      </c>
      <c r="U7" s="101" t="s">
        <v>123</v>
      </c>
      <c r="W7" s="101" t="s">
        <v>124</v>
      </c>
      <c r="X7" s="101">
        <v>0</v>
      </c>
      <c r="Y7" s="101">
        <v>0</v>
      </c>
      <c r="Z7" s="101">
        <v>0</v>
      </c>
      <c r="AA7" s="101">
        <v>0</v>
      </c>
      <c r="AB7" s="101" t="s">
        <v>125</v>
      </c>
      <c r="AC7" s="101">
        <v>0</v>
      </c>
      <c r="AD7" s="101" t="s">
        <v>8</v>
      </c>
      <c r="AE7" s="101">
        <v>346</v>
      </c>
      <c r="AG7" s="101" t="s">
        <v>8</v>
      </c>
      <c r="AH7" s="101">
        <v>0</v>
      </c>
      <c r="AJ7" s="101" t="str">
        <f t="shared" si="0"/>
        <v>133000080032</v>
      </c>
      <c r="AL7" s="101" t="str">
        <f t="shared" si="1"/>
        <v>133000080032</v>
      </c>
      <c r="AM7" s="101" t="str">
        <f t="shared" si="2"/>
        <v>CERA EN PASTA PARA PISO COLOR AMARILLO</v>
      </c>
      <c r="AN7" s="101" t="str">
        <f t="shared" si="3"/>
        <v>GALON</v>
      </c>
      <c r="AO7" s="101">
        <f t="shared" si="4"/>
        <v>24</v>
      </c>
    </row>
    <row r="8" spans="1:41" x14ac:dyDescent="0.25">
      <c r="A8" s="101" t="s">
        <v>133</v>
      </c>
      <c r="B8" s="101" t="s">
        <v>134</v>
      </c>
      <c r="C8" s="101">
        <v>346</v>
      </c>
      <c r="D8" s="101" t="s">
        <v>113</v>
      </c>
      <c r="E8" s="101" t="s">
        <v>114</v>
      </c>
      <c r="F8" s="101" t="s">
        <v>115</v>
      </c>
      <c r="G8" s="101" t="s">
        <v>132</v>
      </c>
      <c r="H8" s="101" t="s">
        <v>113</v>
      </c>
      <c r="I8" s="101">
        <v>346</v>
      </c>
      <c r="J8" s="101">
        <v>2016</v>
      </c>
      <c r="K8" s="101">
        <v>1004</v>
      </c>
      <c r="L8" s="101" t="s">
        <v>117</v>
      </c>
      <c r="M8" s="101">
        <v>24</v>
      </c>
      <c r="N8" s="101">
        <v>346</v>
      </c>
      <c r="O8" s="101" t="s">
        <v>118</v>
      </c>
      <c r="P8" s="101" t="s">
        <v>113</v>
      </c>
      <c r="Q8" s="101" t="s">
        <v>119</v>
      </c>
      <c r="R8" s="101" t="s">
        <v>120</v>
      </c>
      <c r="S8" s="101" t="s">
        <v>121</v>
      </c>
      <c r="T8" s="101" t="s">
        <v>122</v>
      </c>
      <c r="U8" s="101" t="s">
        <v>123</v>
      </c>
      <c r="W8" s="101" t="s">
        <v>124</v>
      </c>
      <c r="X8" s="101">
        <v>0</v>
      </c>
      <c r="Y8" s="101">
        <v>0</v>
      </c>
      <c r="Z8" s="101">
        <v>0</v>
      </c>
      <c r="AA8" s="101">
        <v>0</v>
      </c>
      <c r="AB8" s="101" t="s">
        <v>125</v>
      </c>
      <c r="AC8" s="101">
        <v>0</v>
      </c>
      <c r="AD8" s="101" t="s">
        <v>8</v>
      </c>
      <c r="AE8" s="101">
        <v>346</v>
      </c>
      <c r="AG8" s="101" t="s">
        <v>8</v>
      </c>
      <c r="AH8" s="101">
        <v>0</v>
      </c>
      <c r="AJ8" s="101" t="str">
        <f t="shared" si="0"/>
        <v>133000080033</v>
      </c>
      <c r="AL8" s="101" t="str">
        <f t="shared" si="1"/>
        <v>133000080033</v>
      </c>
      <c r="AM8" s="101" t="str">
        <f t="shared" si="2"/>
        <v>CERA EN PASTA PARA PISO COLOR ROJO</v>
      </c>
      <c r="AN8" s="101" t="str">
        <f t="shared" si="3"/>
        <v>GALON</v>
      </c>
      <c r="AO8" s="101">
        <f t="shared" si="4"/>
        <v>24</v>
      </c>
    </row>
    <row r="9" spans="1:41" x14ac:dyDescent="0.25">
      <c r="A9" s="101" t="s">
        <v>610</v>
      </c>
      <c r="B9" s="101" t="s">
        <v>611</v>
      </c>
      <c r="C9" s="101">
        <v>112</v>
      </c>
      <c r="D9" s="101" t="s">
        <v>113</v>
      </c>
      <c r="E9" s="101" t="s">
        <v>114</v>
      </c>
      <c r="F9" s="101" t="s">
        <v>115</v>
      </c>
      <c r="G9" s="101" t="s">
        <v>226</v>
      </c>
      <c r="H9" s="101" t="s">
        <v>113</v>
      </c>
      <c r="I9" s="101">
        <v>112</v>
      </c>
      <c r="J9" s="101">
        <v>2016</v>
      </c>
      <c r="K9" s="101">
        <v>1505</v>
      </c>
      <c r="L9" s="101" t="s">
        <v>117</v>
      </c>
      <c r="M9" s="101">
        <v>9</v>
      </c>
      <c r="N9" s="101">
        <v>112</v>
      </c>
      <c r="O9" s="101" t="s">
        <v>612</v>
      </c>
      <c r="P9" s="101" t="s">
        <v>113</v>
      </c>
      <c r="Q9" s="101" t="s">
        <v>609</v>
      </c>
      <c r="R9" s="101" t="s">
        <v>120</v>
      </c>
      <c r="S9" s="101" t="s">
        <v>121</v>
      </c>
      <c r="T9" s="101" t="s">
        <v>612</v>
      </c>
      <c r="U9" s="101" t="s">
        <v>609</v>
      </c>
      <c r="W9" s="101" t="s">
        <v>124</v>
      </c>
      <c r="X9" s="101">
        <v>0</v>
      </c>
      <c r="Y9" s="101">
        <v>0</v>
      </c>
      <c r="Z9" s="101">
        <v>0</v>
      </c>
      <c r="AA9" s="101">
        <v>0</v>
      </c>
      <c r="AB9" s="101" t="s">
        <v>125</v>
      </c>
      <c r="AC9" s="101">
        <v>0</v>
      </c>
      <c r="AD9" s="101" t="s">
        <v>1</v>
      </c>
      <c r="AE9" s="101">
        <v>112</v>
      </c>
      <c r="AG9" s="101" t="s">
        <v>1</v>
      </c>
      <c r="AH9" s="101">
        <v>0</v>
      </c>
      <c r="AJ9" s="101" t="str">
        <f t="shared" si="0"/>
        <v>133000140077</v>
      </c>
      <c r="AL9" s="101" t="str">
        <f t="shared" si="1"/>
        <v>133000140077</v>
      </c>
      <c r="AM9" s="101" t="str">
        <f t="shared" si="2"/>
        <v>AMBIENTADOR EN SPRAY X 400 mL APROX.</v>
      </c>
      <c r="AN9" s="101" t="str">
        <f t="shared" si="3"/>
        <v>UNIDAD</v>
      </c>
      <c r="AO9" s="101">
        <f t="shared" si="4"/>
        <v>9</v>
      </c>
    </row>
    <row r="10" spans="1:41" x14ac:dyDescent="0.25">
      <c r="A10" s="101" t="s">
        <v>135</v>
      </c>
      <c r="B10" s="101" t="s">
        <v>136</v>
      </c>
      <c r="C10" s="101">
        <v>349</v>
      </c>
      <c r="D10" s="101" t="s">
        <v>113</v>
      </c>
      <c r="E10" s="101" t="s">
        <v>114</v>
      </c>
      <c r="F10" s="101" t="s">
        <v>115</v>
      </c>
      <c r="G10" s="101" t="s">
        <v>137</v>
      </c>
      <c r="H10" s="101" t="s">
        <v>113</v>
      </c>
      <c r="I10" s="101">
        <v>349</v>
      </c>
      <c r="J10" s="101">
        <v>2016</v>
      </c>
      <c r="K10" s="101">
        <v>1004</v>
      </c>
      <c r="L10" s="101" t="s">
        <v>117</v>
      </c>
      <c r="M10" s="101">
        <v>3.2</v>
      </c>
      <c r="N10" s="101">
        <v>349</v>
      </c>
      <c r="O10" s="101" t="s">
        <v>138</v>
      </c>
      <c r="P10" s="101" t="s">
        <v>113</v>
      </c>
      <c r="Q10" s="101" t="s">
        <v>123</v>
      </c>
      <c r="R10" s="101" t="s">
        <v>139</v>
      </c>
      <c r="S10" s="101" t="s">
        <v>121</v>
      </c>
      <c r="T10" s="101" t="s">
        <v>122</v>
      </c>
      <c r="U10" s="101" t="s">
        <v>123</v>
      </c>
      <c r="W10" s="101" t="s">
        <v>124</v>
      </c>
      <c r="X10" s="101">
        <v>0</v>
      </c>
      <c r="Y10" s="101">
        <v>0</v>
      </c>
      <c r="Z10" s="101">
        <v>0</v>
      </c>
      <c r="AA10" s="101">
        <v>0</v>
      </c>
      <c r="AB10" s="101" t="s">
        <v>125</v>
      </c>
      <c r="AC10" s="101">
        <v>0</v>
      </c>
      <c r="AD10" s="101" t="s">
        <v>5</v>
      </c>
      <c r="AE10" s="101">
        <v>349</v>
      </c>
      <c r="AG10" s="101" t="s">
        <v>5</v>
      </c>
      <c r="AJ10" s="101" t="str">
        <f t="shared" si="0"/>
        <v>133000220001</v>
      </c>
      <c r="AL10" s="101" t="str">
        <f t="shared" si="1"/>
        <v>133000220001</v>
      </c>
      <c r="AM10" s="101" t="str">
        <f t="shared" si="2"/>
        <v>KRESO</v>
      </c>
      <c r="AN10" s="101" t="str">
        <f t="shared" si="3"/>
        <v>LITRO</v>
      </c>
      <c r="AO10" s="101">
        <f t="shared" si="4"/>
        <v>3.2</v>
      </c>
    </row>
    <row r="11" spans="1:41" x14ac:dyDescent="0.25">
      <c r="A11" s="101" t="s">
        <v>140</v>
      </c>
      <c r="B11" s="101" t="s">
        <v>141</v>
      </c>
      <c r="C11" s="101">
        <v>112</v>
      </c>
      <c r="D11" s="101" t="s">
        <v>113</v>
      </c>
      <c r="E11" s="101" t="s">
        <v>114</v>
      </c>
      <c r="F11" s="101" t="s">
        <v>115</v>
      </c>
      <c r="G11" s="101" t="s">
        <v>137</v>
      </c>
      <c r="H11" s="101" t="s">
        <v>113</v>
      </c>
      <c r="I11" s="101">
        <v>112</v>
      </c>
      <c r="J11" s="101">
        <v>2016</v>
      </c>
      <c r="K11" s="101">
        <v>1505</v>
      </c>
      <c r="L11" s="101" t="s">
        <v>117</v>
      </c>
      <c r="M11" s="101">
        <v>4</v>
      </c>
      <c r="N11" s="101">
        <v>112</v>
      </c>
      <c r="O11" s="101" t="s">
        <v>612</v>
      </c>
      <c r="P11" s="101" t="s">
        <v>113</v>
      </c>
      <c r="Q11" s="101" t="s">
        <v>609</v>
      </c>
      <c r="R11" s="101" t="s">
        <v>120</v>
      </c>
      <c r="S11" s="101" t="s">
        <v>121</v>
      </c>
      <c r="T11" s="101" t="s">
        <v>613</v>
      </c>
      <c r="U11" s="101" t="s">
        <v>609</v>
      </c>
      <c r="W11" s="101" t="s">
        <v>124</v>
      </c>
      <c r="X11" s="101">
        <v>0</v>
      </c>
      <c r="Y11" s="101">
        <v>0</v>
      </c>
      <c r="Z11" s="101">
        <v>0</v>
      </c>
      <c r="AA11" s="101">
        <v>0</v>
      </c>
      <c r="AB11" s="101" t="s">
        <v>125</v>
      </c>
      <c r="AC11" s="101">
        <v>0</v>
      </c>
      <c r="AD11" s="101" t="s">
        <v>1</v>
      </c>
      <c r="AE11" s="101">
        <v>112</v>
      </c>
      <c r="AG11" s="101" t="s">
        <v>1</v>
      </c>
      <c r="AH11" s="101">
        <v>0</v>
      </c>
      <c r="AJ11" s="101" t="str">
        <f t="shared" si="0"/>
        <v>133000220009</v>
      </c>
      <c r="AL11" s="101" t="str">
        <f t="shared" si="1"/>
        <v>133000220009</v>
      </c>
      <c r="AM11" s="101" t="str">
        <f t="shared" si="2"/>
        <v>KRESO X 1 L</v>
      </c>
      <c r="AN11" s="101" t="str">
        <f t="shared" si="3"/>
        <v>UNIDAD</v>
      </c>
      <c r="AO11" s="101">
        <f t="shared" si="4"/>
        <v>4</v>
      </c>
    </row>
    <row r="12" spans="1:41" x14ac:dyDescent="0.25">
      <c r="A12" s="101" t="s">
        <v>162</v>
      </c>
      <c r="B12" s="101" t="s">
        <v>614</v>
      </c>
      <c r="C12" s="101">
        <v>112</v>
      </c>
      <c r="D12" s="101" t="s">
        <v>113</v>
      </c>
      <c r="E12" s="101" t="s">
        <v>114</v>
      </c>
      <c r="F12" s="101" t="s">
        <v>115</v>
      </c>
      <c r="G12" s="101" t="s">
        <v>137</v>
      </c>
      <c r="H12" s="101" t="s">
        <v>113</v>
      </c>
      <c r="I12" s="101">
        <v>112</v>
      </c>
      <c r="J12" s="101">
        <v>2016</v>
      </c>
      <c r="K12" s="101">
        <v>1505</v>
      </c>
      <c r="L12" s="101" t="s">
        <v>117</v>
      </c>
      <c r="M12" s="101">
        <v>3.9</v>
      </c>
      <c r="N12" s="101">
        <v>112</v>
      </c>
      <c r="O12" s="101" t="s">
        <v>615</v>
      </c>
      <c r="P12" s="101" t="s">
        <v>113</v>
      </c>
      <c r="Q12" s="101" t="s">
        <v>609</v>
      </c>
      <c r="R12" s="101" t="s">
        <v>120</v>
      </c>
      <c r="S12" s="101" t="s">
        <v>121</v>
      </c>
      <c r="T12" s="101" t="s">
        <v>616</v>
      </c>
      <c r="U12" s="101" t="s">
        <v>609</v>
      </c>
      <c r="W12" s="101" t="s">
        <v>124</v>
      </c>
      <c r="X12" s="101">
        <v>0</v>
      </c>
      <c r="Y12" s="101">
        <v>0</v>
      </c>
      <c r="Z12" s="101">
        <v>0</v>
      </c>
      <c r="AA12" s="101">
        <v>0</v>
      </c>
      <c r="AB12" s="101" t="s">
        <v>125</v>
      </c>
      <c r="AC12" s="101">
        <v>0</v>
      </c>
      <c r="AD12" s="101" t="s">
        <v>1</v>
      </c>
      <c r="AE12" s="101">
        <v>112</v>
      </c>
      <c r="AG12" s="101" t="s">
        <v>1</v>
      </c>
      <c r="AH12" s="101">
        <v>0</v>
      </c>
      <c r="AJ12" s="101" t="str">
        <f t="shared" si="0"/>
        <v>133000220010</v>
      </c>
      <c r="AL12" s="101" t="str">
        <f t="shared" si="1"/>
        <v>133000220010</v>
      </c>
      <c r="AM12" s="101" t="str">
        <f t="shared" si="2"/>
        <v>KRESO X 1 gal</v>
      </c>
      <c r="AN12" s="101" t="str">
        <f t="shared" si="3"/>
        <v>UNIDAD</v>
      </c>
      <c r="AO12" s="101">
        <f t="shared" si="4"/>
        <v>3.9</v>
      </c>
    </row>
    <row r="13" spans="1:41" x14ac:dyDescent="0.25">
      <c r="A13" s="101" t="s">
        <v>142</v>
      </c>
      <c r="B13" s="101" t="s">
        <v>143</v>
      </c>
      <c r="C13" s="101">
        <v>112</v>
      </c>
      <c r="D13" s="101" t="s">
        <v>113</v>
      </c>
      <c r="E13" s="101" t="s">
        <v>114</v>
      </c>
      <c r="F13" s="101" t="s">
        <v>144</v>
      </c>
      <c r="G13" s="101" t="s">
        <v>145</v>
      </c>
      <c r="H13" s="101" t="s">
        <v>113</v>
      </c>
      <c r="I13" s="101">
        <v>112</v>
      </c>
      <c r="J13" s="101">
        <v>2016</v>
      </c>
      <c r="K13" s="101">
        <v>1505</v>
      </c>
      <c r="L13" s="101" t="s">
        <v>117</v>
      </c>
      <c r="M13" s="101">
        <v>10</v>
      </c>
      <c r="N13" s="101">
        <v>112</v>
      </c>
      <c r="O13" s="101" t="s">
        <v>612</v>
      </c>
      <c r="P13" s="101" t="s">
        <v>113</v>
      </c>
      <c r="Q13" s="101" t="s">
        <v>609</v>
      </c>
      <c r="R13" s="101" t="s">
        <v>120</v>
      </c>
      <c r="S13" s="101" t="s">
        <v>121</v>
      </c>
      <c r="T13" s="101" t="s">
        <v>613</v>
      </c>
      <c r="U13" s="101" t="s">
        <v>609</v>
      </c>
      <c r="W13" s="101" t="s">
        <v>124</v>
      </c>
      <c r="X13" s="101">
        <v>0</v>
      </c>
      <c r="Y13" s="101">
        <v>0</v>
      </c>
      <c r="Z13" s="101">
        <v>0</v>
      </c>
      <c r="AA13" s="101">
        <v>0</v>
      </c>
      <c r="AB13" s="101" t="s">
        <v>125</v>
      </c>
      <c r="AC13" s="101">
        <v>0</v>
      </c>
      <c r="AD13" s="101" t="s">
        <v>1</v>
      </c>
      <c r="AE13" s="101">
        <v>112</v>
      </c>
      <c r="AG13" s="101" t="s">
        <v>1</v>
      </c>
      <c r="AH13" s="101">
        <v>0</v>
      </c>
      <c r="AJ13" s="101" t="str">
        <f t="shared" si="0"/>
        <v>135000050045</v>
      </c>
      <c r="AL13" s="101" t="str">
        <f t="shared" si="1"/>
        <v>135000050045</v>
      </c>
      <c r="AM13" s="101" t="str">
        <f t="shared" si="2"/>
        <v>ESCOBA BAJA POLICIA DE 2 PITAS 2 ZUNCHOS</v>
      </c>
      <c r="AN13" s="101" t="str">
        <f t="shared" si="3"/>
        <v>UNIDAD</v>
      </c>
      <c r="AO13" s="101">
        <f t="shared" si="4"/>
        <v>10</v>
      </c>
    </row>
    <row r="14" spans="1:41" x14ac:dyDescent="0.25">
      <c r="A14" s="101" t="s">
        <v>146</v>
      </c>
      <c r="B14" s="101" t="s">
        <v>147</v>
      </c>
      <c r="C14" s="101">
        <v>112</v>
      </c>
      <c r="D14" s="101" t="s">
        <v>113</v>
      </c>
      <c r="E14" s="101" t="s">
        <v>114</v>
      </c>
      <c r="F14" s="101" t="s">
        <v>144</v>
      </c>
      <c r="G14" s="101" t="s">
        <v>145</v>
      </c>
      <c r="H14" s="101" t="s">
        <v>113</v>
      </c>
      <c r="I14" s="101">
        <v>112</v>
      </c>
      <c r="J14" s="101">
        <v>2016</v>
      </c>
      <c r="K14" s="101">
        <v>1004</v>
      </c>
      <c r="L14" s="101" t="s">
        <v>117</v>
      </c>
      <c r="M14" s="101">
        <v>5.8</v>
      </c>
      <c r="N14" s="101">
        <v>112</v>
      </c>
      <c r="O14" s="101" t="s">
        <v>118</v>
      </c>
      <c r="P14" s="101" t="s">
        <v>113</v>
      </c>
      <c r="Q14" s="101" t="s">
        <v>119</v>
      </c>
      <c r="R14" s="101" t="s">
        <v>120</v>
      </c>
      <c r="S14" s="101" t="s">
        <v>121</v>
      </c>
      <c r="T14" s="101" t="s">
        <v>122</v>
      </c>
      <c r="U14" s="101" t="s">
        <v>123</v>
      </c>
      <c r="W14" s="101" t="s">
        <v>124</v>
      </c>
      <c r="X14" s="101">
        <v>0</v>
      </c>
      <c r="Y14" s="101">
        <v>0</v>
      </c>
      <c r="Z14" s="101">
        <v>0</v>
      </c>
      <c r="AA14" s="101">
        <v>0</v>
      </c>
      <c r="AB14" s="101" t="s">
        <v>125</v>
      </c>
      <c r="AC14" s="101">
        <v>0</v>
      </c>
      <c r="AD14" s="101" t="s">
        <v>1</v>
      </c>
      <c r="AE14" s="101">
        <v>112</v>
      </c>
      <c r="AG14" s="101" t="s">
        <v>1</v>
      </c>
      <c r="AH14" s="101">
        <v>0</v>
      </c>
      <c r="AJ14" s="101" t="str">
        <f t="shared" si="0"/>
        <v>135000050047</v>
      </c>
      <c r="AL14" s="101" t="str">
        <f t="shared" si="1"/>
        <v>135000050047</v>
      </c>
      <c r="AM14" s="101" t="str">
        <f t="shared" si="2"/>
        <v>ESCOBA DE NAILON 2 HILERAS</v>
      </c>
      <c r="AN14" s="101" t="str">
        <f t="shared" si="3"/>
        <v>UNIDAD</v>
      </c>
      <c r="AO14" s="101">
        <f t="shared" si="4"/>
        <v>5.8</v>
      </c>
    </row>
    <row r="15" spans="1:41" x14ac:dyDescent="0.25">
      <c r="A15" s="101" t="s">
        <v>148</v>
      </c>
      <c r="B15" s="101" t="s">
        <v>149</v>
      </c>
      <c r="C15" s="101">
        <v>112</v>
      </c>
      <c r="D15" s="101" t="s">
        <v>113</v>
      </c>
      <c r="E15" s="101" t="s">
        <v>114</v>
      </c>
      <c r="F15" s="101" t="s">
        <v>144</v>
      </c>
      <c r="G15" s="101" t="s">
        <v>150</v>
      </c>
      <c r="H15" s="101" t="s">
        <v>113</v>
      </c>
      <c r="I15" s="101">
        <v>112</v>
      </c>
      <c r="J15" s="101">
        <v>2016</v>
      </c>
      <c r="K15" s="101">
        <v>1004</v>
      </c>
      <c r="L15" s="101" t="s">
        <v>117</v>
      </c>
      <c r="M15" s="101">
        <v>2.5</v>
      </c>
      <c r="N15" s="101">
        <v>112</v>
      </c>
      <c r="O15" s="101" t="s">
        <v>118</v>
      </c>
      <c r="P15" s="101" t="s">
        <v>113</v>
      </c>
      <c r="Q15" s="101" t="s">
        <v>119</v>
      </c>
      <c r="R15" s="101" t="s">
        <v>120</v>
      </c>
      <c r="S15" s="101" t="s">
        <v>121</v>
      </c>
      <c r="T15" s="101" t="s">
        <v>122</v>
      </c>
      <c r="U15" s="101" t="s">
        <v>123</v>
      </c>
      <c r="W15" s="101" t="s">
        <v>124</v>
      </c>
      <c r="X15" s="101">
        <v>0</v>
      </c>
      <c r="Y15" s="101">
        <v>0</v>
      </c>
      <c r="Z15" s="101">
        <v>0</v>
      </c>
      <c r="AA15" s="101">
        <v>0</v>
      </c>
      <c r="AB15" s="101" t="s">
        <v>125</v>
      </c>
      <c r="AC15" s="101">
        <v>0</v>
      </c>
      <c r="AD15" s="101" t="s">
        <v>1</v>
      </c>
      <c r="AE15" s="101">
        <v>112</v>
      </c>
      <c r="AG15" s="101" t="s">
        <v>1</v>
      </c>
      <c r="AH15" s="101">
        <v>0</v>
      </c>
      <c r="AJ15" s="101" t="str">
        <f t="shared" si="0"/>
        <v>135000060126</v>
      </c>
      <c r="AL15" s="101" t="str">
        <f t="shared" si="1"/>
        <v>135000060126</v>
      </c>
      <c r="AM15" s="101" t="str">
        <f t="shared" si="2"/>
        <v>ESCOBILLA CIRCULAR DE NAILON PARA INODORO</v>
      </c>
      <c r="AN15" s="101" t="str">
        <f t="shared" si="3"/>
        <v>UNIDAD</v>
      </c>
      <c r="AO15" s="101">
        <f t="shared" si="4"/>
        <v>2.5</v>
      </c>
    </row>
    <row r="16" spans="1:41" x14ac:dyDescent="0.25">
      <c r="A16" s="101" t="s">
        <v>230</v>
      </c>
      <c r="B16" s="101" t="s">
        <v>617</v>
      </c>
      <c r="C16" s="101">
        <v>112</v>
      </c>
      <c r="D16" s="101" t="s">
        <v>113</v>
      </c>
      <c r="E16" s="101" t="s">
        <v>114</v>
      </c>
      <c r="F16" s="101" t="s">
        <v>144</v>
      </c>
      <c r="G16" s="101" t="s">
        <v>132</v>
      </c>
      <c r="H16" s="101" t="s">
        <v>113</v>
      </c>
      <c r="I16" s="101">
        <v>112</v>
      </c>
      <c r="J16" s="101">
        <v>2016</v>
      </c>
      <c r="K16" s="101">
        <v>1505</v>
      </c>
      <c r="L16" s="101" t="s">
        <v>117</v>
      </c>
      <c r="M16" s="101">
        <v>9</v>
      </c>
      <c r="N16" s="101">
        <v>112</v>
      </c>
      <c r="O16" s="101" t="s">
        <v>612</v>
      </c>
      <c r="P16" s="101" t="s">
        <v>113</v>
      </c>
      <c r="Q16" s="101" t="s">
        <v>609</v>
      </c>
      <c r="R16" s="101" t="s">
        <v>120</v>
      </c>
      <c r="S16" s="101" t="s">
        <v>121</v>
      </c>
      <c r="T16" s="101" t="s">
        <v>613</v>
      </c>
      <c r="U16" s="101" t="s">
        <v>609</v>
      </c>
      <c r="W16" s="101" t="s">
        <v>124</v>
      </c>
      <c r="X16" s="101">
        <v>0</v>
      </c>
      <c r="Y16" s="101">
        <v>0</v>
      </c>
      <c r="Z16" s="101">
        <v>0</v>
      </c>
      <c r="AA16" s="101">
        <v>0</v>
      </c>
      <c r="AB16" s="101" t="s">
        <v>125</v>
      </c>
      <c r="AC16" s="101">
        <v>0</v>
      </c>
      <c r="AD16" s="101" t="s">
        <v>1</v>
      </c>
      <c r="AE16" s="101">
        <v>112</v>
      </c>
      <c r="AG16" s="101" t="s">
        <v>1</v>
      </c>
      <c r="AH16" s="101">
        <v>0</v>
      </c>
      <c r="AJ16" s="101" t="str">
        <f t="shared" si="0"/>
        <v>135000080025</v>
      </c>
      <c r="AL16" s="101" t="str">
        <f t="shared" si="1"/>
        <v>135000080025</v>
      </c>
      <c r="AM16" s="101" t="str">
        <f t="shared" si="2"/>
        <v>ESCOBILLON DE CERDA PARA PISO X 30 cm</v>
      </c>
      <c r="AN16" s="101" t="str">
        <f t="shared" si="3"/>
        <v>UNIDAD</v>
      </c>
      <c r="AO16" s="101">
        <f t="shared" si="4"/>
        <v>9</v>
      </c>
    </row>
    <row r="17" spans="1:41" x14ac:dyDescent="0.25">
      <c r="A17" s="101" t="s">
        <v>618</v>
      </c>
      <c r="B17" s="101" t="s">
        <v>619</v>
      </c>
      <c r="C17" s="101">
        <v>112</v>
      </c>
      <c r="D17" s="101" t="s">
        <v>113</v>
      </c>
      <c r="E17" s="101" t="s">
        <v>114</v>
      </c>
      <c r="F17" s="101" t="s">
        <v>144</v>
      </c>
      <c r="G17" s="101" t="s">
        <v>132</v>
      </c>
      <c r="H17" s="101" t="s">
        <v>113</v>
      </c>
      <c r="I17" s="101">
        <v>112</v>
      </c>
      <c r="J17" s="101">
        <v>2016</v>
      </c>
      <c r="K17" s="101">
        <v>1505</v>
      </c>
      <c r="L17" s="101" t="s">
        <v>117</v>
      </c>
      <c r="M17" s="101">
        <v>9</v>
      </c>
      <c r="N17" s="101">
        <v>112</v>
      </c>
      <c r="O17" s="101" t="s">
        <v>615</v>
      </c>
      <c r="P17" s="101" t="s">
        <v>113</v>
      </c>
      <c r="Q17" s="101" t="s">
        <v>609</v>
      </c>
      <c r="R17" s="101" t="s">
        <v>120</v>
      </c>
      <c r="S17" s="101" t="s">
        <v>121</v>
      </c>
      <c r="T17" s="101" t="s">
        <v>620</v>
      </c>
      <c r="U17" s="101" t="s">
        <v>609</v>
      </c>
      <c r="W17" s="101" t="s">
        <v>124</v>
      </c>
      <c r="X17" s="101">
        <v>0</v>
      </c>
      <c r="Y17" s="101">
        <v>0</v>
      </c>
      <c r="Z17" s="101">
        <v>0</v>
      </c>
      <c r="AA17" s="101">
        <v>0</v>
      </c>
      <c r="AB17" s="101" t="s">
        <v>125</v>
      </c>
      <c r="AC17" s="101">
        <v>0</v>
      </c>
      <c r="AD17" s="101" t="s">
        <v>1</v>
      </c>
      <c r="AE17" s="101">
        <v>112</v>
      </c>
      <c r="AG17" s="101" t="s">
        <v>1</v>
      </c>
      <c r="AH17" s="101">
        <v>0</v>
      </c>
      <c r="AJ17" s="101" t="str">
        <f t="shared" si="0"/>
        <v>135000080079</v>
      </c>
      <c r="AL17" s="101" t="str">
        <f t="shared" si="1"/>
        <v>135000080079</v>
      </c>
      <c r="AM17" s="101" t="str">
        <f t="shared" si="2"/>
        <v>ESCOBILLON DE CERDA PLASTICA DE 90 cm</v>
      </c>
      <c r="AN17" s="101" t="str">
        <f t="shared" si="3"/>
        <v>UNIDAD</v>
      </c>
      <c r="AO17" s="101">
        <f t="shared" si="4"/>
        <v>9</v>
      </c>
    </row>
    <row r="18" spans="1:41" x14ac:dyDescent="0.25">
      <c r="A18" s="101" t="s">
        <v>151</v>
      </c>
      <c r="B18" s="101" t="s">
        <v>152</v>
      </c>
      <c r="C18" s="101">
        <v>112</v>
      </c>
      <c r="D18" s="101" t="s">
        <v>113</v>
      </c>
      <c r="E18" s="101" t="s">
        <v>114</v>
      </c>
      <c r="F18" s="101" t="s">
        <v>144</v>
      </c>
      <c r="G18" s="101" t="s">
        <v>140</v>
      </c>
      <c r="H18" s="101" t="s">
        <v>113</v>
      </c>
      <c r="I18" s="101">
        <v>112</v>
      </c>
      <c r="J18" s="101">
        <v>2016</v>
      </c>
      <c r="K18" s="101">
        <v>1004</v>
      </c>
      <c r="L18" s="101" t="s">
        <v>117</v>
      </c>
      <c r="M18" s="101">
        <v>3.1269999999999998</v>
      </c>
      <c r="N18" s="101">
        <v>112</v>
      </c>
      <c r="O18" s="101" t="s">
        <v>153</v>
      </c>
      <c r="P18" s="101" t="s">
        <v>113</v>
      </c>
      <c r="Q18" s="101" t="s">
        <v>119</v>
      </c>
      <c r="R18" s="101" t="s">
        <v>120</v>
      </c>
      <c r="S18" s="101" t="s">
        <v>121</v>
      </c>
      <c r="T18" s="101" t="s">
        <v>153</v>
      </c>
      <c r="U18" s="101" t="s">
        <v>119</v>
      </c>
      <c r="W18" s="101" t="s">
        <v>124</v>
      </c>
      <c r="X18" s="101">
        <v>0</v>
      </c>
      <c r="Y18" s="101">
        <v>0</v>
      </c>
      <c r="Z18" s="101">
        <v>0</v>
      </c>
      <c r="AA18" s="101">
        <v>0</v>
      </c>
      <c r="AB18" s="101" t="s">
        <v>125</v>
      </c>
      <c r="AC18" s="101">
        <v>0</v>
      </c>
      <c r="AD18" s="101" t="s">
        <v>1</v>
      </c>
      <c r="AE18" s="101">
        <v>112</v>
      </c>
      <c r="AG18" s="101" t="s">
        <v>1</v>
      </c>
      <c r="AH18" s="101">
        <v>0</v>
      </c>
      <c r="AJ18" s="101" t="str">
        <f t="shared" si="0"/>
        <v>135000090039</v>
      </c>
      <c r="AL18" s="101" t="str">
        <f t="shared" si="1"/>
        <v>135000090039</v>
      </c>
      <c r="AM18" s="101" t="str">
        <f t="shared" si="2"/>
        <v>ESPONJA DE ESPUMA SINTETICA</v>
      </c>
      <c r="AN18" s="101" t="str">
        <f t="shared" si="3"/>
        <v>UNIDAD</v>
      </c>
      <c r="AO18" s="101">
        <f t="shared" si="4"/>
        <v>3.1269999999999998</v>
      </c>
    </row>
    <row r="19" spans="1:41" x14ac:dyDescent="0.25">
      <c r="A19" s="101" t="s">
        <v>150</v>
      </c>
      <c r="B19" s="101" t="s">
        <v>154</v>
      </c>
      <c r="C19" s="101">
        <v>112</v>
      </c>
      <c r="D19" s="101" t="s">
        <v>113</v>
      </c>
      <c r="E19" s="101" t="s">
        <v>114</v>
      </c>
      <c r="F19" s="101" t="s">
        <v>144</v>
      </c>
      <c r="G19" s="101" t="s">
        <v>155</v>
      </c>
      <c r="H19" s="101" t="s">
        <v>113</v>
      </c>
      <c r="I19" s="101">
        <v>112</v>
      </c>
      <c r="J19" s="101">
        <v>2016</v>
      </c>
      <c r="K19" s="101">
        <v>1505</v>
      </c>
      <c r="L19" s="101" t="s">
        <v>117</v>
      </c>
      <c r="M19" s="101">
        <v>5.9</v>
      </c>
      <c r="N19" s="101">
        <v>112</v>
      </c>
      <c r="O19" s="101" t="s">
        <v>612</v>
      </c>
      <c r="P19" s="101" t="s">
        <v>113</v>
      </c>
      <c r="Q19" s="101" t="s">
        <v>609</v>
      </c>
      <c r="R19" s="101" t="s">
        <v>120</v>
      </c>
      <c r="S19" s="101" t="s">
        <v>121</v>
      </c>
      <c r="T19" s="101" t="s">
        <v>613</v>
      </c>
      <c r="U19" s="101" t="s">
        <v>609</v>
      </c>
      <c r="W19" s="101" t="s">
        <v>124</v>
      </c>
      <c r="X19" s="101">
        <v>0</v>
      </c>
      <c r="Y19" s="101">
        <v>0</v>
      </c>
      <c r="Z19" s="101">
        <v>0</v>
      </c>
      <c r="AA19" s="101">
        <v>0</v>
      </c>
      <c r="AB19" s="101" t="s">
        <v>125</v>
      </c>
      <c r="AC19" s="101">
        <v>0</v>
      </c>
      <c r="AD19" s="101" t="s">
        <v>1</v>
      </c>
      <c r="AE19" s="101">
        <v>112</v>
      </c>
      <c r="AG19" s="101" t="s">
        <v>1</v>
      </c>
      <c r="AJ19" s="101" t="str">
        <f t="shared" si="0"/>
        <v>135000130006</v>
      </c>
      <c r="AL19" s="101" t="str">
        <f t="shared" si="1"/>
        <v>135000130006</v>
      </c>
      <c r="AM19" s="101" t="str">
        <f t="shared" si="2"/>
        <v>RECOGEDOR DE PLASTICO TAMAÑO GRANDE</v>
      </c>
      <c r="AN19" s="101" t="str">
        <f t="shared" si="3"/>
        <v>UNIDAD</v>
      </c>
      <c r="AO19" s="101">
        <f t="shared" si="4"/>
        <v>5.9</v>
      </c>
    </row>
    <row r="20" spans="1:41" x14ac:dyDescent="0.25">
      <c r="A20" s="101" t="s">
        <v>116</v>
      </c>
      <c r="B20" s="101" t="s">
        <v>9</v>
      </c>
      <c r="C20" s="101">
        <v>112</v>
      </c>
      <c r="D20" s="101" t="s">
        <v>113</v>
      </c>
      <c r="E20" s="101" t="s">
        <v>114</v>
      </c>
      <c r="F20" s="101" t="s">
        <v>144</v>
      </c>
      <c r="G20" s="101" t="s">
        <v>155</v>
      </c>
      <c r="H20" s="101" t="s">
        <v>113</v>
      </c>
      <c r="I20" s="101">
        <v>112</v>
      </c>
      <c r="J20" s="101">
        <v>2016</v>
      </c>
      <c r="K20" s="101">
        <v>1004</v>
      </c>
      <c r="L20" s="101" t="s">
        <v>117</v>
      </c>
      <c r="M20" s="101">
        <v>6.68</v>
      </c>
      <c r="N20" s="101">
        <v>112</v>
      </c>
      <c r="O20" s="101" t="s">
        <v>156</v>
      </c>
      <c r="P20" s="101" t="s">
        <v>113</v>
      </c>
      <c r="Q20" s="101" t="s">
        <v>123</v>
      </c>
      <c r="R20" s="101" t="s">
        <v>139</v>
      </c>
      <c r="S20" s="101" t="s">
        <v>121</v>
      </c>
      <c r="T20" s="101" t="s">
        <v>122</v>
      </c>
      <c r="U20" s="101" t="s">
        <v>123</v>
      </c>
      <c r="W20" s="101" t="s">
        <v>124</v>
      </c>
      <c r="X20" s="101">
        <v>0</v>
      </c>
      <c r="Y20" s="101">
        <v>0</v>
      </c>
      <c r="Z20" s="101">
        <v>0</v>
      </c>
      <c r="AA20" s="101">
        <v>0</v>
      </c>
      <c r="AB20" s="101" t="s">
        <v>125</v>
      </c>
      <c r="AC20" s="101">
        <v>0</v>
      </c>
      <c r="AD20" s="101" t="s">
        <v>1</v>
      </c>
      <c r="AE20" s="101">
        <v>112</v>
      </c>
      <c r="AG20" s="101" t="s">
        <v>1</v>
      </c>
      <c r="AJ20" s="101" t="str">
        <f t="shared" si="0"/>
        <v>135000130007</v>
      </c>
      <c r="AL20" s="101" t="str">
        <f t="shared" si="1"/>
        <v>135000130007</v>
      </c>
      <c r="AM20" s="101" t="str">
        <f t="shared" si="2"/>
        <v>RECOGEDOR DE PLASTICO TAMAÑO MEDIANO</v>
      </c>
      <c r="AN20" s="101" t="str">
        <f t="shared" si="3"/>
        <v>UNIDAD</v>
      </c>
      <c r="AO20" s="101">
        <f t="shared" si="4"/>
        <v>6.68</v>
      </c>
    </row>
    <row r="21" spans="1:41" x14ac:dyDescent="0.25">
      <c r="A21" s="101" t="s">
        <v>621</v>
      </c>
      <c r="B21" s="101" t="s">
        <v>622</v>
      </c>
      <c r="C21" s="101">
        <v>112</v>
      </c>
      <c r="D21" s="101" t="s">
        <v>113</v>
      </c>
      <c r="E21" s="101" t="s">
        <v>114</v>
      </c>
      <c r="F21" s="101" t="s">
        <v>144</v>
      </c>
      <c r="G21" s="101" t="s">
        <v>379</v>
      </c>
      <c r="H21" s="101" t="s">
        <v>113</v>
      </c>
      <c r="I21" s="101">
        <v>112</v>
      </c>
      <c r="J21" s="101">
        <v>2016</v>
      </c>
      <c r="K21" s="101">
        <v>1505</v>
      </c>
      <c r="L21" s="101" t="s">
        <v>117</v>
      </c>
      <c r="M21" s="101">
        <v>3</v>
      </c>
      <c r="N21" s="101">
        <v>112</v>
      </c>
      <c r="O21" s="101" t="s">
        <v>615</v>
      </c>
      <c r="P21" s="101" t="s">
        <v>113</v>
      </c>
      <c r="Q21" s="101" t="s">
        <v>609</v>
      </c>
      <c r="R21" s="101" t="s">
        <v>120</v>
      </c>
      <c r="S21" s="101" t="s">
        <v>121</v>
      </c>
      <c r="T21" s="101" t="s">
        <v>620</v>
      </c>
      <c r="U21" s="101" t="s">
        <v>609</v>
      </c>
      <c r="W21" s="101" t="s">
        <v>124</v>
      </c>
      <c r="X21" s="101">
        <v>0</v>
      </c>
      <c r="Y21" s="101">
        <v>0</v>
      </c>
      <c r="Z21" s="101">
        <v>0</v>
      </c>
      <c r="AA21" s="101">
        <v>0</v>
      </c>
      <c r="AB21" s="101" t="s">
        <v>125</v>
      </c>
      <c r="AC21" s="101">
        <v>0</v>
      </c>
      <c r="AD21" s="101" t="s">
        <v>1</v>
      </c>
      <c r="AE21" s="101">
        <v>112</v>
      </c>
      <c r="AG21" s="101" t="s">
        <v>1</v>
      </c>
      <c r="AH21" s="101">
        <v>0</v>
      </c>
      <c r="AJ21" s="101" t="str">
        <f t="shared" si="0"/>
        <v>135000190136</v>
      </c>
      <c r="AL21" s="101" t="str">
        <f t="shared" si="1"/>
        <v>135000190136</v>
      </c>
      <c r="AM21" s="101" t="str">
        <f t="shared" si="2"/>
        <v>HISOPO DE PLASTICO PARA LIMPIAR BAÑO</v>
      </c>
      <c r="AN21" s="101" t="str">
        <f t="shared" si="3"/>
        <v>UNIDAD</v>
      </c>
      <c r="AO21" s="101">
        <f t="shared" si="4"/>
        <v>3</v>
      </c>
    </row>
    <row r="22" spans="1:41" x14ac:dyDescent="0.25">
      <c r="A22" s="101" t="s">
        <v>157</v>
      </c>
      <c r="B22" s="101" t="s">
        <v>12</v>
      </c>
      <c r="C22" s="101">
        <v>353</v>
      </c>
      <c r="D22" s="101" t="s">
        <v>113</v>
      </c>
      <c r="E22" s="101" t="s">
        <v>114</v>
      </c>
      <c r="F22" s="101" t="s">
        <v>144</v>
      </c>
      <c r="G22" s="101" t="s">
        <v>158</v>
      </c>
      <c r="H22" s="101" t="s">
        <v>113</v>
      </c>
      <c r="I22" s="101">
        <v>353</v>
      </c>
      <c r="J22" s="101">
        <v>2016</v>
      </c>
      <c r="K22" s="101">
        <v>1004</v>
      </c>
      <c r="L22" s="101" t="s">
        <v>117</v>
      </c>
      <c r="M22" s="101">
        <v>4.0199999999999996</v>
      </c>
      <c r="N22" s="101">
        <v>353</v>
      </c>
      <c r="O22" s="101" t="s">
        <v>118</v>
      </c>
      <c r="P22" s="101" t="s">
        <v>113</v>
      </c>
      <c r="Q22" s="101" t="s">
        <v>119</v>
      </c>
      <c r="R22" s="101" t="s">
        <v>120</v>
      </c>
      <c r="S22" s="101" t="s">
        <v>121</v>
      </c>
      <c r="T22" s="101" t="s">
        <v>122</v>
      </c>
      <c r="U22" s="101" t="s">
        <v>123</v>
      </c>
      <c r="W22" s="101" t="s">
        <v>124</v>
      </c>
      <c r="X22" s="101">
        <v>0</v>
      </c>
      <c r="Y22" s="101">
        <v>0</v>
      </c>
      <c r="Z22" s="101">
        <v>0</v>
      </c>
      <c r="AA22" s="101">
        <v>0</v>
      </c>
      <c r="AB22" s="101" t="s">
        <v>125</v>
      </c>
      <c r="AC22" s="101">
        <v>0</v>
      </c>
      <c r="AD22" s="101" t="s">
        <v>10</v>
      </c>
      <c r="AE22" s="101">
        <v>353</v>
      </c>
      <c r="AG22" s="101" t="s">
        <v>10</v>
      </c>
      <c r="AH22" s="101">
        <v>0</v>
      </c>
      <c r="AJ22" s="101" t="str">
        <f t="shared" si="0"/>
        <v>135000360004</v>
      </c>
      <c r="AL22" s="101" t="str">
        <f t="shared" si="1"/>
        <v>135000360004</v>
      </c>
      <c r="AM22" s="101" t="str">
        <f t="shared" si="2"/>
        <v>GUANTE DE JEBE DE USO DOMESTICO TALLA 7</v>
      </c>
      <c r="AN22" s="101" t="str">
        <f t="shared" si="3"/>
        <v>PAR</v>
      </c>
      <c r="AO22" s="101">
        <f t="shared" si="4"/>
        <v>4.0199999999999996</v>
      </c>
    </row>
    <row r="23" spans="1:41" x14ac:dyDescent="0.25">
      <c r="A23" s="101" t="s">
        <v>159</v>
      </c>
      <c r="B23" s="101" t="s">
        <v>160</v>
      </c>
      <c r="C23" s="101">
        <v>112</v>
      </c>
      <c r="D23" s="101" t="s">
        <v>113</v>
      </c>
      <c r="E23" s="101" t="s">
        <v>114</v>
      </c>
      <c r="F23" s="101" t="s">
        <v>161</v>
      </c>
      <c r="G23" s="101" t="s">
        <v>162</v>
      </c>
      <c r="H23" s="101" t="s">
        <v>113</v>
      </c>
      <c r="I23" s="101">
        <v>112</v>
      </c>
      <c r="J23" s="101">
        <v>2016</v>
      </c>
      <c r="K23" s="101">
        <v>1004</v>
      </c>
      <c r="L23" s="101" t="s">
        <v>117</v>
      </c>
      <c r="M23" s="101">
        <v>2.2000000000000002</v>
      </c>
      <c r="N23" s="101">
        <v>112</v>
      </c>
      <c r="O23" s="101" t="s">
        <v>163</v>
      </c>
      <c r="P23" s="101" t="s">
        <v>113</v>
      </c>
      <c r="Q23" s="101" t="s">
        <v>119</v>
      </c>
      <c r="R23" s="101" t="s">
        <v>120</v>
      </c>
      <c r="S23" s="101" t="s">
        <v>121</v>
      </c>
      <c r="T23" s="101" t="s">
        <v>163</v>
      </c>
      <c r="U23" s="101" t="s">
        <v>119</v>
      </c>
      <c r="W23" s="101" t="s">
        <v>124</v>
      </c>
      <c r="X23" s="101">
        <v>0</v>
      </c>
      <c r="Y23" s="101">
        <v>0</v>
      </c>
      <c r="Z23" s="101">
        <v>0</v>
      </c>
      <c r="AA23" s="101">
        <v>0</v>
      </c>
      <c r="AB23" s="101" t="s">
        <v>125</v>
      </c>
      <c r="AC23" s="101">
        <v>0</v>
      </c>
      <c r="AD23" s="101" t="s">
        <v>1</v>
      </c>
      <c r="AE23" s="101">
        <v>112</v>
      </c>
      <c r="AG23" s="101" t="s">
        <v>1</v>
      </c>
      <c r="AH23" s="101">
        <v>0</v>
      </c>
      <c r="AJ23" s="101" t="str">
        <f t="shared" si="0"/>
        <v>139200100049</v>
      </c>
      <c r="AL23" s="101" t="str">
        <f t="shared" si="1"/>
        <v>139200100049</v>
      </c>
      <c r="AM23" s="101" t="str">
        <f t="shared" si="2"/>
        <v>JABON DE TOCADOR EN BARRA X 100 g</v>
      </c>
      <c r="AN23" s="101" t="str">
        <f t="shared" si="3"/>
        <v>UNIDAD</v>
      </c>
      <c r="AO23" s="101">
        <f t="shared" si="4"/>
        <v>2.2000000000000002</v>
      </c>
    </row>
    <row r="24" spans="1:41" x14ac:dyDescent="0.25">
      <c r="A24" s="101" t="s">
        <v>332</v>
      </c>
      <c r="B24" s="101" t="s">
        <v>623</v>
      </c>
      <c r="C24" s="101">
        <v>112</v>
      </c>
      <c r="D24" s="101" t="s">
        <v>113</v>
      </c>
      <c r="E24" s="101" t="s">
        <v>114</v>
      </c>
      <c r="F24" s="101" t="s">
        <v>161</v>
      </c>
      <c r="G24" s="101" t="s">
        <v>162</v>
      </c>
      <c r="H24" s="101" t="s">
        <v>113</v>
      </c>
      <c r="I24" s="101">
        <v>112</v>
      </c>
      <c r="J24" s="101">
        <v>2016</v>
      </c>
      <c r="K24" s="101">
        <v>1505</v>
      </c>
      <c r="L24" s="101" t="s">
        <v>117</v>
      </c>
      <c r="M24" s="101">
        <v>4.5</v>
      </c>
      <c r="N24" s="101">
        <v>112</v>
      </c>
      <c r="O24" s="101" t="s">
        <v>612</v>
      </c>
      <c r="P24" s="101" t="s">
        <v>113</v>
      </c>
      <c r="Q24" s="101" t="s">
        <v>609</v>
      </c>
      <c r="R24" s="101" t="s">
        <v>120</v>
      </c>
      <c r="S24" s="101" t="s">
        <v>121</v>
      </c>
      <c r="T24" s="101" t="s">
        <v>613</v>
      </c>
      <c r="U24" s="101" t="s">
        <v>609</v>
      </c>
      <c r="W24" s="101" t="s">
        <v>124</v>
      </c>
      <c r="X24" s="101">
        <v>0</v>
      </c>
      <c r="Y24" s="101">
        <v>0</v>
      </c>
      <c r="Z24" s="101">
        <v>0</v>
      </c>
      <c r="AA24" s="101">
        <v>0</v>
      </c>
      <c r="AB24" s="101" t="s">
        <v>125</v>
      </c>
      <c r="AC24" s="101">
        <v>0</v>
      </c>
      <c r="AD24" s="101" t="s">
        <v>1</v>
      </c>
      <c r="AE24" s="101">
        <v>112</v>
      </c>
      <c r="AG24" s="101" t="s">
        <v>1</v>
      </c>
      <c r="AH24" s="101">
        <v>0</v>
      </c>
      <c r="AJ24" s="101" t="str">
        <f t="shared" si="0"/>
        <v>139200100096</v>
      </c>
      <c r="AL24" s="101" t="str">
        <f t="shared" si="1"/>
        <v>139200100096</v>
      </c>
      <c r="AM24" s="101" t="str">
        <f t="shared" si="2"/>
        <v>JABON DE TOCADOR LIQUIDO X 400 mL</v>
      </c>
      <c r="AN24" s="101" t="str">
        <f t="shared" si="3"/>
        <v>UNIDAD</v>
      </c>
      <c r="AO24" s="101">
        <f t="shared" si="4"/>
        <v>4.5</v>
      </c>
    </row>
    <row r="25" spans="1:41" x14ac:dyDescent="0.25">
      <c r="A25" s="101" t="s">
        <v>164</v>
      </c>
      <c r="B25" s="101" t="s">
        <v>165</v>
      </c>
      <c r="C25" s="101">
        <v>112</v>
      </c>
      <c r="D25" s="101" t="s">
        <v>113</v>
      </c>
      <c r="E25" s="101" t="s">
        <v>114</v>
      </c>
      <c r="F25" s="101" t="s">
        <v>161</v>
      </c>
      <c r="G25" s="101" t="s">
        <v>162</v>
      </c>
      <c r="H25" s="101" t="s">
        <v>113</v>
      </c>
      <c r="I25" s="101">
        <v>112</v>
      </c>
      <c r="J25" s="101">
        <v>2016</v>
      </c>
      <c r="K25" s="101">
        <v>1004</v>
      </c>
      <c r="L25" s="101" t="s">
        <v>117</v>
      </c>
      <c r="M25" s="101">
        <v>1.2</v>
      </c>
      <c r="N25" s="101">
        <v>112</v>
      </c>
      <c r="O25" s="101" t="s">
        <v>118</v>
      </c>
      <c r="P25" s="101" t="s">
        <v>113</v>
      </c>
      <c r="Q25" s="101" t="s">
        <v>119</v>
      </c>
      <c r="R25" s="101" t="s">
        <v>120</v>
      </c>
      <c r="S25" s="101" t="s">
        <v>121</v>
      </c>
      <c r="T25" s="101" t="s">
        <v>122</v>
      </c>
      <c r="U25" s="101" t="s">
        <v>123</v>
      </c>
      <c r="W25" s="101" t="s">
        <v>124</v>
      </c>
      <c r="X25" s="101">
        <v>0</v>
      </c>
      <c r="Y25" s="101">
        <v>0</v>
      </c>
      <c r="Z25" s="101">
        <v>0</v>
      </c>
      <c r="AA25" s="101">
        <v>0</v>
      </c>
      <c r="AB25" s="101" t="s">
        <v>125</v>
      </c>
      <c r="AC25" s="101">
        <v>0</v>
      </c>
      <c r="AD25" s="101" t="s">
        <v>1</v>
      </c>
      <c r="AE25" s="101">
        <v>112</v>
      </c>
      <c r="AG25" s="101" t="s">
        <v>1</v>
      </c>
      <c r="AH25" s="101">
        <v>0</v>
      </c>
      <c r="AJ25" s="101" t="str">
        <f t="shared" si="0"/>
        <v>139200100116</v>
      </c>
      <c r="AL25" s="101" t="str">
        <f t="shared" si="1"/>
        <v>139200100116</v>
      </c>
      <c r="AM25" s="101" t="str">
        <f t="shared" si="2"/>
        <v>JABON CARBOLICO EN BARRA X 100 g</v>
      </c>
      <c r="AN25" s="101" t="str">
        <f t="shared" si="3"/>
        <v>UNIDAD</v>
      </c>
      <c r="AO25" s="101">
        <f t="shared" si="4"/>
        <v>1.2</v>
      </c>
    </row>
    <row r="26" spans="1:41" x14ac:dyDescent="0.25">
      <c r="A26" s="101" t="s">
        <v>166</v>
      </c>
      <c r="B26" s="101" t="s">
        <v>167</v>
      </c>
      <c r="C26" s="101">
        <v>112</v>
      </c>
      <c r="D26" s="101" t="s">
        <v>113</v>
      </c>
      <c r="E26" s="101" t="s">
        <v>114</v>
      </c>
      <c r="F26" s="101" t="s">
        <v>161</v>
      </c>
      <c r="G26" s="101" t="s">
        <v>162</v>
      </c>
      <c r="H26" s="101" t="s">
        <v>113</v>
      </c>
      <c r="I26" s="101">
        <v>112</v>
      </c>
      <c r="J26" s="101">
        <v>2016</v>
      </c>
      <c r="K26" s="101">
        <v>1004</v>
      </c>
      <c r="L26" s="101" t="s">
        <v>117</v>
      </c>
      <c r="M26" s="101">
        <v>2.2000000000000002</v>
      </c>
      <c r="N26" s="101">
        <v>112</v>
      </c>
      <c r="O26" s="101" t="s">
        <v>118</v>
      </c>
      <c r="P26" s="101" t="s">
        <v>113</v>
      </c>
      <c r="Q26" s="101" t="s">
        <v>119</v>
      </c>
      <c r="R26" s="101" t="s">
        <v>120</v>
      </c>
      <c r="S26" s="101" t="s">
        <v>121</v>
      </c>
      <c r="T26" s="101" t="s">
        <v>122</v>
      </c>
      <c r="U26" s="101" t="s">
        <v>123</v>
      </c>
      <c r="W26" s="101" t="s">
        <v>124</v>
      </c>
      <c r="X26" s="101">
        <v>0</v>
      </c>
      <c r="Y26" s="101">
        <v>0</v>
      </c>
      <c r="Z26" s="101">
        <v>0</v>
      </c>
      <c r="AA26" s="101">
        <v>0</v>
      </c>
      <c r="AB26" s="101" t="s">
        <v>125</v>
      </c>
      <c r="AC26" s="101">
        <v>0</v>
      </c>
      <c r="AD26" s="101" t="s">
        <v>1</v>
      </c>
      <c r="AE26" s="101">
        <v>112</v>
      </c>
      <c r="AG26" s="101" t="s">
        <v>1</v>
      </c>
      <c r="AH26" s="101">
        <v>0</v>
      </c>
      <c r="AJ26" s="101" t="str">
        <f t="shared" si="0"/>
        <v>139200100117</v>
      </c>
      <c r="AL26" s="101" t="str">
        <f t="shared" si="1"/>
        <v>139200100117</v>
      </c>
      <c r="AM26" s="101" t="str">
        <f t="shared" si="2"/>
        <v>JABON CARBOLICO EN BARRA X 200 g</v>
      </c>
      <c r="AN26" s="101" t="str">
        <f t="shared" si="3"/>
        <v>UNIDAD</v>
      </c>
      <c r="AO26" s="101">
        <f t="shared" si="4"/>
        <v>2.2000000000000002</v>
      </c>
    </row>
    <row r="28" spans="1:41" x14ac:dyDescent="0.25">
      <c r="A28" s="101" t="s">
        <v>168</v>
      </c>
      <c r="B28" s="101" t="s">
        <v>169</v>
      </c>
      <c r="C28" s="101">
        <v>112</v>
      </c>
      <c r="D28" s="101" t="s">
        <v>113</v>
      </c>
      <c r="E28" s="101" t="s">
        <v>170</v>
      </c>
      <c r="F28" s="101" t="s">
        <v>171</v>
      </c>
      <c r="G28" s="101" t="s">
        <v>135</v>
      </c>
      <c r="H28" s="101" t="s">
        <v>113</v>
      </c>
      <c r="I28" s="101">
        <v>112</v>
      </c>
      <c r="J28" s="101">
        <v>2016</v>
      </c>
      <c r="K28" s="101">
        <v>1004</v>
      </c>
      <c r="L28" s="101" t="s">
        <v>117</v>
      </c>
      <c r="M28" s="101">
        <v>1.5979159999999999</v>
      </c>
      <c r="N28" s="101">
        <v>112</v>
      </c>
      <c r="O28" s="101" t="s">
        <v>163</v>
      </c>
      <c r="P28" s="101" t="s">
        <v>113</v>
      </c>
      <c r="Q28" s="101" t="s">
        <v>119</v>
      </c>
      <c r="R28" s="101" t="s">
        <v>120</v>
      </c>
      <c r="S28" s="101" t="s">
        <v>121</v>
      </c>
      <c r="T28" s="101" t="s">
        <v>163</v>
      </c>
      <c r="U28" s="101" t="s">
        <v>119</v>
      </c>
      <c r="W28" s="101" t="s">
        <v>124</v>
      </c>
      <c r="X28" s="101">
        <v>0</v>
      </c>
      <c r="Y28" s="101">
        <v>0</v>
      </c>
      <c r="Z28" s="101">
        <v>0</v>
      </c>
      <c r="AA28" s="101">
        <v>0</v>
      </c>
      <c r="AB28" s="101" t="s">
        <v>172</v>
      </c>
      <c r="AC28" s="101">
        <v>0</v>
      </c>
      <c r="AD28" s="101" t="s">
        <v>1</v>
      </c>
      <c r="AE28" s="101">
        <v>112</v>
      </c>
      <c r="AG28" s="101" t="s">
        <v>1</v>
      </c>
      <c r="AH28" s="101">
        <v>0</v>
      </c>
      <c r="AJ28" s="101" t="str">
        <f t="shared" ref="AJ28:AJ52" si="5">CONCATENATE(E28,F28,G28,A28)</f>
        <v>140300012625</v>
      </c>
      <c r="AL28" s="101" t="str">
        <f t="shared" si="1"/>
        <v>140300012625</v>
      </c>
      <c r="AM28" s="101" t="str">
        <f t="shared" si="2"/>
        <v>LIBRO VOCES DE NUESTRA TIERRA.</v>
      </c>
      <c r="AN28" s="101" t="str">
        <f t="shared" si="3"/>
        <v>UNIDAD</v>
      </c>
      <c r="AO28" s="101">
        <f t="shared" si="4"/>
        <v>1.5979159999999999</v>
      </c>
    </row>
    <row r="29" spans="1:41" x14ac:dyDescent="0.25">
      <c r="A29" s="101" t="s">
        <v>173</v>
      </c>
      <c r="B29" s="101" t="s">
        <v>174</v>
      </c>
      <c r="C29" s="101">
        <v>112</v>
      </c>
      <c r="D29" s="101" t="s">
        <v>113</v>
      </c>
      <c r="E29" s="101" t="s">
        <v>170</v>
      </c>
      <c r="F29" s="101" t="s">
        <v>171</v>
      </c>
      <c r="G29" s="101" t="s">
        <v>135</v>
      </c>
      <c r="H29" s="101" t="s">
        <v>113</v>
      </c>
      <c r="I29" s="101">
        <v>112</v>
      </c>
      <c r="J29" s="101">
        <v>2016</v>
      </c>
      <c r="K29" s="101">
        <v>1004</v>
      </c>
      <c r="L29" s="101" t="s">
        <v>117</v>
      </c>
      <c r="M29" s="101">
        <v>0.85507900000000003</v>
      </c>
      <c r="N29" s="101">
        <v>112</v>
      </c>
      <c r="O29" s="101" t="s">
        <v>163</v>
      </c>
      <c r="P29" s="101" t="s">
        <v>113</v>
      </c>
      <c r="Q29" s="101" t="s">
        <v>119</v>
      </c>
      <c r="R29" s="101" t="s">
        <v>120</v>
      </c>
      <c r="S29" s="101" t="s">
        <v>121</v>
      </c>
      <c r="T29" s="101" t="s">
        <v>163</v>
      </c>
      <c r="U29" s="101" t="s">
        <v>119</v>
      </c>
      <c r="W29" s="101" t="s">
        <v>124</v>
      </c>
      <c r="X29" s="101">
        <v>0</v>
      </c>
      <c r="Y29" s="101">
        <v>0</v>
      </c>
      <c r="Z29" s="101">
        <v>0</v>
      </c>
      <c r="AA29" s="101">
        <v>0</v>
      </c>
      <c r="AB29" s="101" t="s">
        <v>172</v>
      </c>
      <c r="AC29" s="101">
        <v>0</v>
      </c>
      <c r="AD29" s="101" t="s">
        <v>1</v>
      </c>
      <c r="AE29" s="101">
        <v>112</v>
      </c>
      <c r="AG29" s="101" t="s">
        <v>1</v>
      </c>
      <c r="AH29" s="101">
        <v>0</v>
      </c>
      <c r="AJ29" s="101" t="str">
        <f t="shared" si="5"/>
        <v>140300019833</v>
      </c>
      <c r="AL29" s="101" t="str">
        <f t="shared" si="1"/>
        <v>140300019833</v>
      </c>
      <c r="AM29" s="101" t="str">
        <f t="shared" si="2"/>
        <v>LIBRO COMO PRODUCIR LECHE DE OPTIMA CALIDAD</v>
      </c>
      <c r="AN29" s="101" t="str">
        <f t="shared" si="3"/>
        <v>UNIDAD</v>
      </c>
      <c r="AO29" s="101">
        <f t="shared" si="4"/>
        <v>0.85507900000000003</v>
      </c>
    </row>
    <row r="30" spans="1:41" x14ac:dyDescent="0.25">
      <c r="A30" s="101" t="s">
        <v>175</v>
      </c>
      <c r="B30" s="101" t="s">
        <v>176</v>
      </c>
      <c r="C30" s="101">
        <v>112</v>
      </c>
      <c r="D30" s="101" t="s">
        <v>113</v>
      </c>
      <c r="E30" s="101" t="s">
        <v>170</v>
      </c>
      <c r="F30" s="101" t="s">
        <v>171</v>
      </c>
      <c r="G30" s="101" t="s">
        <v>177</v>
      </c>
      <c r="H30" s="101" t="s">
        <v>113</v>
      </c>
      <c r="I30" s="101">
        <v>112</v>
      </c>
      <c r="J30" s="101">
        <v>2016</v>
      </c>
      <c r="K30" s="101">
        <v>1004</v>
      </c>
      <c r="L30" s="101" t="s">
        <v>117</v>
      </c>
      <c r="M30" s="101">
        <v>5.1087639999999999</v>
      </c>
      <c r="N30" s="101">
        <v>112</v>
      </c>
      <c r="O30" s="101" t="s">
        <v>163</v>
      </c>
      <c r="P30" s="101" t="s">
        <v>113</v>
      </c>
      <c r="Q30" s="101" t="s">
        <v>119</v>
      </c>
      <c r="R30" s="101" t="s">
        <v>120</v>
      </c>
      <c r="S30" s="101" t="s">
        <v>121</v>
      </c>
      <c r="T30" s="101" t="s">
        <v>163</v>
      </c>
      <c r="U30" s="101" t="s">
        <v>119</v>
      </c>
      <c r="W30" s="101" t="s">
        <v>124</v>
      </c>
      <c r="X30" s="101">
        <v>0</v>
      </c>
      <c r="Y30" s="101">
        <v>0</v>
      </c>
      <c r="Z30" s="101">
        <v>0</v>
      </c>
      <c r="AA30" s="101">
        <v>0</v>
      </c>
      <c r="AB30" s="101" t="s">
        <v>172</v>
      </c>
      <c r="AC30" s="101">
        <v>0</v>
      </c>
      <c r="AD30" s="101" t="s">
        <v>1</v>
      </c>
      <c r="AE30" s="101">
        <v>112</v>
      </c>
      <c r="AG30" s="101" t="s">
        <v>1</v>
      </c>
      <c r="AH30" s="101">
        <v>0</v>
      </c>
      <c r="AJ30" s="101" t="str">
        <f t="shared" si="5"/>
        <v>140300241885</v>
      </c>
      <c r="AL30" s="101" t="str">
        <f t="shared" si="1"/>
        <v>140300241885</v>
      </c>
      <c r="AM30" s="101" t="str">
        <f t="shared" si="2"/>
        <v>LIBRO PERÚ PAÍS MARAVILLOSO: MANUAL DE EDUCACIÓN AMBIENTAL PARA DOCENTES</v>
      </c>
      <c r="AN30" s="101" t="str">
        <f t="shared" si="3"/>
        <v>UNIDAD</v>
      </c>
      <c r="AO30" s="101">
        <f t="shared" si="4"/>
        <v>5.1087639999999999</v>
      </c>
    </row>
    <row r="31" spans="1:41" x14ac:dyDescent="0.25">
      <c r="A31" s="101" t="s">
        <v>178</v>
      </c>
      <c r="B31" s="101" t="s">
        <v>179</v>
      </c>
      <c r="C31" s="101">
        <v>112</v>
      </c>
      <c r="D31" s="101" t="s">
        <v>113</v>
      </c>
      <c r="E31" s="101" t="s">
        <v>170</v>
      </c>
      <c r="F31" s="101" t="s">
        <v>171</v>
      </c>
      <c r="G31" s="101" t="s">
        <v>177</v>
      </c>
      <c r="H31" s="101" t="s">
        <v>113</v>
      </c>
      <c r="I31" s="101">
        <v>112</v>
      </c>
      <c r="J31" s="101">
        <v>2016</v>
      </c>
      <c r="K31" s="101">
        <v>1004</v>
      </c>
      <c r="L31" s="101" t="s">
        <v>117</v>
      </c>
      <c r="M31" s="101">
        <v>5.1087639999999999</v>
      </c>
      <c r="N31" s="101">
        <v>112</v>
      </c>
      <c r="O31" s="101" t="s">
        <v>163</v>
      </c>
      <c r="P31" s="101" t="s">
        <v>113</v>
      </c>
      <c r="Q31" s="101" t="s">
        <v>119</v>
      </c>
      <c r="R31" s="101" t="s">
        <v>120</v>
      </c>
      <c r="S31" s="101" t="s">
        <v>121</v>
      </c>
      <c r="T31" s="101" t="s">
        <v>163</v>
      </c>
      <c r="U31" s="101" t="s">
        <v>119</v>
      </c>
      <c r="W31" s="101" t="s">
        <v>124</v>
      </c>
      <c r="X31" s="101">
        <v>0</v>
      </c>
      <c r="Y31" s="101">
        <v>0</v>
      </c>
      <c r="Z31" s="101">
        <v>0</v>
      </c>
      <c r="AA31" s="101">
        <v>0</v>
      </c>
      <c r="AB31" s="101" t="s">
        <v>172</v>
      </c>
      <c r="AC31" s="101">
        <v>0</v>
      </c>
      <c r="AD31" s="101" t="s">
        <v>1</v>
      </c>
      <c r="AE31" s="101">
        <v>112</v>
      </c>
      <c r="AG31" s="101" t="s">
        <v>1</v>
      </c>
      <c r="AH31" s="101">
        <v>0</v>
      </c>
      <c r="AJ31" s="101" t="str">
        <f t="shared" si="5"/>
        <v>140300241886</v>
      </c>
      <c r="AL31" s="101" t="str">
        <f t="shared" si="1"/>
        <v>140300241886</v>
      </c>
      <c r="AM31" s="101" t="str">
        <f t="shared" si="2"/>
        <v>LIBRO LENGUA DE SEÑAS PERUANAS</v>
      </c>
      <c r="AN31" s="101" t="str">
        <f t="shared" si="3"/>
        <v>UNIDAD</v>
      </c>
      <c r="AO31" s="101">
        <f t="shared" si="4"/>
        <v>5.1087639999999999</v>
      </c>
    </row>
    <row r="32" spans="1:41" x14ac:dyDescent="0.25">
      <c r="A32" s="101" t="s">
        <v>180</v>
      </c>
      <c r="B32" s="101" t="s">
        <v>181</v>
      </c>
      <c r="C32" s="101">
        <v>112</v>
      </c>
      <c r="D32" s="101" t="s">
        <v>113</v>
      </c>
      <c r="E32" s="101" t="s">
        <v>170</v>
      </c>
      <c r="F32" s="101" t="s">
        <v>171</v>
      </c>
      <c r="G32" s="101" t="s">
        <v>177</v>
      </c>
      <c r="H32" s="101" t="s">
        <v>113</v>
      </c>
      <c r="I32" s="101">
        <v>112</v>
      </c>
      <c r="J32" s="101">
        <v>2016</v>
      </c>
      <c r="K32" s="101">
        <v>1004</v>
      </c>
      <c r="L32" s="101" t="s">
        <v>117</v>
      </c>
      <c r="M32" s="101">
        <v>5.1087639999999999</v>
      </c>
      <c r="N32" s="101">
        <v>112</v>
      </c>
      <c r="O32" s="101" t="s">
        <v>163</v>
      </c>
      <c r="P32" s="101" t="s">
        <v>113</v>
      </c>
      <c r="Q32" s="101" t="s">
        <v>119</v>
      </c>
      <c r="R32" s="101" t="s">
        <v>120</v>
      </c>
      <c r="S32" s="101" t="s">
        <v>121</v>
      </c>
      <c r="T32" s="101" t="s">
        <v>163</v>
      </c>
      <c r="U32" s="101" t="s">
        <v>119</v>
      </c>
      <c r="W32" s="101" t="s">
        <v>124</v>
      </c>
      <c r="X32" s="101">
        <v>0</v>
      </c>
      <c r="Y32" s="101">
        <v>0</v>
      </c>
      <c r="Z32" s="101">
        <v>0</v>
      </c>
      <c r="AA32" s="101">
        <v>0</v>
      </c>
      <c r="AB32" s="101" t="s">
        <v>172</v>
      </c>
      <c r="AC32" s="101">
        <v>0</v>
      </c>
      <c r="AD32" s="101" t="s">
        <v>1</v>
      </c>
      <c r="AE32" s="101">
        <v>112</v>
      </c>
      <c r="AG32" s="101" t="s">
        <v>1</v>
      </c>
      <c r="AH32" s="101">
        <v>0</v>
      </c>
      <c r="AJ32" s="101" t="str">
        <f t="shared" si="5"/>
        <v>140300241887</v>
      </c>
      <c r="AL32" s="101" t="str">
        <f t="shared" si="1"/>
        <v>140300241887</v>
      </c>
      <c r="AM32" s="101" t="str">
        <f t="shared" si="2"/>
        <v>LIBRO CALENDARIO DE FESTIVIDADES DEL PERÚ</v>
      </c>
      <c r="AN32" s="101" t="str">
        <f t="shared" si="3"/>
        <v>UNIDAD</v>
      </c>
      <c r="AO32" s="101">
        <f t="shared" si="4"/>
        <v>5.1087639999999999</v>
      </c>
    </row>
    <row r="33" spans="1:41" x14ac:dyDescent="0.25">
      <c r="A33" s="101" t="s">
        <v>182</v>
      </c>
      <c r="B33" s="101" t="s">
        <v>183</v>
      </c>
      <c r="C33" s="101">
        <v>112</v>
      </c>
      <c r="D33" s="101" t="s">
        <v>113</v>
      </c>
      <c r="E33" s="101" t="s">
        <v>170</v>
      </c>
      <c r="F33" s="101" t="s">
        <v>171</v>
      </c>
      <c r="G33" s="101" t="s">
        <v>177</v>
      </c>
      <c r="H33" s="101" t="s">
        <v>113</v>
      </c>
      <c r="I33" s="101">
        <v>112</v>
      </c>
      <c r="J33" s="101">
        <v>2016</v>
      </c>
      <c r="K33" s="101">
        <v>1004</v>
      </c>
      <c r="L33" s="101" t="s">
        <v>117</v>
      </c>
      <c r="M33" s="101">
        <v>5.1087639999999999</v>
      </c>
      <c r="N33" s="101">
        <v>112</v>
      </c>
      <c r="O33" s="101" t="s">
        <v>163</v>
      </c>
      <c r="P33" s="101" t="s">
        <v>113</v>
      </c>
      <c r="Q33" s="101" t="s">
        <v>119</v>
      </c>
      <c r="R33" s="101" t="s">
        <v>120</v>
      </c>
      <c r="S33" s="101" t="s">
        <v>121</v>
      </c>
      <c r="T33" s="101" t="s">
        <v>163</v>
      </c>
      <c r="U33" s="101" t="s">
        <v>119</v>
      </c>
      <c r="W33" s="101" t="s">
        <v>124</v>
      </c>
      <c r="X33" s="101">
        <v>0</v>
      </c>
      <c r="Y33" s="101">
        <v>0</v>
      </c>
      <c r="Z33" s="101">
        <v>0</v>
      </c>
      <c r="AA33" s="101">
        <v>0</v>
      </c>
      <c r="AB33" s="101" t="s">
        <v>172</v>
      </c>
      <c r="AC33" s="101">
        <v>0</v>
      </c>
      <c r="AD33" s="101" t="s">
        <v>1</v>
      </c>
      <c r="AE33" s="101">
        <v>112</v>
      </c>
      <c r="AG33" s="101" t="s">
        <v>1</v>
      </c>
      <c r="AH33" s="101">
        <v>0</v>
      </c>
      <c r="AJ33" s="101" t="str">
        <f t="shared" si="5"/>
        <v>140300241888</v>
      </c>
      <c r="AL33" s="101" t="str">
        <f t="shared" si="1"/>
        <v>140300241888</v>
      </c>
      <c r="AM33" s="101" t="str">
        <f t="shared" si="2"/>
        <v>LIBRO CONVENCIÓN SOBRE LOS DERECHOS DE LOS NIÑOS</v>
      </c>
      <c r="AN33" s="101" t="str">
        <f t="shared" si="3"/>
        <v>UNIDAD</v>
      </c>
      <c r="AO33" s="101">
        <f t="shared" si="4"/>
        <v>5.1087639999999999</v>
      </c>
    </row>
    <row r="34" spans="1:41" x14ac:dyDescent="0.25">
      <c r="A34" s="101" t="s">
        <v>184</v>
      </c>
      <c r="B34" s="101" t="s">
        <v>185</v>
      </c>
      <c r="C34" s="101">
        <v>112</v>
      </c>
      <c r="D34" s="101" t="s">
        <v>113</v>
      </c>
      <c r="E34" s="101" t="s">
        <v>170</v>
      </c>
      <c r="F34" s="101" t="s">
        <v>171</v>
      </c>
      <c r="G34" s="101" t="s">
        <v>177</v>
      </c>
      <c r="H34" s="101" t="s">
        <v>113</v>
      </c>
      <c r="I34" s="101">
        <v>112</v>
      </c>
      <c r="J34" s="101">
        <v>2016</v>
      </c>
      <c r="K34" s="101">
        <v>1004</v>
      </c>
      <c r="L34" s="101" t="s">
        <v>117</v>
      </c>
      <c r="M34" s="101">
        <v>1.5979159999999999</v>
      </c>
      <c r="N34" s="101">
        <v>112</v>
      </c>
      <c r="O34" s="101" t="s">
        <v>163</v>
      </c>
      <c r="P34" s="101" t="s">
        <v>113</v>
      </c>
      <c r="Q34" s="101" t="s">
        <v>119</v>
      </c>
      <c r="R34" s="101" t="s">
        <v>120</v>
      </c>
      <c r="S34" s="101" t="s">
        <v>121</v>
      </c>
      <c r="T34" s="101" t="s">
        <v>163</v>
      </c>
      <c r="U34" s="101" t="s">
        <v>119</v>
      </c>
      <c r="W34" s="101" t="s">
        <v>124</v>
      </c>
      <c r="X34" s="101">
        <v>0</v>
      </c>
      <c r="Y34" s="101">
        <v>0</v>
      </c>
      <c r="Z34" s="101">
        <v>0</v>
      </c>
      <c r="AA34" s="101">
        <v>0</v>
      </c>
      <c r="AB34" s="101" t="s">
        <v>172</v>
      </c>
      <c r="AC34" s="101">
        <v>0</v>
      </c>
      <c r="AD34" s="101" t="s">
        <v>1</v>
      </c>
      <c r="AE34" s="101">
        <v>112</v>
      </c>
      <c r="AG34" s="101" t="s">
        <v>1</v>
      </c>
      <c r="AH34" s="101">
        <v>0</v>
      </c>
      <c r="AJ34" s="101" t="str">
        <f t="shared" si="5"/>
        <v>140300241889</v>
      </c>
      <c r="AL34" s="101" t="str">
        <f t="shared" si="1"/>
        <v>140300241889</v>
      </c>
      <c r="AM34" s="101" t="str">
        <f t="shared" si="2"/>
        <v>LIBRO CONCURSO JOSÉ MARÍA ARGUEDAS 2009</v>
      </c>
      <c r="AN34" s="101" t="str">
        <f t="shared" si="3"/>
        <v>UNIDAD</v>
      </c>
      <c r="AO34" s="101">
        <f t="shared" si="4"/>
        <v>1.5979159999999999</v>
      </c>
    </row>
    <row r="35" spans="1:41" x14ac:dyDescent="0.25">
      <c r="A35" s="101" t="s">
        <v>186</v>
      </c>
      <c r="B35" s="101" t="s">
        <v>187</v>
      </c>
      <c r="C35" s="101">
        <v>112</v>
      </c>
      <c r="D35" s="101" t="s">
        <v>113</v>
      </c>
      <c r="E35" s="101" t="s">
        <v>170</v>
      </c>
      <c r="F35" s="101" t="s">
        <v>171</v>
      </c>
      <c r="G35" s="101" t="s">
        <v>177</v>
      </c>
      <c r="H35" s="101" t="s">
        <v>113</v>
      </c>
      <c r="I35" s="101">
        <v>112</v>
      </c>
      <c r="J35" s="101">
        <v>2016</v>
      </c>
      <c r="K35" s="101">
        <v>1004</v>
      </c>
      <c r="L35" s="101" t="s">
        <v>117</v>
      </c>
      <c r="M35" s="101">
        <v>1.5979159999999999</v>
      </c>
      <c r="N35" s="101">
        <v>112</v>
      </c>
      <c r="O35" s="101" t="s">
        <v>163</v>
      </c>
      <c r="P35" s="101" t="s">
        <v>113</v>
      </c>
      <c r="Q35" s="101" t="s">
        <v>119</v>
      </c>
      <c r="R35" s="101" t="s">
        <v>120</v>
      </c>
      <c r="S35" s="101" t="s">
        <v>121</v>
      </c>
      <c r="T35" s="101" t="s">
        <v>163</v>
      </c>
      <c r="U35" s="101" t="s">
        <v>119</v>
      </c>
      <c r="W35" s="101" t="s">
        <v>124</v>
      </c>
      <c r="X35" s="101">
        <v>0</v>
      </c>
      <c r="Y35" s="101">
        <v>0</v>
      </c>
      <c r="Z35" s="101">
        <v>0</v>
      </c>
      <c r="AA35" s="101">
        <v>0</v>
      </c>
      <c r="AB35" s="101" t="s">
        <v>172</v>
      </c>
      <c r="AC35" s="101">
        <v>0</v>
      </c>
      <c r="AD35" s="101" t="s">
        <v>1</v>
      </c>
      <c r="AE35" s="101">
        <v>112</v>
      </c>
      <c r="AG35" s="101" t="s">
        <v>1</v>
      </c>
      <c r="AH35" s="101">
        <v>0</v>
      </c>
      <c r="AJ35" s="101" t="str">
        <f t="shared" si="5"/>
        <v>140300241890</v>
      </c>
      <c r="AL35" s="101" t="str">
        <f t="shared" si="1"/>
        <v>140300241890</v>
      </c>
      <c r="AM35" s="101" t="str">
        <f t="shared" si="2"/>
        <v>LIBRO CONCURSO JOSÉ MARÍA ARGUEDAS 2010</v>
      </c>
      <c r="AN35" s="101" t="str">
        <f t="shared" si="3"/>
        <v>UNIDAD</v>
      </c>
      <c r="AO35" s="101">
        <f t="shared" si="4"/>
        <v>1.5979159999999999</v>
      </c>
    </row>
    <row r="36" spans="1:41" x14ac:dyDescent="0.25">
      <c r="A36" s="101" t="s">
        <v>188</v>
      </c>
      <c r="B36" s="101" t="s">
        <v>189</v>
      </c>
      <c r="C36" s="101">
        <v>112</v>
      </c>
      <c r="D36" s="101" t="s">
        <v>113</v>
      </c>
      <c r="E36" s="101" t="s">
        <v>170</v>
      </c>
      <c r="F36" s="101" t="s">
        <v>171</v>
      </c>
      <c r="G36" s="101" t="s">
        <v>177</v>
      </c>
      <c r="H36" s="101" t="s">
        <v>113</v>
      </c>
      <c r="I36" s="101">
        <v>112</v>
      </c>
      <c r="J36" s="101">
        <v>2016</v>
      </c>
      <c r="K36" s="101">
        <v>1004</v>
      </c>
      <c r="L36" s="101" t="s">
        <v>117</v>
      </c>
      <c r="M36" s="101">
        <v>1.5979159999999999</v>
      </c>
      <c r="N36" s="101">
        <v>112</v>
      </c>
      <c r="O36" s="101" t="s">
        <v>163</v>
      </c>
      <c r="P36" s="101" t="s">
        <v>113</v>
      </c>
      <c r="Q36" s="101" t="s">
        <v>119</v>
      </c>
      <c r="R36" s="101" t="s">
        <v>120</v>
      </c>
      <c r="S36" s="101" t="s">
        <v>121</v>
      </c>
      <c r="T36" s="101" t="s">
        <v>163</v>
      </c>
      <c r="U36" s="101" t="s">
        <v>119</v>
      </c>
      <c r="W36" s="101" t="s">
        <v>124</v>
      </c>
      <c r="X36" s="101">
        <v>0</v>
      </c>
      <c r="Y36" s="101">
        <v>0</v>
      </c>
      <c r="Z36" s="101">
        <v>0</v>
      </c>
      <c r="AA36" s="101">
        <v>0</v>
      </c>
      <c r="AB36" s="101" t="s">
        <v>172</v>
      </c>
      <c r="AC36" s="101">
        <v>0</v>
      </c>
      <c r="AD36" s="101" t="s">
        <v>1</v>
      </c>
      <c r="AE36" s="101">
        <v>112</v>
      </c>
      <c r="AG36" s="101" t="s">
        <v>1</v>
      </c>
      <c r="AH36" s="101">
        <v>0</v>
      </c>
      <c r="AJ36" s="101" t="str">
        <f t="shared" si="5"/>
        <v>140300241891</v>
      </c>
      <c r="AL36" s="101" t="str">
        <f t="shared" si="1"/>
        <v>140300241891</v>
      </c>
      <c r="AM36" s="101" t="str">
        <f t="shared" si="2"/>
        <v>LIBRO DORITA Y SUS AMIGOS</v>
      </c>
      <c r="AN36" s="101" t="str">
        <f t="shared" si="3"/>
        <v>UNIDAD</v>
      </c>
      <c r="AO36" s="101">
        <f t="shared" si="4"/>
        <v>1.5979159999999999</v>
      </c>
    </row>
    <row r="37" spans="1:41" x14ac:dyDescent="0.25">
      <c r="A37" s="101" t="s">
        <v>190</v>
      </c>
      <c r="B37" s="101" t="s">
        <v>191</v>
      </c>
      <c r="C37" s="101">
        <v>112</v>
      </c>
      <c r="D37" s="101" t="s">
        <v>113</v>
      </c>
      <c r="E37" s="101" t="s">
        <v>170</v>
      </c>
      <c r="F37" s="101" t="s">
        <v>171</v>
      </c>
      <c r="G37" s="101" t="s">
        <v>177</v>
      </c>
      <c r="H37" s="101" t="s">
        <v>113</v>
      </c>
      <c r="I37" s="101">
        <v>112</v>
      </c>
      <c r="J37" s="101">
        <v>2016</v>
      </c>
      <c r="K37" s="101">
        <v>1004</v>
      </c>
      <c r="L37" s="101" t="s">
        <v>117</v>
      </c>
      <c r="M37" s="101">
        <v>1.5979159999999999</v>
      </c>
      <c r="N37" s="101">
        <v>112</v>
      </c>
      <c r="O37" s="101" t="s">
        <v>163</v>
      </c>
      <c r="P37" s="101" t="s">
        <v>113</v>
      </c>
      <c r="Q37" s="101" t="s">
        <v>119</v>
      </c>
      <c r="R37" s="101" t="s">
        <v>120</v>
      </c>
      <c r="S37" s="101" t="s">
        <v>121</v>
      </c>
      <c r="T37" s="101" t="s">
        <v>163</v>
      </c>
      <c r="U37" s="101" t="s">
        <v>119</v>
      </c>
      <c r="W37" s="101" t="s">
        <v>124</v>
      </c>
      <c r="X37" s="101">
        <v>0</v>
      </c>
      <c r="Y37" s="101">
        <v>0</v>
      </c>
      <c r="Z37" s="101">
        <v>0</v>
      </c>
      <c r="AA37" s="101">
        <v>0</v>
      </c>
      <c r="AB37" s="101" t="s">
        <v>172</v>
      </c>
      <c r="AC37" s="101">
        <v>0</v>
      </c>
      <c r="AD37" s="101" t="s">
        <v>1</v>
      </c>
      <c r="AE37" s="101">
        <v>112</v>
      </c>
      <c r="AG37" s="101" t="s">
        <v>1</v>
      </c>
      <c r="AH37" s="101">
        <v>0</v>
      </c>
      <c r="AJ37" s="101" t="str">
        <f t="shared" si="5"/>
        <v>140300241892</v>
      </c>
      <c r="AL37" s="101" t="str">
        <f t="shared" si="1"/>
        <v>140300241892</v>
      </c>
      <c r="AM37" s="101" t="str">
        <f t="shared" si="2"/>
        <v>LIBRO UNA HERMOSA EXPERIENCIA</v>
      </c>
      <c r="AN37" s="101" t="str">
        <f t="shared" si="3"/>
        <v>UNIDAD</v>
      </c>
      <c r="AO37" s="101">
        <f t="shared" si="4"/>
        <v>1.5979159999999999</v>
      </c>
    </row>
    <row r="38" spans="1:41" x14ac:dyDescent="0.25">
      <c r="A38" s="101" t="s">
        <v>192</v>
      </c>
      <c r="B38" s="101" t="s">
        <v>193</v>
      </c>
      <c r="C38" s="101">
        <v>112</v>
      </c>
      <c r="D38" s="101" t="s">
        <v>113</v>
      </c>
      <c r="E38" s="101" t="s">
        <v>170</v>
      </c>
      <c r="F38" s="101" t="s">
        <v>171</v>
      </c>
      <c r="G38" s="101" t="s">
        <v>177</v>
      </c>
      <c r="H38" s="101" t="s">
        <v>113</v>
      </c>
      <c r="I38" s="101">
        <v>112</v>
      </c>
      <c r="J38" s="101">
        <v>2016</v>
      </c>
      <c r="K38" s="101">
        <v>1004</v>
      </c>
      <c r="L38" s="101" t="s">
        <v>117</v>
      </c>
      <c r="M38" s="101">
        <v>1.5979159999999999</v>
      </c>
      <c r="N38" s="101">
        <v>112</v>
      </c>
      <c r="O38" s="101" t="s">
        <v>163</v>
      </c>
      <c r="P38" s="101" t="s">
        <v>113</v>
      </c>
      <c r="Q38" s="101" t="s">
        <v>119</v>
      </c>
      <c r="R38" s="101" t="s">
        <v>120</v>
      </c>
      <c r="S38" s="101" t="s">
        <v>121</v>
      </c>
      <c r="T38" s="101" t="s">
        <v>163</v>
      </c>
      <c r="U38" s="101" t="s">
        <v>119</v>
      </c>
      <c r="W38" s="101" t="s">
        <v>124</v>
      </c>
      <c r="X38" s="101">
        <v>0</v>
      </c>
      <c r="Y38" s="101">
        <v>0</v>
      </c>
      <c r="Z38" s="101">
        <v>0</v>
      </c>
      <c r="AA38" s="101">
        <v>0</v>
      </c>
      <c r="AB38" s="101" t="s">
        <v>172</v>
      </c>
      <c r="AC38" s="101">
        <v>0</v>
      </c>
      <c r="AD38" s="101" t="s">
        <v>1</v>
      </c>
      <c r="AE38" s="101">
        <v>112</v>
      </c>
      <c r="AG38" s="101" t="s">
        <v>1</v>
      </c>
      <c r="AH38" s="101">
        <v>0</v>
      </c>
      <c r="AJ38" s="101" t="str">
        <f t="shared" si="5"/>
        <v>140300241893</v>
      </c>
      <c r="AL38" s="101" t="str">
        <f t="shared" si="1"/>
        <v>140300241893</v>
      </c>
      <c r="AM38" s="101" t="str">
        <f t="shared" si="2"/>
        <v>LIBRO PEPÍN EL NIÑO JUGUETÓN</v>
      </c>
      <c r="AN38" s="101" t="str">
        <f t="shared" si="3"/>
        <v>UNIDAD</v>
      </c>
      <c r="AO38" s="101">
        <f t="shared" si="4"/>
        <v>1.5979159999999999</v>
      </c>
    </row>
    <row r="39" spans="1:41" x14ac:dyDescent="0.25">
      <c r="A39" s="101" t="s">
        <v>194</v>
      </c>
      <c r="B39" s="101" t="s">
        <v>195</v>
      </c>
      <c r="C39" s="101">
        <v>112</v>
      </c>
      <c r="D39" s="101" t="s">
        <v>113</v>
      </c>
      <c r="E39" s="101" t="s">
        <v>170</v>
      </c>
      <c r="F39" s="101" t="s">
        <v>171</v>
      </c>
      <c r="G39" s="101" t="s">
        <v>177</v>
      </c>
      <c r="H39" s="101" t="s">
        <v>113</v>
      </c>
      <c r="I39" s="101">
        <v>112</v>
      </c>
      <c r="J39" s="101">
        <v>2016</v>
      </c>
      <c r="K39" s="101">
        <v>1004</v>
      </c>
      <c r="L39" s="101" t="s">
        <v>117</v>
      </c>
      <c r="M39" s="101">
        <v>1.5979159999999999</v>
      </c>
      <c r="N39" s="101">
        <v>112</v>
      </c>
      <c r="O39" s="101" t="s">
        <v>163</v>
      </c>
      <c r="P39" s="101" t="s">
        <v>113</v>
      </c>
      <c r="Q39" s="101" t="s">
        <v>119</v>
      </c>
      <c r="R39" s="101" t="s">
        <v>120</v>
      </c>
      <c r="S39" s="101" t="s">
        <v>121</v>
      </c>
      <c r="T39" s="101" t="s">
        <v>163</v>
      </c>
      <c r="U39" s="101" t="s">
        <v>119</v>
      </c>
      <c r="W39" s="101" t="s">
        <v>124</v>
      </c>
      <c r="X39" s="101">
        <v>0</v>
      </c>
      <c r="Y39" s="101">
        <v>0</v>
      </c>
      <c r="Z39" s="101">
        <v>0</v>
      </c>
      <c r="AA39" s="101">
        <v>0</v>
      </c>
      <c r="AB39" s="101" t="s">
        <v>172</v>
      </c>
      <c r="AC39" s="101">
        <v>0</v>
      </c>
      <c r="AD39" s="101" t="s">
        <v>1</v>
      </c>
      <c r="AE39" s="101">
        <v>112</v>
      </c>
      <c r="AG39" s="101" t="s">
        <v>1</v>
      </c>
      <c r="AH39" s="101">
        <v>0</v>
      </c>
      <c r="AJ39" s="101" t="str">
        <f t="shared" si="5"/>
        <v>140300241894</v>
      </c>
      <c r="AL39" s="101" t="str">
        <f t="shared" si="1"/>
        <v>140300241894</v>
      </c>
      <c r="AM39" s="101" t="str">
        <f t="shared" si="2"/>
        <v>LIBRO LA ILUSIÓN DE MARÍA</v>
      </c>
      <c r="AN39" s="101" t="str">
        <f t="shared" si="3"/>
        <v>UNIDAD</v>
      </c>
      <c r="AO39" s="101">
        <f t="shared" si="4"/>
        <v>1.5979159999999999</v>
      </c>
    </row>
    <row r="40" spans="1:41" x14ac:dyDescent="0.25">
      <c r="A40" s="101" t="s">
        <v>196</v>
      </c>
      <c r="B40" s="101" t="s">
        <v>197</v>
      </c>
      <c r="C40" s="101">
        <v>112</v>
      </c>
      <c r="D40" s="101" t="s">
        <v>113</v>
      </c>
      <c r="E40" s="101" t="s">
        <v>170</v>
      </c>
      <c r="F40" s="101" t="s">
        <v>171</v>
      </c>
      <c r="G40" s="101" t="s">
        <v>177</v>
      </c>
      <c r="H40" s="101" t="s">
        <v>113</v>
      </c>
      <c r="I40" s="101">
        <v>112</v>
      </c>
      <c r="J40" s="101">
        <v>2016</v>
      </c>
      <c r="K40" s="101">
        <v>1004</v>
      </c>
      <c r="L40" s="101" t="s">
        <v>117</v>
      </c>
      <c r="M40" s="101">
        <v>1.5979159999999999</v>
      </c>
      <c r="N40" s="101">
        <v>112</v>
      </c>
      <c r="O40" s="101" t="s">
        <v>163</v>
      </c>
      <c r="P40" s="101" t="s">
        <v>113</v>
      </c>
      <c r="Q40" s="101" t="s">
        <v>119</v>
      </c>
      <c r="R40" s="101" t="s">
        <v>120</v>
      </c>
      <c r="S40" s="101" t="s">
        <v>121</v>
      </c>
      <c r="T40" s="101" t="s">
        <v>163</v>
      </c>
      <c r="U40" s="101" t="s">
        <v>119</v>
      </c>
      <c r="W40" s="101" t="s">
        <v>124</v>
      </c>
      <c r="X40" s="101">
        <v>0</v>
      </c>
      <c r="Y40" s="101">
        <v>0</v>
      </c>
      <c r="Z40" s="101">
        <v>0</v>
      </c>
      <c r="AA40" s="101">
        <v>0</v>
      </c>
      <c r="AB40" s="101" t="s">
        <v>172</v>
      </c>
      <c r="AC40" s="101">
        <v>0</v>
      </c>
      <c r="AD40" s="101" t="s">
        <v>1</v>
      </c>
      <c r="AE40" s="101">
        <v>112</v>
      </c>
      <c r="AG40" s="101" t="s">
        <v>1</v>
      </c>
      <c r="AH40" s="101">
        <v>0</v>
      </c>
      <c r="AJ40" s="101" t="str">
        <f t="shared" si="5"/>
        <v>140300241895</v>
      </c>
      <c r="AL40" s="101" t="str">
        <f t="shared" si="1"/>
        <v>140300241895</v>
      </c>
      <c r="AM40" s="101" t="str">
        <f t="shared" si="2"/>
        <v>LIBRO LA HISTORIA DE FRANCISCA</v>
      </c>
      <c r="AN40" s="101" t="str">
        <f t="shared" si="3"/>
        <v>UNIDAD</v>
      </c>
      <c r="AO40" s="101">
        <f t="shared" si="4"/>
        <v>1.5979159999999999</v>
      </c>
    </row>
    <row r="41" spans="1:41" x14ac:dyDescent="0.25">
      <c r="A41" s="101" t="s">
        <v>198</v>
      </c>
      <c r="B41" s="101" t="s">
        <v>199</v>
      </c>
      <c r="C41" s="101">
        <v>112</v>
      </c>
      <c r="D41" s="101" t="s">
        <v>113</v>
      </c>
      <c r="E41" s="101" t="s">
        <v>170</v>
      </c>
      <c r="F41" s="101" t="s">
        <v>171</v>
      </c>
      <c r="G41" s="101" t="s">
        <v>177</v>
      </c>
      <c r="H41" s="101" t="s">
        <v>113</v>
      </c>
      <c r="I41" s="101">
        <v>112</v>
      </c>
      <c r="J41" s="101">
        <v>2016</v>
      </c>
      <c r="K41" s="101">
        <v>1004</v>
      </c>
      <c r="L41" s="101" t="s">
        <v>117</v>
      </c>
      <c r="M41" s="101">
        <v>1.5979159999999999</v>
      </c>
      <c r="N41" s="101">
        <v>112</v>
      </c>
      <c r="O41" s="101" t="s">
        <v>163</v>
      </c>
      <c r="P41" s="101" t="s">
        <v>113</v>
      </c>
      <c r="Q41" s="101" t="s">
        <v>119</v>
      </c>
      <c r="R41" s="101" t="s">
        <v>120</v>
      </c>
      <c r="S41" s="101" t="s">
        <v>121</v>
      </c>
      <c r="T41" s="101" t="s">
        <v>163</v>
      </c>
      <c r="U41" s="101" t="s">
        <v>119</v>
      </c>
      <c r="W41" s="101" t="s">
        <v>124</v>
      </c>
      <c r="X41" s="101">
        <v>0</v>
      </c>
      <c r="Y41" s="101">
        <v>0</v>
      </c>
      <c r="Z41" s="101">
        <v>0</v>
      </c>
      <c r="AA41" s="101">
        <v>0</v>
      </c>
      <c r="AB41" s="101" t="s">
        <v>172</v>
      </c>
      <c r="AC41" s="101">
        <v>0</v>
      </c>
      <c r="AD41" s="101" t="s">
        <v>1</v>
      </c>
      <c r="AE41" s="101">
        <v>112</v>
      </c>
      <c r="AG41" s="101" t="s">
        <v>1</v>
      </c>
      <c r="AH41" s="101">
        <v>0</v>
      </c>
      <c r="AJ41" s="101" t="str">
        <f t="shared" si="5"/>
        <v>140300241896</v>
      </c>
      <c r="AL41" s="101" t="str">
        <f t="shared" si="1"/>
        <v>140300241896</v>
      </c>
      <c r="AM41" s="101" t="str">
        <f t="shared" si="2"/>
        <v>LIBRO DIEZ MARIPOSAS</v>
      </c>
      <c r="AN41" s="101" t="str">
        <f t="shared" si="3"/>
        <v>UNIDAD</v>
      </c>
      <c r="AO41" s="101">
        <f t="shared" si="4"/>
        <v>1.5979159999999999</v>
      </c>
    </row>
    <row r="42" spans="1:41" x14ac:dyDescent="0.25">
      <c r="A42" s="101" t="s">
        <v>200</v>
      </c>
      <c r="B42" s="101" t="s">
        <v>201</v>
      </c>
      <c r="C42" s="101">
        <v>112</v>
      </c>
      <c r="D42" s="101" t="s">
        <v>113</v>
      </c>
      <c r="E42" s="101" t="s">
        <v>170</v>
      </c>
      <c r="F42" s="101" t="s">
        <v>171</v>
      </c>
      <c r="G42" s="101" t="s">
        <v>177</v>
      </c>
      <c r="H42" s="101" t="s">
        <v>113</v>
      </c>
      <c r="I42" s="101">
        <v>112</v>
      </c>
      <c r="J42" s="101">
        <v>2016</v>
      </c>
      <c r="K42" s="101">
        <v>1004</v>
      </c>
      <c r="L42" s="101" t="s">
        <v>117</v>
      </c>
      <c r="M42" s="101">
        <v>1.5979159999999999</v>
      </c>
      <c r="N42" s="101">
        <v>112</v>
      </c>
      <c r="O42" s="101" t="s">
        <v>163</v>
      </c>
      <c r="P42" s="101" t="s">
        <v>113</v>
      </c>
      <c r="Q42" s="101" t="s">
        <v>119</v>
      </c>
      <c r="R42" s="101" t="s">
        <v>120</v>
      </c>
      <c r="S42" s="101" t="s">
        <v>121</v>
      </c>
      <c r="T42" s="101" t="s">
        <v>163</v>
      </c>
      <c r="U42" s="101" t="s">
        <v>119</v>
      </c>
      <c r="W42" s="101" t="s">
        <v>124</v>
      </c>
      <c r="X42" s="101">
        <v>0</v>
      </c>
      <c r="Y42" s="101">
        <v>0</v>
      </c>
      <c r="Z42" s="101">
        <v>0</v>
      </c>
      <c r="AA42" s="101">
        <v>0</v>
      </c>
      <c r="AB42" s="101" t="s">
        <v>172</v>
      </c>
      <c r="AC42" s="101">
        <v>0</v>
      </c>
      <c r="AD42" s="101" t="s">
        <v>1</v>
      </c>
      <c r="AE42" s="101">
        <v>112</v>
      </c>
      <c r="AG42" s="101" t="s">
        <v>1</v>
      </c>
      <c r="AH42" s="101">
        <v>0</v>
      </c>
      <c r="AJ42" s="101" t="str">
        <f t="shared" si="5"/>
        <v>140300241897</v>
      </c>
      <c r="AL42" s="101" t="str">
        <f t="shared" si="1"/>
        <v>140300241897</v>
      </c>
      <c r="AM42" s="101" t="str">
        <f t="shared" si="2"/>
        <v>LIBRO LA ESCUELA QUE QUEREMOS. ESTUDIANTES QUE OPINAN SOBRE EL PROYECTO EDUCATIVO NACIONAL AL 2021</v>
      </c>
      <c r="AN42" s="101" t="str">
        <f t="shared" si="3"/>
        <v>UNIDAD</v>
      </c>
      <c r="AO42" s="101">
        <f t="shared" si="4"/>
        <v>1.5979159999999999</v>
      </c>
    </row>
    <row r="43" spans="1:41" x14ac:dyDescent="0.25">
      <c r="A43" s="101" t="s">
        <v>202</v>
      </c>
      <c r="B43" s="101" t="s">
        <v>203</v>
      </c>
      <c r="C43" s="101">
        <v>112</v>
      </c>
      <c r="D43" s="101" t="s">
        <v>113</v>
      </c>
      <c r="E43" s="101" t="s">
        <v>170</v>
      </c>
      <c r="F43" s="101" t="s">
        <v>171</v>
      </c>
      <c r="G43" s="101" t="s">
        <v>177</v>
      </c>
      <c r="H43" s="101" t="s">
        <v>113</v>
      </c>
      <c r="I43" s="101">
        <v>112</v>
      </c>
      <c r="J43" s="101">
        <v>2016</v>
      </c>
      <c r="K43" s="101">
        <v>1004</v>
      </c>
      <c r="L43" s="101" t="s">
        <v>117</v>
      </c>
      <c r="M43" s="101">
        <v>1.5979159999999999</v>
      </c>
      <c r="N43" s="101">
        <v>112</v>
      </c>
      <c r="O43" s="101" t="s">
        <v>163</v>
      </c>
      <c r="P43" s="101" t="s">
        <v>113</v>
      </c>
      <c r="Q43" s="101" t="s">
        <v>119</v>
      </c>
      <c r="R43" s="101" t="s">
        <v>120</v>
      </c>
      <c r="S43" s="101" t="s">
        <v>121</v>
      </c>
      <c r="T43" s="101" t="s">
        <v>163</v>
      </c>
      <c r="U43" s="101" t="s">
        <v>119</v>
      </c>
      <c r="W43" s="101" t="s">
        <v>124</v>
      </c>
      <c r="X43" s="101">
        <v>0</v>
      </c>
      <c r="Y43" s="101">
        <v>0</v>
      </c>
      <c r="Z43" s="101">
        <v>0</v>
      </c>
      <c r="AA43" s="101">
        <v>0</v>
      </c>
      <c r="AB43" s="101" t="s">
        <v>172</v>
      </c>
      <c r="AC43" s="101">
        <v>0</v>
      </c>
      <c r="AD43" s="101" t="s">
        <v>1</v>
      </c>
      <c r="AE43" s="101">
        <v>112</v>
      </c>
      <c r="AG43" s="101" t="s">
        <v>1</v>
      </c>
      <c r="AH43" s="101">
        <v>0</v>
      </c>
      <c r="AJ43" s="101" t="str">
        <f t="shared" si="5"/>
        <v>140300241898</v>
      </c>
      <c r="AL43" s="101" t="str">
        <f t="shared" si="1"/>
        <v>140300241898</v>
      </c>
      <c r="AM43" s="101" t="str">
        <f t="shared" si="2"/>
        <v>LIBRO CONCURSO NACIONAL DE LITERATURA</v>
      </c>
      <c r="AN43" s="101" t="str">
        <f t="shared" si="3"/>
        <v>UNIDAD</v>
      </c>
      <c r="AO43" s="101">
        <f t="shared" si="4"/>
        <v>1.5979159999999999</v>
      </c>
    </row>
    <row r="44" spans="1:41" x14ac:dyDescent="0.25">
      <c r="A44" s="101" t="s">
        <v>204</v>
      </c>
      <c r="B44" s="101" t="s">
        <v>205</v>
      </c>
      <c r="C44" s="101">
        <v>112</v>
      </c>
      <c r="D44" s="101" t="s">
        <v>113</v>
      </c>
      <c r="E44" s="101" t="s">
        <v>170</v>
      </c>
      <c r="F44" s="101" t="s">
        <v>171</v>
      </c>
      <c r="G44" s="101" t="s">
        <v>177</v>
      </c>
      <c r="H44" s="101" t="s">
        <v>113</v>
      </c>
      <c r="I44" s="101">
        <v>112</v>
      </c>
      <c r="J44" s="101">
        <v>2016</v>
      </c>
      <c r="K44" s="101">
        <v>1004</v>
      </c>
      <c r="L44" s="101" t="s">
        <v>117</v>
      </c>
      <c r="M44" s="101">
        <v>1.5979159999999999</v>
      </c>
      <c r="N44" s="101">
        <v>112</v>
      </c>
      <c r="O44" s="101" t="s">
        <v>163</v>
      </c>
      <c r="P44" s="101" t="s">
        <v>113</v>
      </c>
      <c r="Q44" s="101" t="s">
        <v>119</v>
      </c>
      <c r="R44" s="101" t="s">
        <v>120</v>
      </c>
      <c r="S44" s="101" t="s">
        <v>121</v>
      </c>
      <c r="T44" s="101" t="s">
        <v>163</v>
      </c>
      <c r="U44" s="101" t="s">
        <v>119</v>
      </c>
      <c r="W44" s="101" t="s">
        <v>124</v>
      </c>
      <c r="X44" s="101">
        <v>0</v>
      </c>
      <c r="Y44" s="101">
        <v>0</v>
      </c>
      <c r="Z44" s="101">
        <v>0</v>
      </c>
      <c r="AA44" s="101">
        <v>0</v>
      </c>
      <c r="AB44" s="101" t="s">
        <v>172</v>
      </c>
      <c r="AC44" s="101">
        <v>0</v>
      </c>
      <c r="AD44" s="101" t="s">
        <v>1</v>
      </c>
      <c r="AE44" s="101">
        <v>112</v>
      </c>
      <c r="AG44" s="101" t="s">
        <v>1</v>
      </c>
      <c r="AH44" s="101">
        <v>0</v>
      </c>
      <c r="AJ44" s="101" t="str">
        <f t="shared" si="5"/>
        <v>140300241899</v>
      </c>
      <c r="AL44" s="101" t="str">
        <f t="shared" si="1"/>
        <v>140300241899</v>
      </c>
      <c r="AM44" s="101" t="str">
        <f t="shared" si="2"/>
        <v>LIBRO TRADICIONES CUZQUEÑAS PARA NIÑOS</v>
      </c>
      <c r="AN44" s="101" t="str">
        <f t="shared" si="3"/>
        <v>UNIDAD</v>
      </c>
      <c r="AO44" s="101">
        <f t="shared" si="4"/>
        <v>1.5979159999999999</v>
      </c>
    </row>
    <row r="45" spans="1:41" x14ac:dyDescent="0.25">
      <c r="A45" s="101" t="s">
        <v>206</v>
      </c>
      <c r="B45" s="101" t="s">
        <v>207</v>
      </c>
      <c r="C45" s="101">
        <v>112</v>
      </c>
      <c r="D45" s="101" t="s">
        <v>113</v>
      </c>
      <c r="E45" s="101" t="s">
        <v>170</v>
      </c>
      <c r="F45" s="101" t="s">
        <v>171</v>
      </c>
      <c r="G45" s="101" t="s">
        <v>177</v>
      </c>
      <c r="H45" s="101" t="s">
        <v>113</v>
      </c>
      <c r="I45" s="101">
        <v>112</v>
      </c>
      <c r="J45" s="101">
        <v>2016</v>
      </c>
      <c r="K45" s="101">
        <v>1004</v>
      </c>
      <c r="L45" s="101" t="s">
        <v>117</v>
      </c>
      <c r="M45" s="101">
        <v>0.85507900000000003</v>
      </c>
      <c r="N45" s="101">
        <v>112</v>
      </c>
      <c r="O45" s="101" t="s">
        <v>163</v>
      </c>
      <c r="P45" s="101" t="s">
        <v>113</v>
      </c>
      <c r="Q45" s="101" t="s">
        <v>119</v>
      </c>
      <c r="R45" s="101" t="s">
        <v>120</v>
      </c>
      <c r="S45" s="101" t="s">
        <v>121</v>
      </c>
      <c r="T45" s="101" t="s">
        <v>163</v>
      </c>
      <c r="U45" s="101" t="s">
        <v>119</v>
      </c>
      <c r="W45" s="101" t="s">
        <v>124</v>
      </c>
      <c r="X45" s="101">
        <v>0</v>
      </c>
      <c r="Y45" s="101">
        <v>0</v>
      </c>
      <c r="Z45" s="101">
        <v>0</v>
      </c>
      <c r="AA45" s="101">
        <v>0</v>
      </c>
      <c r="AB45" s="101" t="s">
        <v>172</v>
      </c>
      <c r="AC45" s="101">
        <v>0</v>
      </c>
      <c r="AD45" s="101" t="s">
        <v>1</v>
      </c>
      <c r="AE45" s="101">
        <v>112</v>
      </c>
      <c r="AG45" s="101" t="s">
        <v>1</v>
      </c>
      <c r="AH45" s="101">
        <v>0</v>
      </c>
      <c r="AJ45" s="101" t="str">
        <f t="shared" si="5"/>
        <v>140300241905</v>
      </c>
      <c r="AL45" s="101" t="str">
        <f t="shared" si="1"/>
        <v>140300241905</v>
      </c>
      <c r="AM45" s="101" t="str">
        <f t="shared" si="2"/>
        <v>LIBRO TRES HISTORIAS DE LA VIDA REAL - SER CIUDADANO ES NUESTRO DERECHO</v>
      </c>
      <c r="AN45" s="101" t="str">
        <f t="shared" si="3"/>
        <v>UNIDAD</v>
      </c>
      <c r="AO45" s="101">
        <f t="shared" si="4"/>
        <v>0.85507900000000003</v>
      </c>
    </row>
    <row r="46" spans="1:41" x14ac:dyDescent="0.25">
      <c r="A46" s="101" t="s">
        <v>208</v>
      </c>
      <c r="B46" s="101" t="s">
        <v>209</v>
      </c>
      <c r="C46" s="101">
        <v>112</v>
      </c>
      <c r="D46" s="101" t="s">
        <v>113</v>
      </c>
      <c r="E46" s="101" t="s">
        <v>170</v>
      </c>
      <c r="F46" s="101" t="s">
        <v>171</v>
      </c>
      <c r="G46" s="101" t="s">
        <v>177</v>
      </c>
      <c r="H46" s="101" t="s">
        <v>113</v>
      </c>
      <c r="I46" s="101">
        <v>112</v>
      </c>
      <c r="J46" s="101">
        <v>2016</v>
      </c>
      <c r="K46" s="101">
        <v>1004</v>
      </c>
      <c r="L46" s="101" t="s">
        <v>117</v>
      </c>
      <c r="M46" s="101">
        <v>0.85507900000000003</v>
      </c>
      <c r="N46" s="101">
        <v>112</v>
      </c>
      <c r="O46" s="101" t="s">
        <v>163</v>
      </c>
      <c r="P46" s="101" t="s">
        <v>113</v>
      </c>
      <c r="Q46" s="101" t="s">
        <v>119</v>
      </c>
      <c r="R46" s="101" t="s">
        <v>120</v>
      </c>
      <c r="S46" s="101" t="s">
        <v>121</v>
      </c>
      <c r="T46" s="101" t="s">
        <v>163</v>
      </c>
      <c r="U46" s="101" t="s">
        <v>119</v>
      </c>
      <c r="W46" s="101" t="s">
        <v>124</v>
      </c>
      <c r="X46" s="101">
        <v>0</v>
      </c>
      <c r="Y46" s="101">
        <v>0</v>
      </c>
      <c r="Z46" s="101">
        <v>0</v>
      </c>
      <c r="AA46" s="101">
        <v>0</v>
      </c>
      <c r="AB46" s="101" t="s">
        <v>172</v>
      </c>
      <c r="AC46" s="101">
        <v>0</v>
      </c>
      <c r="AD46" s="101" t="s">
        <v>1</v>
      </c>
      <c r="AE46" s="101">
        <v>112</v>
      </c>
      <c r="AG46" s="101" t="s">
        <v>1</v>
      </c>
      <c r="AH46" s="101">
        <v>0</v>
      </c>
      <c r="AJ46" s="101" t="str">
        <f t="shared" si="5"/>
        <v>140300241906</v>
      </c>
      <c r="AL46" s="101" t="str">
        <f t="shared" si="1"/>
        <v>140300241906</v>
      </c>
      <c r="AM46" s="101" t="str">
        <f t="shared" si="2"/>
        <v>LIBRO QUÉ PASOS DEBES SEGUIR PARA OBTENER TU DNI?- PONLE TU NOMBRE A TU DNI</v>
      </c>
      <c r="AN46" s="101" t="str">
        <f t="shared" si="3"/>
        <v>UNIDAD</v>
      </c>
      <c r="AO46" s="101">
        <f t="shared" si="4"/>
        <v>0.85507900000000003</v>
      </c>
    </row>
    <row r="47" spans="1:41" x14ac:dyDescent="0.25">
      <c r="A47" s="101" t="s">
        <v>210</v>
      </c>
      <c r="B47" s="101" t="s">
        <v>211</v>
      </c>
      <c r="C47" s="101">
        <v>112</v>
      </c>
      <c r="D47" s="101" t="s">
        <v>113</v>
      </c>
      <c r="E47" s="101" t="s">
        <v>170</v>
      </c>
      <c r="F47" s="101" t="s">
        <v>171</v>
      </c>
      <c r="G47" s="101" t="s">
        <v>177</v>
      </c>
      <c r="H47" s="101" t="s">
        <v>113</v>
      </c>
      <c r="I47" s="101">
        <v>112</v>
      </c>
      <c r="J47" s="101">
        <v>2016</v>
      </c>
      <c r="K47" s="101">
        <v>1004</v>
      </c>
      <c r="L47" s="101" t="s">
        <v>117</v>
      </c>
      <c r="M47" s="101">
        <v>0.85507900000000003</v>
      </c>
      <c r="N47" s="101">
        <v>112</v>
      </c>
      <c r="O47" s="101" t="s">
        <v>163</v>
      </c>
      <c r="P47" s="101" t="s">
        <v>113</v>
      </c>
      <c r="Q47" s="101" t="s">
        <v>119</v>
      </c>
      <c r="R47" s="101" t="s">
        <v>120</v>
      </c>
      <c r="S47" s="101" t="s">
        <v>121</v>
      </c>
      <c r="T47" s="101" t="s">
        <v>163</v>
      </c>
      <c r="U47" s="101" t="s">
        <v>119</v>
      </c>
      <c r="W47" s="101" t="s">
        <v>124</v>
      </c>
      <c r="X47" s="101">
        <v>0</v>
      </c>
      <c r="Y47" s="101">
        <v>0</v>
      </c>
      <c r="Z47" s="101">
        <v>0</v>
      </c>
      <c r="AA47" s="101">
        <v>0</v>
      </c>
      <c r="AB47" s="101" t="s">
        <v>172</v>
      </c>
      <c r="AC47" s="101">
        <v>0</v>
      </c>
      <c r="AD47" s="101" t="s">
        <v>1</v>
      </c>
      <c r="AE47" s="101">
        <v>112</v>
      </c>
      <c r="AG47" s="101" t="s">
        <v>1</v>
      </c>
      <c r="AH47" s="101">
        <v>0</v>
      </c>
      <c r="AJ47" s="101" t="str">
        <f t="shared" si="5"/>
        <v>140300241907</v>
      </c>
      <c r="AL47" s="101" t="str">
        <f t="shared" si="1"/>
        <v>140300241907</v>
      </c>
      <c r="AM47" s="101" t="str">
        <f t="shared" si="2"/>
        <v>LIBRO DERECHOS DE AUTOR</v>
      </c>
      <c r="AN47" s="101" t="str">
        <f t="shared" si="3"/>
        <v>UNIDAD</v>
      </c>
      <c r="AO47" s="101">
        <f t="shared" si="4"/>
        <v>0.85507900000000003</v>
      </c>
    </row>
    <row r="48" spans="1:41" x14ac:dyDescent="0.25">
      <c r="A48" s="101" t="s">
        <v>212</v>
      </c>
      <c r="B48" s="101" t="s">
        <v>213</v>
      </c>
      <c r="C48" s="101">
        <v>112</v>
      </c>
      <c r="D48" s="101" t="s">
        <v>113</v>
      </c>
      <c r="E48" s="101" t="s">
        <v>170</v>
      </c>
      <c r="F48" s="101" t="s">
        <v>171</v>
      </c>
      <c r="G48" s="101" t="s">
        <v>177</v>
      </c>
      <c r="H48" s="101" t="s">
        <v>113</v>
      </c>
      <c r="I48" s="101">
        <v>112</v>
      </c>
      <c r="J48" s="101">
        <v>2016</v>
      </c>
      <c r="K48" s="101">
        <v>1004</v>
      </c>
      <c r="L48" s="101" t="s">
        <v>117</v>
      </c>
      <c r="M48" s="101">
        <v>0.85507900000000003</v>
      </c>
      <c r="N48" s="101">
        <v>112</v>
      </c>
      <c r="O48" s="101" t="s">
        <v>163</v>
      </c>
      <c r="P48" s="101" t="s">
        <v>113</v>
      </c>
      <c r="Q48" s="101" t="s">
        <v>119</v>
      </c>
      <c r="R48" s="101" t="s">
        <v>120</v>
      </c>
      <c r="S48" s="101" t="s">
        <v>121</v>
      </c>
      <c r="T48" s="101" t="s">
        <v>163</v>
      </c>
      <c r="U48" s="101" t="s">
        <v>119</v>
      </c>
      <c r="W48" s="101" t="s">
        <v>124</v>
      </c>
      <c r="X48" s="101">
        <v>0</v>
      </c>
      <c r="Y48" s="101">
        <v>0</v>
      </c>
      <c r="Z48" s="101">
        <v>0</v>
      </c>
      <c r="AA48" s="101">
        <v>0</v>
      </c>
      <c r="AB48" s="101" t="s">
        <v>172</v>
      </c>
      <c r="AC48" s="101">
        <v>0</v>
      </c>
      <c r="AD48" s="101" t="s">
        <v>1</v>
      </c>
      <c r="AE48" s="101">
        <v>112</v>
      </c>
      <c r="AG48" s="101" t="s">
        <v>1</v>
      </c>
      <c r="AH48" s="101">
        <v>0</v>
      </c>
      <c r="AJ48" s="101" t="str">
        <f t="shared" si="5"/>
        <v>140300241908</v>
      </c>
      <c r="AL48" s="101" t="str">
        <f t="shared" si="1"/>
        <v>140300241908</v>
      </c>
      <c r="AM48" s="101" t="str">
        <f t="shared" si="2"/>
        <v>LIBRO MARCAS</v>
      </c>
      <c r="AN48" s="101" t="str">
        <f t="shared" si="3"/>
        <v>UNIDAD</v>
      </c>
      <c r="AO48" s="101">
        <f t="shared" si="4"/>
        <v>0.85507900000000003</v>
      </c>
    </row>
    <row r="49" spans="1:41" x14ac:dyDescent="0.25">
      <c r="A49" s="101" t="s">
        <v>214</v>
      </c>
      <c r="B49" s="101" t="s">
        <v>215</v>
      </c>
      <c r="C49" s="101">
        <v>112</v>
      </c>
      <c r="D49" s="101" t="s">
        <v>113</v>
      </c>
      <c r="E49" s="101" t="s">
        <v>170</v>
      </c>
      <c r="F49" s="101" t="s">
        <v>171</v>
      </c>
      <c r="G49" s="101" t="s">
        <v>177</v>
      </c>
      <c r="H49" s="101" t="s">
        <v>113</v>
      </c>
      <c r="I49" s="101">
        <v>112</v>
      </c>
      <c r="J49" s="101">
        <v>2016</v>
      </c>
      <c r="K49" s="101">
        <v>1004</v>
      </c>
      <c r="L49" s="101" t="s">
        <v>117</v>
      </c>
      <c r="M49" s="101">
        <v>0.85507900000000003</v>
      </c>
      <c r="N49" s="101">
        <v>112</v>
      </c>
      <c r="O49" s="101" t="s">
        <v>163</v>
      </c>
      <c r="P49" s="101" t="s">
        <v>113</v>
      </c>
      <c r="Q49" s="101" t="s">
        <v>119</v>
      </c>
      <c r="R49" s="101" t="s">
        <v>120</v>
      </c>
      <c r="S49" s="101" t="s">
        <v>121</v>
      </c>
      <c r="T49" s="101" t="s">
        <v>163</v>
      </c>
      <c r="U49" s="101" t="s">
        <v>119</v>
      </c>
      <c r="W49" s="101" t="s">
        <v>124</v>
      </c>
      <c r="X49" s="101">
        <v>0</v>
      </c>
      <c r="Y49" s="101">
        <v>0</v>
      </c>
      <c r="Z49" s="101">
        <v>0</v>
      </c>
      <c r="AA49" s="101">
        <v>0</v>
      </c>
      <c r="AB49" s="101" t="s">
        <v>172</v>
      </c>
      <c r="AC49" s="101">
        <v>0</v>
      </c>
      <c r="AD49" s="101" t="s">
        <v>1</v>
      </c>
      <c r="AE49" s="101">
        <v>112</v>
      </c>
      <c r="AG49" s="101" t="s">
        <v>1</v>
      </c>
      <c r="AH49" s="101">
        <v>0</v>
      </c>
      <c r="AJ49" s="101" t="str">
        <f t="shared" si="5"/>
        <v>140300241909</v>
      </c>
      <c r="AL49" s="101" t="str">
        <f t="shared" si="1"/>
        <v>140300241909</v>
      </c>
      <c r="AM49" s="101" t="str">
        <f t="shared" si="2"/>
        <v>LIBRO PATENTES</v>
      </c>
      <c r="AN49" s="101" t="str">
        <f t="shared" si="3"/>
        <v>UNIDAD</v>
      </c>
      <c r="AO49" s="101">
        <f t="shared" si="4"/>
        <v>0.85507900000000003</v>
      </c>
    </row>
    <row r="50" spans="1:41" x14ac:dyDescent="0.25">
      <c r="A50" s="101" t="s">
        <v>216</v>
      </c>
      <c r="B50" s="101" t="s">
        <v>217</v>
      </c>
      <c r="C50" s="101">
        <v>112</v>
      </c>
      <c r="D50" s="101" t="s">
        <v>113</v>
      </c>
      <c r="E50" s="101" t="s">
        <v>170</v>
      </c>
      <c r="F50" s="101" t="s">
        <v>171</v>
      </c>
      <c r="G50" s="101" t="s">
        <v>177</v>
      </c>
      <c r="H50" s="101" t="s">
        <v>113</v>
      </c>
      <c r="I50" s="101">
        <v>112</v>
      </c>
      <c r="J50" s="101">
        <v>2016</v>
      </c>
      <c r="K50" s="101">
        <v>1004</v>
      </c>
      <c r="L50" s="101" t="s">
        <v>117</v>
      </c>
      <c r="M50" s="101">
        <v>0.85507900000000003</v>
      </c>
      <c r="N50" s="101">
        <v>112</v>
      </c>
      <c r="O50" s="101" t="s">
        <v>163</v>
      </c>
      <c r="P50" s="101" t="s">
        <v>113</v>
      </c>
      <c r="Q50" s="101" t="s">
        <v>119</v>
      </c>
      <c r="R50" s="101" t="s">
        <v>120</v>
      </c>
      <c r="S50" s="101" t="s">
        <v>121</v>
      </c>
      <c r="T50" s="101" t="s">
        <v>163</v>
      </c>
      <c r="U50" s="101" t="s">
        <v>119</v>
      </c>
      <c r="W50" s="101" t="s">
        <v>124</v>
      </c>
      <c r="X50" s="101">
        <v>0</v>
      </c>
      <c r="Y50" s="101">
        <v>0</v>
      </c>
      <c r="Z50" s="101">
        <v>0</v>
      </c>
      <c r="AA50" s="101">
        <v>0</v>
      </c>
      <c r="AB50" s="101" t="s">
        <v>172</v>
      </c>
      <c r="AC50" s="101">
        <v>0</v>
      </c>
      <c r="AD50" s="101" t="s">
        <v>1</v>
      </c>
      <c r="AE50" s="101">
        <v>112</v>
      </c>
      <c r="AG50" s="101" t="s">
        <v>1</v>
      </c>
      <c r="AH50" s="101">
        <v>0</v>
      </c>
      <c r="AJ50" s="101" t="str">
        <f t="shared" si="5"/>
        <v>140300241910</v>
      </c>
      <c r="AL50" s="101" t="str">
        <f t="shared" si="1"/>
        <v>140300241910</v>
      </c>
      <c r="AM50" s="101" t="str">
        <f t="shared" si="2"/>
        <v>LIBRO SEIS OBJETIVOS PARA LA ACCIÓN - PROYECTO EDUCATIVO NACIONAL</v>
      </c>
      <c r="AN50" s="101" t="str">
        <f t="shared" si="3"/>
        <v>UNIDAD</v>
      </c>
      <c r="AO50" s="101">
        <f t="shared" si="4"/>
        <v>0.85507900000000003</v>
      </c>
    </row>
    <row r="51" spans="1:41" x14ac:dyDescent="0.25">
      <c r="A51" s="101" t="s">
        <v>218</v>
      </c>
      <c r="B51" s="101" t="s">
        <v>219</v>
      </c>
      <c r="C51" s="101">
        <v>112</v>
      </c>
      <c r="D51" s="101" t="s">
        <v>113</v>
      </c>
      <c r="E51" s="101" t="s">
        <v>170</v>
      </c>
      <c r="F51" s="101" t="s">
        <v>171</v>
      </c>
      <c r="G51" s="101" t="s">
        <v>177</v>
      </c>
      <c r="H51" s="101" t="s">
        <v>113</v>
      </c>
      <c r="I51" s="101">
        <v>112</v>
      </c>
      <c r="J51" s="101">
        <v>2016</v>
      </c>
      <c r="K51" s="101">
        <v>1004</v>
      </c>
      <c r="L51" s="101" t="s">
        <v>117</v>
      </c>
      <c r="M51" s="101">
        <v>0.85508300000000004</v>
      </c>
      <c r="N51" s="101">
        <v>112</v>
      </c>
      <c r="O51" s="101" t="s">
        <v>163</v>
      </c>
      <c r="P51" s="101" t="s">
        <v>113</v>
      </c>
      <c r="Q51" s="101" t="s">
        <v>119</v>
      </c>
      <c r="R51" s="101" t="s">
        <v>120</v>
      </c>
      <c r="S51" s="101" t="s">
        <v>121</v>
      </c>
      <c r="T51" s="101" t="s">
        <v>163</v>
      </c>
      <c r="U51" s="101" t="s">
        <v>119</v>
      </c>
      <c r="W51" s="101" t="s">
        <v>124</v>
      </c>
      <c r="X51" s="101">
        <v>0</v>
      </c>
      <c r="Y51" s="101">
        <v>0</v>
      </c>
      <c r="Z51" s="101">
        <v>0</v>
      </c>
      <c r="AA51" s="101">
        <v>0</v>
      </c>
      <c r="AB51" s="101" t="s">
        <v>172</v>
      </c>
      <c r="AC51" s="101">
        <v>0</v>
      </c>
      <c r="AD51" s="101" t="s">
        <v>1</v>
      </c>
      <c r="AE51" s="101">
        <v>112</v>
      </c>
      <c r="AG51" s="101" t="s">
        <v>1</v>
      </c>
      <c r="AH51" s="101">
        <v>0</v>
      </c>
      <c r="AJ51" s="101" t="str">
        <f t="shared" si="5"/>
        <v>140300241911</v>
      </c>
      <c r="AL51" s="101" t="str">
        <f t="shared" si="1"/>
        <v>140300241911</v>
      </c>
      <c r="AM51" s="101" t="str">
        <f t="shared" si="2"/>
        <v>LIBRO BIODIVERSIDAD</v>
      </c>
      <c r="AN51" s="101" t="str">
        <f t="shared" si="3"/>
        <v>UNIDAD</v>
      </c>
      <c r="AO51" s="101">
        <f t="shared" si="4"/>
        <v>0.85508300000000004</v>
      </c>
    </row>
    <row r="52" spans="1:41" x14ac:dyDescent="0.25">
      <c r="A52" s="101" t="s">
        <v>220</v>
      </c>
      <c r="B52" s="101" t="s">
        <v>221</v>
      </c>
      <c r="C52" s="101">
        <v>112</v>
      </c>
      <c r="D52" s="101" t="s">
        <v>113</v>
      </c>
      <c r="E52" s="101" t="s">
        <v>170</v>
      </c>
      <c r="F52" s="101" t="s">
        <v>171</v>
      </c>
      <c r="G52" s="101" t="s">
        <v>177</v>
      </c>
      <c r="H52" s="101" t="s">
        <v>113</v>
      </c>
      <c r="I52" s="101">
        <v>112</v>
      </c>
      <c r="J52" s="101">
        <v>2016</v>
      </c>
      <c r="K52" s="101">
        <v>1004</v>
      </c>
      <c r="L52" s="101" t="s">
        <v>117</v>
      </c>
      <c r="M52" s="101">
        <v>0.85507900000000003</v>
      </c>
      <c r="N52" s="101">
        <v>112</v>
      </c>
      <c r="O52" s="101" t="s">
        <v>163</v>
      </c>
      <c r="P52" s="101" t="s">
        <v>113</v>
      </c>
      <c r="Q52" s="101" t="s">
        <v>119</v>
      </c>
      <c r="R52" s="101" t="s">
        <v>120</v>
      </c>
      <c r="S52" s="101" t="s">
        <v>121</v>
      </c>
      <c r="T52" s="101" t="s">
        <v>163</v>
      </c>
      <c r="U52" s="101" t="s">
        <v>119</v>
      </c>
      <c r="W52" s="101" t="s">
        <v>124</v>
      </c>
      <c r="X52" s="101">
        <v>0</v>
      </c>
      <c r="Y52" s="101">
        <v>0</v>
      </c>
      <c r="Z52" s="101">
        <v>0</v>
      </c>
      <c r="AA52" s="101">
        <v>0</v>
      </c>
      <c r="AB52" s="101" t="s">
        <v>172</v>
      </c>
      <c r="AC52" s="101">
        <v>0</v>
      </c>
      <c r="AD52" s="101" t="s">
        <v>1</v>
      </c>
      <c r="AE52" s="101">
        <v>112</v>
      </c>
      <c r="AG52" s="101" t="s">
        <v>1</v>
      </c>
      <c r="AH52" s="101">
        <v>0</v>
      </c>
      <c r="AJ52" s="101" t="str">
        <f t="shared" si="5"/>
        <v>140300241912</v>
      </c>
      <c r="AL52" s="101" t="str">
        <f t="shared" si="1"/>
        <v>140300241912</v>
      </c>
      <c r="AM52" s="101" t="str">
        <f t="shared" si="2"/>
        <v>LIBRO EL GAS NATURAL</v>
      </c>
      <c r="AN52" s="101" t="str">
        <f t="shared" si="3"/>
        <v>UNIDAD</v>
      </c>
      <c r="AO52" s="101">
        <f t="shared" si="4"/>
        <v>0.85507900000000003</v>
      </c>
    </row>
    <row r="54" spans="1:41" x14ac:dyDescent="0.25">
      <c r="A54" s="101" t="s">
        <v>282</v>
      </c>
      <c r="B54" s="101" t="s">
        <v>624</v>
      </c>
      <c r="C54" s="101">
        <v>346</v>
      </c>
      <c r="D54" s="101" t="s">
        <v>113</v>
      </c>
      <c r="E54" s="101" t="s">
        <v>224</v>
      </c>
      <c r="F54" s="101" t="s">
        <v>625</v>
      </c>
      <c r="G54" s="101" t="s">
        <v>116</v>
      </c>
      <c r="H54" s="101" t="s">
        <v>113</v>
      </c>
      <c r="I54" s="101">
        <v>346</v>
      </c>
      <c r="J54" s="101">
        <v>2016</v>
      </c>
      <c r="K54" s="101">
        <v>1505</v>
      </c>
      <c r="L54" s="101" t="s">
        <v>117</v>
      </c>
      <c r="M54" s="101">
        <v>13</v>
      </c>
      <c r="N54" s="101">
        <v>346</v>
      </c>
      <c r="O54" s="101" t="s">
        <v>612</v>
      </c>
      <c r="P54" s="101" t="s">
        <v>113</v>
      </c>
      <c r="Q54" s="101" t="s">
        <v>609</v>
      </c>
      <c r="R54" s="101" t="s">
        <v>120</v>
      </c>
      <c r="S54" s="101" t="s">
        <v>121</v>
      </c>
      <c r="T54" s="101" t="s">
        <v>613</v>
      </c>
      <c r="U54" s="101" t="s">
        <v>609</v>
      </c>
      <c r="W54" s="101" t="s">
        <v>124</v>
      </c>
      <c r="X54" s="101">
        <v>0</v>
      </c>
      <c r="Y54" s="101">
        <v>0</v>
      </c>
      <c r="Z54" s="101">
        <v>0</v>
      </c>
      <c r="AA54" s="101">
        <v>0</v>
      </c>
      <c r="AB54" s="101" t="s">
        <v>125</v>
      </c>
      <c r="AC54" s="101">
        <v>0</v>
      </c>
      <c r="AD54" s="101" t="s">
        <v>8</v>
      </c>
      <c r="AE54" s="101">
        <v>346</v>
      </c>
      <c r="AG54" s="101" t="s">
        <v>8</v>
      </c>
      <c r="AH54" s="101">
        <v>0</v>
      </c>
      <c r="AJ54" s="101" t="str">
        <f t="shared" ref="AJ54:AJ59" si="6">CONCATENATE(E54,F54,G54,A54)</f>
        <v>172100070020</v>
      </c>
      <c r="AL54" s="101" t="str">
        <f t="shared" si="1"/>
        <v>172100070020</v>
      </c>
      <c r="AM54" s="101" t="str">
        <f t="shared" si="2"/>
        <v>DIESEL B5 S50</v>
      </c>
      <c r="AN54" s="101" t="str">
        <f t="shared" si="3"/>
        <v>GALON</v>
      </c>
      <c r="AO54" s="101">
        <f t="shared" si="4"/>
        <v>13</v>
      </c>
    </row>
    <row r="55" spans="1:41" x14ac:dyDescent="0.25">
      <c r="A55" s="101" t="s">
        <v>150</v>
      </c>
      <c r="B55" s="101" t="s">
        <v>15</v>
      </c>
      <c r="C55" s="101">
        <v>346</v>
      </c>
      <c r="D55" s="101" t="s">
        <v>113</v>
      </c>
      <c r="E55" s="101" t="s">
        <v>224</v>
      </c>
      <c r="F55" s="101" t="s">
        <v>625</v>
      </c>
      <c r="G55" s="101" t="s">
        <v>132</v>
      </c>
      <c r="H55" s="101" t="s">
        <v>113</v>
      </c>
      <c r="I55" s="101">
        <v>346</v>
      </c>
      <c r="J55" s="101">
        <v>2016</v>
      </c>
      <c r="K55" s="101">
        <v>1505</v>
      </c>
      <c r="L55" s="101" t="s">
        <v>117</v>
      </c>
      <c r="M55" s="101">
        <v>13.5</v>
      </c>
      <c r="N55" s="101">
        <v>346</v>
      </c>
      <c r="O55" s="101" t="s">
        <v>612</v>
      </c>
      <c r="P55" s="101" t="s">
        <v>113</v>
      </c>
      <c r="Q55" s="101" t="s">
        <v>609</v>
      </c>
      <c r="R55" s="101" t="s">
        <v>120</v>
      </c>
      <c r="S55" s="101" t="s">
        <v>121</v>
      </c>
      <c r="T55" s="101" t="s">
        <v>613</v>
      </c>
      <c r="U55" s="101" t="s">
        <v>609</v>
      </c>
      <c r="W55" s="101" t="s">
        <v>124</v>
      </c>
      <c r="X55" s="101">
        <v>0</v>
      </c>
      <c r="Y55" s="101">
        <v>0</v>
      </c>
      <c r="Z55" s="101">
        <v>0</v>
      </c>
      <c r="AA55" s="101">
        <v>0</v>
      </c>
      <c r="AB55" s="101" t="s">
        <v>125</v>
      </c>
      <c r="AC55" s="101">
        <v>0</v>
      </c>
      <c r="AD55" s="101" t="s">
        <v>8</v>
      </c>
      <c r="AE55" s="101">
        <v>346</v>
      </c>
      <c r="AG55" s="101" t="s">
        <v>8</v>
      </c>
      <c r="AH55" s="101">
        <v>0</v>
      </c>
      <c r="AJ55" s="101" t="str">
        <f t="shared" si="6"/>
        <v>172100080006</v>
      </c>
      <c r="AL55" s="101" t="str">
        <f t="shared" si="1"/>
        <v>172100080006</v>
      </c>
      <c r="AM55" s="101" t="str">
        <f t="shared" si="2"/>
        <v>GASOHOL 84 PLUS</v>
      </c>
      <c r="AN55" s="101" t="str">
        <f t="shared" si="3"/>
        <v>GALON</v>
      </c>
      <c r="AO55" s="101">
        <f t="shared" si="4"/>
        <v>13.5</v>
      </c>
    </row>
    <row r="56" spans="1:41" x14ac:dyDescent="0.25">
      <c r="A56" s="101" t="s">
        <v>626</v>
      </c>
      <c r="B56" s="101" t="s">
        <v>627</v>
      </c>
      <c r="C56" s="101">
        <v>112</v>
      </c>
      <c r="D56" s="101" t="s">
        <v>113</v>
      </c>
      <c r="E56" s="101" t="s">
        <v>224</v>
      </c>
      <c r="F56" s="101" t="s">
        <v>225</v>
      </c>
      <c r="G56" s="101" t="s">
        <v>162</v>
      </c>
      <c r="H56" s="101" t="s">
        <v>113</v>
      </c>
      <c r="I56" s="101">
        <v>112</v>
      </c>
      <c r="J56" s="101">
        <v>2016</v>
      </c>
      <c r="K56" s="101">
        <v>1505</v>
      </c>
      <c r="L56" s="101" t="s">
        <v>117</v>
      </c>
      <c r="M56" s="101">
        <v>22</v>
      </c>
      <c r="N56" s="101">
        <v>112</v>
      </c>
      <c r="O56" s="101" t="s">
        <v>612</v>
      </c>
      <c r="P56" s="101" t="s">
        <v>113</v>
      </c>
      <c r="Q56" s="101" t="s">
        <v>609</v>
      </c>
      <c r="R56" s="101" t="s">
        <v>120</v>
      </c>
      <c r="S56" s="101" t="s">
        <v>121</v>
      </c>
      <c r="T56" s="101" t="s">
        <v>616</v>
      </c>
      <c r="U56" s="101" t="s">
        <v>609</v>
      </c>
      <c r="W56" s="101" t="s">
        <v>124</v>
      </c>
      <c r="X56" s="101">
        <v>0</v>
      </c>
      <c r="Y56" s="101">
        <v>0</v>
      </c>
      <c r="Z56" s="101">
        <v>0</v>
      </c>
      <c r="AA56" s="101">
        <v>0</v>
      </c>
      <c r="AB56" s="101" t="s">
        <v>125</v>
      </c>
      <c r="AC56" s="101">
        <v>0</v>
      </c>
      <c r="AD56" s="101" t="s">
        <v>1</v>
      </c>
      <c r="AE56" s="101">
        <v>112</v>
      </c>
      <c r="AG56" s="101" t="s">
        <v>1</v>
      </c>
      <c r="AH56" s="101">
        <v>0</v>
      </c>
      <c r="AJ56" s="101" t="str">
        <f t="shared" si="6"/>
        <v>175500100326</v>
      </c>
      <c r="AL56" s="101" t="str">
        <f t="shared" si="1"/>
        <v>175500100326</v>
      </c>
      <c r="AM56" s="101" t="str">
        <f t="shared" si="2"/>
        <v>ACEITE LUBRICANTE MULTIGRADO SAE 20W-50º PARA MOTOR GASOLINERO X 1/4 gal</v>
      </c>
      <c r="AN56" s="101" t="str">
        <f t="shared" si="3"/>
        <v>UNIDAD</v>
      </c>
      <c r="AO56" s="101">
        <f t="shared" si="4"/>
        <v>22</v>
      </c>
    </row>
    <row r="57" spans="1:41" x14ac:dyDescent="0.25">
      <c r="A57" s="101" t="s">
        <v>628</v>
      </c>
      <c r="B57" s="101" t="s">
        <v>629</v>
      </c>
      <c r="C57" s="101">
        <v>112</v>
      </c>
      <c r="D57" s="101" t="s">
        <v>113</v>
      </c>
      <c r="E57" s="101" t="s">
        <v>224</v>
      </c>
      <c r="F57" s="101" t="s">
        <v>225</v>
      </c>
      <c r="G57" s="101" t="s">
        <v>162</v>
      </c>
      <c r="H57" s="101" t="s">
        <v>113</v>
      </c>
      <c r="I57" s="101">
        <v>112</v>
      </c>
      <c r="J57" s="101">
        <v>2016</v>
      </c>
      <c r="K57" s="101">
        <v>1505</v>
      </c>
      <c r="L57" s="101" t="s">
        <v>117</v>
      </c>
      <c r="M57" s="101">
        <v>18</v>
      </c>
      <c r="N57" s="101">
        <v>112</v>
      </c>
      <c r="O57" s="101" t="s">
        <v>612</v>
      </c>
      <c r="P57" s="101" t="s">
        <v>113</v>
      </c>
      <c r="Q57" s="101" t="s">
        <v>609</v>
      </c>
      <c r="R57" s="101" t="s">
        <v>120</v>
      </c>
      <c r="S57" s="101" t="s">
        <v>121</v>
      </c>
      <c r="T57" s="101" t="s">
        <v>616</v>
      </c>
      <c r="U57" s="101" t="s">
        <v>609</v>
      </c>
      <c r="W57" s="101" t="s">
        <v>124</v>
      </c>
      <c r="X57" s="101">
        <v>0</v>
      </c>
      <c r="Y57" s="101">
        <v>0</v>
      </c>
      <c r="Z57" s="101">
        <v>0</v>
      </c>
      <c r="AA57" s="101">
        <v>0</v>
      </c>
      <c r="AB57" s="101" t="s">
        <v>125</v>
      </c>
      <c r="AC57" s="101">
        <v>0</v>
      </c>
      <c r="AD57" s="101" t="s">
        <v>1</v>
      </c>
      <c r="AE57" s="101">
        <v>112</v>
      </c>
      <c r="AG57" s="101" t="s">
        <v>1</v>
      </c>
      <c r="AH57" s="101">
        <v>0</v>
      </c>
      <c r="AJ57" s="101" t="str">
        <f t="shared" si="6"/>
        <v>175500100330</v>
      </c>
      <c r="AL57" s="101" t="str">
        <f t="shared" si="1"/>
        <v>175500100330</v>
      </c>
      <c r="AM57" s="101" t="str">
        <f t="shared" si="2"/>
        <v>ACEITE LUBRICANTE MULTIGRADO SAE 25W-50º PARA MOTOR PETROLERO X 1 gal</v>
      </c>
      <c r="AN57" s="101" t="str">
        <f t="shared" si="3"/>
        <v>UNIDAD</v>
      </c>
      <c r="AO57" s="101">
        <f t="shared" si="4"/>
        <v>18</v>
      </c>
    </row>
    <row r="58" spans="1:41" x14ac:dyDescent="0.25">
      <c r="A58" s="101" t="s">
        <v>222</v>
      </c>
      <c r="B58" s="101" t="s">
        <v>223</v>
      </c>
      <c r="C58" s="101">
        <v>112</v>
      </c>
      <c r="D58" s="101" t="s">
        <v>113</v>
      </c>
      <c r="E58" s="101" t="s">
        <v>224</v>
      </c>
      <c r="F58" s="101" t="s">
        <v>225</v>
      </c>
      <c r="G58" s="101" t="s">
        <v>226</v>
      </c>
      <c r="H58" s="101" t="s">
        <v>113</v>
      </c>
      <c r="I58" s="101">
        <v>112</v>
      </c>
      <c r="J58" s="101">
        <v>2016</v>
      </c>
      <c r="K58" s="101">
        <v>1004</v>
      </c>
      <c r="L58" s="101" t="s">
        <v>117</v>
      </c>
      <c r="M58" s="101">
        <v>0.9</v>
      </c>
      <c r="N58" s="101">
        <v>112</v>
      </c>
      <c r="O58" s="101" t="s">
        <v>227</v>
      </c>
      <c r="P58" s="101" t="s">
        <v>113</v>
      </c>
      <c r="Q58" s="101" t="s">
        <v>123</v>
      </c>
      <c r="R58" s="101" t="s">
        <v>139</v>
      </c>
      <c r="S58" s="101" t="s">
        <v>121</v>
      </c>
      <c r="T58" s="101" t="s">
        <v>122</v>
      </c>
      <c r="U58" s="101" t="s">
        <v>123</v>
      </c>
      <c r="W58" s="101" t="s">
        <v>124</v>
      </c>
      <c r="X58" s="101">
        <v>0</v>
      </c>
      <c r="Y58" s="101">
        <v>0</v>
      </c>
      <c r="Z58" s="101">
        <v>0</v>
      </c>
      <c r="AA58" s="101">
        <v>9</v>
      </c>
      <c r="AB58" s="101" t="s">
        <v>125</v>
      </c>
      <c r="AC58" s="101">
        <v>0</v>
      </c>
      <c r="AD58" s="101" t="s">
        <v>1</v>
      </c>
      <c r="AE58" s="101">
        <v>112</v>
      </c>
      <c r="AG58" s="101" t="s">
        <v>1</v>
      </c>
      <c r="AJ58" s="101" t="str">
        <f t="shared" si="6"/>
        <v>175500140002</v>
      </c>
      <c r="AL58" s="101" t="str">
        <f t="shared" si="1"/>
        <v>175500140002</v>
      </c>
      <c r="AM58" s="101" t="str">
        <f t="shared" si="2"/>
        <v>GRASA PARA PALIER</v>
      </c>
      <c r="AN58" s="101" t="str">
        <f t="shared" si="3"/>
        <v>UNIDAD</v>
      </c>
      <c r="AO58" s="101">
        <f t="shared" si="4"/>
        <v>0.9</v>
      </c>
    </row>
    <row r="59" spans="1:41" x14ac:dyDescent="0.25">
      <c r="A59" s="101" t="s">
        <v>228</v>
      </c>
      <c r="B59" s="101" t="s">
        <v>229</v>
      </c>
      <c r="C59" s="101">
        <v>128</v>
      </c>
      <c r="D59" s="101" t="s">
        <v>113</v>
      </c>
      <c r="E59" s="101" t="s">
        <v>224</v>
      </c>
      <c r="F59" s="101" t="s">
        <v>225</v>
      </c>
      <c r="G59" s="101" t="s">
        <v>226</v>
      </c>
      <c r="H59" s="101" t="s">
        <v>113</v>
      </c>
      <c r="I59" s="101">
        <v>128</v>
      </c>
      <c r="J59" s="101">
        <v>2016</v>
      </c>
      <c r="K59" s="101">
        <v>1004</v>
      </c>
      <c r="L59" s="101" t="s">
        <v>117</v>
      </c>
      <c r="M59" s="101">
        <v>8</v>
      </c>
      <c r="N59" s="101">
        <v>128</v>
      </c>
      <c r="O59" s="101" t="s">
        <v>118</v>
      </c>
      <c r="P59" s="101" t="s">
        <v>113</v>
      </c>
      <c r="Q59" s="101" t="s">
        <v>119</v>
      </c>
      <c r="R59" s="101" t="s">
        <v>120</v>
      </c>
      <c r="S59" s="101" t="s">
        <v>121</v>
      </c>
      <c r="T59" s="101" t="s">
        <v>122</v>
      </c>
      <c r="U59" s="101" t="s">
        <v>123</v>
      </c>
      <c r="W59" s="101" t="s">
        <v>124</v>
      </c>
      <c r="X59" s="101">
        <v>0</v>
      </c>
      <c r="Y59" s="101">
        <v>0</v>
      </c>
      <c r="Z59" s="101">
        <v>0</v>
      </c>
      <c r="AA59" s="101">
        <v>0</v>
      </c>
      <c r="AB59" s="101" t="s">
        <v>125</v>
      </c>
      <c r="AC59" s="101">
        <v>0</v>
      </c>
      <c r="AD59" s="101" t="s">
        <v>4</v>
      </c>
      <c r="AE59" s="101">
        <v>128</v>
      </c>
      <c r="AG59" s="101" t="s">
        <v>4</v>
      </c>
      <c r="AH59" s="101">
        <v>0</v>
      </c>
      <c r="AJ59" s="101" t="str">
        <f t="shared" si="6"/>
        <v>175500140038</v>
      </c>
      <c r="AL59" s="101" t="str">
        <f t="shared" si="1"/>
        <v>175500140038</v>
      </c>
      <c r="AM59" s="101" t="str">
        <f t="shared" si="2"/>
        <v>GRASA PARA VEHICULOS (ROJA)</v>
      </c>
      <c r="AN59" s="101" t="str">
        <f t="shared" si="3"/>
        <v>KILOGRAMO</v>
      </c>
      <c r="AO59" s="101">
        <f t="shared" si="4"/>
        <v>8</v>
      </c>
    </row>
    <row r="61" spans="1:41" x14ac:dyDescent="0.25">
      <c r="A61" s="101" t="s">
        <v>230</v>
      </c>
      <c r="B61" s="101" t="s">
        <v>231</v>
      </c>
      <c r="C61" s="101">
        <v>112</v>
      </c>
      <c r="D61" s="101" t="s">
        <v>113</v>
      </c>
      <c r="E61" s="101" t="s">
        <v>232</v>
      </c>
      <c r="F61" s="101" t="s">
        <v>233</v>
      </c>
      <c r="G61" s="101" t="s">
        <v>157</v>
      </c>
      <c r="H61" s="101" t="s">
        <v>113</v>
      </c>
      <c r="I61" s="101">
        <v>112</v>
      </c>
      <c r="J61" s="101">
        <v>2016</v>
      </c>
      <c r="K61" s="101">
        <v>1004</v>
      </c>
      <c r="L61" s="101" t="s">
        <v>117</v>
      </c>
      <c r="M61" s="101">
        <v>5</v>
      </c>
      <c r="N61" s="101">
        <v>112</v>
      </c>
      <c r="O61" s="101" t="s">
        <v>163</v>
      </c>
      <c r="P61" s="101" t="s">
        <v>113</v>
      </c>
      <c r="Q61" s="101" t="s">
        <v>119</v>
      </c>
      <c r="R61" s="101" t="s">
        <v>120</v>
      </c>
      <c r="S61" s="101" t="s">
        <v>121</v>
      </c>
      <c r="T61" s="101" t="s">
        <v>163</v>
      </c>
      <c r="U61" s="101" t="s">
        <v>119</v>
      </c>
      <c r="W61" s="101" t="s">
        <v>124</v>
      </c>
      <c r="X61" s="101">
        <v>0</v>
      </c>
      <c r="Y61" s="101">
        <v>0</v>
      </c>
      <c r="Z61" s="101">
        <v>0</v>
      </c>
      <c r="AA61" s="101">
        <v>0</v>
      </c>
      <c r="AB61" s="101" t="s">
        <v>125</v>
      </c>
      <c r="AC61" s="101">
        <v>0</v>
      </c>
      <c r="AD61" s="101" t="s">
        <v>1</v>
      </c>
      <c r="AE61" s="101">
        <v>112</v>
      </c>
      <c r="AG61" s="101" t="s">
        <v>1</v>
      </c>
      <c r="AH61" s="101">
        <v>0</v>
      </c>
      <c r="AJ61" s="101" t="str">
        <f>CONCATENATE(E61,F61,G61,A61)</f>
        <v>199100040025</v>
      </c>
      <c r="AL61" s="101" t="str">
        <f t="shared" si="1"/>
        <v>199100040025</v>
      </c>
      <c r="AM61" s="101" t="str">
        <f t="shared" si="2"/>
        <v>PAPEL TERMICO PARA FACSIMIL 205 mm X 30 m</v>
      </c>
      <c r="AN61" s="101" t="str">
        <f t="shared" si="3"/>
        <v>UNIDAD</v>
      </c>
      <c r="AO61" s="101">
        <f t="shared" si="4"/>
        <v>5</v>
      </c>
    </row>
    <row r="63" spans="1:41" x14ac:dyDescent="0.25">
      <c r="A63" s="101" t="s">
        <v>226</v>
      </c>
      <c r="B63" s="101" t="s">
        <v>234</v>
      </c>
      <c r="C63" s="101">
        <v>112</v>
      </c>
      <c r="D63" s="101" t="s">
        <v>113</v>
      </c>
      <c r="E63" s="101" t="s">
        <v>235</v>
      </c>
      <c r="F63" s="101" t="s">
        <v>236</v>
      </c>
      <c r="G63" s="101" t="s">
        <v>157</v>
      </c>
      <c r="H63" s="101" t="s">
        <v>113</v>
      </c>
      <c r="I63" s="101">
        <v>112</v>
      </c>
      <c r="J63" s="101">
        <v>2016</v>
      </c>
      <c r="K63" s="101">
        <v>1004</v>
      </c>
      <c r="L63" s="101" t="s">
        <v>117</v>
      </c>
      <c r="M63" s="101">
        <v>6.48</v>
      </c>
      <c r="N63" s="101">
        <v>112</v>
      </c>
      <c r="O63" s="101" t="s">
        <v>163</v>
      </c>
      <c r="P63" s="101" t="s">
        <v>113</v>
      </c>
      <c r="Q63" s="101" t="s">
        <v>119</v>
      </c>
      <c r="R63" s="101" t="s">
        <v>120</v>
      </c>
      <c r="S63" s="101" t="s">
        <v>121</v>
      </c>
      <c r="T63" s="101" t="s">
        <v>163</v>
      </c>
      <c r="U63" s="101" t="s">
        <v>119</v>
      </c>
      <c r="W63" s="101" t="s">
        <v>124</v>
      </c>
      <c r="X63" s="101">
        <v>0</v>
      </c>
      <c r="Y63" s="101">
        <v>0</v>
      </c>
      <c r="Z63" s="101">
        <v>0</v>
      </c>
      <c r="AA63" s="101">
        <v>0</v>
      </c>
      <c r="AB63" s="101" t="s">
        <v>125</v>
      </c>
      <c r="AC63" s="101">
        <v>0</v>
      </c>
      <c r="AD63" s="101" t="s">
        <v>1</v>
      </c>
      <c r="AE63" s="101">
        <v>112</v>
      </c>
      <c r="AG63" s="101" t="s">
        <v>1</v>
      </c>
      <c r="AH63" s="101">
        <v>0</v>
      </c>
      <c r="AJ63" s="101" t="str">
        <f t="shared" ref="AJ63:AJ69" si="7">CONCATENATE(E63,F63,G63,A63)</f>
        <v>235200040014</v>
      </c>
      <c r="AL63" s="101" t="str">
        <f t="shared" si="1"/>
        <v>235200040014</v>
      </c>
      <c r="AM63" s="101" t="str">
        <f t="shared" si="2"/>
        <v>JUEGO DE AJEDREZ</v>
      </c>
      <c r="AN63" s="101" t="str">
        <f t="shared" si="3"/>
        <v>UNIDAD</v>
      </c>
      <c r="AO63" s="101">
        <f t="shared" si="4"/>
        <v>6.48</v>
      </c>
    </row>
    <row r="64" spans="1:41" x14ac:dyDescent="0.25">
      <c r="A64" s="101" t="s">
        <v>116</v>
      </c>
      <c r="B64" s="101" t="s">
        <v>237</v>
      </c>
      <c r="C64" s="101">
        <v>112</v>
      </c>
      <c r="D64" s="101" t="s">
        <v>113</v>
      </c>
      <c r="E64" s="101" t="s">
        <v>235</v>
      </c>
      <c r="F64" s="101" t="s">
        <v>238</v>
      </c>
      <c r="G64" s="101" t="s">
        <v>145</v>
      </c>
      <c r="H64" s="101" t="s">
        <v>113</v>
      </c>
      <c r="I64" s="101">
        <v>112</v>
      </c>
      <c r="J64" s="101">
        <v>2016</v>
      </c>
      <c r="K64" s="101">
        <v>1004</v>
      </c>
      <c r="L64" s="101" t="s">
        <v>117</v>
      </c>
      <c r="M64" s="101">
        <v>54</v>
      </c>
      <c r="N64" s="101">
        <v>112</v>
      </c>
      <c r="O64" s="101" t="s">
        <v>239</v>
      </c>
      <c r="P64" s="101" t="s">
        <v>113</v>
      </c>
      <c r="Q64" s="101" t="s">
        <v>123</v>
      </c>
      <c r="R64" s="101" t="s">
        <v>139</v>
      </c>
      <c r="S64" s="101" t="s">
        <v>121</v>
      </c>
      <c r="T64" s="101" t="s">
        <v>122</v>
      </c>
      <c r="U64" s="101" t="s">
        <v>123</v>
      </c>
      <c r="W64" s="101" t="s">
        <v>124</v>
      </c>
      <c r="X64" s="101">
        <v>0</v>
      </c>
      <c r="Y64" s="101">
        <v>0</v>
      </c>
      <c r="Z64" s="101">
        <v>0</v>
      </c>
      <c r="AA64" s="101">
        <v>0</v>
      </c>
      <c r="AB64" s="101" t="s">
        <v>125</v>
      </c>
      <c r="AC64" s="101">
        <v>0</v>
      </c>
      <c r="AD64" s="101" t="s">
        <v>1</v>
      </c>
      <c r="AE64" s="101">
        <v>112</v>
      </c>
      <c r="AG64" s="101" t="s">
        <v>1</v>
      </c>
      <c r="AH64" s="101">
        <v>0</v>
      </c>
      <c r="AJ64" s="101" t="str">
        <f t="shared" si="7"/>
        <v>239400050007</v>
      </c>
      <c r="AL64" s="101" t="str">
        <f t="shared" si="1"/>
        <v>239400050007</v>
      </c>
      <c r="AM64" s="101" t="str">
        <f t="shared" si="2"/>
        <v>NET PARA VOLEY</v>
      </c>
      <c r="AN64" s="101" t="str">
        <f t="shared" si="3"/>
        <v>UNIDAD</v>
      </c>
      <c r="AO64" s="101">
        <f t="shared" si="4"/>
        <v>54</v>
      </c>
    </row>
    <row r="65" spans="1:41" x14ac:dyDescent="0.25">
      <c r="A65" s="101" t="s">
        <v>155</v>
      </c>
      <c r="B65" s="101" t="s">
        <v>630</v>
      </c>
      <c r="C65" s="101">
        <v>112</v>
      </c>
      <c r="D65" s="101" t="s">
        <v>113</v>
      </c>
      <c r="E65" s="101" t="s">
        <v>235</v>
      </c>
      <c r="F65" s="101" t="s">
        <v>238</v>
      </c>
      <c r="G65" s="101" t="s">
        <v>150</v>
      </c>
      <c r="H65" s="101" t="s">
        <v>113</v>
      </c>
      <c r="I65" s="101">
        <v>112</v>
      </c>
      <c r="J65" s="101">
        <v>2016</v>
      </c>
      <c r="K65" s="101">
        <v>1505</v>
      </c>
      <c r="L65" s="101" t="s">
        <v>117</v>
      </c>
      <c r="M65" s="101">
        <v>39</v>
      </c>
      <c r="N65" s="101">
        <v>112</v>
      </c>
      <c r="O65" s="101" t="s">
        <v>612</v>
      </c>
      <c r="P65" s="101" t="s">
        <v>113</v>
      </c>
      <c r="Q65" s="101" t="s">
        <v>609</v>
      </c>
      <c r="R65" s="101" t="s">
        <v>120</v>
      </c>
      <c r="S65" s="101" t="s">
        <v>121</v>
      </c>
      <c r="T65" s="101" t="s">
        <v>613</v>
      </c>
      <c r="U65" s="101" t="s">
        <v>609</v>
      </c>
      <c r="W65" s="101" t="s">
        <v>124</v>
      </c>
      <c r="X65" s="101">
        <v>0</v>
      </c>
      <c r="Y65" s="101">
        <v>0</v>
      </c>
      <c r="Z65" s="101">
        <v>0</v>
      </c>
      <c r="AA65" s="101">
        <v>0</v>
      </c>
      <c r="AB65" s="101" t="s">
        <v>125</v>
      </c>
      <c r="AC65" s="101">
        <v>0</v>
      </c>
      <c r="AD65" s="101" t="s">
        <v>1</v>
      </c>
      <c r="AE65" s="101">
        <v>112</v>
      </c>
      <c r="AG65" s="101" t="s">
        <v>1</v>
      </c>
      <c r="AH65" s="101">
        <v>0</v>
      </c>
      <c r="AJ65" s="101" t="str">
        <f t="shared" si="7"/>
        <v>239400060013</v>
      </c>
      <c r="AL65" s="101" t="str">
        <f t="shared" si="1"/>
        <v>239400060013</v>
      </c>
      <c r="AM65" s="101" t="str">
        <f t="shared" si="2"/>
        <v>PELOTA DE BASQUETBOL Nº 5</v>
      </c>
      <c r="AN65" s="101" t="str">
        <f t="shared" si="3"/>
        <v>UNIDAD</v>
      </c>
      <c r="AO65" s="101">
        <f t="shared" si="4"/>
        <v>39</v>
      </c>
    </row>
    <row r="66" spans="1:41" x14ac:dyDescent="0.25">
      <c r="A66" s="101" t="s">
        <v>390</v>
      </c>
      <c r="B66" s="101" t="s">
        <v>631</v>
      </c>
      <c r="C66" s="101">
        <v>112</v>
      </c>
      <c r="D66" s="101" t="s">
        <v>113</v>
      </c>
      <c r="E66" s="101" t="s">
        <v>235</v>
      </c>
      <c r="F66" s="101" t="s">
        <v>238</v>
      </c>
      <c r="G66" s="101" t="s">
        <v>150</v>
      </c>
      <c r="H66" s="101" t="s">
        <v>113</v>
      </c>
      <c r="I66" s="101">
        <v>112</v>
      </c>
      <c r="J66" s="101">
        <v>2016</v>
      </c>
      <c r="K66" s="101">
        <v>1505</v>
      </c>
      <c r="L66" s="101" t="s">
        <v>117</v>
      </c>
      <c r="M66" s="101">
        <v>48</v>
      </c>
      <c r="N66" s="101">
        <v>112</v>
      </c>
      <c r="O66" s="101" t="s">
        <v>615</v>
      </c>
      <c r="P66" s="101" t="s">
        <v>113</v>
      </c>
      <c r="Q66" s="101" t="s">
        <v>609</v>
      </c>
      <c r="R66" s="101" t="s">
        <v>120</v>
      </c>
      <c r="S66" s="101" t="s">
        <v>121</v>
      </c>
      <c r="T66" s="101" t="s">
        <v>620</v>
      </c>
      <c r="U66" s="101" t="s">
        <v>609</v>
      </c>
      <c r="W66" s="101" t="s">
        <v>124</v>
      </c>
      <c r="X66" s="101">
        <v>0</v>
      </c>
      <c r="Y66" s="101">
        <v>0</v>
      </c>
      <c r="Z66" s="101">
        <v>0</v>
      </c>
      <c r="AA66" s="101">
        <v>0</v>
      </c>
      <c r="AB66" s="101" t="s">
        <v>125</v>
      </c>
      <c r="AC66" s="101">
        <v>0</v>
      </c>
      <c r="AD66" s="101" t="s">
        <v>1</v>
      </c>
      <c r="AE66" s="101">
        <v>112</v>
      </c>
      <c r="AG66" s="101" t="s">
        <v>1</v>
      </c>
      <c r="AH66" s="101">
        <v>0</v>
      </c>
      <c r="AJ66" s="101" t="str">
        <f t="shared" si="7"/>
        <v>239400060050</v>
      </c>
      <c r="AL66" s="101" t="str">
        <f t="shared" si="1"/>
        <v>239400060050</v>
      </c>
      <c r="AM66" s="101" t="str">
        <f t="shared" si="2"/>
        <v>PELOTA DE FUTSAL Nº 04</v>
      </c>
      <c r="AN66" s="101" t="str">
        <f t="shared" si="3"/>
        <v>UNIDAD</v>
      </c>
      <c r="AO66" s="101">
        <f t="shared" si="4"/>
        <v>48</v>
      </c>
    </row>
    <row r="67" spans="1:41" x14ac:dyDescent="0.25">
      <c r="A67" s="101" t="s">
        <v>632</v>
      </c>
      <c r="B67" s="101" t="s">
        <v>633</v>
      </c>
      <c r="C67" s="101">
        <v>112</v>
      </c>
      <c r="D67" s="101" t="s">
        <v>113</v>
      </c>
      <c r="E67" s="101" t="s">
        <v>235</v>
      </c>
      <c r="F67" s="101" t="s">
        <v>238</v>
      </c>
      <c r="G67" s="101" t="s">
        <v>150</v>
      </c>
      <c r="H67" s="101" t="s">
        <v>113</v>
      </c>
      <c r="I67" s="101">
        <v>112</v>
      </c>
      <c r="J67" s="101">
        <v>2016</v>
      </c>
      <c r="K67" s="101">
        <v>1505</v>
      </c>
      <c r="L67" s="101" t="s">
        <v>117</v>
      </c>
      <c r="M67" s="101">
        <v>39</v>
      </c>
      <c r="N67" s="101">
        <v>112</v>
      </c>
      <c r="O67" s="101" t="s">
        <v>612</v>
      </c>
      <c r="P67" s="101" t="s">
        <v>113</v>
      </c>
      <c r="Q67" s="101" t="s">
        <v>609</v>
      </c>
      <c r="R67" s="101" t="s">
        <v>120</v>
      </c>
      <c r="S67" s="101" t="s">
        <v>121</v>
      </c>
      <c r="T67" s="101" t="s">
        <v>613</v>
      </c>
      <c r="U67" s="101" t="s">
        <v>609</v>
      </c>
      <c r="W67" s="101" t="s">
        <v>124</v>
      </c>
      <c r="X67" s="101">
        <v>0</v>
      </c>
      <c r="Y67" s="101">
        <v>0</v>
      </c>
      <c r="Z67" s="101">
        <v>0</v>
      </c>
      <c r="AA67" s="101">
        <v>0</v>
      </c>
      <c r="AB67" s="101" t="s">
        <v>125</v>
      </c>
      <c r="AC67" s="101">
        <v>0</v>
      </c>
      <c r="AD67" s="101" t="s">
        <v>1</v>
      </c>
      <c r="AE67" s="101">
        <v>112</v>
      </c>
      <c r="AG67" s="101" t="s">
        <v>1</v>
      </c>
      <c r="AH67" s="101">
        <v>0</v>
      </c>
      <c r="AJ67" s="101" t="str">
        <f t="shared" si="7"/>
        <v>239400060068</v>
      </c>
      <c r="AL67" s="101" t="str">
        <f t="shared" ref="AL67:AL130" si="8">+AJ67</f>
        <v>239400060068</v>
      </c>
      <c r="AM67" s="101" t="str">
        <f t="shared" ref="AM67:AM130" si="9">+B67</f>
        <v>PELOTA DE CUERO DE VOLEIBOL</v>
      </c>
      <c r="AN67" s="101" t="str">
        <f t="shared" ref="AN67:AN130" si="10">+AG67</f>
        <v>UNIDAD</v>
      </c>
      <c r="AO67" s="101">
        <f t="shared" ref="AO67:AO130" si="11">+M67</f>
        <v>39</v>
      </c>
    </row>
    <row r="68" spans="1:41" x14ac:dyDescent="0.25">
      <c r="A68" s="101" t="s">
        <v>342</v>
      </c>
      <c r="B68" s="101" t="s">
        <v>634</v>
      </c>
      <c r="C68" s="101">
        <v>112</v>
      </c>
      <c r="D68" s="101" t="s">
        <v>113</v>
      </c>
      <c r="E68" s="101" t="s">
        <v>235</v>
      </c>
      <c r="F68" s="101" t="s">
        <v>238</v>
      </c>
      <c r="G68" s="101" t="s">
        <v>150</v>
      </c>
      <c r="H68" s="101" t="s">
        <v>113</v>
      </c>
      <c r="I68" s="101">
        <v>112</v>
      </c>
      <c r="J68" s="101">
        <v>2016</v>
      </c>
      <c r="K68" s="101">
        <v>1505</v>
      </c>
      <c r="L68" s="101" t="s">
        <v>117</v>
      </c>
      <c r="M68" s="101">
        <v>49</v>
      </c>
      <c r="N68" s="101">
        <v>112</v>
      </c>
      <c r="O68" s="101" t="s">
        <v>612</v>
      </c>
      <c r="P68" s="101" t="s">
        <v>113</v>
      </c>
      <c r="Q68" s="101" t="s">
        <v>609</v>
      </c>
      <c r="R68" s="101" t="s">
        <v>120</v>
      </c>
      <c r="S68" s="101" t="s">
        <v>121</v>
      </c>
      <c r="T68" s="101" t="s">
        <v>613</v>
      </c>
      <c r="U68" s="101" t="s">
        <v>609</v>
      </c>
      <c r="W68" s="101" t="s">
        <v>124</v>
      </c>
      <c r="X68" s="101">
        <v>0</v>
      </c>
      <c r="Y68" s="101">
        <v>0</v>
      </c>
      <c r="Z68" s="101">
        <v>0</v>
      </c>
      <c r="AA68" s="101">
        <v>0</v>
      </c>
      <c r="AB68" s="101" t="s">
        <v>125</v>
      </c>
      <c r="AC68" s="101">
        <v>0</v>
      </c>
      <c r="AD68" s="101" t="s">
        <v>1</v>
      </c>
      <c r="AE68" s="101">
        <v>112</v>
      </c>
      <c r="AG68" s="101" t="s">
        <v>1</v>
      </c>
      <c r="AH68" s="101">
        <v>0</v>
      </c>
      <c r="AJ68" s="101" t="str">
        <f t="shared" si="7"/>
        <v>239400060070</v>
      </c>
      <c r="AL68" s="101" t="str">
        <f t="shared" si="8"/>
        <v>239400060070</v>
      </c>
      <c r="AM68" s="101" t="str">
        <f t="shared" si="9"/>
        <v>PELOTA DE CUERO DE FUTBOL</v>
      </c>
      <c r="AN68" s="101" t="str">
        <f t="shared" si="10"/>
        <v>UNIDAD</v>
      </c>
      <c r="AO68" s="101">
        <f t="shared" si="11"/>
        <v>49</v>
      </c>
    </row>
    <row r="69" spans="1:41" x14ac:dyDescent="0.25">
      <c r="A69" s="101" t="s">
        <v>164</v>
      </c>
      <c r="B69" s="101" t="s">
        <v>240</v>
      </c>
      <c r="C69" s="101">
        <v>112</v>
      </c>
      <c r="D69" s="101" t="s">
        <v>113</v>
      </c>
      <c r="E69" s="101" t="s">
        <v>235</v>
      </c>
      <c r="F69" s="101" t="s">
        <v>238</v>
      </c>
      <c r="G69" s="101" t="s">
        <v>140</v>
      </c>
      <c r="H69" s="101" t="s">
        <v>113</v>
      </c>
      <c r="I69" s="101">
        <v>112</v>
      </c>
      <c r="J69" s="101">
        <v>2016</v>
      </c>
      <c r="K69" s="101">
        <v>1004</v>
      </c>
      <c r="L69" s="101" t="s">
        <v>117</v>
      </c>
      <c r="M69" s="101">
        <v>65</v>
      </c>
      <c r="N69" s="101">
        <v>112</v>
      </c>
      <c r="O69" s="101" t="s">
        <v>163</v>
      </c>
      <c r="P69" s="101" t="s">
        <v>113</v>
      </c>
      <c r="Q69" s="101" t="s">
        <v>119</v>
      </c>
      <c r="R69" s="101" t="s">
        <v>120</v>
      </c>
      <c r="S69" s="101" t="s">
        <v>121</v>
      </c>
      <c r="T69" s="101" t="s">
        <v>163</v>
      </c>
      <c r="U69" s="101" t="s">
        <v>119</v>
      </c>
      <c r="W69" s="101" t="s">
        <v>124</v>
      </c>
      <c r="X69" s="101">
        <v>0</v>
      </c>
      <c r="Y69" s="101">
        <v>0</v>
      </c>
      <c r="Z69" s="101">
        <v>0</v>
      </c>
      <c r="AA69" s="101">
        <v>0</v>
      </c>
      <c r="AB69" s="101" t="s">
        <v>125</v>
      </c>
      <c r="AC69" s="101">
        <v>0</v>
      </c>
      <c r="AD69" s="101" t="s">
        <v>1</v>
      </c>
      <c r="AE69" s="101">
        <v>112</v>
      </c>
      <c r="AG69" s="101" t="s">
        <v>1</v>
      </c>
      <c r="AH69" s="101">
        <v>0</v>
      </c>
      <c r="AJ69" s="101" t="str">
        <f t="shared" si="7"/>
        <v>239400090116</v>
      </c>
      <c r="AL69" s="101" t="str">
        <f t="shared" si="8"/>
        <v>239400090116</v>
      </c>
      <c r="AM69" s="101" t="str">
        <f t="shared" si="9"/>
        <v>BALA DE ATLETISMO PARA ENTRENAMIENTO (SIN PESO REGLAMENTARIO)</v>
      </c>
      <c r="AN69" s="101" t="str">
        <f t="shared" si="10"/>
        <v>UNIDAD</v>
      </c>
      <c r="AO69" s="101">
        <f t="shared" si="11"/>
        <v>65</v>
      </c>
    </row>
    <row r="71" spans="1:41" x14ac:dyDescent="0.25">
      <c r="A71" s="101" t="s">
        <v>241</v>
      </c>
      <c r="B71" s="101" t="s">
        <v>242</v>
      </c>
      <c r="C71" s="101">
        <v>112</v>
      </c>
      <c r="D71" s="101" t="s">
        <v>113</v>
      </c>
      <c r="E71" s="101" t="s">
        <v>243</v>
      </c>
      <c r="F71" s="101" t="s">
        <v>244</v>
      </c>
      <c r="G71" s="101" t="s">
        <v>140</v>
      </c>
      <c r="H71" s="101" t="s">
        <v>113</v>
      </c>
      <c r="I71" s="101">
        <v>112</v>
      </c>
      <c r="J71" s="101">
        <v>2016</v>
      </c>
      <c r="K71" s="101">
        <v>1004</v>
      </c>
      <c r="L71" s="101" t="s">
        <v>117</v>
      </c>
      <c r="M71" s="101">
        <v>17</v>
      </c>
      <c r="N71" s="101">
        <v>112</v>
      </c>
      <c r="O71" s="101" t="s">
        <v>156</v>
      </c>
      <c r="P71" s="101" t="s">
        <v>113</v>
      </c>
      <c r="Q71" s="101" t="s">
        <v>123</v>
      </c>
      <c r="R71" s="101" t="s">
        <v>139</v>
      </c>
      <c r="S71" s="101" t="s">
        <v>121</v>
      </c>
      <c r="T71" s="101" t="s">
        <v>122</v>
      </c>
      <c r="U71" s="101" t="s">
        <v>123</v>
      </c>
      <c r="W71" s="101" t="s">
        <v>124</v>
      </c>
      <c r="X71" s="101">
        <v>0</v>
      </c>
      <c r="Y71" s="101">
        <v>0</v>
      </c>
      <c r="Z71" s="101">
        <v>0</v>
      </c>
      <c r="AA71" s="101">
        <v>0</v>
      </c>
      <c r="AB71" s="101" t="s">
        <v>125</v>
      </c>
      <c r="AC71" s="101">
        <v>0</v>
      </c>
      <c r="AD71" s="101" t="s">
        <v>1</v>
      </c>
      <c r="AE71" s="101">
        <v>112</v>
      </c>
      <c r="AG71" s="101" t="s">
        <v>1</v>
      </c>
      <c r="AH71" s="101">
        <v>0</v>
      </c>
      <c r="AJ71" s="101" t="str">
        <f t="shared" ref="AJ71:AJ79" si="12">CONCATENATE(E71,F71,G71,A71)</f>
        <v>283400090806</v>
      </c>
      <c r="AL71" s="101" t="str">
        <f t="shared" si="8"/>
        <v>283400090806</v>
      </c>
      <c r="AM71" s="101" t="str">
        <f t="shared" si="9"/>
        <v>SUPRESOR DE PICO DE 6 TOMAS 220 V</v>
      </c>
      <c r="AN71" s="101" t="str">
        <f t="shared" si="10"/>
        <v>UNIDAD</v>
      </c>
      <c r="AO71" s="101">
        <f t="shared" si="11"/>
        <v>17</v>
      </c>
    </row>
    <row r="72" spans="1:41" x14ac:dyDescent="0.25">
      <c r="A72" s="101" t="s">
        <v>245</v>
      </c>
      <c r="B72" s="101" t="s">
        <v>246</v>
      </c>
      <c r="C72" s="101">
        <v>112</v>
      </c>
      <c r="D72" s="101" t="s">
        <v>113</v>
      </c>
      <c r="E72" s="101" t="s">
        <v>247</v>
      </c>
      <c r="F72" s="101" t="s">
        <v>248</v>
      </c>
      <c r="G72" s="101" t="s">
        <v>150</v>
      </c>
      <c r="H72" s="101" t="s">
        <v>113</v>
      </c>
      <c r="I72" s="101">
        <v>112</v>
      </c>
      <c r="J72" s="101">
        <v>2016</v>
      </c>
      <c r="K72" s="101">
        <v>1004</v>
      </c>
      <c r="L72" s="101" t="s">
        <v>117</v>
      </c>
      <c r="M72" s="101">
        <v>55</v>
      </c>
      <c r="N72" s="101">
        <v>112</v>
      </c>
      <c r="O72" s="101" t="s">
        <v>118</v>
      </c>
      <c r="P72" s="101" t="s">
        <v>113</v>
      </c>
      <c r="Q72" s="101" t="s">
        <v>119</v>
      </c>
      <c r="R72" s="101" t="s">
        <v>120</v>
      </c>
      <c r="S72" s="101" t="s">
        <v>121</v>
      </c>
      <c r="T72" s="101" t="s">
        <v>122</v>
      </c>
      <c r="U72" s="101" t="s">
        <v>123</v>
      </c>
      <c r="W72" s="101" t="s">
        <v>124</v>
      </c>
      <c r="X72" s="101">
        <v>0</v>
      </c>
      <c r="Y72" s="101">
        <v>0</v>
      </c>
      <c r="Z72" s="101">
        <v>0</v>
      </c>
      <c r="AA72" s="101">
        <v>0</v>
      </c>
      <c r="AB72" s="101" t="s">
        <v>125</v>
      </c>
      <c r="AC72" s="101">
        <v>0</v>
      </c>
      <c r="AD72" s="101" t="s">
        <v>1</v>
      </c>
      <c r="AE72" s="101">
        <v>112</v>
      </c>
      <c r="AG72" s="101" t="s">
        <v>1</v>
      </c>
      <c r="AH72" s="101">
        <v>0</v>
      </c>
      <c r="AJ72" s="101" t="str">
        <f t="shared" si="12"/>
        <v>290500060056</v>
      </c>
      <c r="AL72" s="101" t="str">
        <f t="shared" si="8"/>
        <v>290500060056</v>
      </c>
      <c r="AM72" s="101" t="str">
        <f t="shared" si="9"/>
        <v>ESCUADRA DE MADERA DE 90º X 60 cm</v>
      </c>
      <c r="AN72" s="101" t="str">
        <f t="shared" si="10"/>
        <v>UNIDAD</v>
      </c>
      <c r="AO72" s="101">
        <f t="shared" si="11"/>
        <v>55</v>
      </c>
    </row>
    <row r="73" spans="1:41" x14ac:dyDescent="0.25">
      <c r="A73" s="101" t="s">
        <v>249</v>
      </c>
      <c r="B73" s="101" t="s">
        <v>250</v>
      </c>
      <c r="C73" s="101">
        <v>112</v>
      </c>
      <c r="D73" s="101" t="s">
        <v>113</v>
      </c>
      <c r="E73" s="101" t="s">
        <v>247</v>
      </c>
      <c r="F73" s="101" t="s">
        <v>248</v>
      </c>
      <c r="G73" s="101" t="s">
        <v>150</v>
      </c>
      <c r="H73" s="101" t="s">
        <v>113</v>
      </c>
      <c r="I73" s="101">
        <v>112</v>
      </c>
      <c r="J73" s="101">
        <v>2016</v>
      </c>
      <c r="K73" s="101">
        <v>1004</v>
      </c>
      <c r="L73" s="101" t="s">
        <v>117</v>
      </c>
      <c r="M73" s="101">
        <v>1.8</v>
      </c>
      <c r="N73" s="101">
        <v>112</v>
      </c>
      <c r="O73" s="101" t="s">
        <v>163</v>
      </c>
      <c r="P73" s="101" t="s">
        <v>113</v>
      </c>
      <c r="Q73" s="101" t="s">
        <v>119</v>
      </c>
      <c r="R73" s="101" t="s">
        <v>120</v>
      </c>
      <c r="S73" s="101" t="s">
        <v>121</v>
      </c>
      <c r="T73" s="101" t="s">
        <v>163</v>
      </c>
      <c r="U73" s="101" t="s">
        <v>119</v>
      </c>
      <c r="W73" s="101" t="s">
        <v>124</v>
      </c>
      <c r="X73" s="101">
        <v>0</v>
      </c>
      <c r="Y73" s="101">
        <v>0</v>
      </c>
      <c r="Z73" s="101">
        <v>0</v>
      </c>
      <c r="AA73" s="101">
        <v>0</v>
      </c>
      <c r="AB73" s="101" t="s">
        <v>125</v>
      </c>
      <c r="AC73" s="101">
        <v>0</v>
      </c>
      <c r="AD73" s="101" t="s">
        <v>1</v>
      </c>
      <c r="AE73" s="101">
        <v>112</v>
      </c>
      <c r="AG73" s="101" t="s">
        <v>1</v>
      </c>
      <c r="AH73" s="101">
        <v>0</v>
      </c>
      <c r="AJ73" s="101" t="str">
        <f t="shared" si="12"/>
        <v>290500060082</v>
      </c>
      <c r="AL73" s="101" t="str">
        <f t="shared" si="8"/>
        <v>290500060082</v>
      </c>
      <c r="AM73" s="101" t="str">
        <f t="shared" si="9"/>
        <v>JUEGO DE ESCUADRAS DE PLASTICO X 4 PIEZAS</v>
      </c>
      <c r="AN73" s="101" t="str">
        <f t="shared" si="10"/>
        <v>UNIDAD</v>
      </c>
      <c r="AO73" s="101">
        <f t="shared" si="11"/>
        <v>1.8</v>
      </c>
    </row>
    <row r="74" spans="1:41" x14ac:dyDescent="0.25">
      <c r="A74" s="101" t="s">
        <v>251</v>
      </c>
      <c r="B74" s="101" t="s">
        <v>252</v>
      </c>
      <c r="C74" s="101">
        <v>112</v>
      </c>
      <c r="D74" s="101" t="s">
        <v>113</v>
      </c>
      <c r="E74" s="101" t="s">
        <v>247</v>
      </c>
      <c r="F74" s="101" t="s">
        <v>253</v>
      </c>
      <c r="G74" s="101" t="s">
        <v>222</v>
      </c>
      <c r="H74" s="101" t="s">
        <v>113</v>
      </c>
      <c r="I74" s="101">
        <v>112</v>
      </c>
      <c r="J74" s="101">
        <v>2016</v>
      </c>
      <c r="K74" s="101">
        <v>1004</v>
      </c>
      <c r="L74" s="101" t="s">
        <v>117</v>
      </c>
      <c r="M74" s="101">
        <v>3.8</v>
      </c>
      <c r="N74" s="101">
        <v>112</v>
      </c>
      <c r="O74" s="101" t="s">
        <v>156</v>
      </c>
      <c r="P74" s="101" t="s">
        <v>113</v>
      </c>
      <c r="Q74" s="101" t="s">
        <v>123</v>
      </c>
      <c r="R74" s="101" t="s">
        <v>139</v>
      </c>
      <c r="S74" s="101" t="s">
        <v>121</v>
      </c>
      <c r="T74" s="101" t="s">
        <v>122</v>
      </c>
      <c r="U74" s="101" t="s">
        <v>123</v>
      </c>
      <c r="W74" s="101" t="s">
        <v>124</v>
      </c>
      <c r="X74" s="101">
        <v>0</v>
      </c>
      <c r="Y74" s="101">
        <v>0</v>
      </c>
      <c r="Z74" s="101">
        <v>0</v>
      </c>
      <c r="AA74" s="101">
        <v>0</v>
      </c>
      <c r="AB74" s="101" t="s">
        <v>125</v>
      </c>
      <c r="AC74" s="101">
        <v>0</v>
      </c>
      <c r="AD74" s="101" t="s">
        <v>1</v>
      </c>
      <c r="AE74" s="101">
        <v>112</v>
      </c>
      <c r="AG74" s="101" t="s">
        <v>1</v>
      </c>
      <c r="AH74" s="101">
        <v>0</v>
      </c>
      <c r="AJ74" s="101" t="str">
        <f t="shared" si="12"/>
        <v>291000020027</v>
      </c>
      <c r="AL74" s="101" t="str">
        <f t="shared" si="8"/>
        <v>291000020027</v>
      </c>
      <c r="AM74" s="101" t="str">
        <f t="shared" si="9"/>
        <v>SILICONA LIQUIDA PARA MANUALIDADES X 250 mL</v>
      </c>
      <c r="AN74" s="101" t="str">
        <f t="shared" si="10"/>
        <v>UNIDAD</v>
      </c>
      <c r="AO74" s="101">
        <f t="shared" si="11"/>
        <v>3.8</v>
      </c>
    </row>
    <row r="75" spans="1:41" x14ac:dyDescent="0.25">
      <c r="A75" s="101" t="s">
        <v>155</v>
      </c>
      <c r="B75" s="101" t="s">
        <v>254</v>
      </c>
      <c r="C75" s="101">
        <v>112</v>
      </c>
      <c r="D75" s="101" t="s">
        <v>113</v>
      </c>
      <c r="E75" s="101" t="s">
        <v>247</v>
      </c>
      <c r="F75" s="101" t="s">
        <v>253</v>
      </c>
      <c r="G75" s="101" t="s">
        <v>162</v>
      </c>
      <c r="H75" s="101" t="s">
        <v>113</v>
      </c>
      <c r="I75" s="101">
        <v>112</v>
      </c>
      <c r="J75" s="101">
        <v>2016</v>
      </c>
      <c r="K75" s="101">
        <v>1004</v>
      </c>
      <c r="L75" s="101" t="s">
        <v>117</v>
      </c>
      <c r="M75" s="101">
        <v>7</v>
      </c>
      <c r="N75" s="101">
        <v>112</v>
      </c>
      <c r="O75" s="101" t="s">
        <v>156</v>
      </c>
      <c r="P75" s="101" t="s">
        <v>113</v>
      </c>
      <c r="Q75" s="101" t="s">
        <v>123</v>
      </c>
      <c r="R75" s="101" t="s">
        <v>139</v>
      </c>
      <c r="S75" s="101" t="s">
        <v>121</v>
      </c>
      <c r="T75" s="101" t="s">
        <v>122</v>
      </c>
      <c r="U75" s="101" t="s">
        <v>123</v>
      </c>
      <c r="W75" s="101" t="s">
        <v>124</v>
      </c>
      <c r="X75" s="101">
        <v>0</v>
      </c>
      <c r="Y75" s="101">
        <v>0</v>
      </c>
      <c r="Z75" s="101">
        <v>0</v>
      </c>
      <c r="AA75" s="101">
        <v>0</v>
      </c>
      <c r="AB75" s="101" t="s">
        <v>125</v>
      </c>
      <c r="AC75" s="101">
        <v>0</v>
      </c>
      <c r="AD75" s="101" t="s">
        <v>1</v>
      </c>
      <c r="AE75" s="101">
        <v>112</v>
      </c>
      <c r="AG75" s="101" t="s">
        <v>1</v>
      </c>
      <c r="AH75" s="101">
        <v>0</v>
      </c>
      <c r="AJ75" s="101" t="str">
        <f t="shared" si="12"/>
        <v>291000100013</v>
      </c>
      <c r="AL75" s="101" t="str">
        <f t="shared" si="8"/>
        <v>291000100013</v>
      </c>
      <c r="AM75" s="101" t="str">
        <f t="shared" si="9"/>
        <v>TEMPERA X 10 g APROX. JUEGO X 7 COLORES</v>
      </c>
      <c r="AN75" s="101" t="str">
        <f t="shared" si="10"/>
        <v>UNIDAD</v>
      </c>
      <c r="AO75" s="101">
        <f t="shared" si="11"/>
        <v>7</v>
      </c>
    </row>
    <row r="76" spans="1:41" x14ac:dyDescent="0.25">
      <c r="A76" s="101" t="s">
        <v>255</v>
      </c>
      <c r="B76" s="101" t="s">
        <v>256</v>
      </c>
      <c r="C76" s="101">
        <v>112</v>
      </c>
      <c r="D76" s="101" t="s">
        <v>113</v>
      </c>
      <c r="E76" s="101" t="s">
        <v>247</v>
      </c>
      <c r="F76" s="101" t="s">
        <v>253</v>
      </c>
      <c r="G76" s="101" t="s">
        <v>162</v>
      </c>
      <c r="H76" s="101" t="s">
        <v>113</v>
      </c>
      <c r="I76" s="101">
        <v>112</v>
      </c>
      <c r="J76" s="101">
        <v>2016</v>
      </c>
      <c r="K76" s="101">
        <v>1004</v>
      </c>
      <c r="L76" s="101" t="s">
        <v>117</v>
      </c>
      <c r="M76" s="101">
        <v>4.4000000000000004</v>
      </c>
      <c r="N76" s="101">
        <v>112</v>
      </c>
      <c r="O76" s="101" t="s">
        <v>163</v>
      </c>
      <c r="P76" s="101" t="s">
        <v>113</v>
      </c>
      <c r="Q76" s="101" t="s">
        <v>119</v>
      </c>
      <c r="R76" s="101" t="s">
        <v>120</v>
      </c>
      <c r="S76" s="101" t="s">
        <v>121</v>
      </c>
      <c r="T76" s="101" t="s">
        <v>163</v>
      </c>
      <c r="U76" s="101" t="s">
        <v>119</v>
      </c>
      <c r="W76" s="101" t="s">
        <v>124</v>
      </c>
      <c r="X76" s="101">
        <v>0</v>
      </c>
      <c r="Y76" s="101">
        <v>0</v>
      </c>
      <c r="Z76" s="101">
        <v>0</v>
      </c>
      <c r="AA76" s="101">
        <v>0</v>
      </c>
      <c r="AB76" s="101" t="s">
        <v>125</v>
      </c>
      <c r="AC76" s="101">
        <v>0</v>
      </c>
      <c r="AD76" s="101" t="s">
        <v>1</v>
      </c>
      <c r="AE76" s="101">
        <v>112</v>
      </c>
      <c r="AG76" s="101" t="s">
        <v>1</v>
      </c>
      <c r="AH76" s="101">
        <v>0</v>
      </c>
      <c r="AJ76" s="101" t="str">
        <f t="shared" si="12"/>
        <v>291000100055</v>
      </c>
      <c r="AL76" s="101" t="str">
        <f t="shared" si="8"/>
        <v>291000100055</v>
      </c>
      <c r="AM76" s="101" t="str">
        <f t="shared" si="9"/>
        <v>TEMPERA CON APLICADOR X 250 mL COLOR AZUL</v>
      </c>
      <c r="AN76" s="101" t="str">
        <f t="shared" si="10"/>
        <v>UNIDAD</v>
      </c>
      <c r="AO76" s="101">
        <f t="shared" si="11"/>
        <v>4.4000000000000004</v>
      </c>
    </row>
    <row r="77" spans="1:41" x14ac:dyDescent="0.25">
      <c r="A77" s="101" t="s">
        <v>230</v>
      </c>
      <c r="B77" s="101" t="s">
        <v>257</v>
      </c>
      <c r="C77" s="101">
        <v>112</v>
      </c>
      <c r="D77" s="101" t="s">
        <v>113</v>
      </c>
      <c r="E77" s="101" t="s">
        <v>258</v>
      </c>
      <c r="F77" s="101" t="s">
        <v>259</v>
      </c>
      <c r="G77" s="101" t="s">
        <v>157</v>
      </c>
      <c r="H77" s="101" t="s">
        <v>113</v>
      </c>
      <c r="I77" s="101">
        <v>112</v>
      </c>
      <c r="J77" s="101">
        <v>2016</v>
      </c>
      <c r="K77" s="101">
        <v>1004</v>
      </c>
      <c r="L77" s="101" t="s">
        <v>117</v>
      </c>
      <c r="M77" s="101">
        <v>7.2</v>
      </c>
      <c r="N77" s="101">
        <v>112</v>
      </c>
      <c r="O77" s="101" t="s">
        <v>153</v>
      </c>
      <c r="P77" s="101" t="s">
        <v>113</v>
      </c>
      <c r="Q77" s="101" t="s">
        <v>119</v>
      </c>
      <c r="R77" s="101" t="s">
        <v>120</v>
      </c>
      <c r="S77" s="101" t="s">
        <v>121</v>
      </c>
      <c r="T77" s="101" t="s">
        <v>153</v>
      </c>
      <c r="U77" s="101" t="s">
        <v>119</v>
      </c>
      <c r="W77" s="101" t="s">
        <v>124</v>
      </c>
      <c r="X77" s="101">
        <v>0</v>
      </c>
      <c r="Y77" s="101">
        <v>0</v>
      </c>
      <c r="Z77" s="101">
        <v>0</v>
      </c>
      <c r="AA77" s="101">
        <v>0</v>
      </c>
      <c r="AB77" s="101" t="s">
        <v>125</v>
      </c>
      <c r="AC77" s="101">
        <v>0</v>
      </c>
      <c r="AD77" s="101" t="s">
        <v>1</v>
      </c>
      <c r="AE77" s="101">
        <v>112</v>
      </c>
      <c r="AG77" s="101" t="s">
        <v>1</v>
      </c>
      <c r="AH77" s="101">
        <v>0</v>
      </c>
      <c r="AJ77" s="101" t="str">
        <f t="shared" si="12"/>
        <v>317500040025</v>
      </c>
      <c r="AL77" s="101" t="str">
        <f t="shared" si="8"/>
        <v>317500040025</v>
      </c>
      <c r="AM77" s="101" t="str">
        <f t="shared" si="9"/>
        <v>PLASTILINA DELGADA JUEGO X 10</v>
      </c>
      <c r="AN77" s="101" t="str">
        <f t="shared" si="10"/>
        <v>UNIDAD</v>
      </c>
      <c r="AO77" s="101">
        <f t="shared" si="11"/>
        <v>7.2</v>
      </c>
    </row>
    <row r="78" spans="1:41" x14ac:dyDescent="0.25">
      <c r="A78" s="101" t="s">
        <v>140</v>
      </c>
      <c r="B78" s="101" t="s">
        <v>260</v>
      </c>
      <c r="C78" s="101">
        <v>112</v>
      </c>
      <c r="D78" s="101" t="s">
        <v>113</v>
      </c>
      <c r="E78" s="101" t="s">
        <v>258</v>
      </c>
      <c r="F78" s="101" t="s">
        <v>259</v>
      </c>
      <c r="G78" s="101" t="s">
        <v>162</v>
      </c>
      <c r="H78" s="101" t="s">
        <v>113</v>
      </c>
      <c r="I78" s="101">
        <v>112</v>
      </c>
      <c r="J78" s="101">
        <v>2016</v>
      </c>
      <c r="K78" s="101">
        <v>1004</v>
      </c>
      <c r="L78" s="101" t="s">
        <v>117</v>
      </c>
      <c r="M78" s="101">
        <v>0.2</v>
      </c>
      <c r="N78" s="101">
        <v>112</v>
      </c>
      <c r="O78" s="101" t="s">
        <v>163</v>
      </c>
      <c r="P78" s="101" t="s">
        <v>113</v>
      </c>
      <c r="Q78" s="101" t="s">
        <v>119</v>
      </c>
      <c r="R78" s="101" t="s">
        <v>120</v>
      </c>
      <c r="S78" s="101" t="s">
        <v>121</v>
      </c>
      <c r="T78" s="101" t="s">
        <v>163</v>
      </c>
      <c r="U78" s="101" t="s">
        <v>119</v>
      </c>
      <c r="W78" s="101" t="s">
        <v>124</v>
      </c>
      <c r="X78" s="101">
        <v>0</v>
      </c>
      <c r="Y78" s="101">
        <v>0</v>
      </c>
      <c r="Z78" s="101">
        <v>0</v>
      </c>
      <c r="AA78" s="101">
        <v>0</v>
      </c>
      <c r="AB78" s="101" t="s">
        <v>125</v>
      </c>
      <c r="AC78" s="101">
        <v>0</v>
      </c>
      <c r="AD78" s="101" t="s">
        <v>1</v>
      </c>
      <c r="AE78" s="101">
        <v>112</v>
      </c>
      <c r="AG78" s="101" t="s">
        <v>1</v>
      </c>
      <c r="AH78" s="101">
        <v>0</v>
      </c>
      <c r="AJ78" s="101" t="str">
        <f t="shared" si="12"/>
        <v>317500100009</v>
      </c>
      <c r="AL78" s="101" t="str">
        <f t="shared" si="8"/>
        <v>317500100009</v>
      </c>
      <c r="AM78" s="101" t="str">
        <f t="shared" si="9"/>
        <v>GLOBOS TAMAÑO MEDIANO DE VARIOS COLORES</v>
      </c>
      <c r="AN78" s="101" t="str">
        <f t="shared" si="10"/>
        <v>UNIDAD</v>
      </c>
      <c r="AO78" s="101">
        <f t="shared" si="11"/>
        <v>0.2</v>
      </c>
    </row>
    <row r="79" spans="1:41" x14ac:dyDescent="0.25">
      <c r="A79" s="101" t="s">
        <v>261</v>
      </c>
      <c r="B79" s="101" t="s">
        <v>262</v>
      </c>
      <c r="C79" s="101">
        <v>112</v>
      </c>
      <c r="D79" s="101" t="s">
        <v>113</v>
      </c>
      <c r="E79" s="101" t="s">
        <v>258</v>
      </c>
      <c r="F79" s="101" t="s">
        <v>259</v>
      </c>
      <c r="G79" s="101" t="s">
        <v>162</v>
      </c>
      <c r="H79" s="101" t="s">
        <v>113</v>
      </c>
      <c r="I79" s="101">
        <v>112</v>
      </c>
      <c r="J79" s="101">
        <v>2016</v>
      </c>
      <c r="K79" s="101">
        <v>1004</v>
      </c>
      <c r="L79" s="101" t="s">
        <v>117</v>
      </c>
      <c r="M79" s="101">
        <v>11.1746</v>
      </c>
      <c r="N79" s="101">
        <v>112</v>
      </c>
      <c r="O79" s="101" t="s">
        <v>153</v>
      </c>
      <c r="P79" s="101" t="s">
        <v>113</v>
      </c>
      <c r="Q79" s="101" t="s">
        <v>119</v>
      </c>
      <c r="R79" s="101" t="s">
        <v>120</v>
      </c>
      <c r="S79" s="101" t="s">
        <v>121</v>
      </c>
      <c r="T79" s="101" t="s">
        <v>153</v>
      </c>
      <c r="U79" s="101" t="s">
        <v>119</v>
      </c>
      <c r="W79" s="101" t="s">
        <v>124</v>
      </c>
      <c r="X79" s="101">
        <v>0</v>
      </c>
      <c r="Y79" s="101">
        <v>0</v>
      </c>
      <c r="Z79" s="101">
        <v>0</v>
      </c>
      <c r="AA79" s="101">
        <v>0</v>
      </c>
      <c r="AB79" s="101" t="s">
        <v>125</v>
      </c>
      <c r="AC79" s="101">
        <v>0</v>
      </c>
      <c r="AD79" s="101" t="s">
        <v>1</v>
      </c>
      <c r="AE79" s="101">
        <v>112</v>
      </c>
      <c r="AG79" s="101" t="s">
        <v>1</v>
      </c>
      <c r="AH79" s="101">
        <v>0</v>
      </c>
      <c r="AJ79" s="101" t="str">
        <f t="shared" si="12"/>
        <v>317500100508</v>
      </c>
      <c r="AL79" s="101" t="str">
        <f t="shared" si="8"/>
        <v>317500100508</v>
      </c>
      <c r="AM79" s="101" t="str">
        <f t="shared" si="9"/>
        <v>LAMINA EN MICROPOROSO COLORES VARIADOS</v>
      </c>
      <c r="AN79" s="101" t="str">
        <f t="shared" si="10"/>
        <v>UNIDAD</v>
      </c>
      <c r="AO79" s="101">
        <f t="shared" si="11"/>
        <v>11.1746</v>
      </c>
    </row>
    <row r="81" spans="1:41" x14ac:dyDescent="0.25">
      <c r="A81" s="101" t="s">
        <v>263</v>
      </c>
      <c r="B81" s="101" t="s">
        <v>264</v>
      </c>
      <c r="C81" s="101">
        <v>112</v>
      </c>
      <c r="D81" s="101" t="s">
        <v>113</v>
      </c>
      <c r="E81" s="101" t="s">
        <v>265</v>
      </c>
      <c r="F81" s="101" t="s">
        <v>253</v>
      </c>
      <c r="G81" s="101" t="s">
        <v>140</v>
      </c>
      <c r="H81" s="101" t="s">
        <v>113</v>
      </c>
      <c r="I81" s="101">
        <v>112</v>
      </c>
      <c r="J81" s="101">
        <v>2016</v>
      </c>
      <c r="K81" s="101">
        <v>1004</v>
      </c>
      <c r="L81" s="101" t="s">
        <v>117</v>
      </c>
      <c r="M81" s="101">
        <v>12.88</v>
      </c>
      <c r="N81" s="101">
        <v>112</v>
      </c>
      <c r="O81" s="101" t="s">
        <v>239</v>
      </c>
      <c r="P81" s="101" t="s">
        <v>113</v>
      </c>
      <c r="Q81" s="101" t="s">
        <v>123</v>
      </c>
      <c r="R81" s="101" t="s">
        <v>139</v>
      </c>
      <c r="S81" s="101" t="s">
        <v>121</v>
      </c>
      <c r="T81" s="101" t="s">
        <v>122</v>
      </c>
      <c r="U81" s="101" t="s">
        <v>123</v>
      </c>
      <c r="W81" s="101" t="s">
        <v>124</v>
      </c>
      <c r="X81" s="101">
        <v>0</v>
      </c>
      <c r="Y81" s="101">
        <v>0</v>
      </c>
      <c r="Z81" s="101">
        <v>0</v>
      </c>
      <c r="AA81" s="101">
        <v>0</v>
      </c>
      <c r="AB81" s="101" t="s">
        <v>125</v>
      </c>
      <c r="AC81" s="101">
        <v>0</v>
      </c>
      <c r="AD81" s="101" t="s">
        <v>1</v>
      </c>
      <c r="AE81" s="101">
        <v>112</v>
      </c>
      <c r="AG81" s="101" t="s">
        <v>1</v>
      </c>
      <c r="AH81" s="101">
        <v>0</v>
      </c>
      <c r="AJ81" s="101" t="str">
        <f>CONCATENATE(E81,F81,G81,A81)</f>
        <v>411000090075</v>
      </c>
      <c r="AL81" s="101" t="str">
        <f t="shared" si="8"/>
        <v>411000090075</v>
      </c>
      <c r="AM81" s="101" t="str">
        <f t="shared" si="9"/>
        <v>PERFORADOR MANUAL PARA METAL</v>
      </c>
      <c r="AN81" s="101" t="str">
        <f t="shared" si="10"/>
        <v>UNIDAD</v>
      </c>
      <c r="AO81" s="101">
        <f t="shared" si="11"/>
        <v>12.88</v>
      </c>
    </row>
    <row r="82" spans="1:41" x14ac:dyDescent="0.25">
      <c r="A82" s="101" t="s">
        <v>266</v>
      </c>
      <c r="B82" s="101" t="s">
        <v>267</v>
      </c>
      <c r="C82" s="101">
        <v>112</v>
      </c>
      <c r="D82" s="101" t="s">
        <v>113</v>
      </c>
      <c r="E82" s="101" t="s">
        <v>265</v>
      </c>
      <c r="F82" s="101" t="s">
        <v>253</v>
      </c>
      <c r="G82" s="101" t="s">
        <v>140</v>
      </c>
      <c r="H82" s="101" t="s">
        <v>113</v>
      </c>
      <c r="I82" s="101">
        <v>112</v>
      </c>
      <c r="J82" s="101">
        <v>2016</v>
      </c>
      <c r="K82" s="101">
        <v>1004</v>
      </c>
      <c r="L82" s="101" t="s">
        <v>117</v>
      </c>
      <c r="M82" s="101">
        <v>0.1003</v>
      </c>
      <c r="N82" s="101">
        <v>112</v>
      </c>
      <c r="O82" s="101" t="s">
        <v>118</v>
      </c>
      <c r="P82" s="101" t="s">
        <v>113</v>
      </c>
      <c r="Q82" s="101" t="s">
        <v>119</v>
      </c>
      <c r="R82" s="101" t="s">
        <v>120</v>
      </c>
      <c r="S82" s="101" t="s">
        <v>121</v>
      </c>
      <c r="T82" s="101" t="s">
        <v>122</v>
      </c>
      <c r="U82" s="101" t="s">
        <v>123</v>
      </c>
      <c r="W82" s="101" t="s">
        <v>124</v>
      </c>
      <c r="X82" s="101">
        <v>0</v>
      </c>
      <c r="Y82" s="101">
        <v>0</v>
      </c>
      <c r="Z82" s="101">
        <v>0</v>
      </c>
      <c r="AA82" s="101">
        <v>0</v>
      </c>
      <c r="AB82" s="101" t="s">
        <v>125</v>
      </c>
      <c r="AC82" s="101">
        <v>0</v>
      </c>
      <c r="AD82" s="101" t="s">
        <v>1</v>
      </c>
      <c r="AE82" s="101">
        <v>112</v>
      </c>
      <c r="AG82" s="101" t="s">
        <v>1</v>
      </c>
      <c r="AH82" s="101">
        <v>0</v>
      </c>
      <c r="AJ82" s="101" t="str">
        <f>CONCATENATE(E82,F82,G82,A82)</f>
        <v>411000090134</v>
      </c>
      <c r="AL82" s="101" t="str">
        <f t="shared" si="8"/>
        <v>411000090134</v>
      </c>
      <c r="AM82" s="101" t="str">
        <f t="shared" si="9"/>
        <v>CUCHILLA CORTA PAPEL TAMAÑO MEDIANO</v>
      </c>
      <c r="AN82" s="101" t="str">
        <f t="shared" si="10"/>
        <v>UNIDAD</v>
      </c>
      <c r="AO82" s="101">
        <f t="shared" si="11"/>
        <v>0.1003</v>
      </c>
    </row>
    <row r="84" spans="1:41" x14ac:dyDescent="0.25">
      <c r="A84" s="101" t="s">
        <v>268</v>
      </c>
      <c r="B84" s="101" t="s">
        <v>269</v>
      </c>
      <c r="C84" s="101">
        <v>112</v>
      </c>
      <c r="D84" s="101" t="s">
        <v>113</v>
      </c>
      <c r="E84" s="101" t="s">
        <v>270</v>
      </c>
      <c r="F84" s="101" t="s">
        <v>271</v>
      </c>
      <c r="G84" s="101" t="s">
        <v>272</v>
      </c>
      <c r="H84" s="101" t="s">
        <v>113</v>
      </c>
      <c r="I84" s="101">
        <v>112</v>
      </c>
      <c r="J84" s="101">
        <v>2016</v>
      </c>
      <c r="K84" s="101">
        <v>1004</v>
      </c>
      <c r="L84" s="101" t="s">
        <v>117</v>
      </c>
      <c r="M84" s="101">
        <v>23</v>
      </c>
      <c r="N84" s="101">
        <v>112</v>
      </c>
      <c r="O84" s="101" t="s">
        <v>239</v>
      </c>
      <c r="P84" s="101" t="s">
        <v>113</v>
      </c>
      <c r="Q84" s="101" t="s">
        <v>123</v>
      </c>
      <c r="R84" s="101" t="s">
        <v>139</v>
      </c>
      <c r="S84" s="101" t="s">
        <v>121</v>
      </c>
      <c r="T84" s="101" t="s">
        <v>122</v>
      </c>
      <c r="U84" s="101" t="s">
        <v>123</v>
      </c>
      <c r="W84" s="101" t="s">
        <v>124</v>
      </c>
      <c r="X84" s="101">
        <v>0</v>
      </c>
      <c r="Y84" s="101">
        <v>0</v>
      </c>
      <c r="Z84" s="101">
        <v>0</v>
      </c>
      <c r="AA84" s="101">
        <v>0</v>
      </c>
      <c r="AB84" s="101" t="s">
        <v>125</v>
      </c>
      <c r="AC84" s="101">
        <v>0</v>
      </c>
      <c r="AD84" s="101" t="s">
        <v>1</v>
      </c>
      <c r="AE84" s="101">
        <v>112</v>
      </c>
      <c r="AG84" s="101" t="s">
        <v>1</v>
      </c>
      <c r="AH84" s="101">
        <v>0</v>
      </c>
      <c r="AJ84" s="101" t="str">
        <f t="shared" ref="AJ84:AJ90" si="13">CONCATENATE(E84,F84,G84,A84)</f>
        <v>443600120040</v>
      </c>
      <c r="AL84" s="101" t="str">
        <f t="shared" si="8"/>
        <v>443600120040</v>
      </c>
      <c r="AM84" s="101" t="str">
        <f t="shared" si="9"/>
        <v>MICA PARA ANILLAR TAMAÑO A4</v>
      </c>
      <c r="AN84" s="101" t="str">
        <f t="shared" si="10"/>
        <v>UNIDAD</v>
      </c>
      <c r="AO84" s="101">
        <f t="shared" si="11"/>
        <v>23</v>
      </c>
    </row>
    <row r="85" spans="1:41" x14ac:dyDescent="0.25">
      <c r="A85" s="101" t="s">
        <v>268</v>
      </c>
      <c r="B85" s="101" t="s">
        <v>273</v>
      </c>
      <c r="C85" s="101">
        <v>112</v>
      </c>
      <c r="D85" s="101" t="s">
        <v>113</v>
      </c>
      <c r="E85" s="101" t="s">
        <v>270</v>
      </c>
      <c r="F85" s="101" t="s">
        <v>271</v>
      </c>
      <c r="G85" s="101" t="s">
        <v>155</v>
      </c>
      <c r="H85" s="101" t="s">
        <v>113</v>
      </c>
      <c r="I85" s="101">
        <v>112</v>
      </c>
      <c r="J85" s="101">
        <v>2016</v>
      </c>
      <c r="K85" s="101">
        <v>1004</v>
      </c>
      <c r="L85" s="101" t="s">
        <v>117</v>
      </c>
      <c r="M85" s="101">
        <v>0.15</v>
      </c>
      <c r="N85" s="101">
        <v>112</v>
      </c>
      <c r="O85" s="101" t="s">
        <v>118</v>
      </c>
      <c r="P85" s="101" t="s">
        <v>113</v>
      </c>
      <c r="Q85" s="101" t="s">
        <v>119</v>
      </c>
      <c r="R85" s="101" t="s">
        <v>120</v>
      </c>
      <c r="S85" s="101" t="s">
        <v>121</v>
      </c>
      <c r="T85" s="101" t="s">
        <v>122</v>
      </c>
      <c r="U85" s="101" t="s">
        <v>123</v>
      </c>
      <c r="W85" s="101" t="s">
        <v>124</v>
      </c>
      <c r="X85" s="101">
        <v>0</v>
      </c>
      <c r="Y85" s="101">
        <v>0</v>
      </c>
      <c r="Z85" s="101">
        <v>0</v>
      </c>
      <c r="AA85" s="101">
        <v>0</v>
      </c>
      <c r="AB85" s="101" t="s">
        <v>125</v>
      </c>
      <c r="AC85" s="101">
        <v>0</v>
      </c>
      <c r="AD85" s="101" t="s">
        <v>1</v>
      </c>
      <c r="AE85" s="101">
        <v>112</v>
      </c>
      <c r="AG85" s="101" t="s">
        <v>1</v>
      </c>
      <c r="AH85" s="101">
        <v>0</v>
      </c>
      <c r="AJ85" s="101" t="str">
        <f t="shared" si="13"/>
        <v>443600130040</v>
      </c>
      <c r="AL85" s="101" t="str">
        <f t="shared" si="8"/>
        <v>443600130040</v>
      </c>
      <c r="AM85" s="101" t="str">
        <f t="shared" si="9"/>
        <v>ESPIRAL DE PLASTICO 14 mm</v>
      </c>
      <c r="AN85" s="101" t="str">
        <f t="shared" si="10"/>
        <v>UNIDAD</v>
      </c>
      <c r="AO85" s="101">
        <f t="shared" si="11"/>
        <v>0.15</v>
      </c>
    </row>
    <row r="86" spans="1:41" x14ac:dyDescent="0.25">
      <c r="A86" s="101" t="s">
        <v>274</v>
      </c>
      <c r="B86" s="101" t="s">
        <v>275</v>
      </c>
      <c r="C86" s="101">
        <v>112</v>
      </c>
      <c r="D86" s="101" t="s">
        <v>113</v>
      </c>
      <c r="E86" s="101" t="s">
        <v>270</v>
      </c>
      <c r="F86" s="101" t="s">
        <v>271</v>
      </c>
      <c r="G86" s="101" t="s">
        <v>155</v>
      </c>
      <c r="H86" s="101" t="s">
        <v>113</v>
      </c>
      <c r="I86" s="101">
        <v>112</v>
      </c>
      <c r="J86" s="101">
        <v>2016</v>
      </c>
      <c r="K86" s="101">
        <v>1004</v>
      </c>
      <c r="L86" s="101" t="s">
        <v>117</v>
      </c>
      <c r="M86" s="101">
        <v>0.11</v>
      </c>
      <c r="N86" s="101">
        <v>112</v>
      </c>
      <c r="O86" s="101" t="s">
        <v>118</v>
      </c>
      <c r="P86" s="101" t="s">
        <v>113</v>
      </c>
      <c r="Q86" s="101" t="s">
        <v>119</v>
      </c>
      <c r="R86" s="101" t="s">
        <v>120</v>
      </c>
      <c r="S86" s="101" t="s">
        <v>121</v>
      </c>
      <c r="T86" s="101" t="s">
        <v>122</v>
      </c>
      <c r="U86" s="101" t="s">
        <v>123</v>
      </c>
      <c r="W86" s="101" t="s">
        <v>124</v>
      </c>
      <c r="X86" s="101">
        <v>0</v>
      </c>
      <c r="Y86" s="101">
        <v>0</v>
      </c>
      <c r="Z86" s="101">
        <v>0</v>
      </c>
      <c r="AA86" s="101">
        <v>0</v>
      </c>
      <c r="AB86" s="101" t="s">
        <v>125</v>
      </c>
      <c r="AC86" s="101">
        <v>0</v>
      </c>
      <c r="AD86" s="101" t="s">
        <v>1</v>
      </c>
      <c r="AE86" s="101">
        <v>112</v>
      </c>
      <c r="AG86" s="101" t="s">
        <v>1</v>
      </c>
      <c r="AH86" s="101">
        <v>0</v>
      </c>
      <c r="AJ86" s="101" t="str">
        <f t="shared" si="13"/>
        <v>443600130078</v>
      </c>
      <c r="AL86" s="101" t="str">
        <f t="shared" si="8"/>
        <v>443600130078</v>
      </c>
      <c r="AM86" s="101" t="str">
        <f t="shared" si="9"/>
        <v>ESPIRAL DE PLASTICO 12 mm</v>
      </c>
      <c r="AN86" s="101" t="str">
        <f t="shared" si="10"/>
        <v>UNIDAD</v>
      </c>
      <c r="AO86" s="101">
        <f t="shared" si="11"/>
        <v>0.11</v>
      </c>
    </row>
    <row r="87" spans="1:41" x14ac:dyDescent="0.25">
      <c r="A87" s="101" t="s">
        <v>276</v>
      </c>
      <c r="B87" s="101" t="s">
        <v>277</v>
      </c>
      <c r="C87" s="101">
        <v>112</v>
      </c>
      <c r="D87" s="101" t="s">
        <v>113</v>
      </c>
      <c r="E87" s="101" t="s">
        <v>270</v>
      </c>
      <c r="F87" s="101" t="s">
        <v>271</v>
      </c>
      <c r="G87" s="101" t="s">
        <v>155</v>
      </c>
      <c r="H87" s="101" t="s">
        <v>113</v>
      </c>
      <c r="I87" s="101">
        <v>112</v>
      </c>
      <c r="J87" s="101">
        <v>2016</v>
      </c>
      <c r="K87" s="101">
        <v>1004</v>
      </c>
      <c r="L87" s="101" t="s">
        <v>117</v>
      </c>
      <c r="M87" s="101">
        <v>0.5</v>
      </c>
      <c r="N87" s="101">
        <v>112</v>
      </c>
      <c r="O87" s="101" t="s">
        <v>118</v>
      </c>
      <c r="P87" s="101" t="s">
        <v>113</v>
      </c>
      <c r="Q87" s="101" t="s">
        <v>119</v>
      </c>
      <c r="R87" s="101" t="s">
        <v>120</v>
      </c>
      <c r="S87" s="101" t="s">
        <v>121</v>
      </c>
      <c r="T87" s="101" t="s">
        <v>122</v>
      </c>
      <c r="U87" s="101" t="s">
        <v>123</v>
      </c>
      <c r="W87" s="101" t="s">
        <v>124</v>
      </c>
      <c r="X87" s="101">
        <v>0</v>
      </c>
      <c r="Y87" s="101">
        <v>0</v>
      </c>
      <c r="Z87" s="101">
        <v>0</v>
      </c>
      <c r="AA87" s="101">
        <v>0</v>
      </c>
      <c r="AB87" s="101" t="s">
        <v>125</v>
      </c>
      <c r="AC87" s="101">
        <v>0</v>
      </c>
      <c r="AD87" s="101" t="s">
        <v>1</v>
      </c>
      <c r="AE87" s="101">
        <v>112</v>
      </c>
      <c r="AG87" s="101" t="s">
        <v>1</v>
      </c>
      <c r="AH87" s="101">
        <v>0</v>
      </c>
      <c r="AJ87" s="101" t="str">
        <f t="shared" si="13"/>
        <v>443600130084</v>
      </c>
      <c r="AL87" s="101" t="str">
        <f t="shared" si="8"/>
        <v>443600130084</v>
      </c>
      <c r="AM87" s="101" t="str">
        <f t="shared" si="9"/>
        <v>ESPIRAL DE PLASTICO 7 mm</v>
      </c>
      <c r="AN87" s="101" t="str">
        <f t="shared" si="10"/>
        <v>UNIDAD</v>
      </c>
      <c r="AO87" s="101">
        <f t="shared" si="11"/>
        <v>0.5</v>
      </c>
    </row>
    <row r="88" spans="1:41" x14ac:dyDescent="0.25">
      <c r="A88" s="101" t="s">
        <v>272</v>
      </c>
      <c r="B88" s="101" t="s">
        <v>278</v>
      </c>
      <c r="C88" s="101">
        <v>112</v>
      </c>
      <c r="D88" s="101" t="s">
        <v>113</v>
      </c>
      <c r="E88" s="101" t="s">
        <v>270</v>
      </c>
      <c r="F88" s="101" t="s">
        <v>271</v>
      </c>
      <c r="G88" s="101" t="s">
        <v>279</v>
      </c>
      <c r="H88" s="101" t="s">
        <v>113</v>
      </c>
      <c r="I88" s="101">
        <v>112</v>
      </c>
      <c r="J88" s="101">
        <v>2016</v>
      </c>
      <c r="K88" s="101">
        <v>1004</v>
      </c>
      <c r="L88" s="101" t="s">
        <v>117</v>
      </c>
      <c r="M88" s="101">
        <v>0.22</v>
      </c>
      <c r="N88" s="101">
        <v>112</v>
      </c>
      <c r="O88" s="101" t="s">
        <v>156</v>
      </c>
      <c r="P88" s="101" t="s">
        <v>113</v>
      </c>
      <c r="Q88" s="101" t="s">
        <v>123</v>
      </c>
      <c r="R88" s="101" t="s">
        <v>139</v>
      </c>
      <c r="S88" s="101" t="s">
        <v>121</v>
      </c>
      <c r="T88" s="101" t="s">
        <v>122</v>
      </c>
      <c r="U88" s="101" t="s">
        <v>123</v>
      </c>
      <c r="W88" s="101" t="s">
        <v>124</v>
      </c>
      <c r="X88" s="101">
        <v>0</v>
      </c>
      <c r="Y88" s="101">
        <v>0</v>
      </c>
      <c r="Z88" s="101">
        <v>0</v>
      </c>
      <c r="AA88" s="101">
        <v>0</v>
      </c>
      <c r="AB88" s="101" t="s">
        <v>125</v>
      </c>
      <c r="AC88" s="101">
        <v>0</v>
      </c>
      <c r="AD88" s="101" t="s">
        <v>1</v>
      </c>
      <c r="AE88" s="101">
        <v>112</v>
      </c>
      <c r="AG88" s="101" t="s">
        <v>1</v>
      </c>
      <c r="AH88" s="101">
        <v>0</v>
      </c>
      <c r="AJ88" s="101" t="str">
        <f t="shared" si="13"/>
        <v>443600230012</v>
      </c>
      <c r="AL88" s="101" t="str">
        <f t="shared" si="8"/>
        <v>443600230012</v>
      </c>
      <c r="AM88" s="101" t="str">
        <f t="shared" si="9"/>
        <v>TAPA PLASTIFICADA PARA ANILLADO TAMAÑO A4</v>
      </c>
      <c r="AN88" s="101" t="str">
        <f t="shared" si="10"/>
        <v>UNIDAD</v>
      </c>
      <c r="AO88" s="101">
        <f t="shared" si="11"/>
        <v>0.22</v>
      </c>
    </row>
    <row r="89" spans="1:41" x14ac:dyDescent="0.25">
      <c r="A89" s="101" t="s">
        <v>135</v>
      </c>
      <c r="B89" s="101" t="s">
        <v>280</v>
      </c>
      <c r="C89" s="101">
        <v>112</v>
      </c>
      <c r="D89" s="101" t="s">
        <v>113</v>
      </c>
      <c r="E89" s="101" t="s">
        <v>270</v>
      </c>
      <c r="F89" s="101" t="s">
        <v>281</v>
      </c>
      <c r="G89" s="101" t="s">
        <v>282</v>
      </c>
      <c r="H89" s="101" t="s">
        <v>113</v>
      </c>
      <c r="I89" s="101">
        <v>112</v>
      </c>
      <c r="J89" s="101">
        <v>2016</v>
      </c>
      <c r="K89" s="101">
        <v>1004</v>
      </c>
      <c r="L89" s="101" t="s">
        <v>117</v>
      </c>
      <c r="M89" s="101">
        <v>33.51</v>
      </c>
      <c r="N89" s="101">
        <v>112</v>
      </c>
      <c r="O89" s="101" t="s">
        <v>138</v>
      </c>
      <c r="P89" s="101" t="s">
        <v>113</v>
      </c>
      <c r="Q89" s="101" t="s">
        <v>123</v>
      </c>
      <c r="R89" s="101" t="s">
        <v>139</v>
      </c>
      <c r="S89" s="101" t="s">
        <v>121</v>
      </c>
      <c r="T89" s="101" t="s">
        <v>122</v>
      </c>
      <c r="U89" s="101" t="s">
        <v>123</v>
      </c>
      <c r="W89" s="101" t="s">
        <v>124</v>
      </c>
      <c r="X89" s="101">
        <v>0</v>
      </c>
      <c r="Y89" s="101">
        <v>0</v>
      </c>
      <c r="Z89" s="101">
        <v>0</v>
      </c>
      <c r="AA89" s="101">
        <v>0</v>
      </c>
      <c r="AB89" s="101" t="s">
        <v>125</v>
      </c>
      <c r="AC89" s="101">
        <v>0</v>
      </c>
      <c r="AD89" s="101" t="s">
        <v>1</v>
      </c>
      <c r="AE89" s="101">
        <v>112</v>
      </c>
      <c r="AG89" s="101" t="s">
        <v>1</v>
      </c>
      <c r="AJ89" s="101" t="str">
        <f t="shared" si="13"/>
        <v>445100200001</v>
      </c>
      <c r="AL89" s="101" t="str">
        <f t="shared" si="8"/>
        <v>445100200001</v>
      </c>
      <c r="AM89" s="101" t="str">
        <f t="shared" si="9"/>
        <v>STENCIL SIMPLE</v>
      </c>
      <c r="AN89" s="101" t="str">
        <f t="shared" si="10"/>
        <v>UNIDAD</v>
      </c>
      <c r="AO89" s="101">
        <f t="shared" si="11"/>
        <v>33.51</v>
      </c>
    </row>
    <row r="90" spans="1:41" x14ac:dyDescent="0.25">
      <c r="A90" s="101" t="s">
        <v>145</v>
      </c>
      <c r="B90" s="101" t="s">
        <v>283</v>
      </c>
      <c r="C90" s="101">
        <v>112</v>
      </c>
      <c r="D90" s="101" t="s">
        <v>113</v>
      </c>
      <c r="E90" s="101" t="s">
        <v>270</v>
      </c>
      <c r="F90" s="101" t="s">
        <v>281</v>
      </c>
      <c r="G90" s="101" t="s">
        <v>230</v>
      </c>
      <c r="H90" s="101" t="s">
        <v>113</v>
      </c>
      <c r="I90" s="101">
        <v>112</v>
      </c>
      <c r="J90" s="101">
        <v>2016</v>
      </c>
      <c r="K90" s="101">
        <v>1004</v>
      </c>
      <c r="L90" s="101" t="s">
        <v>117</v>
      </c>
      <c r="M90" s="101">
        <v>15</v>
      </c>
      <c r="N90" s="101">
        <v>112</v>
      </c>
      <c r="O90" s="101" t="s">
        <v>156</v>
      </c>
      <c r="P90" s="101" t="s">
        <v>113</v>
      </c>
      <c r="Q90" s="101" t="s">
        <v>123</v>
      </c>
      <c r="R90" s="101" t="s">
        <v>139</v>
      </c>
      <c r="S90" s="101" t="s">
        <v>121</v>
      </c>
      <c r="T90" s="101" t="s">
        <v>122</v>
      </c>
      <c r="U90" s="101" t="s">
        <v>123</v>
      </c>
      <c r="W90" s="101" t="s">
        <v>124</v>
      </c>
      <c r="X90" s="101">
        <v>0</v>
      </c>
      <c r="Y90" s="101">
        <v>0</v>
      </c>
      <c r="Z90" s="101">
        <v>0</v>
      </c>
      <c r="AA90" s="101">
        <v>0</v>
      </c>
      <c r="AB90" s="101" t="s">
        <v>125</v>
      </c>
      <c r="AC90" s="101">
        <v>0</v>
      </c>
      <c r="AD90" s="101" t="s">
        <v>1</v>
      </c>
      <c r="AE90" s="101">
        <v>112</v>
      </c>
      <c r="AG90" s="101" t="s">
        <v>1</v>
      </c>
      <c r="AH90" s="101">
        <v>0</v>
      </c>
      <c r="AJ90" s="101" t="str">
        <f t="shared" si="13"/>
        <v>445100250005</v>
      </c>
      <c r="AL90" s="101" t="str">
        <f t="shared" si="8"/>
        <v>445100250005</v>
      </c>
      <c r="AM90" s="101" t="str">
        <f t="shared" si="9"/>
        <v>TINTA PARA MIMEOGRAFO X 217 mL</v>
      </c>
      <c r="AN90" s="101" t="str">
        <f t="shared" si="10"/>
        <v>UNIDAD</v>
      </c>
      <c r="AO90" s="101">
        <f t="shared" si="11"/>
        <v>15</v>
      </c>
    </row>
    <row r="92" spans="1:41" x14ac:dyDescent="0.25">
      <c r="A92" s="101" t="s">
        <v>284</v>
      </c>
      <c r="B92" s="101" t="s">
        <v>285</v>
      </c>
      <c r="C92" s="101">
        <v>112</v>
      </c>
      <c r="D92" s="101" t="s">
        <v>113</v>
      </c>
      <c r="E92" s="101" t="s">
        <v>286</v>
      </c>
      <c r="F92" s="101" t="s">
        <v>171</v>
      </c>
      <c r="G92" s="101" t="s">
        <v>226</v>
      </c>
      <c r="H92" s="101" t="s">
        <v>113</v>
      </c>
      <c r="I92" s="101">
        <v>112</v>
      </c>
      <c r="J92" s="101">
        <v>2016</v>
      </c>
      <c r="K92" s="101">
        <v>1004</v>
      </c>
      <c r="L92" s="101" t="s">
        <v>117</v>
      </c>
      <c r="M92" s="101">
        <v>118.59460300000001</v>
      </c>
      <c r="N92" s="101">
        <v>112</v>
      </c>
      <c r="O92" s="101" t="s">
        <v>163</v>
      </c>
      <c r="P92" s="101" t="s">
        <v>113</v>
      </c>
      <c r="Q92" s="101" t="s">
        <v>119</v>
      </c>
      <c r="R92" s="101" t="s">
        <v>120</v>
      </c>
      <c r="S92" s="101" t="s">
        <v>121</v>
      </c>
      <c r="T92" s="101" t="s">
        <v>163</v>
      </c>
      <c r="U92" s="101" t="s">
        <v>119</v>
      </c>
      <c r="W92" s="101" t="s">
        <v>124</v>
      </c>
      <c r="X92" s="101">
        <v>0</v>
      </c>
      <c r="Y92" s="101">
        <v>0</v>
      </c>
      <c r="Z92" s="101">
        <v>0</v>
      </c>
      <c r="AA92" s="101">
        <v>0</v>
      </c>
      <c r="AB92" s="101" t="s">
        <v>125</v>
      </c>
      <c r="AC92" s="101">
        <v>0</v>
      </c>
      <c r="AD92" s="101" t="s">
        <v>1</v>
      </c>
      <c r="AE92" s="101">
        <v>112</v>
      </c>
      <c r="AG92" s="101" t="s">
        <v>1</v>
      </c>
      <c r="AH92" s="101">
        <v>0</v>
      </c>
      <c r="AJ92" s="101" t="str">
        <f>CONCATENATE(E92,F92,G92,A92)</f>
        <v>470300141123</v>
      </c>
      <c r="AL92" s="101" t="str">
        <f t="shared" si="8"/>
        <v>470300141123</v>
      </c>
      <c r="AM92" s="101" t="str">
        <f t="shared" si="9"/>
        <v>JUEGO DE LAMINAS, FICHAS, RECETARIOS Y FOLLETO DE ANIMACION A LA LECTURA EN ESTUCHE</v>
      </c>
      <c r="AN92" s="101" t="str">
        <f t="shared" si="10"/>
        <v>UNIDAD</v>
      </c>
      <c r="AO92" s="101">
        <f t="shared" si="11"/>
        <v>118.59460300000001</v>
      </c>
    </row>
    <row r="93" spans="1:41" x14ac:dyDescent="0.25">
      <c r="A93" s="101" t="s">
        <v>635</v>
      </c>
      <c r="B93" s="101" t="s">
        <v>636</v>
      </c>
      <c r="C93" s="101">
        <v>112</v>
      </c>
      <c r="D93" s="101" t="s">
        <v>113</v>
      </c>
      <c r="E93" s="101" t="s">
        <v>286</v>
      </c>
      <c r="F93" s="101" t="s">
        <v>637</v>
      </c>
      <c r="G93" s="101" t="s">
        <v>150</v>
      </c>
      <c r="H93" s="101" t="s">
        <v>113</v>
      </c>
      <c r="I93" s="101">
        <v>112</v>
      </c>
      <c r="J93" s="101">
        <v>2016</v>
      </c>
      <c r="K93" s="101">
        <v>1505</v>
      </c>
      <c r="L93" s="101" t="s">
        <v>117</v>
      </c>
      <c r="M93" s="101">
        <v>4.8099999999999996</v>
      </c>
      <c r="N93" s="101">
        <v>112</v>
      </c>
      <c r="O93" s="101" t="s">
        <v>615</v>
      </c>
      <c r="P93" s="101" t="s">
        <v>113</v>
      </c>
      <c r="Q93" s="101" t="s">
        <v>609</v>
      </c>
      <c r="R93" s="101" t="s">
        <v>120</v>
      </c>
      <c r="S93" s="101" t="s">
        <v>121</v>
      </c>
      <c r="T93" s="101" t="s">
        <v>620</v>
      </c>
      <c r="U93" s="101" t="s">
        <v>609</v>
      </c>
      <c r="W93" s="101" t="s">
        <v>124</v>
      </c>
      <c r="X93" s="101">
        <v>0</v>
      </c>
      <c r="Y93" s="101">
        <v>0</v>
      </c>
      <c r="Z93" s="101">
        <v>0</v>
      </c>
      <c r="AA93" s="101">
        <v>0</v>
      </c>
      <c r="AB93" s="101" t="s">
        <v>125</v>
      </c>
      <c r="AC93" s="101">
        <v>0</v>
      </c>
      <c r="AD93" s="101" t="s">
        <v>1</v>
      </c>
      <c r="AE93" s="101">
        <v>112</v>
      </c>
      <c r="AG93" s="101" t="s">
        <v>1</v>
      </c>
      <c r="AH93" s="101">
        <v>0</v>
      </c>
      <c r="AJ93" s="101" t="str">
        <f>CONCATENATE(E93,F93,G93,A93)</f>
        <v>474000060531</v>
      </c>
      <c r="AL93" s="101" t="str">
        <f t="shared" si="8"/>
        <v>474000060531</v>
      </c>
      <c r="AM93" s="101" t="str">
        <f t="shared" si="9"/>
        <v>GUIA DOCENTE PARA EL USO DEL CUADERNO DE TRABAJO APRENDEMOS JUGANDO PARA NIÑOS Y NIÑAS DE 4 AÑOS</v>
      </c>
      <c r="AN93" s="101" t="str">
        <f t="shared" si="10"/>
        <v>UNIDAD</v>
      </c>
      <c r="AO93" s="101">
        <f t="shared" si="11"/>
        <v>4.8099999999999996</v>
      </c>
    </row>
    <row r="95" spans="1:41" x14ac:dyDescent="0.25">
      <c r="A95" s="101" t="s">
        <v>288</v>
      </c>
      <c r="B95" s="101" t="s">
        <v>289</v>
      </c>
      <c r="C95" s="101">
        <v>112</v>
      </c>
      <c r="D95" s="101" t="s">
        <v>113</v>
      </c>
      <c r="E95" s="101" t="s">
        <v>290</v>
      </c>
      <c r="F95" s="101" t="s">
        <v>291</v>
      </c>
      <c r="G95" s="101" t="s">
        <v>135</v>
      </c>
      <c r="H95" s="101" t="s">
        <v>113</v>
      </c>
      <c r="I95" s="101">
        <v>112</v>
      </c>
      <c r="J95" s="101">
        <v>2016</v>
      </c>
      <c r="K95" s="101">
        <v>1004</v>
      </c>
      <c r="L95" s="101" t="s">
        <v>117</v>
      </c>
      <c r="M95" s="101">
        <v>210</v>
      </c>
      <c r="N95" s="101">
        <v>112</v>
      </c>
      <c r="O95" s="101" t="s">
        <v>163</v>
      </c>
      <c r="P95" s="101" t="s">
        <v>113</v>
      </c>
      <c r="Q95" s="101" t="s">
        <v>119</v>
      </c>
      <c r="R95" s="101" t="s">
        <v>120</v>
      </c>
      <c r="S95" s="101" t="s">
        <v>121</v>
      </c>
      <c r="T95" s="101" t="s">
        <v>163</v>
      </c>
      <c r="U95" s="101" t="s">
        <v>119</v>
      </c>
      <c r="W95" s="101" t="s">
        <v>124</v>
      </c>
      <c r="X95" s="101">
        <v>0</v>
      </c>
      <c r="Y95" s="101">
        <v>0</v>
      </c>
      <c r="Z95" s="101">
        <v>0</v>
      </c>
      <c r="AA95" s="101">
        <v>0</v>
      </c>
      <c r="AB95" s="101" t="s">
        <v>125</v>
      </c>
      <c r="AC95" s="101">
        <v>0</v>
      </c>
      <c r="AD95" s="101" t="s">
        <v>1</v>
      </c>
      <c r="AE95" s="101">
        <v>112</v>
      </c>
      <c r="AG95" s="101" t="s">
        <v>1</v>
      </c>
      <c r="AH95" s="101">
        <v>0</v>
      </c>
      <c r="AJ95" s="101" t="str">
        <f t="shared" ref="AJ95:AJ137" si="14">CONCATENATE(E95,F95,G95,A95)</f>
        <v>541100017086</v>
      </c>
      <c r="AL95" s="101" t="str">
        <f t="shared" si="8"/>
        <v>541100017086</v>
      </c>
      <c r="AM95" s="101" t="str">
        <f t="shared" si="9"/>
        <v>LIBRO LEY DE PROCEDIMIENTO ADMINISTRATIVO GENERAL - LEY 27444</v>
      </c>
      <c r="AN95" s="101" t="str">
        <f t="shared" si="10"/>
        <v>UNIDAD</v>
      </c>
      <c r="AO95" s="101">
        <f t="shared" si="11"/>
        <v>210</v>
      </c>
    </row>
    <row r="96" spans="1:41" x14ac:dyDescent="0.25">
      <c r="A96" s="101" t="s">
        <v>638</v>
      </c>
      <c r="B96" s="101" t="s">
        <v>639</v>
      </c>
      <c r="C96" s="101">
        <v>112</v>
      </c>
      <c r="D96" s="101" t="s">
        <v>113</v>
      </c>
      <c r="E96" s="101" t="s">
        <v>290</v>
      </c>
      <c r="F96" s="101" t="s">
        <v>291</v>
      </c>
      <c r="G96" s="101" t="s">
        <v>317</v>
      </c>
      <c r="H96" s="101" t="s">
        <v>113</v>
      </c>
      <c r="I96" s="101">
        <v>112</v>
      </c>
      <c r="J96" s="101">
        <v>2016</v>
      </c>
      <c r="K96" s="101">
        <v>1505</v>
      </c>
      <c r="L96" s="101" t="s">
        <v>117</v>
      </c>
      <c r="M96" s="101">
        <v>3.22</v>
      </c>
      <c r="N96" s="101">
        <v>112</v>
      </c>
      <c r="O96" s="101" t="s">
        <v>615</v>
      </c>
      <c r="P96" s="101" t="s">
        <v>113</v>
      </c>
      <c r="Q96" s="101" t="s">
        <v>609</v>
      </c>
      <c r="R96" s="101" t="s">
        <v>120</v>
      </c>
      <c r="S96" s="101" t="s">
        <v>121</v>
      </c>
      <c r="T96" s="101" t="s">
        <v>620</v>
      </c>
      <c r="U96" s="101" t="s">
        <v>609</v>
      </c>
      <c r="W96" s="101" t="s">
        <v>124</v>
      </c>
      <c r="X96" s="101">
        <v>0</v>
      </c>
      <c r="Y96" s="101">
        <v>0</v>
      </c>
      <c r="Z96" s="101">
        <v>0</v>
      </c>
      <c r="AA96" s="101">
        <v>0</v>
      </c>
      <c r="AB96" s="101" t="s">
        <v>125</v>
      </c>
      <c r="AC96" s="101">
        <v>0</v>
      </c>
      <c r="AD96" s="101" t="s">
        <v>1</v>
      </c>
      <c r="AE96" s="101">
        <v>112</v>
      </c>
      <c r="AG96" s="101" t="s">
        <v>1</v>
      </c>
      <c r="AH96" s="101">
        <v>0</v>
      </c>
      <c r="AJ96" s="101" t="str">
        <f t="shared" si="14"/>
        <v>541100030398</v>
      </c>
      <c r="AL96" s="101" t="str">
        <f t="shared" si="8"/>
        <v>541100030398</v>
      </c>
      <c r="AM96" s="101" t="str">
        <f t="shared" si="9"/>
        <v>MANUAL DE COMPRENSION DE LECTURA PARA DOCENTES DE EDUCACION SECUNDARIA - MCL 2</v>
      </c>
      <c r="AN96" s="101" t="str">
        <f t="shared" si="10"/>
        <v>UNIDAD</v>
      </c>
      <c r="AO96" s="101">
        <f t="shared" si="11"/>
        <v>3.22</v>
      </c>
    </row>
    <row r="97" spans="1:41" x14ac:dyDescent="0.25">
      <c r="A97" s="101" t="s">
        <v>640</v>
      </c>
      <c r="B97" s="101" t="s">
        <v>641</v>
      </c>
      <c r="C97" s="101">
        <v>112</v>
      </c>
      <c r="D97" s="101" t="s">
        <v>113</v>
      </c>
      <c r="E97" s="101" t="s">
        <v>290</v>
      </c>
      <c r="F97" s="101" t="s">
        <v>291</v>
      </c>
      <c r="G97" s="101" t="s">
        <v>317</v>
      </c>
      <c r="H97" s="101" t="s">
        <v>113</v>
      </c>
      <c r="I97" s="101">
        <v>112</v>
      </c>
      <c r="J97" s="101">
        <v>2016</v>
      </c>
      <c r="K97" s="101">
        <v>1505</v>
      </c>
      <c r="L97" s="101" t="s">
        <v>117</v>
      </c>
      <c r="M97" s="101">
        <v>4.63</v>
      </c>
      <c r="N97" s="101">
        <v>112</v>
      </c>
      <c r="O97" s="101" t="s">
        <v>615</v>
      </c>
      <c r="P97" s="101" t="s">
        <v>113</v>
      </c>
      <c r="Q97" s="101" t="s">
        <v>609</v>
      </c>
      <c r="R97" s="101" t="s">
        <v>120</v>
      </c>
      <c r="S97" s="101" t="s">
        <v>121</v>
      </c>
      <c r="T97" s="101" t="s">
        <v>620</v>
      </c>
      <c r="U97" s="101" t="s">
        <v>609</v>
      </c>
      <c r="W97" s="101" t="s">
        <v>124</v>
      </c>
      <c r="X97" s="101">
        <v>0</v>
      </c>
      <c r="Y97" s="101">
        <v>0</v>
      </c>
      <c r="Z97" s="101">
        <v>0</v>
      </c>
      <c r="AA97" s="101">
        <v>0</v>
      </c>
      <c r="AB97" s="101" t="s">
        <v>125</v>
      </c>
      <c r="AC97" s="101">
        <v>0</v>
      </c>
      <c r="AD97" s="101" t="s">
        <v>1</v>
      </c>
      <c r="AE97" s="101">
        <v>112</v>
      </c>
      <c r="AG97" s="101" t="s">
        <v>1</v>
      </c>
      <c r="AH97" s="101">
        <v>0</v>
      </c>
      <c r="AJ97" s="101" t="str">
        <f t="shared" si="14"/>
        <v>541100030399</v>
      </c>
      <c r="AL97" s="101" t="str">
        <f t="shared" si="8"/>
        <v>541100030399</v>
      </c>
      <c r="AM97" s="101" t="str">
        <f t="shared" si="9"/>
        <v>MANUAL DE COMPRENSION DE LECTURA PARA DOCENTES DE EDUCACION SECUNDARIA - MCL 3</v>
      </c>
      <c r="AN97" s="101" t="str">
        <f t="shared" si="10"/>
        <v>UNIDAD</v>
      </c>
      <c r="AO97" s="101">
        <f t="shared" si="11"/>
        <v>4.63</v>
      </c>
    </row>
    <row r="98" spans="1:41" x14ac:dyDescent="0.25">
      <c r="A98" s="101" t="s">
        <v>642</v>
      </c>
      <c r="B98" s="101" t="s">
        <v>643</v>
      </c>
      <c r="C98" s="101">
        <v>112</v>
      </c>
      <c r="D98" s="101" t="s">
        <v>113</v>
      </c>
      <c r="E98" s="101" t="s">
        <v>290</v>
      </c>
      <c r="F98" s="101" t="s">
        <v>291</v>
      </c>
      <c r="G98" s="101" t="s">
        <v>317</v>
      </c>
      <c r="H98" s="101" t="s">
        <v>113</v>
      </c>
      <c r="I98" s="101">
        <v>112</v>
      </c>
      <c r="J98" s="101">
        <v>2016</v>
      </c>
      <c r="K98" s="101">
        <v>1505</v>
      </c>
      <c r="L98" s="101" t="s">
        <v>117</v>
      </c>
      <c r="M98" s="101">
        <v>4.6399999999999997</v>
      </c>
      <c r="N98" s="101">
        <v>112</v>
      </c>
      <c r="O98" s="101" t="s">
        <v>615</v>
      </c>
      <c r="P98" s="101" t="s">
        <v>113</v>
      </c>
      <c r="Q98" s="101" t="s">
        <v>609</v>
      </c>
      <c r="R98" s="101" t="s">
        <v>120</v>
      </c>
      <c r="S98" s="101" t="s">
        <v>121</v>
      </c>
      <c r="T98" s="101" t="s">
        <v>620</v>
      </c>
      <c r="U98" s="101" t="s">
        <v>609</v>
      </c>
      <c r="W98" s="101" t="s">
        <v>124</v>
      </c>
      <c r="X98" s="101">
        <v>0</v>
      </c>
      <c r="Y98" s="101">
        <v>0</v>
      </c>
      <c r="Z98" s="101">
        <v>0</v>
      </c>
      <c r="AA98" s="101">
        <v>0</v>
      </c>
      <c r="AB98" s="101" t="s">
        <v>125</v>
      </c>
      <c r="AC98" s="101">
        <v>0</v>
      </c>
      <c r="AD98" s="101" t="s">
        <v>1</v>
      </c>
      <c r="AE98" s="101">
        <v>112</v>
      </c>
      <c r="AG98" s="101" t="s">
        <v>1</v>
      </c>
      <c r="AH98" s="101">
        <v>0</v>
      </c>
      <c r="AJ98" s="101" t="str">
        <f t="shared" si="14"/>
        <v>541100030400</v>
      </c>
      <c r="AL98" s="101" t="str">
        <f t="shared" si="8"/>
        <v>541100030400</v>
      </c>
      <c r="AM98" s="101" t="str">
        <f t="shared" si="9"/>
        <v>MANUAL DE COMPRENSION DE LECTURA PARA DOCENTES DE EDUCACION SECUNDARIA - MCL 4</v>
      </c>
      <c r="AN98" s="101" t="str">
        <f t="shared" si="10"/>
        <v>UNIDAD</v>
      </c>
      <c r="AO98" s="101">
        <f t="shared" si="11"/>
        <v>4.6399999999999997</v>
      </c>
    </row>
    <row r="99" spans="1:41" x14ac:dyDescent="0.25">
      <c r="A99" s="101" t="s">
        <v>644</v>
      </c>
      <c r="B99" s="101" t="s">
        <v>645</v>
      </c>
      <c r="C99" s="101">
        <v>112</v>
      </c>
      <c r="D99" s="101" t="s">
        <v>113</v>
      </c>
      <c r="E99" s="101" t="s">
        <v>290</v>
      </c>
      <c r="F99" s="101" t="s">
        <v>291</v>
      </c>
      <c r="G99" s="101" t="s">
        <v>317</v>
      </c>
      <c r="H99" s="101" t="s">
        <v>113</v>
      </c>
      <c r="I99" s="101">
        <v>112</v>
      </c>
      <c r="J99" s="101">
        <v>2016</v>
      </c>
      <c r="K99" s="101">
        <v>1505</v>
      </c>
      <c r="L99" s="101" t="s">
        <v>117</v>
      </c>
      <c r="M99" s="101">
        <v>3.11</v>
      </c>
      <c r="N99" s="101">
        <v>112</v>
      </c>
      <c r="O99" s="101" t="s">
        <v>615</v>
      </c>
      <c r="P99" s="101" t="s">
        <v>113</v>
      </c>
      <c r="Q99" s="101" t="s">
        <v>609</v>
      </c>
      <c r="R99" s="101" t="s">
        <v>120</v>
      </c>
      <c r="S99" s="101" t="s">
        <v>121</v>
      </c>
      <c r="T99" s="101" t="s">
        <v>620</v>
      </c>
      <c r="U99" s="101" t="s">
        <v>609</v>
      </c>
      <c r="W99" s="101" t="s">
        <v>124</v>
      </c>
      <c r="X99" s="101">
        <v>0</v>
      </c>
      <c r="Y99" s="101">
        <v>0</v>
      </c>
      <c r="Z99" s="101">
        <v>0</v>
      </c>
      <c r="AA99" s="101">
        <v>0</v>
      </c>
      <c r="AB99" s="101" t="s">
        <v>125</v>
      </c>
      <c r="AC99" s="101">
        <v>0</v>
      </c>
      <c r="AD99" s="101" t="s">
        <v>1</v>
      </c>
      <c r="AE99" s="101">
        <v>112</v>
      </c>
      <c r="AG99" s="101" t="s">
        <v>1</v>
      </c>
      <c r="AH99" s="101">
        <v>0</v>
      </c>
      <c r="AJ99" s="101" t="str">
        <f t="shared" si="14"/>
        <v>541100030401</v>
      </c>
      <c r="AL99" s="101" t="str">
        <f t="shared" si="8"/>
        <v>541100030401</v>
      </c>
      <c r="AM99" s="101" t="str">
        <f t="shared" si="9"/>
        <v>MANUAL DE COMPRENSION DE LECTURA PARA DOCENTES DE EDUCACION SECUNDARIA - MCL 5</v>
      </c>
      <c r="AN99" s="101" t="str">
        <f t="shared" si="10"/>
        <v>UNIDAD</v>
      </c>
      <c r="AO99" s="101">
        <f t="shared" si="11"/>
        <v>3.11</v>
      </c>
    </row>
    <row r="100" spans="1:41" x14ac:dyDescent="0.25">
      <c r="A100" s="101" t="s">
        <v>646</v>
      </c>
      <c r="B100" s="101" t="s">
        <v>647</v>
      </c>
      <c r="C100" s="101">
        <v>112</v>
      </c>
      <c r="D100" s="101" t="s">
        <v>113</v>
      </c>
      <c r="E100" s="101" t="s">
        <v>290</v>
      </c>
      <c r="F100" s="101" t="s">
        <v>291</v>
      </c>
      <c r="G100" s="101" t="s">
        <v>317</v>
      </c>
      <c r="H100" s="101" t="s">
        <v>113</v>
      </c>
      <c r="I100" s="101">
        <v>112</v>
      </c>
      <c r="J100" s="101">
        <v>2016</v>
      </c>
      <c r="K100" s="101">
        <v>1505</v>
      </c>
      <c r="L100" s="101" t="s">
        <v>117</v>
      </c>
      <c r="M100" s="101">
        <v>3.24</v>
      </c>
      <c r="N100" s="101">
        <v>112</v>
      </c>
      <c r="O100" s="101" t="s">
        <v>615</v>
      </c>
      <c r="P100" s="101" t="s">
        <v>113</v>
      </c>
      <c r="Q100" s="101" t="s">
        <v>609</v>
      </c>
      <c r="R100" s="101" t="s">
        <v>120</v>
      </c>
      <c r="S100" s="101" t="s">
        <v>121</v>
      </c>
      <c r="T100" s="101" t="s">
        <v>620</v>
      </c>
      <c r="U100" s="101" t="s">
        <v>609</v>
      </c>
      <c r="W100" s="101" t="s">
        <v>124</v>
      </c>
      <c r="X100" s="101">
        <v>0</v>
      </c>
      <c r="Y100" s="101">
        <v>0</v>
      </c>
      <c r="Z100" s="101">
        <v>0</v>
      </c>
      <c r="AA100" s="101">
        <v>0</v>
      </c>
      <c r="AB100" s="101" t="s">
        <v>125</v>
      </c>
      <c r="AC100" s="101">
        <v>0</v>
      </c>
      <c r="AD100" s="101" t="s">
        <v>1</v>
      </c>
      <c r="AE100" s="101">
        <v>112</v>
      </c>
      <c r="AG100" s="101" t="s">
        <v>1</v>
      </c>
      <c r="AH100" s="101">
        <v>0</v>
      </c>
      <c r="AJ100" s="101" t="str">
        <f t="shared" si="14"/>
        <v>541100030402</v>
      </c>
      <c r="AL100" s="101" t="str">
        <f t="shared" si="8"/>
        <v>541100030402</v>
      </c>
      <c r="AM100" s="101" t="str">
        <f t="shared" si="9"/>
        <v>MANUAL DE COMPRENSION DE LECTURA PARA DOCENTES DE EDUCACION SECUNDARIA - MCL 6</v>
      </c>
      <c r="AN100" s="101" t="str">
        <f t="shared" si="10"/>
        <v>UNIDAD</v>
      </c>
      <c r="AO100" s="101">
        <f t="shared" si="11"/>
        <v>3.24</v>
      </c>
    </row>
    <row r="101" spans="1:41" x14ac:dyDescent="0.25">
      <c r="A101" s="101" t="s">
        <v>648</v>
      </c>
      <c r="B101" s="101" t="s">
        <v>649</v>
      </c>
      <c r="C101" s="101">
        <v>112</v>
      </c>
      <c r="D101" s="101" t="s">
        <v>113</v>
      </c>
      <c r="E101" s="101" t="s">
        <v>290</v>
      </c>
      <c r="F101" s="101" t="s">
        <v>291</v>
      </c>
      <c r="G101" s="101" t="s">
        <v>145</v>
      </c>
      <c r="H101" s="101" t="s">
        <v>113</v>
      </c>
      <c r="I101" s="101">
        <v>112</v>
      </c>
      <c r="J101" s="101">
        <v>2016</v>
      </c>
      <c r="K101" s="101">
        <v>1505</v>
      </c>
      <c r="L101" s="101" t="s">
        <v>117</v>
      </c>
      <c r="M101" s="101">
        <v>3.11</v>
      </c>
      <c r="N101" s="101">
        <v>112</v>
      </c>
      <c r="O101" s="101" t="s">
        <v>615</v>
      </c>
      <c r="P101" s="101" t="s">
        <v>113</v>
      </c>
      <c r="Q101" s="101" t="s">
        <v>609</v>
      </c>
      <c r="R101" s="101" t="s">
        <v>120</v>
      </c>
      <c r="S101" s="101" t="s">
        <v>121</v>
      </c>
      <c r="T101" s="101" t="s">
        <v>620</v>
      </c>
      <c r="U101" s="101" t="s">
        <v>609</v>
      </c>
      <c r="W101" s="101" t="s">
        <v>124</v>
      </c>
      <c r="X101" s="101">
        <v>0</v>
      </c>
      <c r="Y101" s="101">
        <v>0</v>
      </c>
      <c r="Z101" s="101">
        <v>0</v>
      </c>
      <c r="AA101" s="101">
        <v>0</v>
      </c>
      <c r="AB101" s="101" t="s">
        <v>125</v>
      </c>
      <c r="AC101" s="101">
        <v>0</v>
      </c>
      <c r="AD101" s="101" t="s">
        <v>1</v>
      </c>
      <c r="AE101" s="101">
        <v>112</v>
      </c>
      <c r="AG101" s="101" t="s">
        <v>1</v>
      </c>
      <c r="AH101" s="101">
        <v>0</v>
      </c>
      <c r="AJ101" s="101" t="str">
        <f t="shared" si="14"/>
        <v>541100050253</v>
      </c>
      <c r="AL101" s="101" t="str">
        <f t="shared" si="8"/>
        <v>541100050253</v>
      </c>
      <c r="AM101" s="101" t="str">
        <f t="shared" si="9"/>
        <v>CUADERNO PARA EL ESTUDIANTE COMPRENSION LECTORA 4</v>
      </c>
      <c r="AN101" s="101" t="str">
        <f t="shared" si="10"/>
        <v>UNIDAD</v>
      </c>
      <c r="AO101" s="101">
        <f t="shared" si="11"/>
        <v>3.11</v>
      </c>
    </row>
    <row r="102" spans="1:41" x14ac:dyDescent="0.25">
      <c r="A102" s="101" t="s">
        <v>650</v>
      </c>
      <c r="B102" s="101" t="s">
        <v>651</v>
      </c>
      <c r="C102" s="101">
        <v>112</v>
      </c>
      <c r="D102" s="101" t="s">
        <v>113</v>
      </c>
      <c r="E102" s="101" t="s">
        <v>290</v>
      </c>
      <c r="F102" s="101" t="s">
        <v>291</v>
      </c>
      <c r="G102" s="101" t="s">
        <v>145</v>
      </c>
      <c r="H102" s="101" t="s">
        <v>113</v>
      </c>
      <c r="I102" s="101">
        <v>112</v>
      </c>
      <c r="J102" s="101">
        <v>2016</v>
      </c>
      <c r="K102" s="101">
        <v>1505</v>
      </c>
      <c r="L102" s="101" t="s">
        <v>117</v>
      </c>
      <c r="M102" s="101">
        <v>3.24</v>
      </c>
      <c r="N102" s="101">
        <v>112</v>
      </c>
      <c r="O102" s="101" t="s">
        <v>615</v>
      </c>
      <c r="P102" s="101" t="s">
        <v>113</v>
      </c>
      <c r="Q102" s="101" t="s">
        <v>609</v>
      </c>
      <c r="R102" s="101" t="s">
        <v>120</v>
      </c>
      <c r="S102" s="101" t="s">
        <v>121</v>
      </c>
      <c r="T102" s="101" t="s">
        <v>620</v>
      </c>
      <c r="U102" s="101" t="s">
        <v>609</v>
      </c>
      <c r="W102" s="101" t="s">
        <v>124</v>
      </c>
      <c r="X102" s="101">
        <v>0</v>
      </c>
      <c r="Y102" s="101">
        <v>0</v>
      </c>
      <c r="Z102" s="101">
        <v>0</v>
      </c>
      <c r="AA102" s="101">
        <v>0</v>
      </c>
      <c r="AB102" s="101" t="s">
        <v>125</v>
      </c>
      <c r="AC102" s="101">
        <v>0</v>
      </c>
      <c r="AD102" s="101" t="s">
        <v>1</v>
      </c>
      <c r="AE102" s="101">
        <v>112</v>
      </c>
      <c r="AG102" s="101" t="s">
        <v>1</v>
      </c>
      <c r="AH102" s="101">
        <v>0</v>
      </c>
      <c r="AJ102" s="101" t="str">
        <f t="shared" si="14"/>
        <v>541100050254</v>
      </c>
      <c r="AL102" s="101" t="str">
        <f t="shared" si="8"/>
        <v>541100050254</v>
      </c>
      <c r="AM102" s="101" t="str">
        <f t="shared" si="9"/>
        <v>CUADERNO PARA EL ESTUDIANTE COMPRENSION LECTORA 5</v>
      </c>
      <c r="AN102" s="101" t="str">
        <f t="shared" si="10"/>
        <v>UNIDAD</v>
      </c>
      <c r="AO102" s="101">
        <f t="shared" si="11"/>
        <v>3.24</v>
      </c>
    </row>
    <row r="103" spans="1:41" x14ac:dyDescent="0.25">
      <c r="A103" s="101" t="s">
        <v>652</v>
      </c>
      <c r="B103" s="101" t="s">
        <v>653</v>
      </c>
      <c r="C103" s="101">
        <v>112</v>
      </c>
      <c r="D103" s="101" t="s">
        <v>113</v>
      </c>
      <c r="E103" s="101" t="s">
        <v>290</v>
      </c>
      <c r="F103" s="101" t="s">
        <v>291</v>
      </c>
      <c r="G103" s="101" t="s">
        <v>145</v>
      </c>
      <c r="H103" s="101" t="s">
        <v>113</v>
      </c>
      <c r="I103" s="101">
        <v>112</v>
      </c>
      <c r="J103" s="101">
        <v>2016</v>
      </c>
      <c r="K103" s="101">
        <v>1505</v>
      </c>
      <c r="L103" s="101" t="s">
        <v>117</v>
      </c>
      <c r="M103" s="101">
        <v>3.22</v>
      </c>
      <c r="N103" s="101">
        <v>112</v>
      </c>
      <c r="O103" s="101" t="s">
        <v>615</v>
      </c>
      <c r="P103" s="101" t="s">
        <v>113</v>
      </c>
      <c r="Q103" s="101" t="s">
        <v>609</v>
      </c>
      <c r="R103" s="101" t="s">
        <v>120</v>
      </c>
      <c r="S103" s="101" t="s">
        <v>121</v>
      </c>
      <c r="T103" s="101" t="s">
        <v>620</v>
      </c>
      <c r="U103" s="101" t="s">
        <v>609</v>
      </c>
      <c r="W103" s="101" t="s">
        <v>124</v>
      </c>
      <c r="X103" s="101">
        <v>0</v>
      </c>
      <c r="Y103" s="101">
        <v>0</v>
      </c>
      <c r="Z103" s="101">
        <v>0</v>
      </c>
      <c r="AA103" s="101">
        <v>0</v>
      </c>
      <c r="AB103" s="101" t="s">
        <v>125</v>
      </c>
      <c r="AC103" s="101">
        <v>0</v>
      </c>
      <c r="AD103" s="101" t="s">
        <v>1</v>
      </c>
      <c r="AE103" s="101">
        <v>112</v>
      </c>
      <c r="AG103" s="101" t="s">
        <v>1</v>
      </c>
      <c r="AH103" s="101">
        <v>0</v>
      </c>
      <c r="AJ103" s="101" t="str">
        <f t="shared" si="14"/>
        <v>541100053121</v>
      </c>
      <c r="AL103" s="101" t="str">
        <f t="shared" si="8"/>
        <v>541100053121</v>
      </c>
      <c r="AM103" s="101" t="str">
        <f t="shared" si="9"/>
        <v>CUADERNO PARA EL ESTUDIANTE COMPRENSION LECTORA 1</v>
      </c>
      <c r="AN103" s="101" t="str">
        <f t="shared" si="10"/>
        <v>UNIDAD</v>
      </c>
      <c r="AO103" s="101">
        <f t="shared" si="11"/>
        <v>3.22</v>
      </c>
    </row>
    <row r="104" spans="1:41" x14ac:dyDescent="0.25">
      <c r="A104" s="101" t="s">
        <v>654</v>
      </c>
      <c r="B104" s="101" t="s">
        <v>655</v>
      </c>
      <c r="C104" s="101">
        <v>112</v>
      </c>
      <c r="D104" s="101" t="s">
        <v>113</v>
      </c>
      <c r="E104" s="101" t="s">
        <v>290</v>
      </c>
      <c r="F104" s="101" t="s">
        <v>291</v>
      </c>
      <c r="G104" s="101" t="s">
        <v>145</v>
      </c>
      <c r="H104" s="101" t="s">
        <v>113</v>
      </c>
      <c r="I104" s="101">
        <v>112</v>
      </c>
      <c r="J104" s="101">
        <v>2016</v>
      </c>
      <c r="K104" s="101">
        <v>1505</v>
      </c>
      <c r="L104" s="101" t="s">
        <v>117</v>
      </c>
      <c r="M104" s="101">
        <v>4.63</v>
      </c>
      <c r="N104" s="101">
        <v>112</v>
      </c>
      <c r="O104" s="101" t="s">
        <v>615</v>
      </c>
      <c r="P104" s="101" t="s">
        <v>113</v>
      </c>
      <c r="Q104" s="101" t="s">
        <v>609</v>
      </c>
      <c r="R104" s="101" t="s">
        <v>120</v>
      </c>
      <c r="S104" s="101" t="s">
        <v>121</v>
      </c>
      <c r="T104" s="101" t="s">
        <v>620</v>
      </c>
      <c r="U104" s="101" t="s">
        <v>609</v>
      </c>
      <c r="W104" s="101" t="s">
        <v>124</v>
      </c>
      <c r="X104" s="101">
        <v>0</v>
      </c>
      <c r="Y104" s="101">
        <v>0</v>
      </c>
      <c r="Z104" s="101">
        <v>0</v>
      </c>
      <c r="AA104" s="101">
        <v>0</v>
      </c>
      <c r="AB104" s="101" t="s">
        <v>125</v>
      </c>
      <c r="AC104" s="101">
        <v>0</v>
      </c>
      <c r="AD104" s="101" t="s">
        <v>1</v>
      </c>
      <c r="AE104" s="101">
        <v>112</v>
      </c>
      <c r="AG104" s="101" t="s">
        <v>1</v>
      </c>
      <c r="AH104" s="101">
        <v>0</v>
      </c>
      <c r="AJ104" s="101" t="str">
        <f t="shared" si="14"/>
        <v>541100053122</v>
      </c>
      <c r="AL104" s="101" t="str">
        <f t="shared" si="8"/>
        <v>541100053122</v>
      </c>
      <c r="AM104" s="101" t="str">
        <f t="shared" si="9"/>
        <v>CUADERNO PARA EL ESTUDIANTE COMPRENSION LECTORA 2</v>
      </c>
      <c r="AN104" s="101" t="str">
        <f t="shared" si="10"/>
        <v>UNIDAD</v>
      </c>
      <c r="AO104" s="101">
        <f t="shared" si="11"/>
        <v>4.63</v>
      </c>
    </row>
    <row r="105" spans="1:41" x14ac:dyDescent="0.25">
      <c r="A105" s="101" t="s">
        <v>656</v>
      </c>
      <c r="B105" s="101" t="s">
        <v>657</v>
      </c>
      <c r="C105" s="101">
        <v>112</v>
      </c>
      <c r="D105" s="101" t="s">
        <v>113</v>
      </c>
      <c r="E105" s="101" t="s">
        <v>290</v>
      </c>
      <c r="F105" s="101" t="s">
        <v>291</v>
      </c>
      <c r="G105" s="101" t="s">
        <v>145</v>
      </c>
      <c r="H105" s="101" t="s">
        <v>113</v>
      </c>
      <c r="I105" s="101">
        <v>112</v>
      </c>
      <c r="J105" s="101">
        <v>2016</v>
      </c>
      <c r="K105" s="101">
        <v>1505</v>
      </c>
      <c r="L105" s="101" t="s">
        <v>117</v>
      </c>
      <c r="M105" s="101">
        <v>4.6399999999999997</v>
      </c>
      <c r="N105" s="101">
        <v>112</v>
      </c>
      <c r="O105" s="101" t="s">
        <v>615</v>
      </c>
      <c r="P105" s="101" t="s">
        <v>113</v>
      </c>
      <c r="Q105" s="101" t="s">
        <v>609</v>
      </c>
      <c r="R105" s="101" t="s">
        <v>120</v>
      </c>
      <c r="S105" s="101" t="s">
        <v>121</v>
      </c>
      <c r="T105" s="101" t="s">
        <v>620</v>
      </c>
      <c r="U105" s="101" t="s">
        <v>609</v>
      </c>
      <c r="W105" s="101" t="s">
        <v>124</v>
      </c>
      <c r="X105" s="101">
        <v>0</v>
      </c>
      <c r="Y105" s="101">
        <v>0</v>
      </c>
      <c r="Z105" s="101">
        <v>0</v>
      </c>
      <c r="AA105" s="101">
        <v>0</v>
      </c>
      <c r="AB105" s="101" t="s">
        <v>125</v>
      </c>
      <c r="AC105" s="101">
        <v>0</v>
      </c>
      <c r="AD105" s="101" t="s">
        <v>1</v>
      </c>
      <c r="AE105" s="101">
        <v>112</v>
      </c>
      <c r="AG105" s="101" t="s">
        <v>1</v>
      </c>
      <c r="AH105" s="101">
        <v>0</v>
      </c>
      <c r="AJ105" s="101" t="str">
        <f t="shared" si="14"/>
        <v>541100053123</v>
      </c>
      <c r="AL105" s="101" t="str">
        <f t="shared" si="8"/>
        <v>541100053123</v>
      </c>
      <c r="AM105" s="101" t="str">
        <f t="shared" si="9"/>
        <v>CUADERNO PARA EL ESTUDIANTE COMPRENSION LECTORA 3</v>
      </c>
      <c r="AN105" s="101" t="str">
        <f t="shared" si="10"/>
        <v>UNIDAD</v>
      </c>
      <c r="AO105" s="101">
        <f t="shared" si="11"/>
        <v>4.6399999999999997</v>
      </c>
    </row>
    <row r="106" spans="1:41" x14ac:dyDescent="0.25">
      <c r="A106" s="101" t="s">
        <v>292</v>
      </c>
      <c r="B106" s="101" t="s">
        <v>293</v>
      </c>
      <c r="C106" s="101">
        <v>112</v>
      </c>
      <c r="D106" s="101" t="s">
        <v>113</v>
      </c>
      <c r="E106" s="101" t="s">
        <v>290</v>
      </c>
      <c r="F106" s="101" t="s">
        <v>291</v>
      </c>
      <c r="G106" s="101" t="s">
        <v>145</v>
      </c>
      <c r="H106" s="101" t="s">
        <v>113</v>
      </c>
      <c r="I106" s="101">
        <v>112</v>
      </c>
      <c r="J106" s="101">
        <v>2016</v>
      </c>
      <c r="K106" s="101">
        <v>1004</v>
      </c>
      <c r="L106" s="101" t="s">
        <v>117</v>
      </c>
      <c r="M106" s="101">
        <v>100</v>
      </c>
      <c r="N106" s="101">
        <v>112</v>
      </c>
      <c r="O106" s="101" t="s">
        <v>239</v>
      </c>
      <c r="P106" s="101" t="s">
        <v>113</v>
      </c>
      <c r="Q106" s="101" t="s">
        <v>123</v>
      </c>
      <c r="R106" s="101" t="s">
        <v>139</v>
      </c>
      <c r="S106" s="101" t="s">
        <v>121</v>
      </c>
      <c r="T106" s="101" t="s">
        <v>122</v>
      </c>
      <c r="U106" s="101" t="s">
        <v>123</v>
      </c>
      <c r="W106" s="101" t="s">
        <v>124</v>
      </c>
      <c r="X106" s="101">
        <v>0</v>
      </c>
      <c r="Y106" s="101">
        <v>0</v>
      </c>
      <c r="Z106" s="101">
        <v>0</v>
      </c>
      <c r="AA106" s="101">
        <v>0</v>
      </c>
      <c r="AB106" s="101" t="s">
        <v>125</v>
      </c>
      <c r="AC106" s="101">
        <v>0</v>
      </c>
      <c r="AD106" s="101" t="s">
        <v>1</v>
      </c>
      <c r="AE106" s="101">
        <v>112</v>
      </c>
      <c r="AG106" s="101" t="s">
        <v>1</v>
      </c>
      <c r="AH106" s="101">
        <v>0</v>
      </c>
      <c r="AJ106" s="101" t="str">
        <f t="shared" si="14"/>
        <v>541100053338</v>
      </c>
      <c r="AL106" s="101" t="str">
        <f t="shared" si="8"/>
        <v>541100053338</v>
      </c>
      <c r="AM106" s="101" t="str">
        <f t="shared" si="9"/>
        <v>LIBRO COSTEO DE PROCEDIMIENTO Y SERVICIOS ADMINISTRATIVOS EN EL MARCO DEL SISTEMA CBA</v>
      </c>
      <c r="AN106" s="101" t="str">
        <f t="shared" si="10"/>
        <v>UNIDAD</v>
      </c>
      <c r="AO106" s="101">
        <f t="shared" si="11"/>
        <v>100</v>
      </c>
    </row>
    <row r="107" spans="1:41" x14ac:dyDescent="0.25">
      <c r="A107" s="101" t="s">
        <v>294</v>
      </c>
      <c r="B107" s="101" t="s">
        <v>295</v>
      </c>
      <c r="C107" s="101">
        <v>112</v>
      </c>
      <c r="D107" s="101" t="s">
        <v>113</v>
      </c>
      <c r="E107" s="101" t="s">
        <v>290</v>
      </c>
      <c r="F107" s="101" t="s">
        <v>291</v>
      </c>
      <c r="G107" s="101" t="s">
        <v>145</v>
      </c>
      <c r="H107" s="101" t="s">
        <v>113</v>
      </c>
      <c r="I107" s="101">
        <v>112</v>
      </c>
      <c r="J107" s="101">
        <v>2016</v>
      </c>
      <c r="K107" s="101">
        <v>1004</v>
      </c>
      <c r="L107" s="101" t="s">
        <v>117</v>
      </c>
      <c r="M107" s="101">
        <v>3.2463320000000002</v>
      </c>
      <c r="N107" s="101">
        <v>112</v>
      </c>
      <c r="O107" s="101" t="s">
        <v>163</v>
      </c>
      <c r="P107" s="101" t="s">
        <v>113</v>
      </c>
      <c r="Q107" s="101" t="s">
        <v>119</v>
      </c>
      <c r="R107" s="101" t="s">
        <v>120</v>
      </c>
      <c r="S107" s="101" t="s">
        <v>121</v>
      </c>
      <c r="T107" s="101" t="s">
        <v>163</v>
      </c>
      <c r="U107" s="101" t="s">
        <v>119</v>
      </c>
      <c r="W107" s="101" t="s">
        <v>124</v>
      </c>
      <c r="X107" s="101">
        <v>0</v>
      </c>
      <c r="Y107" s="101">
        <v>0</v>
      </c>
      <c r="Z107" s="101">
        <v>0</v>
      </c>
      <c r="AA107" s="101">
        <v>0</v>
      </c>
      <c r="AB107" s="101" t="s">
        <v>125</v>
      </c>
      <c r="AC107" s="101">
        <v>0</v>
      </c>
      <c r="AD107" s="101" t="s">
        <v>1</v>
      </c>
      <c r="AE107" s="101">
        <v>112</v>
      </c>
      <c r="AG107" s="101" t="s">
        <v>1</v>
      </c>
      <c r="AH107" s="101">
        <v>0</v>
      </c>
      <c r="AJ107" s="101" t="str">
        <f t="shared" si="14"/>
        <v>541100053555</v>
      </c>
      <c r="AL107" s="101" t="str">
        <f t="shared" si="8"/>
        <v>541100053555</v>
      </c>
      <c r="AM107" s="101" t="str">
        <f t="shared" si="9"/>
        <v>CUADERNO DE AUTOAPRENDIZAJE DE MATEMATICA 3° GRADO DE PRIMARIA</v>
      </c>
      <c r="AN107" s="101" t="str">
        <f t="shared" si="10"/>
        <v>UNIDAD</v>
      </c>
      <c r="AO107" s="101">
        <f t="shared" si="11"/>
        <v>3.2463320000000002</v>
      </c>
    </row>
    <row r="108" spans="1:41" x14ac:dyDescent="0.25">
      <c r="A108" s="101" t="s">
        <v>296</v>
      </c>
      <c r="B108" s="101" t="s">
        <v>297</v>
      </c>
      <c r="C108" s="101">
        <v>112</v>
      </c>
      <c r="D108" s="101" t="s">
        <v>113</v>
      </c>
      <c r="E108" s="101" t="s">
        <v>290</v>
      </c>
      <c r="F108" s="101" t="s">
        <v>291</v>
      </c>
      <c r="G108" s="101" t="s">
        <v>145</v>
      </c>
      <c r="H108" s="101" t="s">
        <v>113</v>
      </c>
      <c r="I108" s="101">
        <v>112</v>
      </c>
      <c r="J108" s="101">
        <v>2016</v>
      </c>
      <c r="K108" s="101">
        <v>1004</v>
      </c>
      <c r="L108" s="101" t="s">
        <v>117</v>
      </c>
      <c r="M108" s="101">
        <v>3.2463320000000002</v>
      </c>
      <c r="N108" s="101">
        <v>112</v>
      </c>
      <c r="O108" s="101" t="s">
        <v>163</v>
      </c>
      <c r="P108" s="101" t="s">
        <v>113</v>
      </c>
      <c r="Q108" s="101" t="s">
        <v>119</v>
      </c>
      <c r="R108" s="101" t="s">
        <v>120</v>
      </c>
      <c r="S108" s="101" t="s">
        <v>121</v>
      </c>
      <c r="T108" s="101" t="s">
        <v>163</v>
      </c>
      <c r="U108" s="101" t="s">
        <v>119</v>
      </c>
      <c r="W108" s="101" t="s">
        <v>124</v>
      </c>
      <c r="X108" s="101">
        <v>0</v>
      </c>
      <c r="Y108" s="101">
        <v>0</v>
      </c>
      <c r="Z108" s="101">
        <v>0</v>
      </c>
      <c r="AA108" s="101">
        <v>0</v>
      </c>
      <c r="AB108" s="101" t="s">
        <v>125</v>
      </c>
      <c r="AC108" s="101">
        <v>0</v>
      </c>
      <c r="AD108" s="101" t="s">
        <v>1</v>
      </c>
      <c r="AE108" s="101">
        <v>112</v>
      </c>
      <c r="AG108" s="101" t="s">
        <v>1</v>
      </c>
      <c r="AH108" s="101">
        <v>0</v>
      </c>
      <c r="AJ108" s="101" t="str">
        <f t="shared" si="14"/>
        <v>541100053556</v>
      </c>
      <c r="AL108" s="101" t="str">
        <f t="shared" si="8"/>
        <v>541100053556</v>
      </c>
      <c r="AM108" s="101" t="str">
        <f t="shared" si="9"/>
        <v>CUADERNO DE AUTOAPRENDIZAJE DE MATEMATICA 4° GRADO DE PRIMARIA</v>
      </c>
      <c r="AN108" s="101" t="str">
        <f t="shared" si="10"/>
        <v>UNIDAD</v>
      </c>
      <c r="AO108" s="101">
        <f t="shared" si="11"/>
        <v>3.2463320000000002</v>
      </c>
    </row>
    <row r="109" spans="1:41" x14ac:dyDescent="0.25">
      <c r="A109" s="101" t="s">
        <v>298</v>
      </c>
      <c r="B109" s="101" t="s">
        <v>299</v>
      </c>
      <c r="C109" s="101">
        <v>112</v>
      </c>
      <c r="D109" s="101" t="s">
        <v>113</v>
      </c>
      <c r="E109" s="101" t="s">
        <v>290</v>
      </c>
      <c r="F109" s="101" t="s">
        <v>291</v>
      </c>
      <c r="G109" s="101" t="s">
        <v>145</v>
      </c>
      <c r="H109" s="101" t="s">
        <v>113</v>
      </c>
      <c r="I109" s="101">
        <v>112</v>
      </c>
      <c r="J109" s="101">
        <v>2016</v>
      </c>
      <c r="K109" s="101">
        <v>1004</v>
      </c>
      <c r="L109" s="101" t="s">
        <v>117</v>
      </c>
      <c r="M109" s="101">
        <v>3.1557300000000001</v>
      </c>
      <c r="N109" s="101">
        <v>112</v>
      </c>
      <c r="O109" s="101" t="s">
        <v>163</v>
      </c>
      <c r="P109" s="101" t="s">
        <v>113</v>
      </c>
      <c r="Q109" s="101" t="s">
        <v>119</v>
      </c>
      <c r="R109" s="101" t="s">
        <v>120</v>
      </c>
      <c r="S109" s="101" t="s">
        <v>121</v>
      </c>
      <c r="T109" s="101" t="s">
        <v>163</v>
      </c>
      <c r="U109" s="101" t="s">
        <v>119</v>
      </c>
      <c r="W109" s="101" t="s">
        <v>124</v>
      </c>
      <c r="X109" s="101">
        <v>0</v>
      </c>
      <c r="Y109" s="101">
        <v>0</v>
      </c>
      <c r="Z109" s="101">
        <v>0</v>
      </c>
      <c r="AA109" s="101">
        <v>0</v>
      </c>
      <c r="AB109" s="101" t="s">
        <v>125</v>
      </c>
      <c r="AC109" s="101">
        <v>0</v>
      </c>
      <c r="AD109" s="101" t="s">
        <v>1</v>
      </c>
      <c r="AE109" s="101">
        <v>112</v>
      </c>
      <c r="AG109" s="101" t="s">
        <v>1</v>
      </c>
      <c r="AH109" s="101">
        <v>0</v>
      </c>
      <c r="AJ109" s="101" t="str">
        <f t="shared" si="14"/>
        <v>541100053557</v>
      </c>
      <c r="AL109" s="101" t="str">
        <f t="shared" si="8"/>
        <v>541100053557</v>
      </c>
      <c r="AM109" s="101" t="str">
        <f t="shared" si="9"/>
        <v>CUADERNO DE AUTOAPRENDIZAJE DE MATEMATICA 5° GRADO DE PRIMARIA</v>
      </c>
      <c r="AN109" s="101" t="str">
        <f t="shared" si="10"/>
        <v>UNIDAD</v>
      </c>
      <c r="AO109" s="101">
        <f t="shared" si="11"/>
        <v>3.1557300000000001</v>
      </c>
    </row>
    <row r="110" spans="1:41" x14ac:dyDescent="0.25">
      <c r="A110" s="101" t="s">
        <v>300</v>
      </c>
      <c r="B110" s="101" t="s">
        <v>301</v>
      </c>
      <c r="C110" s="101">
        <v>112</v>
      </c>
      <c r="D110" s="101" t="s">
        <v>113</v>
      </c>
      <c r="E110" s="101" t="s">
        <v>290</v>
      </c>
      <c r="F110" s="101" t="s">
        <v>291</v>
      </c>
      <c r="G110" s="101" t="s">
        <v>145</v>
      </c>
      <c r="H110" s="101" t="s">
        <v>113</v>
      </c>
      <c r="I110" s="101">
        <v>112</v>
      </c>
      <c r="J110" s="101">
        <v>2016</v>
      </c>
      <c r="K110" s="101">
        <v>1004</v>
      </c>
      <c r="L110" s="101" t="s">
        <v>117</v>
      </c>
      <c r="M110" s="101">
        <v>3.310746</v>
      </c>
      <c r="N110" s="101">
        <v>112</v>
      </c>
      <c r="O110" s="101" t="s">
        <v>163</v>
      </c>
      <c r="P110" s="101" t="s">
        <v>113</v>
      </c>
      <c r="Q110" s="101" t="s">
        <v>119</v>
      </c>
      <c r="R110" s="101" t="s">
        <v>120</v>
      </c>
      <c r="S110" s="101" t="s">
        <v>121</v>
      </c>
      <c r="T110" s="101" t="s">
        <v>163</v>
      </c>
      <c r="U110" s="101" t="s">
        <v>119</v>
      </c>
      <c r="W110" s="101" t="s">
        <v>124</v>
      </c>
      <c r="X110" s="101">
        <v>0</v>
      </c>
      <c r="Y110" s="101">
        <v>0</v>
      </c>
      <c r="Z110" s="101">
        <v>0</v>
      </c>
      <c r="AA110" s="101">
        <v>0</v>
      </c>
      <c r="AB110" s="101" t="s">
        <v>125</v>
      </c>
      <c r="AC110" s="101">
        <v>0</v>
      </c>
      <c r="AD110" s="101" t="s">
        <v>1</v>
      </c>
      <c r="AE110" s="101">
        <v>112</v>
      </c>
      <c r="AG110" s="101" t="s">
        <v>1</v>
      </c>
      <c r="AH110" s="101">
        <v>0</v>
      </c>
      <c r="AJ110" s="101" t="str">
        <f t="shared" si="14"/>
        <v>541100053558</v>
      </c>
      <c r="AL110" s="101" t="str">
        <f t="shared" si="8"/>
        <v>541100053558</v>
      </c>
      <c r="AM110" s="101" t="str">
        <f t="shared" si="9"/>
        <v>CUADERNO DE AUTOAPRENDIZAJE DE MATEMATICA 6° GRADO DE PRIMARIA</v>
      </c>
      <c r="AN110" s="101" t="str">
        <f t="shared" si="10"/>
        <v>UNIDAD</v>
      </c>
      <c r="AO110" s="101">
        <f t="shared" si="11"/>
        <v>3.310746</v>
      </c>
    </row>
    <row r="111" spans="1:41" x14ac:dyDescent="0.25">
      <c r="A111" s="101" t="s">
        <v>302</v>
      </c>
      <c r="B111" s="101" t="s">
        <v>303</v>
      </c>
      <c r="C111" s="101">
        <v>112</v>
      </c>
      <c r="D111" s="101" t="s">
        <v>113</v>
      </c>
      <c r="E111" s="101" t="s">
        <v>290</v>
      </c>
      <c r="F111" s="101" t="s">
        <v>291</v>
      </c>
      <c r="G111" s="101" t="s">
        <v>145</v>
      </c>
      <c r="H111" s="101" t="s">
        <v>113</v>
      </c>
      <c r="I111" s="101">
        <v>112</v>
      </c>
      <c r="J111" s="101">
        <v>2016</v>
      </c>
      <c r="K111" s="101">
        <v>1004</v>
      </c>
      <c r="L111" s="101" t="s">
        <v>117</v>
      </c>
      <c r="M111" s="101">
        <v>2.8816739999999998</v>
      </c>
      <c r="N111" s="101">
        <v>112</v>
      </c>
      <c r="O111" s="101" t="s">
        <v>163</v>
      </c>
      <c r="P111" s="101" t="s">
        <v>113</v>
      </c>
      <c r="Q111" s="101" t="s">
        <v>119</v>
      </c>
      <c r="R111" s="101" t="s">
        <v>120</v>
      </c>
      <c r="S111" s="101" t="s">
        <v>121</v>
      </c>
      <c r="T111" s="101" t="s">
        <v>163</v>
      </c>
      <c r="U111" s="101" t="s">
        <v>119</v>
      </c>
      <c r="W111" s="101" t="s">
        <v>124</v>
      </c>
      <c r="X111" s="101">
        <v>0</v>
      </c>
      <c r="Y111" s="101">
        <v>0</v>
      </c>
      <c r="Z111" s="101">
        <v>0</v>
      </c>
      <c r="AA111" s="101">
        <v>0</v>
      </c>
      <c r="AB111" s="101" t="s">
        <v>125</v>
      </c>
      <c r="AC111" s="101">
        <v>0</v>
      </c>
      <c r="AD111" s="101" t="s">
        <v>1</v>
      </c>
      <c r="AE111" s="101">
        <v>112</v>
      </c>
      <c r="AG111" s="101" t="s">
        <v>1</v>
      </c>
      <c r="AH111" s="101">
        <v>0</v>
      </c>
      <c r="AJ111" s="101" t="str">
        <f t="shared" si="14"/>
        <v>541100053564</v>
      </c>
      <c r="AL111" s="101" t="str">
        <f t="shared" si="8"/>
        <v>541100053564</v>
      </c>
      <c r="AM111" s="101" t="str">
        <f t="shared" si="9"/>
        <v>CUADERNO DE AUTOAPRENDIZAJE DE COMUNICACION 3° GRADO DE PRIMARIA</v>
      </c>
      <c r="AN111" s="101" t="str">
        <f t="shared" si="10"/>
        <v>UNIDAD</v>
      </c>
      <c r="AO111" s="101">
        <f t="shared" si="11"/>
        <v>2.8816739999999998</v>
      </c>
    </row>
    <row r="112" spans="1:41" x14ac:dyDescent="0.25">
      <c r="A112" s="101" t="s">
        <v>304</v>
      </c>
      <c r="B112" s="101" t="s">
        <v>305</v>
      </c>
      <c r="C112" s="101">
        <v>112</v>
      </c>
      <c r="D112" s="101" t="s">
        <v>113</v>
      </c>
      <c r="E112" s="101" t="s">
        <v>290</v>
      </c>
      <c r="F112" s="101" t="s">
        <v>291</v>
      </c>
      <c r="G112" s="101" t="s">
        <v>145</v>
      </c>
      <c r="H112" s="101" t="s">
        <v>113</v>
      </c>
      <c r="I112" s="101">
        <v>112</v>
      </c>
      <c r="J112" s="101">
        <v>2016</v>
      </c>
      <c r="K112" s="101">
        <v>1004</v>
      </c>
      <c r="L112" s="101" t="s">
        <v>117</v>
      </c>
      <c r="M112" s="101">
        <v>3.1368269999999998</v>
      </c>
      <c r="N112" s="101">
        <v>112</v>
      </c>
      <c r="O112" s="101" t="s">
        <v>163</v>
      </c>
      <c r="P112" s="101" t="s">
        <v>113</v>
      </c>
      <c r="Q112" s="101" t="s">
        <v>119</v>
      </c>
      <c r="R112" s="101" t="s">
        <v>120</v>
      </c>
      <c r="S112" s="101" t="s">
        <v>121</v>
      </c>
      <c r="T112" s="101" t="s">
        <v>163</v>
      </c>
      <c r="U112" s="101" t="s">
        <v>119</v>
      </c>
      <c r="W112" s="101" t="s">
        <v>124</v>
      </c>
      <c r="X112" s="101">
        <v>0</v>
      </c>
      <c r="Y112" s="101">
        <v>0</v>
      </c>
      <c r="Z112" s="101">
        <v>0</v>
      </c>
      <c r="AA112" s="101">
        <v>0</v>
      </c>
      <c r="AB112" s="101" t="s">
        <v>125</v>
      </c>
      <c r="AC112" s="101">
        <v>0</v>
      </c>
      <c r="AD112" s="101" t="s">
        <v>1</v>
      </c>
      <c r="AE112" s="101">
        <v>112</v>
      </c>
      <c r="AG112" s="101" t="s">
        <v>1</v>
      </c>
      <c r="AH112" s="101">
        <v>0</v>
      </c>
      <c r="AJ112" s="101" t="str">
        <f t="shared" si="14"/>
        <v>541100053565</v>
      </c>
      <c r="AL112" s="101" t="str">
        <f t="shared" si="8"/>
        <v>541100053565</v>
      </c>
      <c r="AM112" s="101" t="str">
        <f t="shared" si="9"/>
        <v>CUADERNO DE AUTOAPRENDIZAJE DE COMUNICACION 4° GRADO DE PRIMARIA</v>
      </c>
      <c r="AN112" s="101" t="str">
        <f t="shared" si="10"/>
        <v>UNIDAD</v>
      </c>
      <c r="AO112" s="101">
        <f t="shared" si="11"/>
        <v>3.1368269999999998</v>
      </c>
    </row>
    <row r="113" spans="1:41" x14ac:dyDescent="0.25">
      <c r="A113" s="101" t="s">
        <v>306</v>
      </c>
      <c r="B113" s="101" t="s">
        <v>307</v>
      </c>
      <c r="C113" s="101">
        <v>112</v>
      </c>
      <c r="D113" s="101" t="s">
        <v>113</v>
      </c>
      <c r="E113" s="101" t="s">
        <v>290</v>
      </c>
      <c r="F113" s="101" t="s">
        <v>291</v>
      </c>
      <c r="G113" s="101" t="s">
        <v>145</v>
      </c>
      <c r="H113" s="101" t="s">
        <v>113</v>
      </c>
      <c r="I113" s="101">
        <v>112</v>
      </c>
      <c r="J113" s="101">
        <v>2016</v>
      </c>
      <c r="K113" s="101">
        <v>1004</v>
      </c>
      <c r="L113" s="101" t="s">
        <v>117</v>
      </c>
      <c r="M113" s="101">
        <v>2.781533</v>
      </c>
      <c r="N113" s="101">
        <v>112</v>
      </c>
      <c r="O113" s="101" t="s">
        <v>163</v>
      </c>
      <c r="P113" s="101" t="s">
        <v>113</v>
      </c>
      <c r="Q113" s="101" t="s">
        <v>119</v>
      </c>
      <c r="R113" s="101" t="s">
        <v>120</v>
      </c>
      <c r="S113" s="101" t="s">
        <v>121</v>
      </c>
      <c r="T113" s="101" t="s">
        <v>163</v>
      </c>
      <c r="U113" s="101" t="s">
        <v>119</v>
      </c>
      <c r="W113" s="101" t="s">
        <v>124</v>
      </c>
      <c r="X113" s="101">
        <v>0</v>
      </c>
      <c r="Y113" s="101">
        <v>0</v>
      </c>
      <c r="Z113" s="101">
        <v>0</v>
      </c>
      <c r="AA113" s="101">
        <v>0</v>
      </c>
      <c r="AB113" s="101" t="s">
        <v>125</v>
      </c>
      <c r="AC113" s="101">
        <v>0</v>
      </c>
      <c r="AD113" s="101" t="s">
        <v>1</v>
      </c>
      <c r="AE113" s="101">
        <v>112</v>
      </c>
      <c r="AG113" s="101" t="s">
        <v>1</v>
      </c>
      <c r="AH113" s="101">
        <v>0</v>
      </c>
      <c r="AJ113" s="101" t="str">
        <f t="shared" si="14"/>
        <v>541100053566</v>
      </c>
      <c r="AL113" s="101" t="str">
        <f t="shared" si="8"/>
        <v>541100053566</v>
      </c>
      <c r="AM113" s="101" t="str">
        <f t="shared" si="9"/>
        <v>CUADERNO DE AUTOAPRENDIZAJE DE COMUNICACION 5° GRADO DE PRIMARIA</v>
      </c>
      <c r="AN113" s="101" t="str">
        <f t="shared" si="10"/>
        <v>UNIDAD</v>
      </c>
      <c r="AO113" s="101">
        <f t="shared" si="11"/>
        <v>2.781533</v>
      </c>
    </row>
    <row r="114" spans="1:41" x14ac:dyDescent="0.25">
      <c r="A114" s="101" t="s">
        <v>308</v>
      </c>
      <c r="B114" s="101" t="s">
        <v>309</v>
      </c>
      <c r="C114" s="101">
        <v>112</v>
      </c>
      <c r="D114" s="101" t="s">
        <v>113</v>
      </c>
      <c r="E114" s="101" t="s">
        <v>290</v>
      </c>
      <c r="F114" s="101" t="s">
        <v>291</v>
      </c>
      <c r="G114" s="101" t="s">
        <v>145</v>
      </c>
      <c r="H114" s="101" t="s">
        <v>113</v>
      </c>
      <c r="I114" s="101">
        <v>112</v>
      </c>
      <c r="J114" s="101">
        <v>2016</v>
      </c>
      <c r="K114" s="101">
        <v>1004</v>
      </c>
      <c r="L114" s="101" t="s">
        <v>117</v>
      </c>
      <c r="M114" s="101">
        <v>2.7813789999999998</v>
      </c>
      <c r="N114" s="101">
        <v>112</v>
      </c>
      <c r="O114" s="101" t="s">
        <v>163</v>
      </c>
      <c r="P114" s="101" t="s">
        <v>113</v>
      </c>
      <c r="Q114" s="101" t="s">
        <v>119</v>
      </c>
      <c r="R114" s="101" t="s">
        <v>120</v>
      </c>
      <c r="S114" s="101" t="s">
        <v>121</v>
      </c>
      <c r="T114" s="101" t="s">
        <v>163</v>
      </c>
      <c r="U114" s="101" t="s">
        <v>119</v>
      </c>
      <c r="W114" s="101" t="s">
        <v>124</v>
      </c>
      <c r="X114" s="101">
        <v>0</v>
      </c>
      <c r="Y114" s="101">
        <v>0</v>
      </c>
      <c r="Z114" s="101">
        <v>0</v>
      </c>
      <c r="AA114" s="101">
        <v>0</v>
      </c>
      <c r="AB114" s="101" t="s">
        <v>125</v>
      </c>
      <c r="AC114" s="101">
        <v>0</v>
      </c>
      <c r="AD114" s="101" t="s">
        <v>1</v>
      </c>
      <c r="AE114" s="101">
        <v>112</v>
      </c>
      <c r="AG114" s="101" t="s">
        <v>1</v>
      </c>
      <c r="AH114" s="101">
        <v>0</v>
      </c>
      <c r="AJ114" s="101" t="str">
        <f t="shared" si="14"/>
        <v>541100053567</v>
      </c>
      <c r="AL114" s="101" t="str">
        <f t="shared" si="8"/>
        <v>541100053567</v>
      </c>
      <c r="AM114" s="101" t="str">
        <f t="shared" si="9"/>
        <v>CUADERNO DE AUTOAPRENDIZAJE DE COMUNICACION 6° GRADO DE PRIMARIA</v>
      </c>
      <c r="AN114" s="101" t="str">
        <f t="shared" si="10"/>
        <v>UNIDAD</v>
      </c>
      <c r="AO114" s="101">
        <f t="shared" si="11"/>
        <v>2.7813789999999998</v>
      </c>
    </row>
    <row r="115" spans="1:41" x14ac:dyDescent="0.25">
      <c r="A115" s="101" t="s">
        <v>310</v>
      </c>
      <c r="B115" s="101" t="s">
        <v>311</v>
      </c>
      <c r="C115" s="101">
        <v>112</v>
      </c>
      <c r="D115" s="101" t="s">
        <v>113</v>
      </c>
      <c r="E115" s="101" t="s">
        <v>290</v>
      </c>
      <c r="F115" s="101" t="s">
        <v>291</v>
      </c>
      <c r="G115" s="101" t="s">
        <v>145</v>
      </c>
      <c r="H115" s="101" t="s">
        <v>113</v>
      </c>
      <c r="I115" s="101">
        <v>112</v>
      </c>
      <c r="J115" s="101">
        <v>2016</v>
      </c>
      <c r="K115" s="101">
        <v>1004</v>
      </c>
      <c r="L115" s="101" t="s">
        <v>117</v>
      </c>
      <c r="M115" s="101">
        <v>210</v>
      </c>
      <c r="N115" s="101">
        <v>112</v>
      </c>
      <c r="O115" s="101" t="s">
        <v>239</v>
      </c>
      <c r="P115" s="101" t="s">
        <v>113</v>
      </c>
      <c r="Q115" s="101" t="s">
        <v>123</v>
      </c>
      <c r="R115" s="101" t="s">
        <v>139</v>
      </c>
      <c r="S115" s="101" t="s">
        <v>121</v>
      </c>
      <c r="T115" s="101" t="s">
        <v>122</v>
      </c>
      <c r="U115" s="101" t="s">
        <v>123</v>
      </c>
      <c r="W115" s="101" t="s">
        <v>124</v>
      </c>
      <c r="X115" s="101">
        <v>0</v>
      </c>
      <c r="Y115" s="101">
        <v>0</v>
      </c>
      <c r="Z115" s="101">
        <v>0</v>
      </c>
      <c r="AA115" s="101">
        <v>0</v>
      </c>
      <c r="AB115" s="101" t="s">
        <v>125</v>
      </c>
      <c r="AC115" s="101">
        <v>0</v>
      </c>
      <c r="AD115" s="101" t="s">
        <v>1</v>
      </c>
      <c r="AE115" s="101">
        <v>112</v>
      </c>
      <c r="AG115" s="101" t="s">
        <v>1</v>
      </c>
      <c r="AH115" s="101">
        <v>0</v>
      </c>
      <c r="AJ115" s="101" t="str">
        <f t="shared" si="14"/>
        <v>541100054076</v>
      </c>
      <c r="AL115" s="101" t="str">
        <f t="shared" si="8"/>
        <v>541100054076</v>
      </c>
      <c r="AM115" s="101" t="str">
        <f t="shared" si="9"/>
        <v>LIBRO PROCEDIMIENTOS ADMINISTRATIVO DISCIPLINARIO</v>
      </c>
      <c r="AN115" s="101" t="str">
        <f t="shared" si="10"/>
        <v>UNIDAD</v>
      </c>
      <c r="AO115" s="101">
        <f t="shared" si="11"/>
        <v>210</v>
      </c>
    </row>
    <row r="116" spans="1:41" x14ac:dyDescent="0.25">
      <c r="A116" s="101" t="s">
        <v>658</v>
      </c>
      <c r="B116" s="101" t="s">
        <v>659</v>
      </c>
      <c r="C116" s="101">
        <v>112</v>
      </c>
      <c r="D116" s="101" t="s">
        <v>113</v>
      </c>
      <c r="E116" s="101" t="s">
        <v>290</v>
      </c>
      <c r="F116" s="101" t="s">
        <v>291</v>
      </c>
      <c r="G116" s="101" t="s">
        <v>145</v>
      </c>
      <c r="H116" s="101" t="s">
        <v>113</v>
      </c>
      <c r="I116" s="101">
        <v>112</v>
      </c>
      <c r="J116" s="101">
        <v>2016</v>
      </c>
      <c r="K116" s="101">
        <v>1505</v>
      </c>
      <c r="L116" s="101" t="s">
        <v>117</v>
      </c>
      <c r="M116" s="101">
        <v>4.0999999999999996</v>
      </c>
      <c r="N116" s="101">
        <v>112</v>
      </c>
      <c r="O116" s="101" t="s">
        <v>615</v>
      </c>
      <c r="P116" s="101" t="s">
        <v>113</v>
      </c>
      <c r="Q116" s="101" t="s">
        <v>609</v>
      </c>
      <c r="R116" s="101" t="s">
        <v>120</v>
      </c>
      <c r="S116" s="101" t="s">
        <v>121</v>
      </c>
      <c r="T116" s="101" t="s">
        <v>620</v>
      </c>
      <c r="U116" s="101" t="s">
        <v>609</v>
      </c>
      <c r="W116" s="101" t="s">
        <v>124</v>
      </c>
      <c r="X116" s="101">
        <v>0</v>
      </c>
      <c r="Y116" s="101">
        <v>0</v>
      </c>
      <c r="Z116" s="101">
        <v>0</v>
      </c>
      <c r="AA116" s="101">
        <v>0</v>
      </c>
      <c r="AB116" s="101" t="s">
        <v>125</v>
      </c>
      <c r="AC116" s="101">
        <v>0</v>
      </c>
      <c r="AD116" s="101" t="s">
        <v>1</v>
      </c>
      <c r="AE116" s="101">
        <v>112</v>
      </c>
      <c r="AG116" s="101" t="s">
        <v>1</v>
      </c>
      <c r="AH116" s="101">
        <v>0</v>
      </c>
      <c r="AJ116" s="101" t="str">
        <f t="shared" si="14"/>
        <v>541100054944</v>
      </c>
      <c r="AL116" s="101" t="str">
        <f t="shared" si="8"/>
        <v>541100054944</v>
      </c>
      <c r="AM116" s="101" t="str">
        <f t="shared" si="9"/>
        <v>CUADERNO DE TRABAJO COMUNICACIÓN AIMARA 1º PRIMARIA</v>
      </c>
      <c r="AN116" s="101" t="str">
        <f t="shared" si="10"/>
        <v>UNIDAD</v>
      </c>
      <c r="AO116" s="101">
        <f t="shared" si="11"/>
        <v>4.0999999999999996</v>
      </c>
    </row>
    <row r="117" spans="1:41" x14ac:dyDescent="0.25">
      <c r="A117" s="101" t="s">
        <v>660</v>
      </c>
      <c r="B117" s="101" t="s">
        <v>661</v>
      </c>
      <c r="C117" s="101">
        <v>112</v>
      </c>
      <c r="D117" s="101" t="s">
        <v>113</v>
      </c>
      <c r="E117" s="101" t="s">
        <v>290</v>
      </c>
      <c r="F117" s="101" t="s">
        <v>291</v>
      </c>
      <c r="G117" s="101" t="s">
        <v>145</v>
      </c>
      <c r="H117" s="101" t="s">
        <v>113</v>
      </c>
      <c r="I117" s="101">
        <v>112</v>
      </c>
      <c r="J117" s="101">
        <v>2016</v>
      </c>
      <c r="K117" s="101">
        <v>1505</v>
      </c>
      <c r="L117" s="101" t="s">
        <v>117</v>
      </c>
      <c r="M117" s="101">
        <v>4.0999999999999996</v>
      </c>
      <c r="N117" s="101">
        <v>112</v>
      </c>
      <c r="O117" s="101" t="s">
        <v>662</v>
      </c>
      <c r="P117" s="101" t="s">
        <v>113</v>
      </c>
      <c r="Q117" s="101" t="s">
        <v>119</v>
      </c>
      <c r="R117" s="101" t="s">
        <v>120</v>
      </c>
      <c r="S117" s="101" t="s">
        <v>121</v>
      </c>
      <c r="T117" s="101" t="s">
        <v>620</v>
      </c>
      <c r="U117" s="101" t="s">
        <v>609</v>
      </c>
      <c r="W117" s="101" t="s">
        <v>124</v>
      </c>
      <c r="X117" s="101">
        <v>0</v>
      </c>
      <c r="Y117" s="101">
        <v>0</v>
      </c>
      <c r="Z117" s="101">
        <v>0</v>
      </c>
      <c r="AA117" s="101">
        <v>0</v>
      </c>
      <c r="AB117" s="101" t="s">
        <v>125</v>
      </c>
      <c r="AC117" s="101">
        <v>0</v>
      </c>
      <c r="AD117" s="101" t="s">
        <v>1</v>
      </c>
      <c r="AE117" s="101">
        <v>112</v>
      </c>
      <c r="AG117" s="101" t="s">
        <v>1</v>
      </c>
      <c r="AH117" s="101">
        <v>0</v>
      </c>
      <c r="AJ117" s="101" t="str">
        <f t="shared" si="14"/>
        <v>541100054951</v>
      </c>
      <c r="AL117" s="101" t="str">
        <f t="shared" si="8"/>
        <v>541100054951</v>
      </c>
      <c r="AM117" s="101" t="str">
        <f t="shared" si="9"/>
        <v>CUADERNO DE TRABAJO MATEMÁTICA AIMARA 1º PRIMARIA</v>
      </c>
      <c r="AN117" s="101" t="str">
        <f t="shared" si="10"/>
        <v>UNIDAD</v>
      </c>
      <c r="AO117" s="101">
        <f t="shared" si="11"/>
        <v>4.0999999999999996</v>
      </c>
    </row>
    <row r="118" spans="1:41" x14ac:dyDescent="0.25">
      <c r="A118" s="101" t="s">
        <v>663</v>
      </c>
      <c r="B118" s="101" t="s">
        <v>664</v>
      </c>
      <c r="C118" s="101">
        <v>112</v>
      </c>
      <c r="D118" s="101" t="s">
        <v>113</v>
      </c>
      <c r="E118" s="101" t="s">
        <v>290</v>
      </c>
      <c r="F118" s="101" t="s">
        <v>291</v>
      </c>
      <c r="G118" s="101" t="s">
        <v>145</v>
      </c>
      <c r="H118" s="101" t="s">
        <v>113</v>
      </c>
      <c r="I118" s="101">
        <v>112</v>
      </c>
      <c r="J118" s="101">
        <v>2016</v>
      </c>
      <c r="K118" s="101">
        <v>1505</v>
      </c>
      <c r="L118" s="101" t="s">
        <v>117</v>
      </c>
      <c r="M118" s="101">
        <v>4.0999999999999996</v>
      </c>
      <c r="N118" s="101">
        <v>112</v>
      </c>
      <c r="O118" s="101" t="s">
        <v>615</v>
      </c>
      <c r="P118" s="101" t="s">
        <v>113</v>
      </c>
      <c r="Q118" s="101" t="s">
        <v>609</v>
      </c>
      <c r="R118" s="101" t="s">
        <v>120</v>
      </c>
      <c r="S118" s="101" t="s">
        <v>121</v>
      </c>
      <c r="T118" s="101" t="s">
        <v>620</v>
      </c>
      <c r="U118" s="101" t="s">
        <v>609</v>
      </c>
      <c r="W118" s="101" t="s">
        <v>124</v>
      </c>
      <c r="X118" s="101">
        <v>0</v>
      </c>
      <c r="Y118" s="101">
        <v>0</v>
      </c>
      <c r="Z118" s="101">
        <v>0</v>
      </c>
      <c r="AA118" s="101">
        <v>0</v>
      </c>
      <c r="AB118" s="101" t="s">
        <v>125</v>
      </c>
      <c r="AC118" s="101">
        <v>0</v>
      </c>
      <c r="AD118" s="101" t="s">
        <v>1</v>
      </c>
      <c r="AE118" s="101">
        <v>112</v>
      </c>
      <c r="AG118" s="101" t="s">
        <v>1</v>
      </c>
      <c r="AH118" s="101">
        <v>0</v>
      </c>
      <c r="AJ118" s="101" t="str">
        <f t="shared" si="14"/>
        <v>541100054965</v>
      </c>
      <c r="AL118" s="101" t="str">
        <f t="shared" si="8"/>
        <v>541100054965</v>
      </c>
      <c r="AM118" s="101" t="str">
        <f t="shared" si="9"/>
        <v>CUADERNO DE TRABAJO COMUNICACIÓN AIMARA 2º PRIMARIA</v>
      </c>
      <c r="AN118" s="101" t="str">
        <f t="shared" si="10"/>
        <v>UNIDAD</v>
      </c>
      <c r="AO118" s="101">
        <f t="shared" si="11"/>
        <v>4.0999999999999996</v>
      </c>
    </row>
    <row r="119" spans="1:41" x14ac:dyDescent="0.25">
      <c r="A119" s="101" t="s">
        <v>665</v>
      </c>
      <c r="B119" s="101" t="s">
        <v>666</v>
      </c>
      <c r="C119" s="101">
        <v>112</v>
      </c>
      <c r="D119" s="101" t="s">
        <v>113</v>
      </c>
      <c r="E119" s="101" t="s">
        <v>290</v>
      </c>
      <c r="F119" s="101" t="s">
        <v>291</v>
      </c>
      <c r="G119" s="101" t="s">
        <v>145</v>
      </c>
      <c r="H119" s="101" t="s">
        <v>113</v>
      </c>
      <c r="I119" s="101">
        <v>112</v>
      </c>
      <c r="J119" s="101">
        <v>2016</v>
      </c>
      <c r="K119" s="101">
        <v>1505</v>
      </c>
      <c r="L119" s="101" t="s">
        <v>117</v>
      </c>
      <c r="M119" s="101">
        <v>4.0999999999999996</v>
      </c>
      <c r="N119" s="101">
        <v>112</v>
      </c>
      <c r="O119" s="101" t="s">
        <v>662</v>
      </c>
      <c r="P119" s="101" t="s">
        <v>113</v>
      </c>
      <c r="Q119" s="101" t="s">
        <v>119</v>
      </c>
      <c r="R119" s="101" t="s">
        <v>120</v>
      </c>
      <c r="S119" s="101" t="s">
        <v>121</v>
      </c>
      <c r="T119" s="101" t="s">
        <v>620</v>
      </c>
      <c r="U119" s="101" t="s">
        <v>609</v>
      </c>
      <c r="W119" s="101" t="s">
        <v>124</v>
      </c>
      <c r="X119" s="101">
        <v>0</v>
      </c>
      <c r="Y119" s="101">
        <v>0</v>
      </c>
      <c r="Z119" s="101">
        <v>0</v>
      </c>
      <c r="AA119" s="101">
        <v>0</v>
      </c>
      <c r="AB119" s="101" t="s">
        <v>125</v>
      </c>
      <c r="AC119" s="101">
        <v>0</v>
      </c>
      <c r="AD119" s="101" t="s">
        <v>1</v>
      </c>
      <c r="AE119" s="101">
        <v>112</v>
      </c>
      <c r="AG119" s="101" t="s">
        <v>1</v>
      </c>
      <c r="AH119" s="101">
        <v>0</v>
      </c>
      <c r="AJ119" s="101" t="str">
        <f t="shared" si="14"/>
        <v>541100054972</v>
      </c>
      <c r="AL119" s="101" t="str">
        <f t="shared" si="8"/>
        <v>541100054972</v>
      </c>
      <c r="AM119" s="101" t="str">
        <f t="shared" si="9"/>
        <v>CUADERNO DE TRABAJO MATEMÁTICA AIMARA 2º PRIMARIA</v>
      </c>
      <c r="AN119" s="101" t="str">
        <f t="shared" si="10"/>
        <v>UNIDAD</v>
      </c>
      <c r="AO119" s="101">
        <f t="shared" si="11"/>
        <v>4.0999999999999996</v>
      </c>
    </row>
    <row r="120" spans="1:41" x14ac:dyDescent="0.25">
      <c r="A120" s="101" t="s">
        <v>667</v>
      </c>
      <c r="B120" s="101" t="s">
        <v>668</v>
      </c>
      <c r="C120" s="101">
        <v>112</v>
      </c>
      <c r="D120" s="101" t="s">
        <v>113</v>
      </c>
      <c r="E120" s="101" t="s">
        <v>290</v>
      </c>
      <c r="F120" s="101" t="s">
        <v>291</v>
      </c>
      <c r="G120" s="101" t="s">
        <v>145</v>
      </c>
      <c r="H120" s="101" t="s">
        <v>113</v>
      </c>
      <c r="I120" s="101">
        <v>112</v>
      </c>
      <c r="J120" s="101">
        <v>2016</v>
      </c>
      <c r="K120" s="101">
        <v>1505</v>
      </c>
      <c r="L120" s="101" t="s">
        <v>117</v>
      </c>
      <c r="M120" s="101">
        <v>4</v>
      </c>
      <c r="N120" s="101">
        <v>112</v>
      </c>
      <c r="O120" s="101" t="s">
        <v>615</v>
      </c>
      <c r="P120" s="101" t="s">
        <v>113</v>
      </c>
      <c r="Q120" s="101" t="s">
        <v>609</v>
      </c>
      <c r="R120" s="101" t="s">
        <v>120</v>
      </c>
      <c r="S120" s="101" t="s">
        <v>121</v>
      </c>
      <c r="T120" s="101" t="s">
        <v>620</v>
      </c>
      <c r="U120" s="101" t="s">
        <v>609</v>
      </c>
      <c r="W120" s="101" t="s">
        <v>124</v>
      </c>
      <c r="X120" s="101">
        <v>0</v>
      </c>
      <c r="Y120" s="101">
        <v>0</v>
      </c>
      <c r="Z120" s="101">
        <v>0</v>
      </c>
      <c r="AA120" s="101">
        <v>0</v>
      </c>
      <c r="AB120" s="101" t="s">
        <v>125</v>
      </c>
      <c r="AC120" s="101">
        <v>0</v>
      </c>
      <c r="AD120" s="101" t="s">
        <v>1</v>
      </c>
      <c r="AE120" s="101">
        <v>112</v>
      </c>
      <c r="AG120" s="101" t="s">
        <v>1</v>
      </c>
      <c r="AH120" s="101">
        <v>0</v>
      </c>
      <c r="AJ120" s="101" t="str">
        <f t="shared" si="14"/>
        <v>541100054986</v>
      </c>
      <c r="AL120" s="101" t="str">
        <f t="shared" si="8"/>
        <v>541100054986</v>
      </c>
      <c r="AM120" s="101" t="str">
        <f t="shared" si="9"/>
        <v>CUADERNO DE TRABAJO COMUNICACIÓN AIMARA 3º PRIMARIA</v>
      </c>
      <c r="AN120" s="101" t="str">
        <f t="shared" si="10"/>
        <v>UNIDAD</v>
      </c>
      <c r="AO120" s="101">
        <f t="shared" si="11"/>
        <v>4</v>
      </c>
    </row>
    <row r="121" spans="1:41" x14ac:dyDescent="0.25">
      <c r="A121" s="101" t="s">
        <v>669</v>
      </c>
      <c r="B121" s="101" t="s">
        <v>670</v>
      </c>
      <c r="C121" s="101">
        <v>112</v>
      </c>
      <c r="D121" s="101" t="s">
        <v>113</v>
      </c>
      <c r="E121" s="101" t="s">
        <v>290</v>
      </c>
      <c r="F121" s="101" t="s">
        <v>291</v>
      </c>
      <c r="G121" s="101" t="s">
        <v>145</v>
      </c>
      <c r="H121" s="101" t="s">
        <v>113</v>
      </c>
      <c r="I121" s="101">
        <v>112</v>
      </c>
      <c r="J121" s="101">
        <v>2016</v>
      </c>
      <c r="K121" s="101">
        <v>1505</v>
      </c>
      <c r="L121" s="101" t="s">
        <v>117</v>
      </c>
      <c r="M121" s="101">
        <v>4</v>
      </c>
      <c r="N121" s="101">
        <v>112</v>
      </c>
      <c r="O121" s="101" t="s">
        <v>662</v>
      </c>
      <c r="P121" s="101" t="s">
        <v>113</v>
      </c>
      <c r="Q121" s="101" t="s">
        <v>119</v>
      </c>
      <c r="R121" s="101" t="s">
        <v>120</v>
      </c>
      <c r="S121" s="101" t="s">
        <v>121</v>
      </c>
      <c r="T121" s="101" t="s">
        <v>620</v>
      </c>
      <c r="U121" s="101" t="s">
        <v>609</v>
      </c>
      <c r="W121" s="101" t="s">
        <v>124</v>
      </c>
      <c r="X121" s="101">
        <v>0</v>
      </c>
      <c r="Y121" s="101">
        <v>0</v>
      </c>
      <c r="Z121" s="101">
        <v>0</v>
      </c>
      <c r="AA121" s="101">
        <v>0</v>
      </c>
      <c r="AB121" s="101" t="s">
        <v>125</v>
      </c>
      <c r="AC121" s="101">
        <v>0</v>
      </c>
      <c r="AD121" s="101" t="s">
        <v>1</v>
      </c>
      <c r="AE121" s="101">
        <v>112</v>
      </c>
      <c r="AG121" s="101" t="s">
        <v>1</v>
      </c>
      <c r="AH121" s="101">
        <v>0</v>
      </c>
      <c r="AJ121" s="101" t="str">
        <f t="shared" si="14"/>
        <v>541100054993</v>
      </c>
      <c r="AL121" s="101" t="str">
        <f t="shared" si="8"/>
        <v>541100054993</v>
      </c>
      <c r="AM121" s="101" t="str">
        <f t="shared" si="9"/>
        <v>CUADERNO DE TRABAJO MATEMÁTICA AIMARA 3º PRIMARIA</v>
      </c>
      <c r="AN121" s="101" t="str">
        <f t="shared" si="10"/>
        <v>UNIDAD</v>
      </c>
      <c r="AO121" s="101">
        <f t="shared" si="11"/>
        <v>4</v>
      </c>
    </row>
    <row r="122" spans="1:41" x14ac:dyDescent="0.25">
      <c r="A122" s="101" t="s">
        <v>671</v>
      </c>
      <c r="B122" s="101" t="s">
        <v>672</v>
      </c>
      <c r="C122" s="101">
        <v>112</v>
      </c>
      <c r="D122" s="101" t="s">
        <v>113</v>
      </c>
      <c r="E122" s="101" t="s">
        <v>290</v>
      </c>
      <c r="F122" s="101" t="s">
        <v>291</v>
      </c>
      <c r="G122" s="101" t="s">
        <v>145</v>
      </c>
      <c r="H122" s="101" t="s">
        <v>113</v>
      </c>
      <c r="I122" s="101">
        <v>112</v>
      </c>
      <c r="J122" s="101">
        <v>2016</v>
      </c>
      <c r="K122" s="101">
        <v>1505</v>
      </c>
      <c r="L122" s="101" t="s">
        <v>117</v>
      </c>
      <c r="M122" s="101">
        <v>4</v>
      </c>
      <c r="N122" s="101">
        <v>112</v>
      </c>
      <c r="O122" s="101" t="s">
        <v>615</v>
      </c>
      <c r="P122" s="101" t="s">
        <v>113</v>
      </c>
      <c r="Q122" s="101" t="s">
        <v>609</v>
      </c>
      <c r="R122" s="101" t="s">
        <v>120</v>
      </c>
      <c r="S122" s="101" t="s">
        <v>121</v>
      </c>
      <c r="T122" s="101" t="s">
        <v>620</v>
      </c>
      <c r="U122" s="101" t="s">
        <v>609</v>
      </c>
      <c r="W122" s="101" t="s">
        <v>124</v>
      </c>
      <c r="X122" s="101">
        <v>0</v>
      </c>
      <c r="Y122" s="101">
        <v>0</v>
      </c>
      <c r="Z122" s="101">
        <v>0</v>
      </c>
      <c r="AA122" s="101">
        <v>0</v>
      </c>
      <c r="AB122" s="101" t="s">
        <v>125</v>
      </c>
      <c r="AC122" s="101">
        <v>0</v>
      </c>
      <c r="AD122" s="101" t="s">
        <v>1</v>
      </c>
      <c r="AE122" s="101">
        <v>112</v>
      </c>
      <c r="AG122" s="101" t="s">
        <v>1</v>
      </c>
      <c r="AH122" s="101">
        <v>0</v>
      </c>
      <c r="AJ122" s="101" t="str">
        <f t="shared" si="14"/>
        <v>541100055007</v>
      </c>
      <c r="AL122" s="101" t="str">
        <f t="shared" si="8"/>
        <v>541100055007</v>
      </c>
      <c r="AM122" s="101" t="str">
        <f t="shared" si="9"/>
        <v>CUADERNO DE TRABAJO COMUNICACIÓN AIMARA 4º PRIMARIA</v>
      </c>
      <c r="AN122" s="101" t="str">
        <f t="shared" si="10"/>
        <v>UNIDAD</v>
      </c>
      <c r="AO122" s="101">
        <f t="shared" si="11"/>
        <v>4</v>
      </c>
    </row>
    <row r="123" spans="1:41" x14ac:dyDescent="0.25">
      <c r="A123" s="101" t="s">
        <v>673</v>
      </c>
      <c r="B123" s="101" t="s">
        <v>674</v>
      </c>
      <c r="C123" s="101">
        <v>112</v>
      </c>
      <c r="D123" s="101" t="s">
        <v>113</v>
      </c>
      <c r="E123" s="101" t="s">
        <v>290</v>
      </c>
      <c r="F123" s="101" t="s">
        <v>291</v>
      </c>
      <c r="G123" s="101" t="s">
        <v>145</v>
      </c>
      <c r="H123" s="101" t="s">
        <v>113</v>
      </c>
      <c r="I123" s="101">
        <v>112</v>
      </c>
      <c r="J123" s="101">
        <v>2016</v>
      </c>
      <c r="K123" s="101">
        <v>1505</v>
      </c>
      <c r="L123" s="101" t="s">
        <v>117</v>
      </c>
      <c r="M123" s="101">
        <v>4</v>
      </c>
      <c r="N123" s="101">
        <v>112</v>
      </c>
      <c r="O123" s="101" t="s">
        <v>662</v>
      </c>
      <c r="P123" s="101" t="s">
        <v>113</v>
      </c>
      <c r="Q123" s="101" t="s">
        <v>119</v>
      </c>
      <c r="R123" s="101" t="s">
        <v>120</v>
      </c>
      <c r="S123" s="101" t="s">
        <v>121</v>
      </c>
      <c r="T123" s="101" t="s">
        <v>620</v>
      </c>
      <c r="U123" s="101" t="s">
        <v>609</v>
      </c>
      <c r="W123" s="101" t="s">
        <v>124</v>
      </c>
      <c r="X123" s="101">
        <v>0</v>
      </c>
      <c r="Y123" s="101">
        <v>0</v>
      </c>
      <c r="Z123" s="101">
        <v>0</v>
      </c>
      <c r="AA123" s="101">
        <v>0</v>
      </c>
      <c r="AB123" s="101" t="s">
        <v>125</v>
      </c>
      <c r="AC123" s="101">
        <v>0</v>
      </c>
      <c r="AD123" s="101" t="s">
        <v>1</v>
      </c>
      <c r="AE123" s="101">
        <v>112</v>
      </c>
      <c r="AG123" s="101" t="s">
        <v>1</v>
      </c>
      <c r="AH123" s="101">
        <v>0</v>
      </c>
      <c r="AJ123" s="101" t="str">
        <f t="shared" si="14"/>
        <v>541100055014</v>
      </c>
      <c r="AL123" s="101" t="str">
        <f t="shared" si="8"/>
        <v>541100055014</v>
      </c>
      <c r="AM123" s="101" t="str">
        <f t="shared" si="9"/>
        <v>CUADERNO DE TRABAJO MATEMÁTICA AIMARA 4º PRIMARIA</v>
      </c>
      <c r="AN123" s="101" t="str">
        <f t="shared" si="10"/>
        <v>UNIDAD</v>
      </c>
      <c r="AO123" s="101">
        <f t="shared" si="11"/>
        <v>4</v>
      </c>
    </row>
    <row r="124" spans="1:41" x14ac:dyDescent="0.25">
      <c r="A124" s="101" t="s">
        <v>675</v>
      </c>
      <c r="B124" s="101" t="s">
        <v>676</v>
      </c>
      <c r="C124" s="101">
        <v>112</v>
      </c>
      <c r="D124" s="101" t="s">
        <v>113</v>
      </c>
      <c r="E124" s="101" t="s">
        <v>290</v>
      </c>
      <c r="F124" s="101" t="s">
        <v>291</v>
      </c>
      <c r="G124" s="101" t="s">
        <v>145</v>
      </c>
      <c r="H124" s="101" t="s">
        <v>113</v>
      </c>
      <c r="I124" s="101">
        <v>112</v>
      </c>
      <c r="J124" s="101">
        <v>2016</v>
      </c>
      <c r="K124" s="101">
        <v>1505</v>
      </c>
      <c r="L124" s="101" t="s">
        <v>117</v>
      </c>
      <c r="M124" s="101">
        <v>4</v>
      </c>
      <c r="N124" s="101">
        <v>112</v>
      </c>
      <c r="O124" s="101" t="s">
        <v>615</v>
      </c>
      <c r="P124" s="101" t="s">
        <v>113</v>
      </c>
      <c r="Q124" s="101" t="s">
        <v>609</v>
      </c>
      <c r="R124" s="101" t="s">
        <v>120</v>
      </c>
      <c r="S124" s="101" t="s">
        <v>121</v>
      </c>
      <c r="T124" s="101" t="s">
        <v>620</v>
      </c>
      <c r="U124" s="101" t="s">
        <v>609</v>
      </c>
      <c r="W124" s="101" t="s">
        <v>124</v>
      </c>
      <c r="X124" s="101">
        <v>0</v>
      </c>
      <c r="Y124" s="101">
        <v>0</v>
      </c>
      <c r="Z124" s="101">
        <v>0</v>
      </c>
      <c r="AA124" s="101">
        <v>0</v>
      </c>
      <c r="AB124" s="101" t="s">
        <v>125</v>
      </c>
      <c r="AC124" s="101">
        <v>0</v>
      </c>
      <c r="AD124" s="101" t="s">
        <v>1</v>
      </c>
      <c r="AE124" s="101">
        <v>112</v>
      </c>
      <c r="AG124" s="101" t="s">
        <v>1</v>
      </c>
      <c r="AH124" s="101">
        <v>0</v>
      </c>
      <c r="AJ124" s="101" t="str">
        <f t="shared" si="14"/>
        <v>541100055028</v>
      </c>
      <c r="AL124" s="101" t="str">
        <f t="shared" si="8"/>
        <v>541100055028</v>
      </c>
      <c r="AM124" s="101" t="str">
        <f t="shared" si="9"/>
        <v>CUADERNO DE TRABAJO COMUNICACIÓN AIMARA 5º PRIMARIA</v>
      </c>
      <c r="AN124" s="101" t="str">
        <f t="shared" si="10"/>
        <v>UNIDAD</v>
      </c>
      <c r="AO124" s="101">
        <f t="shared" si="11"/>
        <v>4</v>
      </c>
    </row>
    <row r="125" spans="1:41" x14ac:dyDescent="0.25">
      <c r="A125" s="101" t="s">
        <v>677</v>
      </c>
      <c r="B125" s="101" t="s">
        <v>678</v>
      </c>
      <c r="C125" s="101">
        <v>112</v>
      </c>
      <c r="D125" s="101" t="s">
        <v>113</v>
      </c>
      <c r="E125" s="101" t="s">
        <v>290</v>
      </c>
      <c r="F125" s="101" t="s">
        <v>291</v>
      </c>
      <c r="G125" s="101" t="s">
        <v>145</v>
      </c>
      <c r="H125" s="101" t="s">
        <v>113</v>
      </c>
      <c r="I125" s="101">
        <v>112</v>
      </c>
      <c r="J125" s="101">
        <v>2016</v>
      </c>
      <c r="K125" s="101">
        <v>1505</v>
      </c>
      <c r="L125" s="101" t="s">
        <v>117</v>
      </c>
      <c r="M125" s="101">
        <v>15.23</v>
      </c>
      <c r="N125" s="101">
        <v>112</v>
      </c>
      <c r="O125" s="101" t="s">
        <v>615</v>
      </c>
      <c r="P125" s="101" t="s">
        <v>113</v>
      </c>
      <c r="Q125" s="101" t="s">
        <v>609</v>
      </c>
      <c r="R125" s="101" t="s">
        <v>120</v>
      </c>
      <c r="S125" s="101" t="s">
        <v>121</v>
      </c>
      <c r="T125" s="101" t="s">
        <v>620</v>
      </c>
      <c r="U125" s="101" t="s">
        <v>609</v>
      </c>
      <c r="W125" s="101" t="s">
        <v>124</v>
      </c>
      <c r="X125" s="101">
        <v>0</v>
      </c>
      <c r="Y125" s="101">
        <v>0</v>
      </c>
      <c r="Z125" s="101">
        <v>0</v>
      </c>
      <c r="AA125" s="101">
        <v>0</v>
      </c>
      <c r="AB125" s="101" t="s">
        <v>125</v>
      </c>
      <c r="AC125" s="101">
        <v>0</v>
      </c>
      <c r="AD125" s="101" t="s">
        <v>1</v>
      </c>
      <c r="AE125" s="101">
        <v>112</v>
      </c>
      <c r="AG125" s="101" t="s">
        <v>1</v>
      </c>
      <c r="AH125" s="101">
        <v>0</v>
      </c>
      <c r="AJ125" s="101" t="str">
        <f t="shared" si="14"/>
        <v>541100055118</v>
      </c>
      <c r="AL125" s="101" t="str">
        <f t="shared" si="8"/>
        <v>541100055118</v>
      </c>
      <c r="AM125" s="101" t="str">
        <f t="shared" si="9"/>
        <v>CUADERNO DE TRABAJO INTEGRADO AIMARA II (4 AÑOS)</v>
      </c>
      <c r="AN125" s="101" t="str">
        <f t="shared" si="10"/>
        <v>UNIDAD</v>
      </c>
      <c r="AO125" s="101">
        <f t="shared" si="11"/>
        <v>15.23</v>
      </c>
    </row>
    <row r="126" spans="1:41" x14ac:dyDescent="0.25">
      <c r="A126" s="101" t="s">
        <v>679</v>
      </c>
      <c r="B126" s="101" t="s">
        <v>680</v>
      </c>
      <c r="C126" s="101">
        <v>112</v>
      </c>
      <c r="D126" s="101" t="s">
        <v>113</v>
      </c>
      <c r="E126" s="101" t="s">
        <v>290</v>
      </c>
      <c r="F126" s="101" t="s">
        <v>291</v>
      </c>
      <c r="G126" s="101" t="s">
        <v>145</v>
      </c>
      <c r="H126" s="101" t="s">
        <v>113</v>
      </c>
      <c r="I126" s="101">
        <v>112</v>
      </c>
      <c r="J126" s="101">
        <v>2016</v>
      </c>
      <c r="K126" s="101">
        <v>1505</v>
      </c>
      <c r="L126" s="101" t="s">
        <v>117</v>
      </c>
      <c r="M126" s="101">
        <v>15.23</v>
      </c>
      <c r="N126" s="101">
        <v>112</v>
      </c>
      <c r="O126" s="101" t="s">
        <v>615</v>
      </c>
      <c r="P126" s="101" t="s">
        <v>113</v>
      </c>
      <c r="Q126" s="101" t="s">
        <v>609</v>
      </c>
      <c r="R126" s="101" t="s">
        <v>120</v>
      </c>
      <c r="S126" s="101" t="s">
        <v>121</v>
      </c>
      <c r="T126" s="101" t="s">
        <v>620</v>
      </c>
      <c r="U126" s="101" t="s">
        <v>609</v>
      </c>
      <c r="W126" s="101" t="s">
        <v>124</v>
      </c>
      <c r="X126" s="101">
        <v>0</v>
      </c>
      <c r="Y126" s="101">
        <v>0</v>
      </c>
      <c r="Z126" s="101">
        <v>0</v>
      </c>
      <c r="AA126" s="101">
        <v>0</v>
      </c>
      <c r="AB126" s="101" t="s">
        <v>125</v>
      </c>
      <c r="AC126" s="101">
        <v>0</v>
      </c>
      <c r="AD126" s="101" t="s">
        <v>1</v>
      </c>
      <c r="AE126" s="101">
        <v>112</v>
      </c>
      <c r="AG126" s="101" t="s">
        <v>1</v>
      </c>
      <c r="AH126" s="101">
        <v>0</v>
      </c>
      <c r="AJ126" s="101" t="str">
        <f t="shared" si="14"/>
        <v>541100055125</v>
      </c>
      <c r="AL126" s="101" t="str">
        <f t="shared" si="8"/>
        <v>541100055125</v>
      </c>
      <c r="AM126" s="101" t="str">
        <f t="shared" si="9"/>
        <v>CUADERNO DE TRABAJO INTEGRADO AIMARA II (5 AÑOS)</v>
      </c>
      <c r="AN126" s="101" t="str">
        <f t="shared" si="10"/>
        <v>UNIDAD</v>
      </c>
      <c r="AO126" s="101">
        <f t="shared" si="11"/>
        <v>15.23</v>
      </c>
    </row>
    <row r="127" spans="1:41" x14ac:dyDescent="0.25">
      <c r="A127" s="101" t="s">
        <v>681</v>
      </c>
      <c r="B127" s="101" t="s">
        <v>682</v>
      </c>
      <c r="C127" s="101">
        <v>112</v>
      </c>
      <c r="D127" s="101" t="s">
        <v>113</v>
      </c>
      <c r="E127" s="101" t="s">
        <v>290</v>
      </c>
      <c r="F127" s="101" t="s">
        <v>291</v>
      </c>
      <c r="G127" s="101" t="s">
        <v>145</v>
      </c>
      <c r="H127" s="101" t="s">
        <v>113</v>
      </c>
      <c r="I127" s="101">
        <v>112</v>
      </c>
      <c r="J127" s="101">
        <v>2016</v>
      </c>
      <c r="K127" s="101">
        <v>1505</v>
      </c>
      <c r="L127" s="101" t="s">
        <v>117</v>
      </c>
      <c r="M127" s="101">
        <v>2.2000000000000002</v>
      </c>
      <c r="N127" s="101">
        <v>112</v>
      </c>
      <c r="O127" s="101" t="s">
        <v>615</v>
      </c>
      <c r="P127" s="101" t="s">
        <v>113</v>
      </c>
      <c r="Q127" s="101" t="s">
        <v>609</v>
      </c>
      <c r="R127" s="101" t="s">
        <v>120</v>
      </c>
      <c r="S127" s="101" t="s">
        <v>121</v>
      </c>
      <c r="T127" s="101" t="s">
        <v>620</v>
      </c>
      <c r="U127" s="101" t="s">
        <v>609</v>
      </c>
      <c r="W127" s="101" t="s">
        <v>124</v>
      </c>
      <c r="X127" s="101">
        <v>0</v>
      </c>
      <c r="Y127" s="101">
        <v>0</v>
      </c>
      <c r="Z127" s="101">
        <v>0</v>
      </c>
      <c r="AA127" s="101">
        <v>0</v>
      </c>
      <c r="AB127" s="101" t="s">
        <v>125</v>
      </c>
      <c r="AC127" s="101">
        <v>0</v>
      </c>
      <c r="AD127" s="101" t="s">
        <v>1</v>
      </c>
      <c r="AE127" s="101">
        <v>112</v>
      </c>
      <c r="AG127" s="101" t="s">
        <v>1</v>
      </c>
      <c r="AH127" s="101">
        <v>0</v>
      </c>
      <c r="AJ127" s="101" t="str">
        <f t="shared" si="14"/>
        <v>541100057229</v>
      </c>
      <c r="AL127" s="101" t="str">
        <f t="shared" si="8"/>
        <v>541100057229</v>
      </c>
      <c r="AM127" s="101" t="str">
        <f t="shared" si="9"/>
        <v>CUADERNO DE TRABAJO APRENDE CONMIGO COMUNICACIÓN CASTELLANO 1º PRIMARIA</v>
      </c>
      <c r="AN127" s="101" t="str">
        <f t="shared" si="10"/>
        <v>UNIDAD</v>
      </c>
      <c r="AO127" s="101">
        <f t="shared" si="11"/>
        <v>2.2000000000000002</v>
      </c>
    </row>
    <row r="128" spans="1:41" x14ac:dyDescent="0.25">
      <c r="A128" s="101" t="s">
        <v>683</v>
      </c>
      <c r="B128" s="101" t="s">
        <v>684</v>
      </c>
      <c r="C128" s="101">
        <v>112</v>
      </c>
      <c r="D128" s="101" t="s">
        <v>113</v>
      </c>
      <c r="E128" s="101" t="s">
        <v>290</v>
      </c>
      <c r="F128" s="101" t="s">
        <v>291</v>
      </c>
      <c r="G128" s="101" t="s">
        <v>145</v>
      </c>
      <c r="H128" s="101" t="s">
        <v>113</v>
      </c>
      <c r="I128" s="101">
        <v>112</v>
      </c>
      <c r="J128" s="101">
        <v>2016</v>
      </c>
      <c r="K128" s="101">
        <v>1505</v>
      </c>
      <c r="L128" s="101" t="s">
        <v>117</v>
      </c>
      <c r="M128" s="101">
        <v>2.62</v>
      </c>
      <c r="N128" s="101">
        <v>112</v>
      </c>
      <c r="O128" s="101" t="s">
        <v>615</v>
      </c>
      <c r="P128" s="101" t="s">
        <v>113</v>
      </c>
      <c r="Q128" s="101" t="s">
        <v>609</v>
      </c>
      <c r="R128" s="101" t="s">
        <v>120</v>
      </c>
      <c r="S128" s="101" t="s">
        <v>121</v>
      </c>
      <c r="T128" s="101" t="s">
        <v>620</v>
      </c>
      <c r="U128" s="101" t="s">
        <v>609</v>
      </c>
      <c r="W128" s="101" t="s">
        <v>124</v>
      </c>
      <c r="X128" s="101">
        <v>0</v>
      </c>
      <c r="Y128" s="101">
        <v>0</v>
      </c>
      <c r="Z128" s="101">
        <v>0</v>
      </c>
      <c r="AA128" s="101">
        <v>0</v>
      </c>
      <c r="AB128" s="101" t="s">
        <v>125</v>
      </c>
      <c r="AC128" s="101">
        <v>0</v>
      </c>
      <c r="AD128" s="101" t="s">
        <v>1</v>
      </c>
      <c r="AE128" s="101">
        <v>112</v>
      </c>
      <c r="AG128" s="101" t="s">
        <v>1</v>
      </c>
      <c r="AH128" s="101">
        <v>0</v>
      </c>
      <c r="AJ128" s="101" t="str">
        <f t="shared" si="14"/>
        <v>541100057230</v>
      </c>
      <c r="AL128" s="101" t="str">
        <f t="shared" si="8"/>
        <v>541100057230</v>
      </c>
      <c r="AM128" s="101" t="str">
        <f t="shared" si="9"/>
        <v>CUADERNO DE TRABAJO APRENDE CONMIGO COMUNICACIÓN CASTELLANO 2º PRIMARIA</v>
      </c>
      <c r="AN128" s="101" t="str">
        <f t="shared" si="10"/>
        <v>UNIDAD</v>
      </c>
      <c r="AO128" s="101">
        <f t="shared" si="11"/>
        <v>2.62</v>
      </c>
    </row>
    <row r="129" spans="1:41" x14ac:dyDescent="0.25">
      <c r="A129" s="101" t="s">
        <v>685</v>
      </c>
      <c r="B129" s="101" t="s">
        <v>686</v>
      </c>
      <c r="C129" s="101">
        <v>112</v>
      </c>
      <c r="D129" s="101" t="s">
        <v>113</v>
      </c>
      <c r="E129" s="101" t="s">
        <v>290</v>
      </c>
      <c r="F129" s="101" t="s">
        <v>291</v>
      </c>
      <c r="G129" s="101" t="s">
        <v>145</v>
      </c>
      <c r="H129" s="101" t="s">
        <v>113</v>
      </c>
      <c r="I129" s="101">
        <v>112</v>
      </c>
      <c r="J129" s="101">
        <v>2016</v>
      </c>
      <c r="K129" s="101">
        <v>1505</v>
      </c>
      <c r="L129" s="101" t="s">
        <v>117</v>
      </c>
      <c r="M129" s="101">
        <v>2.62</v>
      </c>
      <c r="N129" s="101">
        <v>112</v>
      </c>
      <c r="O129" s="101" t="s">
        <v>615</v>
      </c>
      <c r="P129" s="101" t="s">
        <v>113</v>
      </c>
      <c r="Q129" s="101" t="s">
        <v>609</v>
      </c>
      <c r="R129" s="101" t="s">
        <v>120</v>
      </c>
      <c r="S129" s="101" t="s">
        <v>121</v>
      </c>
      <c r="T129" s="101" t="s">
        <v>620</v>
      </c>
      <c r="U129" s="101" t="s">
        <v>609</v>
      </c>
      <c r="W129" s="101" t="s">
        <v>124</v>
      </c>
      <c r="X129" s="101">
        <v>0</v>
      </c>
      <c r="Y129" s="101">
        <v>0</v>
      </c>
      <c r="Z129" s="101">
        <v>0</v>
      </c>
      <c r="AA129" s="101">
        <v>0</v>
      </c>
      <c r="AB129" s="101" t="s">
        <v>125</v>
      </c>
      <c r="AC129" s="101">
        <v>0</v>
      </c>
      <c r="AD129" s="101" t="s">
        <v>1</v>
      </c>
      <c r="AE129" s="101">
        <v>112</v>
      </c>
      <c r="AG129" s="101" t="s">
        <v>1</v>
      </c>
      <c r="AH129" s="101">
        <v>0</v>
      </c>
      <c r="AJ129" s="101" t="str">
        <f t="shared" si="14"/>
        <v>541100057231</v>
      </c>
      <c r="AL129" s="101" t="str">
        <f t="shared" si="8"/>
        <v>541100057231</v>
      </c>
      <c r="AM129" s="101" t="str">
        <f t="shared" si="9"/>
        <v>CUADERNO DE TRABAJO APRENDE CONMIGO COMUNICACIÓN CASTELLANO 3º PRIMARIA</v>
      </c>
      <c r="AN129" s="101" t="str">
        <f t="shared" si="10"/>
        <v>UNIDAD</v>
      </c>
      <c r="AO129" s="101">
        <f t="shared" si="11"/>
        <v>2.62</v>
      </c>
    </row>
    <row r="130" spans="1:41" x14ac:dyDescent="0.25">
      <c r="A130" s="101" t="s">
        <v>687</v>
      </c>
      <c r="B130" s="101" t="s">
        <v>688</v>
      </c>
      <c r="C130" s="101">
        <v>112</v>
      </c>
      <c r="D130" s="101" t="s">
        <v>113</v>
      </c>
      <c r="E130" s="101" t="s">
        <v>290</v>
      </c>
      <c r="F130" s="101" t="s">
        <v>291</v>
      </c>
      <c r="G130" s="101" t="s">
        <v>145</v>
      </c>
      <c r="H130" s="101" t="s">
        <v>113</v>
      </c>
      <c r="I130" s="101">
        <v>112</v>
      </c>
      <c r="J130" s="101">
        <v>2016</v>
      </c>
      <c r="K130" s="101">
        <v>1505</v>
      </c>
      <c r="L130" s="101" t="s">
        <v>117</v>
      </c>
      <c r="M130" s="101">
        <v>2.62</v>
      </c>
      <c r="N130" s="101">
        <v>112</v>
      </c>
      <c r="O130" s="101" t="s">
        <v>615</v>
      </c>
      <c r="P130" s="101" t="s">
        <v>113</v>
      </c>
      <c r="Q130" s="101" t="s">
        <v>609</v>
      </c>
      <c r="R130" s="101" t="s">
        <v>120</v>
      </c>
      <c r="S130" s="101" t="s">
        <v>121</v>
      </c>
      <c r="T130" s="101" t="s">
        <v>620</v>
      </c>
      <c r="U130" s="101" t="s">
        <v>609</v>
      </c>
      <c r="W130" s="101" t="s">
        <v>124</v>
      </c>
      <c r="X130" s="101">
        <v>0</v>
      </c>
      <c r="Y130" s="101">
        <v>0</v>
      </c>
      <c r="Z130" s="101">
        <v>0</v>
      </c>
      <c r="AA130" s="101">
        <v>0</v>
      </c>
      <c r="AB130" s="101" t="s">
        <v>125</v>
      </c>
      <c r="AC130" s="101">
        <v>0</v>
      </c>
      <c r="AD130" s="101" t="s">
        <v>1</v>
      </c>
      <c r="AE130" s="101">
        <v>112</v>
      </c>
      <c r="AG130" s="101" t="s">
        <v>1</v>
      </c>
      <c r="AH130" s="101">
        <v>0</v>
      </c>
      <c r="AJ130" s="101" t="str">
        <f t="shared" si="14"/>
        <v>541100057232</v>
      </c>
      <c r="AL130" s="101" t="str">
        <f t="shared" si="8"/>
        <v>541100057232</v>
      </c>
      <c r="AM130" s="101" t="str">
        <f t="shared" si="9"/>
        <v>CUADERNO DE TRABAJO APRENDE CONMIGO COMUNICACIÓN CASTELLANO 4º PRIMARIA</v>
      </c>
      <c r="AN130" s="101" t="str">
        <f t="shared" si="10"/>
        <v>UNIDAD</v>
      </c>
      <c r="AO130" s="101">
        <f t="shared" si="11"/>
        <v>2.62</v>
      </c>
    </row>
    <row r="131" spans="1:41" x14ac:dyDescent="0.25">
      <c r="A131" s="101" t="s">
        <v>689</v>
      </c>
      <c r="B131" s="101" t="s">
        <v>690</v>
      </c>
      <c r="C131" s="101">
        <v>112</v>
      </c>
      <c r="D131" s="101" t="s">
        <v>113</v>
      </c>
      <c r="E131" s="101" t="s">
        <v>290</v>
      </c>
      <c r="F131" s="101" t="s">
        <v>291</v>
      </c>
      <c r="G131" s="101" t="s">
        <v>145</v>
      </c>
      <c r="H131" s="101" t="s">
        <v>113</v>
      </c>
      <c r="I131" s="101">
        <v>112</v>
      </c>
      <c r="J131" s="101">
        <v>2016</v>
      </c>
      <c r="K131" s="101">
        <v>1505</v>
      </c>
      <c r="L131" s="101" t="s">
        <v>117</v>
      </c>
      <c r="M131" s="101">
        <v>2.5499999999999998</v>
      </c>
      <c r="N131" s="101">
        <v>112</v>
      </c>
      <c r="O131" s="101" t="s">
        <v>615</v>
      </c>
      <c r="P131" s="101" t="s">
        <v>113</v>
      </c>
      <c r="Q131" s="101" t="s">
        <v>609</v>
      </c>
      <c r="R131" s="101" t="s">
        <v>120</v>
      </c>
      <c r="S131" s="101" t="s">
        <v>121</v>
      </c>
      <c r="T131" s="101" t="s">
        <v>620</v>
      </c>
      <c r="U131" s="101" t="s">
        <v>609</v>
      </c>
      <c r="W131" s="101" t="s">
        <v>124</v>
      </c>
      <c r="X131" s="101">
        <v>0</v>
      </c>
      <c r="Y131" s="101">
        <v>0</v>
      </c>
      <c r="Z131" s="101">
        <v>0</v>
      </c>
      <c r="AA131" s="101">
        <v>0</v>
      </c>
      <c r="AB131" s="101" t="s">
        <v>125</v>
      </c>
      <c r="AC131" s="101">
        <v>0</v>
      </c>
      <c r="AD131" s="101" t="s">
        <v>1</v>
      </c>
      <c r="AE131" s="101">
        <v>112</v>
      </c>
      <c r="AG131" s="101" t="s">
        <v>1</v>
      </c>
      <c r="AH131" s="101">
        <v>0</v>
      </c>
      <c r="AJ131" s="101" t="str">
        <f t="shared" si="14"/>
        <v>541100057233</v>
      </c>
      <c r="AL131" s="101" t="str">
        <f t="shared" ref="AL131:AL194" si="15">+AJ131</f>
        <v>541100057233</v>
      </c>
      <c r="AM131" s="101" t="str">
        <f t="shared" ref="AM131:AM194" si="16">+B131</f>
        <v>CUADERNO DE TRABAJO APRENDE CONMIGO COMUNICACIÓN CASTELLANO 5º PRIMARIA</v>
      </c>
      <c r="AN131" s="101" t="str">
        <f t="shared" ref="AN131:AN194" si="17">+AG131</f>
        <v>UNIDAD</v>
      </c>
      <c r="AO131" s="101">
        <f t="shared" ref="AO131:AO194" si="18">+M131</f>
        <v>2.5499999999999998</v>
      </c>
    </row>
    <row r="132" spans="1:41" x14ac:dyDescent="0.25">
      <c r="A132" s="101" t="s">
        <v>691</v>
      </c>
      <c r="B132" s="101" t="s">
        <v>692</v>
      </c>
      <c r="C132" s="101">
        <v>112</v>
      </c>
      <c r="D132" s="101" t="s">
        <v>113</v>
      </c>
      <c r="E132" s="101" t="s">
        <v>290</v>
      </c>
      <c r="F132" s="101" t="s">
        <v>291</v>
      </c>
      <c r="G132" s="101" t="s">
        <v>145</v>
      </c>
      <c r="H132" s="101" t="s">
        <v>113</v>
      </c>
      <c r="I132" s="101">
        <v>112</v>
      </c>
      <c r="J132" s="101">
        <v>2016</v>
      </c>
      <c r="K132" s="101">
        <v>1505</v>
      </c>
      <c r="L132" s="101" t="s">
        <v>117</v>
      </c>
      <c r="M132" s="101">
        <v>4.0999999999999996</v>
      </c>
      <c r="N132" s="101">
        <v>112</v>
      </c>
      <c r="O132" s="101" t="s">
        <v>615</v>
      </c>
      <c r="P132" s="101" t="s">
        <v>113</v>
      </c>
      <c r="Q132" s="101" t="s">
        <v>609</v>
      </c>
      <c r="R132" s="101" t="s">
        <v>120</v>
      </c>
      <c r="S132" s="101" t="s">
        <v>121</v>
      </c>
      <c r="T132" s="101" t="s">
        <v>620</v>
      </c>
      <c r="U132" s="101" t="s">
        <v>609</v>
      </c>
      <c r="W132" s="101" t="s">
        <v>124</v>
      </c>
      <c r="X132" s="101">
        <v>0</v>
      </c>
      <c r="Y132" s="101">
        <v>0</v>
      </c>
      <c r="Z132" s="101">
        <v>0</v>
      </c>
      <c r="AA132" s="101">
        <v>0</v>
      </c>
      <c r="AB132" s="101" t="s">
        <v>125</v>
      </c>
      <c r="AC132" s="101">
        <v>0</v>
      </c>
      <c r="AD132" s="101" t="s">
        <v>1</v>
      </c>
      <c r="AE132" s="101">
        <v>112</v>
      </c>
      <c r="AG132" s="101" t="s">
        <v>1</v>
      </c>
      <c r="AH132" s="101">
        <v>0</v>
      </c>
      <c r="AJ132" s="101" t="str">
        <f t="shared" si="14"/>
        <v>541100057234</v>
      </c>
      <c r="AL132" s="101" t="str">
        <f t="shared" si="15"/>
        <v>541100057234</v>
      </c>
      <c r="AM132" s="101" t="str">
        <f t="shared" si="16"/>
        <v>CUADERNO DE TRABAJO INTEGRADO CIENCIA Y CIUDADANÍA AIMARA 1º PRIMARIA</v>
      </c>
      <c r="AN132" s="101" t="str">
        <f t="shared" si="17"/>
        <v>UNIDAD</v>
      </c>
      <c r="AO132" s="101">
        <f t="shared" si="18"/>
        <v>4.0999999999999996</v>
      </c>
    </row>
    <row r="133" spans="1:41" x14ac:dyDescent="0.25">
      <c r="A133" s="101" t="s">
        <v>693</v>
      </c>
      <c r="B133" s="101" t="s">
        <v>694</v>
      </c>
      <c r="C133" s="101">
        <v>112</v>
      </c>
      <c r="D133" s="101" t="s">
        <v>113</v>
      </c>
      <c r="E133" s="101" t="s">
        <v>290</v>
      </c>
      <c r="F133" s="101" t="s">
        <v>291</v>
      </c>
      <c r="G133" s="101" t="s">
        <v>145</v>
      </c>
      <c r="H133" s="101" t="s">
        <v>113</v>
      </c>
      <c r="I133" s="101">
        <v>112</v>
      </c>
      <c r="J133" s="101">
        <v>2016</v>
      </c>
      <c r="K133" s="101">
        <v>1505</v>
      </c>
      <c r="L133" s="101" t="s">
        <v>117</v>
      </c>
      <c r="M133" s="101">
        <v>4.0999999999999996</v>
      </c>
      <c r="N133" s="101">
        <v>112</v>
      </c>
      <c r="O133" s="101" t="s">
        <v>615</v>
      </c>
      <c r="P133" s="101" t="s">
        <v>113</v>
      </c>
      <c r="Q133" s="101" t="s">
        <v>609</v>
      </c>
      <c r="R133" s="101" t="s">
        <v>120</v>
      </c>
      <c r="S133" s="101" t="s">
        <v>121</v>
      </c>
      <c r="T133" s="101" t="s">
        <v>620</v>
      </c>
      <c r="U133" s="101" t="s">
        <v>609</v>
      </c>
      <c r="W133" s="101" t="s">
        <v>124</v>
      </c>
      <c r="X133" s="101">
        <v>0</v>
      </c>
      <c r="Y133" s="101">
        <v>0</v>
      </c>
      <c r="Z133" s="101">
        <v>0</v>
      </c>
      <c r="AA133" s="101">
        <v>0</v>
      </c>
      <c r="AB133" s="101" t="s">
        <v>125</v>
      </c>
      <c r="AC133" s="101">
        <v>0</v>
      </c>
      <c r="AD133" s="101" t="s">
        <v>1</v>
      </c>
      <c r="AE133" s="101">
        <v>112</v>
      </c>
      <c r="AG133" s="101" t="s">
        <v>1</v>
      </c>
      <c r="AH133" s="101">
        <v>0</v>
      </c>
      <c r="AJ133" s="101" t="str">
        <f t="shared" si="14"/>
        <v>541100057235</v>
      </c>
      <c r="AL133" s="101" t="str">
        <f t="shared" si="15"/>
        <v>541100057235</v>
      </c>
      <c r="AM133" s="101" t="str">
        <f t="shared" si="16"/>
        <v>CUADERNO DE TRABAJO INTEGRADO CIENCIA Y CIUDADANÍA AIMARA 2º PRIMARIA</v>
      </c>
      <c r="AN133" s="101" t="str">
        <f t="shared" si="17"/>
        <v>UNIDAD</v>
      </c>
      <c r="AO133" s="101">
        <f t="shared" si="18"/>
        <v>4.0999999999999996</v>
      </c>
    </row>
    <row r="134" spans="1:41" x14ac:dyDescent="0.25">
      <c r="A134" s="101" t="s">
        <v>695</v>
      </c>
      <c r="B134" s="101" t="s">
        <v>696</v>
      </c>
      <c r="C134" s="101">
        <v>112</v>
      </c>
      <c r="D134" s="101" t="s">
        <v>113</v>
      </c>
      <c r="E134" s="101" t="s">
        <v>290</v>
      </c>
      <c r="F134" s="101" t="s">
        <v>291</v>
      </c>
      <c r="G134" s="101" t="s">
        <v>145</v>
      </c>
      <c r="H134" s="101" t="s">
        <v>113</v>
      </c>
      <c r="I134" s="101">
        <v>112</v>
      </c>
      <c r="J134" s="101">
        <v>2016</v>
      </c>
      <c r="K134" s="101">
        <v>1505</v>
      </c>
      <c r="L134" s="101" t="s">
        <v>117</v>
      </c>
      <c r="M134" s="101">
        <v>4</v>
      </c>
      <c r="N134" s="101">
        <v>112</v>
      </c>
      <c r="O134" s="101" t="s">
        <v>615</v>
      </c>
      <c r="P134" s="101" t="s">
        <v>113</v>
      </c>
      <c r="Q134" s="101" t="s">
        <v>609</v>
      </c>
      <c r="R134" s="101" t="s">
        <v>120</v>
      </c>
      <c r="S134" s="101" t="s">
        <v>121</v>
      </c>
      <c r="T134" s="101" t="s">
        <v>620</v>
      </c>
      <c r="U134" s="101" t="s">
        <v>609</v>
      </c>
      <c r="W134" s="101" t="s">
        <v>124</v>
      </c>
      <c r="X134" s="101">
        <v>0</v>
      </c>
      <c r="Y134" s="101">
        <v>0</v>
      </c>
      <c r="Z134" s="101">
        <v>0</v>
      </c>
      <c r="AA134" s="101">
        <v>0</v>
      </c>
      <c r="AB134" s="101" t="s">
        <v>125</v>
      </c>
      <c r="AC134" s="101">
        <v>0</v>
      </c>
      <c r="AD134" s="101" t="s">
        <v>1</v>
      </c>
      <c r="AE134" s="101">
        <v>112</v>
      </c>
      <c r="AG134" s="101" t="s">
        <v>1</v>
      </c>
      <c r="AH134" s="101">
        <v>0</v>
      </c>
      <c r="AJ134" s="101" t="str">
        <f t="shared" si="14"/>
        <v>541100057236</v>
      </c>
      <c r="AL134" s="101" t="str">
        <f t="shared" si="15"/>
        <v>541100057236</v>
      </c>
      <c r="AM134" s="101" t="str">
        <f t="shared" si="16"/>
        <v>CUADERNO DE TRABAJO INTEGRADO CIENCIA Y CIUDADANÍA AIMARA 3º PRIMARIA</v>
      </c>
      <c r="AN134" s="101" t="str">
        <f t="shared" si="17"/>
        <v>UNIDAD</v>
      </c>
      <c r="AO134" s="101">
        <f t="shared" si="18"/>
        <v>4</v>
      </c>
    </row>
    <row r="135" spans="1:41" x14ac:dyDescent="0.25">
      <c r="A135" s="101" t="s">
        <v>697</v>
      </c>
      <c r="B135" s="101" t="s">
        <v>698</v>
      </c>
      <c r="C135" s="101">
        <v>112</v>
      </c>
      <c r="D135" s="101" t="s">
        <v>113</v>
      </c>
      <c r="E135" s="101" t="s">
        <v>290</v>
      </c>
      <c r="F135" s="101" t="s">
        <v>291</v>
      </c>
      <c r="G135" s="101" t="s">
        <v>145</v>
      </c>
      <c r="H135" s="101" t="s">
        <v>113</v>
      </c>
      <c r="I135" s="101">
        <v>112</v>
      </c>
      <c r="J135" s="101">
        <v>2016</v>
      </c>
      <c r="K135" s="101">
        <v>1505</v>
      </c>
      <c r="L135" s="101" t="s">
        <v>117</v>
      </c>
      <c r="M135" s="101">
        <v>4</v>
      </c>
      <c r="N135" s="101">
        <v>112</v>
      </c>
      <c r="O135" s="101" t="s">
        <v>615</v>
      </c>
      <c r="P135" s="101" t="s">
        <v>113</v>
      </c>
      <c r="Q135" s="101" t="s">
        <v>609</v>
      </c>
      <c r="R135" s="101" t="s">
        <v>120</v>
      </c>
      <c r="S135" s="101" t="s">
        <v>121</v>
      </c>
      <c r="T135" s="101" t="s">
        <v>620</v>
      </c>
      <c r="U135" s="101" t="s">
        <v>609</v>
      </c>
      <c r="W135" s="101" t="s">
        <v>124</v>
      </c>
      <c r="X135" s="101">
        <v>0</v>
      </c>
      <c r="Y135" s="101">
        <v>0</v>
      </c>
      <c r="Z135" s="101">
        <v>0</v>
      </c>
      <c r="AA135" s="101">
        <v>0</v>
      </c>
      <c r="AB135" s="101" t="s">
        <v>125</v>
      </c>
      <c r="AC135" s="101">
        <v>0</v>
      </c>
      <c r="AD135" s="101" t="s">
        <v>1</v>
      </c>
      <c r="AE135" s="101">
        <v>112</v>
      </c>
      <c r="AG135" s="101" t="s">
        <v>1</v>
      </c>
      <c r="AH135" s="101">
        <v>0</v>
      </c>
      <c r="AJ135" s="101" t="str">
        <f t="shared" si="14"/>
        <v>541100057237</v>
      </c>
      <c r="AL135" s="101" t="str">
        <f t="shared" si="15"/>
        <v>541100057237</v>
      </c>
      <c r="AM135" s="101" t="str">
        <f t="shared" si="16"/>
        <v>CUADERNO DE TRABAJO INTEGRADO CIENCIA Y CIUDADANÍA AIMARA 4º PRIMARIA</v>
      </c>
      <c r="AN135" s="101" t="str">
        <f t="shared" si="17"/>
        <v>UNIDAD</v>
      </c>
      <c r="AO135" s="101">
        <f t="shared" si="18"/>
        <v>4</v>
      </c>
    </row>
    <row r="136" spans="1:41" x14ac:dyDescent="0.25">
      <c r="A136" s="101" t="s">
        <v>699</v>
      </c>
      <c r="B136" s="101" t="s">
        <v>700</v>
      </c>
      <c r="C136" s="101">
        <v>112</v>
      </c>
      <c r="D136" s="101" t="s">
        <v>113</v>
      </c>
      <c r="E136" s="101" t="s">
        <v>290</v>
      </c>
      <c r="F136" s="101" t="s">
        <v>291</v>
      </c>
      <c r="G136" s="101" t="s">
        <v>145</v>
      </c>
      <c r="H136" s="101" t="s">
        <v>113</v>
      </c>
      <c r="I136" s="101">
        <v>112</v>
      </c>
      <c r="J136" s="101">
        <v>2016</v>
      </c>
      <c r="K136" s="101">
        <v>1505</v>
      </c>
      <c r="L136" s="101" t="s">
        <v>117</v>
      </c>
      <c r="M136" s="101">
        <v>4</v>
      </c>
      <c r="N136" s="101">
        <v>112</v>
      </c>
      <c r="O136" s="101" t="s">
        <v>615</v>
      </c>
      <c r="P136" s="101" t="s">
        <v>113</v>
      </c>
      <c r="Q136" s="101" t="s">
        <v>609</v>
      </c>
      <c r="R136" s="101" t="s">
        <v>120</v>
      </c>
      <c r="S136" s="101" t="s">
        <v>121</v>
      </c>
      <c r="T136" s="101" t="s">
        <v>620</v>
      </c>
      <c r="U136" s="101" t="s">
        <v>609</v>
      </c>
      <c r="W136" s="101" t="s">
        <v>124</v>
      </c>
      <c r="X136" s="101">
        <v>0</v>
      </c>
      <c r="Y136" s="101">
        <v>0</v>
      </c>
      <c r="Z136" s="101">
        <v>0</v>
      </c>
      <c r="AA136" s="101">
        <v>0</v>
      </c>
      <c r="AB136" s="101" t="s">
        <v>125</v>
      </c>
      <c r="AC136" s="101">
        <v>0</v>
      </c>
      <c r="AD136" s="101" t="s">
        <v>1</v>
      </c>
      <c r="AE136" s="101">
        <v>112</v>
      </c>
      <c r="AG136" s="101" t="s">
        <v>1</v>
      </c>
      <c r="AH136" s="101">
        <v>0</v>
      </c>
      <c r="AJ136" s="101" t="str">
        <f t="shared" si="14"/>
        <v>541100057238</v>
      </c>
      <c r="AL136" s="101" t="str">
        <f t="shared" si="15"/>
        <v>541100057238</v>
      </c>
      <c r="AM136" s="101" t="str">
        <f t="shared" si="16"/>
        <v>CUADERNO DE TRABAJO INTEGRADO CIENCIA Y CIUDADANÍA AIMARA 5º PRIMARIA</v>
      </c>
      <c r="AN136" s="101" t="str">
        <f t="shared" si="17"/>
        <v>UNIDAD</v>
      </c>
      <c r="AO136" s="101">
        <f t="shared" si="18"/>
        <v>4</v>
      </c>
    </row>
    <row r="137" spans="1:41" x14ac:dyDescent="0.25">
      <c r="A137" s="101" t="s">
        <v>312</v>
      </c>
      <c r="B137" s="101" t="s">
        <v>313</v>
      </c>
      <c r="C137" s="101">
        <v>112</v>
      </c>
      <c r="D137" s="101" t="s">
        <v>113</v>
      </c>
      <c r="E137" s="101" t="s">
        <v>290</v>
      </c>
      <c r="F137" s="101" t="s">
        <v>291</v>
      </c>
      <c r="G137" s="101" t="s">
        <v>145</v>
      </c>
      <c r="H137" s="101" t="s">
        <v>113</v>
      </c>
      <c r="I137" s="101">
        <v>112</v>
      </c>
      <c r="J137" s="101">
        <v>2016</v>
      </c>
      <c r="K137" s="101">
        <v>1004</v>
      </c>
      <c r="L137" s="101" t="s">
        <v>117</v>
      </c>
      <c r="M137" s="101">
        <v>180</v>
      </c>
      <c r="N137" s="101">
        <v>112</v>
      </c>
      <c r="O137" s="101" t="s">
        <v>239</v>
      </c>
      <c r="P137" s="101" t="s">
        <v>113</v>
      </c>
      <c r="Q137" s="101" t="s">
        <v>123</v>
      </c>
      <c r="R137" s="101" t="s">
        <v>139</v>
      </c>
      <c r="S137" s="101" t="s">
        <v>121</v>
      </c>
      <c r="T137" s="101" t="s">
        <v>122</v>
      </c>
      <c r="U137" s="101" t="s">
        <v>123</v>
      </c>
      <c r="W137" s="101" t="s">
        <v>124</v>
      </c>
      <c r="X137" s="101">
        <v>0</v>
      </c>
      <c r="Y137" s="101">
        <v>0</v>
      </c>
      <c r="Z137" s="101">
        <v>0</v>
      </c>
      <c r="AA137" s="101">
        <v>0</v>
      </c>
      <c r="AB137" s="101" t="s">
        <v>125</v>
      </c>
      <c r="AC137" s="101">
        <v>0</v>
      </c>
      <c r="AD137" s="101" t="s">
        <v>1</v>
      </c>
      <c r="AE137" s="101">
        <v>112</v>
      </c>
      <c r="AG137" s="101" t="s">
        <v>1</v>
      </c>
      <c r="AH137" s="101">
        <v>0</v>
      </c>
      <c r="AJ137" s="101" t="str">
        <f t="shared" si="14"/>
        <v>541100057303</v>
      </c>
      <c r="AL137" s="101" t="str">
        <f t="shared" si="15"/>
        <v>541100057303</v>
      </c>
      <c r="AM137" s="101" t="str">
        <f t="shared" si="16"/>
        <v>LIBRO PROCEDIMIENTO ADMINISTRATIVO</v>
      </c>
      <c r="AN137" s="101" t="str">
        <f t="shared" si="17"/>
        <v>UNIDAD</v>
      </c>
      <c r="AO137" s="101">
        <f t="shared" si="18"/>
        <v>180</v>
      </c>
    </row>
    <row r="139" spans="1:41" x14ac:dyDescent="0.25">
      <c r="A139" s="101" t="s">
        <v>162</v>
      </c>
      <c r="B139" s="101" t="s">
        <v>314</v>
      </c>
      <c r="C139" s="101">
        <v>112</v>
      </c>
      <c r="D139" s="101" t="s">
        <v>113</v>
      </c>
      <c r="E139" s="101" t="s">
        <v>315</v>
      </c>
      <c r="F139" s="101" t="s">
        <v>316</v>
      </c>
      <c r="G139" s="101" t="s">
        <v>317</v>
      </c>
      <c r="H139" s="101" t="s">
        <v>113</v>
      </c>
      <c r="I139" s="101">
        <v>112</v>
      </c>
      <c r="J139" s="101">
        <v>2016</v>
      </c>
      <c r="K139" s="101">
        <v>1004</v>
      </c>
      <c r="L139" s="101" t="s">
        <v>117</v>
      </c>
      <c r="M139" s="101">
        <v>31.5</v>
      </c>
      <c r="N139" s="101">
        <v>112</v>
      </c>
      <c r="O139" s="101" t="s">
        <v>156</v>
      </c>
      <c r="P139" s="101" t="s">
        <v>113</v>
      </c>
      <c r="Q139" s="101" t="s">
        <v>123</v>
      </c>
      <c r="R139" s="101" t="s">
        <v>139</v>
      </c>
      <c r="S139" s="101" t="s">
        <v>121</v>
      </c>
      <c r="T139" s="101" t="s">
        <v>122</v>
      </c>
      <c r="U139" s="101" t="s">
        <v>123</v>
      </c>
      <c r="W139" s="101" t="s">
        <v>124</v>
      </c>
      <c r="X139" s="101">
        <v>0</v>
      </c>
      <c r="Y139" s="101">
        <v>0</v>
      </c>
      <c r="Z139" s="101">
        <v>0</v>
      </c>
      <c r="AA139" s="101">
        <v>0</v>
      </c>
      <c r="AB139" s="101" t="s">
        <v>125</v>
      </c>
      <c r="AC139" s="101">
        <v>0</v>
      </c>
      <c r="AD139" s="101" t="s">
        <v>1</v>
      </c>
      <c r="AE139" s="101">
        <v>112</v>
      </c>
      <c r="AG139" s="101" t="s">
        <v>1</v>
      </c>
      <c r="AH139" s="101">
        <v>0</v>
      </c>
      <c r="AJ139" s="101" t="str">
        <f t="shared" ref="AJ139:AJ146" si="19">CONCATENATE(E139,F139,G139,A139)</f>
        <v>646100030010</v>
      </c>
      <c r="AL139" s="101" t="str">
        <f t="shared" si="15"/>
        <v>646100030010</v>
      </c>
      <c r="AM139" s="101" t="str">
        <f t="shared" si="16"/>
        <v>TACHO DE PLÁSTICO TIPO SANSON 50 L APROX.</v>
      </c>
      <c r="AN139" s="101" t="str">
        <f t="shared" si="17"/>
        <v>UNIDAD</v>
      </c>
      <c r="AO139" s="101">
        <f t="shared" si="18"/>
        <v>31.5</v>
      </c>
    </row>
    <row r="140" spans="1:41" x14ac:dyDescent="0.25">
      <c r="A140" s="101" t="s">
        <v>287</v>
      </c>
      <c r="B140" s="101" t="s">
        <v>318</v>
      </c>
      <c r="C140" s="101">
        <v>112</v>
      </c>
      <c r="D140" s="101" t="s">
        <v>113</v>
      </c>
      <c r="E140" s="101" t="s">
        <v>315</v>
      </c>
      <c r="F140" s="101" t="s">
        <v>316</v>
      </c>
      <c r="G140" s="101" t="s">
        <v>317</v>
      </c>
      <c r="H140" s="101" t="s">
        <v>113</v>
      </c>
      <c r="I140" s="101">
        <v>112</v>
      </c>
      <c r="J140" s="101">
        <v>2016</v>
      </c>
      <c r="K140" s="101">
        <v>1004</v>
      </c>
      <c r="L140" s="101" t="s">
        <v>117</v>
      </c>
      <c r="M140" s="101">
        <v>28</v>
      </c>
      <c r="N140" s="101">
        <v>112</v>
      </c>
      <c r="O140" s="101" t="s">
        <v>156</v>
      </c>
      <c r="P140" s="101" t="s">
        <v>113</v>
      </c>
      <c r="Q140" s="101" t="s">
        <v>123</v>
      </c>
      <c r="R140" s="101" t="s">
        <v>139</v>
      </c>
      <c r="S140" s="101" t="s">
        <v>121</v>
      </c>
      <c r="T140" s="101" t="s">
        <v>122</v>
      </c>
      <c r="U140" s="101" t="s">
        <v>123</v>
      </c>
      <c r="W140" s="101" t="s">
        <v>124</v>
      </c>
      <c r="X140" s="101">
        <v>0</v>
      </c>
      <c r="Y140" s="101">
        <v>0</v>
      </c>
      <c r="Z140" s="101">
        <v>0</v>
      </c>
      <c r="AA140" s="101">
        <v>0</v>
      </c>
      <c r="AB140" s="101" t="s">
        <v>125</v>
      </c>
      <c r="AC140" s="101">
        <v>0</v>
      </c>
      <c r="AD140" s="101" t="s">
        <v>1</v>
      </c>
      <c r="AE140" s="101">
        <v>112</v>
      </c>
      <c r="AG140" s="101" t="s">
        <v>1</v>
      </c>
      <c r="AH140" s="101">
        <v>0</v>
      </c>
      <c r="AJ140" s="101" t="str">
        <f t="shared" si="19"/>
        <v>646100030011</v>
      </c>
      <c r="AL140" s="101" t="str">
        <f t="shared" si="15"/>
        <v>646100030011</v>
      </c>
      <c r="AM140" s="101" t="str">
        <f t="shared" si="16"/>
        <v>TACHO DE PLÁSTICO TIPO SANSON 75 L APROX.</v>
      </c>
      <c r="AN140" s="101" t="str">
        <f t="shared" si="17"/>
        <v>UNIDAD</v>
      </c>
      <c r="AO140" s="101">
        <f t="shared" si="18"/>
        <v>28</v>
      </c>
    </row>
    <row r="141" spans="1:41" x14ac:dyDescent="0.25">
      <c r="A141" s="101" t="s">
        <v>251</v>
      </c>
      <c r="B141" s="101" t="s">
        <v>319</v>
      </c>
      <c r="C141" s="101">
        <v>112</v>
      </c>
      <c r="D141" s="101" t="s">
        <v>113</v>
      </c>
      <c r="E141" s="101" t="s">
        <v>315</v>
      </c>
      <c r="F141" s="101" t="s">
        <v>316</v>
      </c>
      <c r="G141" s="101" t="s">
        <v>317</v>
      </c>
      <c r="H141" s="101" t="s">
        <v>113</v>
      </c>
      <c r="I141" s="101">
        <v>112</v>
      </c>
      <c r="J141" s="101">
        <v>2016</v>
      </c>
      <c r="K141" s="101">
        <v>1004</v>
      </c>
      <c r="L141" s="101" t="s">
        <v>117</v>
      </c>
      <c r="M141" s="101">
        <v>59.98</v>
      </c>
      <c r="N141" s="101">
        <v>112</v>
      </c>
      <c r="O141" s="101" t="s">
        <v>163</v>
      </c>
      <c r="P141" s="101" t="s">
        <v>113</v>
      </c>
      <c r="Q141" s="101" t="s">
        <v>119</v>
      </c>
      <c r="R141" s="101" t="s">
        <v>120</v>
      </c>
      <c r="S141" s="101" t="s">
        <v>121</v>
      </c>
      <c r="T141" s="101" t="s">
        <v>163</v>
      </c>
      <c r="U141" s="101" t="s">
        <v>119</v>
      </c>
      <c r="W141" s="101" t="s">
        <v>124</v>
      </c>
      <c r="X141" s="101">
        <v>0</v>
      </c>
      <c r="Y141" s="101">
        <v>0</v>
      </c>
      <c r="Z141" s="101">
        <v>0</v>
      </c>
      <c r="AA141" s="101">
        <v>0</v>
      </c>
      <c r="AB141" s="101" t="s">
        <v>125</v>
      </c>
      <c r="AC141" s="101">
        <v>0</v>
      </c>
      <c r="AD141" s="101" t="s">
        <v>1</v>
      </c>
      <c r="AE141" s="101">
        <v>112</v>
      </c>
      <c r="AG141" s="101" t="s">
        <v>1</v>
      </c>
      <c r="AH141" s="101">
        <v>0</v>
      </c>
      <c r="AJ141" s="101" t="str">
        <f t="shared" si="19"/>
        <v>646100030027</v>
      </c>
      <c r="AL141" s="101" t="str">
        <f t="shared" si="15"/>
        <v>646100030027</v>
      </c>
      <c r="AM141" s="101" t="str">
        <f t="shared" si="16"/>
        <v>TACHO DE PLÁSTICO TIPO SANSON 100 L APROX.</v>
      </c>
      <c r="AN141" s="101" t="str">
        <f t="shared" si="17"/>
        <v>UNIDAD</v>
      </c>
      <c r="AO141" s="101">
        <f t="shared" si="18"/>
        <v>59.98</v>
      </c>
    </row>
    <row r="142" spans="1:41" x14ac:dyDescent="0.25">
      <c r="A142" s="101" t="s">
        <v>701</v>
      </c>
      <c r="B142" s="101" t="s">
        <v>702</v>
      </c>
      <c r="C142" s="101">
        <v>112</v>
      </c>
      <c r="D142" s="101" t="s">
        <v>113</v>
      </c>
      <c r="E142" s="101" t="s">
        <v>315</v>
      </c>
      <c r="F142" s="101" t="s">
        <v>316</v>
      </c>
      <c r="G142" s="101" t="s">
        <v>317</v>
      </c>
      <c r="H142" s="101" t="s">
        <v>113</v>
      </c>
      <c r="I142" s="101">
        <v>112</v>
      </c>
      <c r="J142" s="101">
        <v>2016</v>
      </c>
      <c r="K142" s="101">
        <v>1505</v>
      </c>
      <c r="L142" s="101" t="s">
        <v>117</v>
      </c>
      <c r="M142" s="101">
        <v>9</v>
      </c>
      <c r="N142" s="101">
        <v>112</v>
      </c>
      <c r="O142" s="101" t="s">
        <v>612</v>
      </c>
      <c r="P142" s="101" t="s">
        <v>113</v>
      </c>
      <c r="Q142" s="101" t="s">
        <v>609</v>
      </c>
      <c r="R142" s="101" t="s">
        <v>120</v>
      </c>
      <c r="S142" s="101" t="s">
        <v>121</v>
      </c>
      <c r="T142" s="101" t="s">
        <v>613</v>
      </c>
      <c r="U142" s="101" t="s">
        <v>609</v>
      </c>
      <c r="W142" s="101" t="s">
        <v>124</v>
      </c>
      <c r="X142" s="101">
        <v>0</v>
      </c>
      <c r="Y142" s="101">
        <v>0</v>
      </c>
      <c r="Z142" s="101">
        <v>0</v>
      </c>
      <c r="AA142" s="101">
        <v>0</v>
      </c>
      <c r="AB142" s="101" t="s">
        <v>125</v>
      </c>
      <c r="AC142" s="101">
        <v>0</v>
      </c>
      <c r="AD142" s="101" t="s">
        <v>1</v>
      </c>
      <c r="AE142" s="101">
        <v>112</v>
      </c>
      <c r="AG142" s="101" t="s">
        <v>1</v>
      </c>
      <c r="AH142" s="101">
        <v>0</v>
      </c>
      <c r="AJ142" s="101" t="str">
        <f t="shared" si="19"/>
        <v>646100030124</v>
      </c>
      <c r="AL142" s="101" t="str">
        <f t="shared" si="15"/>
        <v>646100030124</v>
      </c>
      <c r="AM142" s="101" t="str">
        <f t="shared" si="16"/>
        <v>TACHO DE PLÁSTICO CON TAPA VAIVÉN 20 L APROX.</v>
      </c>
      <c r="AN142" s="101" t="str">
        <f t="shared" si="17"/>
        <v>UNIDAD</v>
      </c>
      <c r="AO142" s="101">
        <f t="shared" si="18"/>
        <v>9</v>
      </c>
    </row>
    <row r="143" spans="1:41" x14ac:dyDescent="0.25">
      <c r="A143" s="101" t="s">
        <v>320</v>
      </c>
      <c r="B143" s="101" t="s">
        <v>321</v>
      </c>
      <c r="C143" s="101">
        <v>112</v>
      </c>
      <c r="D143" s="101" t="s">
        <v>113</v>
      </c>
      <c r="E143" s="101" t="s">
        <v>315</v>
      </c>
      <c r="F143" s="101" t="s">
        <v>316</v>
      </c>
      <c r="G143" s="101" t="s">
        <v>317</v>
      </c>
      <c r="H143" s="101" t="s">
        <v>113</v>
      </c>
      <c r="I143" s="101">
        <v>112</v>
      </c>
      <c r="J143" s="101">
        <v>2016</v>
      </c>
      <c r="K143" s="101">
        <v>1004</v>
      </c>
      <c r="L143" s="101" t="s">
        <v>117</v>
      </c>
      <c r="M143" s="101">
        <v>18.5</v>
      </c>
      <c r="N143" s="101">
        <v>112</v>
      </c>
      <c r="O143" s="101" t="s">
        <v>163</v>
      </c>
      <c r="P143" s="101" t="s">
        <v>113</v>
      </c>
      <c r="Q143" s="101" t="s">
        <v>119</v>
      </c>
      <c r="R143" s="101" t="s">
        <v>120</v>
      </c>
      <c r="S143" s="101" t="s">
        <v>121</v>
      </c>
      <c r="T143" s="101" t="s">
        <v>163</v>
      </c>
      <c r="U143" s="101" t="s">
        <v>119</v>
      </c>
      <c r="W143" s="101" t="s">
        <v>124</v>
      </c>
      <c r="X143" s="101">
        <v>0</v>
      </c>
      <c r="Y143" s="101">
        <v>0</v>
      </c>
      <c r="Z143" s="101">
        <v>0</v>
      </c>
      <c r="AA143" s="101">
        <v>0</v>
      </c>
      <c r="AB143" s="101" t="s">
        <v>125</v>
      </c>
      <c r="AC143" s="101">
        <v>0</v>
      </c>
      <c r="AD143" s="101" t="s">
        <v>1</v>
      </c>
      <c r="AE143" s="101">
        <v>112</v>
      </c>
      <c r="AG143" s="101" t="s">
        <v>1</v>
      </c>
      <c r="AH143" s="101">
        <v>0</v>
      </c>
      <c r="AJ143" s="101" t="str">
        <f t="shared" si="19"/>
        <v>646100030240</v>
      </c>
      <c r="AL143" s="101" t="str">
        <f t="shared" si="15"/>
        <v>646100030240</v>
      </c>
      <c r="AM143" s="101" t="str">
        <f t="shared" si="16"/>
        <v>TACHO DE POLIETILENO PARA RECICLAJE DE BASURA 16 L APROX.</v>
      </c>
      <c r="AN143" s="101" t="str">
        <f t="shared" si="17"/>
        <v>UNIDAD</v>
      </c>
      <c r="AO143" s="101">
        <f t="shared" si="18"/>
        <v>18.5</v>
      </c>
    </row>
    <row r="144" spans="1:41" x14ac:dyDescent="0.25">
      <c r="A144" s="101" t="s">
        <v>317</v>
      </c>
      <c r="B144" s="101" t="s">
        <v>322</v>
      </c>
      <c r="C144" s="101">
        <v>112</v>
      </c>
      <c r="D144" s="101" t="s">
        <v>113</v>
      </c>
      <c r="E144" s="101" t="s">
        <v>315</v>
      </c>
      <c r="F144" s="101" t="s">
        <v>316</v>
      </c>
      <c r="G144" s="101" t="s">
        <v>150</v>
      </c>
      <c r="H144" s="101" t="s">
        <v>113</v>
      </c>
      <c r="I144" s="101">
        <v>112</v>
      </c>
      <c r="J144" s="101">
        <v>2016</v>
      </c>
      <c r="K144" s="101">
        <v>1004</v>
      </c>
      <c r="L144" s="101" t="s">
        <v>117</v>
      </c>
      <c r="M144" s="101">
        <v>22.5</v>
      </c>
      <c r="N144" s="101">
        <v>112</v>
      </c>
      <c r="O144" s="101" t="s">
        <v>118</v>
      </c>
      <c r="P144" s="101" t="s">
        <v>113</v>
      </c>
      <c r="Q144" s="101" t="s">
        <v>119</v>
      </c>
      <c r="R144" s="101" t="s">
        <v>120</v>
      </c>
      <c r="S144" s="101" t="s">
        <v>121</v>
      </c>
      <c r="T144" s="101" t="s">
        <v>122</v>
      </c>
      <c r="U144" s="101" t="s">
        <v>123</v>
      </c>
      <c r="W144" s="101" t="s">
        <v>124</v>
      </c>
      <c r="X144" s="101">
        <v>0</v>
      </c>
      <c r="Y144" s="101">
        <v>0</v>
      </c>
      <c r="Z144" s="101">
        <v>0</v>
      </c>
      <c r="AA144" s="101">
        <v>0</v>
      </c>
      <c r="AB144" s="101" t="s">
        <v>125</v>
      </c>
      <c r="AC144" s="101">
        <v>0</v>
      </c>
      <c r="AD144" s="101" t="s">
        <v>1</v>
      </c>
      <c r="AE144" s="101">
        <v>112</v>
      </c>
      <c r="AG144" s="101" t="s">
        <v>1</v>
      </c>
      <c r="AH144" s="101">
        <v>0</v>
      </c>
      <c r="AJ144" s="101" t="str">
        <f t="shared" si="19"/>
        <v>646100060003</v>
      </c>
      <c r="AL144" s="101" t="str">
        <f t="shared" si="15"/>
        <v>646100060003</v>
      </c>
      <c r="AM144" s="101" t="str">
        <f t="shared" si="16"/>
        <v>BALDE DE PLASTICO X 20 L</v>
      </c>
      <c r="AN144" s="101" t="str">
        <f t="shared" si="17"/>
        <v>UNIDAD</v>
      </c>
      <c r="AO144" s="101">
        <f t="shared" si="18"/>
        <v>22.5</v>
      </c>
    </row>
    <row r="145" spans="1:41" x14ac:dyDescent="0.25">
      <c r="A145" s="101" t="s">
        <v>145</v>
      </c>
      <c r="B145" s="101" t="s">
        <v>703</v>
      </c>
      <c r="C145" s="101">
        <v>112</v>
      </c>
      <c r="D145" s="101" t="s">
        <v>113</v>
      </c>
      <c r="E145" s="101" t="s">
        <v>315</v>
      </c>
      <c r="F145" s="101" t="s">
        <v>316</v>
      </c>
      <c r="G145" s="101" t="s">
        <v>132</v>
      </c>
      <c r="H145" s="101" t="s">
        <v>113</v>
      </c>
      <c r="I145" s="101">
        <v>112</v>
      </c>
      <c r="J145" s="101">
        <v>2016</v>
      </c>
      <c r="K145" s="101">
        <v>1505</v>
      </c>
      <c r="L145" s="101" t="s">
        <v>117</v>
      </c>
      <c r="M145" s="101">
        <v>8.5</v>
      </c>
      <c r="N145" s="101">
        <v>112</v>
      </c>
      <c r="O145" s="101" t="s">
        <v>615</v>
      </c>
      <c r="P145" s="101" t="s">
        <v>113</v>
      </c>
      <c r="Q145" s="101" t="s">
        <v>609</v>
      </c>
      <c r="R145" s="101" t="s">
        <v>120</v>
      </c>
      <c r="S145" s="101" t="s">
        <v>121</v>
      </c>
      <c r="T145" s="101" t="s">
        <v>620</v>
      </c>
      <c r="U145" s="101" t="s">
        <v>609</v>
      </c>
      <c r="W145" s="101" t="s">
        <v>124</v>
      </c>
      <c r="X145" s="101">
        <v>0</v>
      </c>
      <c r="Y145" s="101">
        <v>0</v>
      </c>
      <c r="Z145" s="101">
        <v>0</v>
      </c>
      <c r="AA145" s="101">
        <v>0</v>
      </c>
      <c r="AB145" s="101" t="s">
        <v>125</v>
      </c>
      <c r="AC145" s="101">
        <v>0</v>
      </c>
      <c r="AD145" s="101" t="s">
        <v>1</v>
      </c>
      <c r="AE145" s="101">
        <v>112</v>
      </c>
      <c r="AG145" s="101" t="s">
        <v>1</v>
      </c>
      <c r="AH145" s="101">
        <v>0</v>
      </c>
      <c r="AJ145" s="101" t="str">
        <f t="shared" si="19"/>
        <v>646100080005</v>
      </c>
      <c r="AL145" s="101" t="str">
        <f t="shared" si="15"/>
        <v>646100080005</v>
      </c>
      <c r="AM145" s="101" t="str">
        <f t="shared" si="16"/>
        <v>LAVATORIO DE PLASTICO X 10 L</v>
      </c>
      <c r="AN145" s="101" t="str">
        <f t="shared" si="17"/>
        <v>UNIDAD</v>
      </c>
      <c r="AO145" s="101">
        <f t="shared" si="18"/>
        <v>8.5</v>
      </c>
    </row>
    <row r="146" spans="1:41" x14ac:dyDescent="0.25">
      <c r="A146" s="101" t="s">
        <v>146</v>
      </c>
      <c r="B146" s="101" t="s">
        <v>323</v>
      </c>
      <c r="C146" s="101">
        <v>112</v>
      </c>
      <c r="D146" s="101" t="s">
        <v>113</v>
      </c>
      <c r="E146" s="101" t="s">
        <v>315</v>
      </c>
      <c r="F146" s="101" t="s">
        <v>316</v>
      </c>
      <c r="G146" s="101" t="s">
        <v>132</v>
      </c>
      <c r="H146" s="101" t="s">
        <v>113</v>
      </c>
      <c r="I146" s="101">
        <v>112</v>
      </c>
      <c r="J146" s="101">
        <v>2016</v>
      </c>
      <c r="K146" s="101">
        <v>1004</v>
      </c>
      <c r="L146" s="101" t="s">
        <v>117</v>
      </c>
      <c r="M146" s="101">
        <v>6.5</v>
      </c>
      <c r="N146" s="101">
        <v>112</v>
      </c>
      <c r="O146" s="101" t="s">
        <v>163</v>
      </c>
      <c r="P146" s="101" t="s">
        <v>113</v>
      </c>
      <c r="Q146" s="101" t="s">
        <v>119</v>
      </c>
      <c r="R146" s="101" t="s">
        <v>120</v>
      </c>
      <c r="S146" s="101" t="s">
        <v>121</v>
      </c>
      <c r="T146" s="101" t="s">
        <v>163</v>
      </c>
      <c r="U146" s="101" t="s">
        <v>119</v>
      </c>
      <c r="W146" s="101" t="s">
        <v>124</v>
      </c>
      <c r="X146" s="101">
        <v>0</v>
      </c>
      <c r="Y146" s="101">
        <v>0</v>
      </c>
      <c r="Z146" s="101">
        <v>0</v>
      </c>
      <c r="AA146" s="101">
        <v>0</v>
      </c>
      <c r="AB146" s="101" t="s">
        <v>125</v>
      </c>
      <c r="AC146" s="101">
        <v>0</v>
      </c>
      <c r="AD146" s="101" t="s">
        <v>1</v>
      </c>
      <c r="AE146" s="101">
        <v>112</v>
      </c>
      <c r="AG146" s="101" t="s">
        <v>1</v>
      </c>
      <c r="AH146" s="101">
        <v>0</v>
      </c>
      <c r="AJ146" s="101" t="str">
        <f t="shared" si="19"/>
        <v>646100080047</v>
      </c>
      <c r="AL146" s="101" t="str">
        <f t="shared" si="15"/>
        <v>646100080047</v>
      </c>
      <c r="AM146" s="101" t="str">
        <f t="shared" si="16"/>
        <v>LAVATORIO DE PLASTICO X 23 L</v>
      </c>
      <c r="AN146" s="101" t="str">
        <f t="shared" si="17"/>
        <v>UNIDAD</v>
      </c>
      <c r="AO146" s="101">
        <f t="shared" si="18"/>
        <v>6.5</v>
      </c>
    </row>
    <row r="148" spans="1:41" x14ac:dyDescent="0.25">
      <c r="A148" s="101" t="s">
        <v>157</v>
      </c>
      <c r="B148" s="101" t="s">
        <v>324</v>
      </c>
      <c r="C148" s="101">
        <v>112</v>
      </c>
      <c r="D148" s="101" t="s">
        <v>113</v>
      </c>
      <c r="E148" s="101" t="s">
        <v>325</v>
      </c>
      <c r="F148" s="101" t="s">
        <v>171</v>
      </c>
      <c r="G148" s="101" t="s">
        <v>135</v>
      </c>
      <c r="H148" s="101" t="s">
        <v>113</v>
      </c>
      <c r="I148" s="101">
        <v>112</v>
      </c>
      <c r="J148" s="101">
        <v>2016</v>
      </c>
      <c r="K148" s="101">
        <v>1004</v>
      </c>
      <c r="L148" s="101" t="s">
        <v>117</v>
      </c>
      <c r="M148" s="101">
        <v>3.58</v>
      </c>
      <c r="N148" s="101">
        <v>112</v>
      </c>
      <c r="O148" s="101" t="s">
        <v>118</v>
      </c>
      <c r="P148" s="101" t="s">
        <v>113</v>
      </c>
      <c r="Q148" s="101" t="s">
        <v>119</v>
      </c>
      <c r="R148" s="101" t="s">
        <v>120</v>
      </c>
      <c r="S148" s="101" t="s">
        <v>121</v>
      </c>
      <c r="T148" s="101" t="s">
        <v>122</v>
      </c>
      <c r="U148" s="101" t="s">
        <v>123</v>
      </c>
      <c r="W148" s="101" t="s">
        <v>124</v>
      </c>
      <c r="X148" s="101">
        <v>0</v>
      </c>
      <c r="Y148" s="101">
        <v>0</v>
      </c>
      <c r="Z148" s="101">
        <v>0</v>
      </c>
      <c r="AA148" s="101">
        <v>0</v>
      </c>
      <c r="AB148" s="101" t="s">
        <v>125</v>
      </c>
      <c r="AC148" s="101">
        <v>0</v>
      </c>
      <c r="AD148" s="101" t="s">
        <v>1</v>
      </c>
      <c r="AE148" s="101">
        <v>112</v>
      </c>
      <c r="AG148" s="101" t="s">
        <v>1</v>
      </c>
      <c r="AJ148" s="101" t="str">
        <f t="shared" ref="AJ148:AJ211" si="20">CONCATENATE(E148,F148,G148,A148)</f>
        <v>710300010004</v>
      </c>
      <c r="AL148" s="101" t="str">
        <f t="shared" si="15"/>
        <v>710300010004</v>
      </c>
      <c r="AM148" s="101" t="str">
        <f t="shared" si="16"/>
        <v>CINTA ADHESIVA TRANSPARENTE 1 in X 72 yd</v>
      </c>
      <c r="AN148" s="101" t="str">
        <f t="shared" si="17"/>
        <v>UNIDAD</v>
      </c>
      <c r="AO148" s="101">
        <f t="shared" si="18"/>
        <v>3.58</v>
      </c>
    </row>
    <row r="149" spans="1:41" x14ac:dyDescent="0.25">
      <c r="A149" s="101" t="s">
        <v>162</v>
      </c>
      <c r="B149" s="101" t="s">
        <v>19</v>
      </c>
      <c r="C149" s="101">
        <v>112</v>
      </c>
      <c r="D149" s="101" t="s">
        <v>113</v>
      </c>
      <c r="E149" s="101" t="s">
        <v>325</v>
      </c>
      <c r="F149" s="101" t="s">
        <v>171</v>
      </c>
      <c r="G149" s="101" t="s">
        <v>135</v>
      </c>
      <c r="H149" s="101" t="s">
        <v>113</v>
      </c>
      <c r="I149" s="101">
        <v>112</v>
      </c>
      <c r="J149" s="101">
        <v>2016</v>
      </c>
      <c r="K149" s="101">
        <v>1004</v>
      </c>
      <c r="L149" s="101" t="s">
        <v>117</v>
      </c>
      <c r="M149" s="101">
        <v>0.97</v>
      </c>
      <c r="N149" s="101">
        <v>112</v>
      </c>
      <c r="O149" s="101" t="s">
        <v>118</v>
      </c>
      <c r="P149" s="101" t="s">
        <v>113</v>
      </c>
      <c r="Q149" s="101" t="s">
        <v>119</v>
      </c>
      <c r="R149" s="101" t="s">
        <v>120</v>
      </c>
      <c r="S149" s="101" t="s">
        <v>121</v>
      </c>
      <c r="T149" s="101" t="s">
        <v>122</v>
      </c>
      <c r="U149" s="101" t="s">
        <v>123</v>
      </c>
      <c r="W149" s="101" t="s">
        <v>124</v>
      </c>
      <c r="X149" s="101">
        <v>0</v>
      </c>
      <c r="Y149" s="101">
        <v>0</v>
      </c>
      <c r="Z149" s="101">
        <v>0</v>
      </c>
      <c r="AA149" s="101">
        <v>0</v>
      </c>
      <c r="AB149" s="101" t="s">
        <v>125</v>
      </c>
      <c r="AC149" s="101">
        <v>0</v>
      </c>
      <c r="AD149" s="101" t="s">
        <v>1</v>
      </c>
      <c r="AE149" s="101">
        <v>112</v>
      </c>
      <c r="AG149" s="101" t="s">
        <v>1</v>
      </c>
      <c r="AJ149" s="101" t="str">
        <f t="shared" si="20"/>
        <v>710300010010</v>
      </c>
      <c r="AL149" s="101" t="str">
        <f t="shared" si="15"/>
        <v>710300010010</v>
      </c>
      <c r="AM149" s="101" t="str">
        <f t="shared" si="16"/>
        <v>CINTA ADHESIVA TRANSPARENTE 2 in X 72 yd</v>
      </c>
      <c r="AN149" s="101" t="str">
        <f t="shared" si="17"/>
        <v>UNIDAD</v>
      </c>
      <c r="AO149" s="101">
        <f t="shared" si="18"/>
        <v>0.97</v>
      </c>
    </row>
    <row r="150" spans="1:41" x14ac:dyDescent="0.25">
      <c r="A150" s="101" t="s">
        <v>137</v>
      </c>
      <c r="B150" s="101" t="s">
        <v>326</v>
      </c>
      <c r="C150" s="101">
        <v>112</v>
      </c>
      <c r="D150" s="101" t="s">
        <v>113</v>
      </c>
      <c r="E150" s="101" t="s">
        <v>325</v>
      </c>
      <c r="F150" s="101" t="s">
        <v>171</v>
      </c>
      <c r="G150" s="101" t="s">
        <v>135</v>
      </c>
      <c r="H150" s="101" t="s">
        <v>113</v>
      </c>
      <c r="I150" s="101">
        <v>112</v>
      </c>
      <c r="J150" s="101">
        <v>2016</v>
      </c>
      <c r="K150" s="101">
        <v>1505</v>
      </c>
      <c r="L150" s="101" t="s">
        <v>117</v>
      </c>
      <c r="M150" s="101">
        <v>2.9</v>
      </c>
      <c r="N150" s="101">
        <v>112</v>
      </c>
      <c r="O150" s="101" t="s">
        <v>612</v>
      </c>
      <c r="P150" s="101" t="s">
        <v>113</v>
      </c>
      <c r="Q150" s="101" t="s">
        <v>609</v>
      </c>
      <c r="R150" s="101" t="s">
        <v>120</v>
      </c>
      <c r="S150" s="101" t="s">
        <v>121</v>
      </c>
      <c r="T150" s="101" t="s">
        <v>613</v>
      </c>
      <c r="U150" s="101" t="s">
        <v>609</v>
      </c>
      <c r="W150" s="101" t="s">
        <v>124</v>
      </c>
      <c r="X150" s="101">
        <v>0</v>
      </c>
      <c r="Y150" s="101">
        <v>0</v>
      </c>
      <c r="Z150" s="101">
        <v>0</v>
      </c>
      <c r="AA150" s="101">
        <v>0</v>
      </c>
      <c r="AB150" s="101" t="s">
        <v>125</v>
      </c>
      <c r="AC150" s="101">
        <v>0</v>
      </c>
      <c r="AD150" s="101" t="s">
        <v>1</v>
      </c>
      <c r="AE150" s="101">
        <v>112</v>
      </c>
      <c r="AG150" s="101" t="s">
        <v>1</v>
      </c>
      <c r="AJ150" s="101" t="str">
        <f t="shared" si="20"/>
        <v>710300010022</v>
      </c>
      <c r="AL150" s="101" t="str">
        <f t="shared" si="15"/>
        <v>710300010022</v>
      </c>
      <c r="AM150" s="101" t="str">
        <f t="shared" si="16"/>
        <v>CINTA ADHESIVA TRANSPARENTE 2 in X 55 yd</v>
      </c>
      <c r="AN150" s="101" t="str">
        <f t="shared" si="17"/>
        <v>UNIDAD</v>
      </c>
      <c r="AO150" s="101">
        <f t="shared" si="18"/>
        <v>2.9</v>
      </c>
    </row>
    <row r="151" spans="1:41" x14ac:dyDescent="0.25">
      <c r="A151" s="101" t="s">
        <v>142</v>
      </c>
      <c r="B151" s="101" t="s">
        <v>327</v>
      </c>
      <c r="C151" s="101">
        <v>112</v>
      </c>
      <c r="D151" s="101" t="s">
        <v>113</v>
      </c>
      <c r="E151" s="101" t="s">
        <v>325</v>
      </c>
      <c r="F151" s="101" t="s">
        <v>171</v>
      </c>
      <c r="G151" s="101" t="s">
        <v>135</v>
      </c>
      <c r="H151" s="101" t="s">
        <v>113</v>
      </c>
      <c r="I151" s="101">
        <v>112</v>
      </c>
      <c r="J151" s="101">
        <v>2016</v>
      </c>
      <c r="K151" s="101">
        <v>1505</v>
      </c>
      <c r="L151" s="101" t="s">
        <v>117</v>
      </c>
      <c r="M151" s="101">
        <v>1.5</v>
      </c>
      <c r="N151" s="101">
        <v>112</v>
      </c>
      <c r="O151" s="101" t="s">
        <v>704</v>
      </c>
      <c r="P151" s="101" t="s">
        <v>113</v>
      </c>
      <c r="Q151" s="101" t="s">
        <v>609</v>
      </c>
      <c r="R151" s="101" t="s">
        <v>120</v>
      </c>
      <c r="S151" s="101" t="s">
        <v>121</v>
      </c>
      <c r="T151" s="101" t="s">
        <v>608</v>
      </c>
      <c r="U151" s="101" t="s">
        <v>609</v>
      </c>
      <c r="W151" s="101" t="s">
        <v>124</v>
      </c>
      <c r="X151" s="101">
        <v>0</v>
      </c>
      <c r="Y151" s="101">
        <v>0</v>
      </c>
      <c r="Z151" s="101">
        <v>0</v>
      </c>
      <c r="AA151" s="101">
        <v>0</v>
      </c>
      <c r="AB151" s="101" t="s">
        <v>125</v>
      </c>
      <c r="AC151" s="101">
        <v>0</v>
      </c>
      <c r="AD151" s="101" t="s">
        <v>1</v>
      </c>
      <c r="AE151" s="101">
        <v>112</v>
      </c>
      <c r="AG151" s="101" t="s">
        <v>1</v>
      </c>
      <c r="AH151" s="101">
        <v>0</v>
      </c>
      <c r="AJ151" s="101" t="str">
        <f t="shared" si="20"/>
        <v>710300010045</v>
      </c>
      <c r="AL151" s="101" t="str">
        <f t="shared" si="15"/>
        <v>710300010045</v>
      </c>
      <c r="AM151" s="101" t="str">
        <f t="shared" si="16"/>
        <v>CINTA ADHESIVA TRANSPARENTE 2 in X 40 yd</v>
      </c>
      <c r="AN151" s="101" t="str">
        <f t="shared" si="17"/>
        <v>UNIDAD</v>
      </c>
      <c r="AO151" s="101">
        <f t="shared" si="18"/>
        <v>1.5</v>
      </c>
    </row>
    <row r="152" spans="1:41" x14ac:dyDescent="0.25">
      <c r="A152" s="101" t="s">
        <v>328</v>
      </c>
      <c r="B152" s="101" t="s">
        <v>20</v>
      </c>
      <c r="C152" s="101">
        <v>112</v>
      </c>
      <c r="D152" s="101" t="s">
        <v>113</v>
      </c>
      <c r="E152" s="101" t="s">
        <v>325</v>
      </c>
      <c r="F152" s="101" t="s">
        <v>171</v>
      </c>
      <c r="G152" s="101" t="s">
        <v>135</v>
      </c>
      <c r="H152" s="101" t="s">
        <v>113</v>
      </c>
      <c r="I152" s="101">
        <v>112</v>
      </c>
      <c r="J152" s="101">
        <v>2016</v>
      </c>
      <c r="K152" s="101">
        <v>1004</v>
      </c>
      <c r="L152" s="101" t="s">
        <v>117</v>
      </c>
      <c r="M152" s="101">
        <v>3.1859999999999999</v>
      </c>
      <c r="N152" s="101">
        <v>112</v>
      </c>
      <c r="O152" s="101" t="s">
        <v>118</v>
      </c>
      <c r="P152" s="101" t="s">
        <v>113</v>
      </c>
      <c r="Q152" s="101" t="s">
        <v>119</v>
      </c>
      <c r="R152" s="101" t="s">
        <v>120</v>
      </c>
      <c r="S152" s="101" t="s">
        <v>121</v>
      </c>
      <c r="T152" s="101" t="s">
        <v>122</v>
      </c>
      <c r="U152" s="101" t="s">
        <v>123</v>
      </c>
      <c r="W152" s="101" t="s">
        <v>124</v>
      </c>
      <c r="X152" s="101">
        <v>0</v>
      </c>
      <c r="Y152" s="101">
        <v>0</v>
      </c>
      <c r="Z152" s="101">
        <v>0</v>
      </c>
      <c r="AA152" s="101">
        <v>0</v>
      </c>
      <c r="AB152" s="101" t="s">
        <v>125</v>
      </c>
      <c r="AC152" s="101">
        <v>0</v>
      </c>
      <c r="AD152" s="101" t="s">
        <v>1</v>
      </c>
      <c r="AE152" s="101">
        <v>112</v>
      </c>
      <c r="AG152" s="101" t="s">
        <v>1</v>
      </c>
      <c r="AH152" s="101">
        <v>0</v>
      </c>
      <c r="AJ152" s="101" t="str">
        <f t="shared" si="20"/>
        <v>710300010048</v>
      </c>
      <c r="AL152" s="101" t="str">
        <f t="shared" si="15"/>
        <v>710300010048</v>
      </c>
      <c r="AM152" s="101" t="str">
        <f t="shared" si="16"/>
        <v>CINTA ADHESIVA TRANSPARENTE 1/2 in X 72 yd</v>
      </c>
      <c r="AN152" s="101" t="str">
        <f t="shared" si="17"/>
        <v>UNIDAD</v>
      </c>
      <c r="AO152" s="101">
        <f t="shared" si="18"/>
        <v>3.1859999999999999</v>
      </c>
    </row>
    <row r="153" spans="1:41" x14ac:dyDescent="0.25">
      <c r="A153" s="101" t="s">
        <v>329</v>
      </c>
      <c r="B153" s="101" t="s">
        <v>330</v>
      </c>
      <c r="C153" s="101">
        <v>112</v>
      </c>
      <c r="D153" s="101" t="s">
        <v>113</v>
      </c>
      <c r="E153" s="101" t="s">
        <v>325</v>
      </c>
      <c r="F153" s="101" t="s">
        <v>171</v>
      </c>
      <c r="G153" s="101" t="s">
        <v>150</v>
      </c>
      <c r="H153" s="101" t="s">
        <v>113</v>
      </c>
      <c r="I153" s="101">
        <v>112</v>
      </c>
      <c r="J153" s="101">
        <v>2016</v>
      </c>
      <c r="K153" s="101">
        <v>1004</v>
      </c>
      <c r="L153" s="101" t="s">
        <v>117</v>
      </c>
      <c r="M153" s="101">
        <v>8</v>
      </c>
      <c r="N153" s="101">
        <v>112</v>
      </c>
      <c r="O153" s="101" t="s">
        <v>118</v>
      </c>
      <c r="P153" s="101" t="s">
        <v>113</v>
      </c>
      <c r="Q153" s="101" t="s">
        <v>119</v>
      </c>
      <c r="R153" s="101" t="s">
        <v>120</v>
      </c>
      <c r="S153" s="101" t="s">
        <v>121</v>
      </c>
      <c r="T153" s="101" t="s">
        <v>122</v>
      </c>
      <c r="U153" s="101" t="s">
        <v>123</v>
      </c>
      <c r="W153" s="101" t="s">
        <v>124</v>
      </c>
      <c r="X153" s="101">
        <v>0</v>
      </c>
      <c r="Y153" s="101">
        <v>0</v>
      </c>
      <c r="Z153" s="101">
        <v>0</v>
      </c>
      <c r="AA153" s="101">
        <v>0</v>
      </c>
      <c r="AB153" s="101" t="s">
        <v>125</v>
      </c>
      <c r="AC153" s="101">
        <v>0</v>
      </c>
      <c r="AD153" s="101" t="s">
        <v>1</v>
      </c>
      <c r="AE153" s="101">
        <v>112</v>
      </c>
      <c r="AG153" s="101" t="s">
        <v>1</v>
      </c>
      <c r="AH153" s="101">
        <v>0</v>
      </c>
      <c r="AJ153" s="101" t="str">
        <f t="shared" si="20"/>
        <v>710300060057</v>
      </c>
      <c r="AL153" s="101" t="str">
        <f t="shared" si="15"/>
        <v>710300060057</v>
      </c>
      <c r="AM153" s="101" t="str">
        <f t="shared" si="16"/>
        <v>GOMA EN BARRA X 40 g APROX.</v>
      </c>
      <c r="AN153" s="101" t="str">
        <f t="shared" si="17"/>
        <v>UNIDAD</v>
      </c>
      <c r="AO153" s="101">
        <f t="shared" si="18"/>
        <v>8</v>
      </c>
    </row>
    <row r="154" spans="1:41" x14ac:dyDescent="0.25">
      <c r="A154" s="101" t="s">
        <v>276</v>
      </c>
      <c r="B154" s="101" t="s">
        <v>331</v>
      </c>
      <c r="C154" s="101">
        <v>112</v>
      </c>
      <c r="D154" s="101" t="s">
        <v>113</v>
      </c>
      <c r="E154" s="101" t="s">
        <v>325</v>
      </c>
      <c r="F154" s="101" t="s">
        <v>171</v>
      </c>
      <c r="G154" s="101" t="s">
        <v>150</v>
      </c>
      <c r="H154" s="101" t="s">
        <v>113</v>
      </c>
      <c r="I154" s="101">
        <v>112</v>
      </c>
      <c r="J154" s="101">
        <v>2016</v>
      </c>
      <c r="K154" s="101">
        <v>1004</v>
      </c>
      <c r="L154" s="101" t="s">
        <v>117</v>
      </c>
      <c r="M154" s="101">
        <v>1.5104</v>
      </c>
      <c r="N154" s="101">
        <v>112</v>
      </c>
      <c r="O154" s="101" t="s">
        <v>118</v>
      </c>
      <c r="P154" s="101" t="s">
        <v>113</v>
      </c>
      <c r="Q154" s="101" t="s">
        <v>119</v>
      </c>
      <c r="R154" s="101" t="s">
        <v>120</v>
      </c>
      <c r="S154" s="101" t="s">
        <v>121</v>
      </c>
      <c r="T154" s="101" t="s">
        <v>122</v>
      </c>
      <c r="U154" s="101" t="s">
        <v>123</v>
      </c>
      <c r="W154" s="101" t="s">
        <v>124</v>
      </c>
      <c r="X154" s="101">
        <v>0</v>
      </c>
      <c r="Y154" s="101">
        <v>0</v>
      </c>
      <c r="Z154" s="101">
        <v>0</v>
      </c>
      <c r="AA154" s="101">
        <v>0</v>
      </c>
      <c r="AB154" s="101" t="s">
        <v>125</v>
      </c>
      <c r="AC154" s="101">
        <v>0</v>
      </c>
      <c r="AD154" s="101" t="s">
        <v>1</v>
      </c>
      <c r="AE154" s="101">
        <v>112</v>
      </c>
      <c r="AG154" s="101" t="s">
        <v>1</v>
      </c>
      <c r="AH154" s="101">
        <v>0</v>
      </c>
      <c r="AJ154" s="101" t="str">
        <f t="shared" si="20"/>
        <v>710300060084</v>
      </c>
      <c r="AL154" s="101" t="str">
        <f t="shared" si="15"/>
        <v>710300060084</v>
      </c>
      <c r="AM154" s="101" t="str">
        <f t="shared" si="16"/>
        <v>GOMA EN BARRA X 21 g APROX.</v>
      </c>
      <c r="AN154" s="101" t="str">
        <f t="shared" si="17"/>
        <v>UNIDAD</v>
      </c>
      <c r="AO154" s="101">
        <f t="shared" si="18"/>
        <v>1.5104</v>
      </c>
    </row>
    <row r="155" spans="1:41" x14ac:dyDescent="0.25">
      <c r="A155" s="101" t="s">
        <v>332</v>
      </c>
      <c r="B155" s="101" t="s">
        <v>333</v>
      </c>
      <c r="C155" s="101">
        <v>112</v>
      </c>
      <c r="D155" s="101" t="s">
        <v>113</v>
      </c>
      <c r="E155" s="101" t="s">
        <v>325</v>
      </c>
      <c r="F155" s="101" t="s">
        <v>171</v>
      </c>
      <c r="G155" s="101" t="s">
        <v>150</v>
      </c>
      <c r="H155" s="101" t="s">
        <v>113</v>
      </c>
      <c r="I155" s="101">
        <v>112</v>
      </c>
      <c r="J155" s="101">
        <v>2016</v>
      </c>
      <c r="K155" s="101">
        <v>1004</v>
      </c>
      <c r="L155" s="101" t="s">
        <v>117</v>
      </c>
      <c r="M155" s="101">
        <v>1.0855999999999999</v>
      </c>
      <c r="N155" s="101">
        <v>112</v>
      </c>
      <c r="O155" s="101" t="s">
        <v>153</v>
      </c>
      <c r="P155" s="101" t="s">
        <v>113</v>
      </c>
      <c r="Q155" s="101" t="s">
        <v>119</v>
      </c>
      <c r="R155" s="101" t="s">
        <v>120</v>
      </c>
      <c r="S155" s="101" t="s">
        <v>121</v>
      </c>
      <c r="T155" s="101" t="s">
        <v>153</v>
      </c>
      <c r="U155" s="101" t="s">
        <v>119</v>
      </c>
      <c r="W155" s="101" t="s">
        <v>124</v>
      </c>
      <c r="X155" s="101">
        <v>0</v>
      </c>
      <c r="Y155" s="101">
        <v>0</v>
      </c>
      <c r="Z155" s="101">
        <v>0</v>
      </c>
      <c r="AA155" s="101">
        <v>0</v>
      </c>
      <c r="AB155" s="101" t="s">
        <v>125</v>
      </c>
      <c r="AC155" s="101">
        <v>0</v>
      </c>
      <c r="AD155" s="101" t="s">
        <v>1</v>
      </c>
      <c r="AE155" s="101">
        <v>112</v>
      </c>
      <c r="AG155" s="101" t="s">
        <v>1</v>
      </c>
      <c r="AH155" s="101">
        <v>0</v>
      </c>
      <c r="AJ155" s="101" t="str">
        <f t="shared" si="20"/>
        <v>710300060096</v>
      </c>
      <c r="AL155" s="101" t="str">
        <f t="shared" si="15"/>
        <v>710300060096</v>
      </c>
      <c r="AM155" s="101" t="str">
        <f t="shared" si="16"/>
        <v>GOMA ESCARCHADA X 10 mL</v>
      </c>
      <c r="AN155" s="101" t="str">
        <f t="shared" si="17"/>
        <v>UNIDAD</v>
      </c>
      <c r="AO155" s="101">
        <f t="shared" si="18"/>
        <v>1.0855999999999999</v>
      </c>
    </row>
    <row r="156" spans="1:41" x14ac:dyDescent="0.25">
      <c r="A156" s="101" t="s">
        <v>334</v>
      </c>
      <c r="B156" s="101" t="s">
        <v>335</v>
      </c>
      <c r="C156" s="101">
        <v>112</v>
      </c>
      <c r="D156" s="101" t="s">
        <v>113</v>
      </c>
      <c r="E156" s="101" t="s">
        <v>325</v>
      </c>
      <c r="F156" s="101" t="s">
        <v>171</v>
      </c>
      <c r="G156" s="101" t="s">
        <v>272</v>
      </c>
      <c r="H156" s="101" t="s">
        <v>113</v>
      </c>
      <c r="I156" s="101">
        <v>112</v>
      </c>
      <c r="J156" s="101">
        <v>2016</v>
      </c>
      <c r="K156" s="101">
        <v>1004</v>
      </c>
      <c r="L156" s="101" t="s">
        <v>117</v>
      </c>
      <c r="M156" s="101">
        <v>2.242</v>
      </c>
      <c r="N156" s="101">
        <v>112</v>
      </c>
      <c r="O156" s="101" t="s">
        <v>153</v>
      </c>
      <c r="P156" s="101" t="s">
        <v>113</v>
      </c>
      <c r="Q156" s="101" t="s">
        <v>119</v>
      </c>
      <c r="R156" s="101" t="s">
        <v>120</v>
      </c>
      <c r="S156" s="101" t="s">
        <v>121</v>
      </c>
      <c r="T156" s="101" t="s">
        <v>153</v>
      </c>
      <c r="U156" s="101" t="s">
        <v>119</v>
      </c>
      <c r="W156" s="101" t="s">
        <v>124</v>
      </c>
      <c r="X156" s="101">
        <v>0</v>
      </c>
      <c r="Y156" s="101">
        <v>0</v>
      </c>
      <c r="Z156" s="101">
        <v>0</v>
      </c>
      <c r="AA156" s="101">
        <v>0</v>
      </c>
      <c r="AB156" s="101" t="s">
        <v>125</v>
      </c>
      <c r="AC156" s="101">
        <v>0</v>
      </c>
      <c r="AD156" s="101" t="s">
        <v>1</v>
      </c>
      <c r="AE156" s="101">
        <v>112</v>
      </c>
      <c r="AG156" s="101" t="s">
        <v>1</v>
      </c>
      <c r="AH156" s="101">
        <v>0</v>
      </c>
      <c r="AJ156" s="101" t="str">
        <f t="shared" si="20"/>
        <v>710300120173</v>
      </c>
      <c r="AL156" s="101" t="str">
        <f t="shared" si="15"/>
        <v>710300120173</v>
      </c>
      <c r="AM156" s="101" t="str">
        <f t="shared" si="16"/>
        <v>NOTA AUTOADHESIVA 3 in X 3 in (7.6 cm X 7.6 cm) APROX. X 100 HOJAS X 5 VARIOS COLORES</v>
      </c>
      <c r="AN156" s="101" t="str">
        <f t="shared" si="17"/>
        <v>UNIDAD</v>
      </c>
      <c r="AO156" s="101">
        <f t="shared" si="18"/>
        <v>2.242</v>
      </c>
    </row>
    <row r="157" spans="1:41" x14ac:dyDescent="0.25">
      <c r="A157" s="101" t="s">
        <v>145</v>
      </c>
      <c r="B157" s="101" t="s">
        <v>336</v>
      </c>
      <c r="C157" s="101">
        <v>112</v>
      </c>
      <c r="D157" s="101" t="s">
        <v>113</v>
      </c>
      <c r="E157" s="101" t="s">
        <v>325</v>
      </c>
      <c r="F157" s="101" t="s">
        <v>171</v>
      </c>
      <c r="G157" s="101" t="s">
        <v>337</v>
      </c>
      <c r="H157" s="101" t="s">
        <v>113</v>
      </c>
      <c r="I157" s="101">
        <v>112</v>
      </c>
      <c r="J157" s="101">
        <v>2016</v>
      </c>
      <c r="K157" s="101">
        <v>1004</v>
      </c>
      <c r="L157" s="101" t="s">
        <v>117</v>
      </c>
      <c r="M157" s="101">
        <v>6.12</v>
      </c>
      <c r="N157" s="101">
        <v>112</v>
      </c>
      <c r="O157" s="101" t="s">
        <v>118</v>
      </c>
      <c r="P157" s="101" t="s">
        <v>113</v>
      </c>
      <c r="Q157" s="101" t="s">
        <v>119</v>
      </c>
      <c r="R157" s="101" t="s">
        <v>120</v>
      </c>
      <c r="S157" s="101" t="s">
        <v>121</v>
      </c>
      <c r="T157" s="101" t="s">
        <v>122</v>
      </c>
      <c r="U157" s="101" t="s">
        <v>123</v>
      </c>
      <c r="W157" s="101" t="s">
        <v>124</v>
      </c>
      <c r="X157" s="101">
        <v>0</v>
      </c>
      <c r="Y157" s="101">
        <v>0</v>
      </c>
      <c r="Z157" s="101">
        <v>0</v>
      </c>
      <c r="AA157" s="101">
        <v>0</v>
      </c>
      <c r="AB157" s="101" t="s">
        <v>125</v>
      </c>
      <c r="AC157" s="101">
        <v>0</v>
      </c>
      <c r="AD157" s="101" t="s">
        <v>1</v>
      </c>
      <c r="AE157" s="101">
        <v>112</v>
      </c>
      <c r="AG157" s="101" t="s">
        <v>1</v>
      </c>
      <c r="AH157" s="101">
        <v>0</v>
      </c>
      <c r="AJ157" s="101" t="str">
        <f t="shared" si="20"/>
        <v>710300160005</v>
      </c>
      <c r="AL157" s="101" t="str">
        <f t="shared" si="15"/>
        <v>710300160005</v>
      </c>
      <c r="AM157" s="101" t="str">
        <f t="shared" si="16"/>
        <v>CINTA DE PAPEL PARA ENMASCARAR - MASKING TAPE 2 in X 55 yd</v>
      </c>
      <c r="AN157" s="101" t="str">
        <f t="shared" si="17"/>
        <v>UNIDAD</v>
      </c>
      <c r="AO157" s="101">
        <f t="shared" si="18"/>
        <v>6.12</v>
      </c>
    </row>
    <row r="158" spans="1:41" x14ac:dyDescent="0.25">
      <c r="A158" s="101" t="s">
        <v>150</v>
      </c>
      <c r="B158" s="101" t="s">
        <v>338</v>
      </c>
      <c r="C158" s="101">
        <v>112</v>
      </c>
      <c r="D158" s="101" t="s">
        <v>113</v>
      </c>
      <c r="E158" s="101" t="s">
        <v>325</v>
      </c>
      <c r="F158" s="101" t="s">
        <v>171</v>
      </c>
      <c r="G158" s="101" t="s">
        <v>337</v>
      </c>
      <c r="H158" s="101" t="s">
        <v>113</v>
      </c>
      <c r="I158" s="101">
        <v>112</v>
      </c>
      <c r="J158" s="101">
        <v>2016</v>
      </c>
      <c r="K158" s="101">
        <v>1004</v>
      </c>
      <c r="L158" s="101" t="s">
        <v>117</v>
      </c>
      <c r="M158" s="101">
        <v>1.77</v>
      </c>
      <c r="N158" s="101">
        <v>112</v>
      </c>
      <c r="O158" s="101" t="s">
        <v>153</v>
      </c>
      <c r="P158" s="101" t="s">
        <v>113</v>
      </c>
      <c r="Q158" s="101" t="s">
        <v>119</v>
      </c>
      <c r="R158" s="101" t="s">
        <v>120</v>
      </c>
      <c r="S158" s="101" t="s">
        <v>121</v>
      </c>
      <c r="T158" s="101" t="s">
        <v>153</v>
      </c>
      <c r="U158" s="101" t="s">
        <v>119</v>
      </c>
      <c r="W158" s="101" t="s">
        <v>124</v>
      </c>
      <c r="X158" s="101">
        <v>0</v>
      </c>
      <c r="Y158" s="101">
        <v>0</v>
      </c>
      <c r="Z158" s="101">
        <v>0</v>
      </c>
      <c r="AA158" s="101">
        <v>0</v>
      </c>
      <c r="AB158" s="101" t="s">
        <v>125</v>
      </c>
      <c r="AC158" s="101">
        <v>0</v>
      </c>
      <c r="AD158" s="101" t="s">
        <v>1</v>
      </c>
      <c r="AE158" s="101">
        <v>112</v>
      </c>
      <c r="AG158" s="101" t="s">
        <v>1</v>
      </c>
      <c r="AH158" s="101">
        <v>0</v>
      </c>
      <c r="AJ158" s="101" t="str">
        <f t="shared" si="20"/>
        <v>710300160006</v>
      </c>
      <c r="AL158" s="101" t="str">
        <f t="shared" si="15"/>
        <v>710300160006</v>
      </c>
      <c r="AM158" s="101" t="str">
        <f t="shared" si="16"/>
        <v>CINTA DE PAPEL PARA ENMASCARAR - MASKING TAPE 2 in X 40 yd</v>
      </c>
      <c r="AN158" s="101" t="str">
        <f t="shared" si="17"/>
        <v>UNIDAD</v>
      </c>
      <c r="AO158" s="101">
        <f t="shared" si="18"/>
        <v>1.77</v>
      </c>
    </row>
    <row r="159" spans="1:41" x14ac:dyDescent="0.25">
      <c r="A159" s="101" t="s">
        <v>287</v>
      </c>
      <c r="B159" s="101" t="s">
        <v>339</v>
      </c>
      <c r="C159" s="101">
        <v>112</v>
      </c>
      <c r="D159" s="101" t="s">
        <v>113</v>
      </c>
      <c r="E159" s="101" t="s">
        <v>325</v>
      </c>
      <c r="F159" s="101" t="s">
        <v>171</v>
      </c>
      <c r="G159" s="101" t="s">
        <v>337</v>
      </c>
      <c r="H159" s="101" t="s">
        <v>113</v>
      </c>
      <c r="I159" s="101">
        <v>112</v>
      </c>
      <c r="J159" s="101">
        <v>2016</v>
      </c>
      <c r="K159" s="101">
        <v>1505</v>
      </c>
      <c r="L159" s="101" t="s">
        <v>117</v>
      </c>
      <c r="M159" s="101">
        <v>5.9</v>
      </c>
      <c r="N159" s="101">
        <v>112</v>
      </c>
      <c r="O159" s="101" t="s">
        <v>612</v>
      </c>
      <c r="P159" s="101" t="s">
        <v>113</v>
      </c>
      <c r="Q159" s="101" t="s">
        <v>609</v>
      </c>
      <c r="R159" s="101" t="s">
        <v>120</v>
      </c>
      <c r="S159" s="101" t="s">
        <v>121</v>
      </c>
      <c r="T159" s="101" t="s">
        <v>613</v>
      </c>
      <c r="U159" s="101" t="s">
        <v>609</v>
      </c>
      <c r="W159" s="101" t="s">
        <v>124</v>
      </c>
      <c r="X159" s="101">
        <v>0</v>
      </c>
      <c r="Y159" s="101">
        <v>0</v>
      </c>
      <c r="Z159" s="101">
        <v>0</v>
      </c>
      <c r="AA159" s="101">
        <v>0</v>
      </c>
      <c r="AB159" s="101" t="s">
        <v>125</v>
      </c>
      <c r="AC159" s="101">
        <v>0</v>
      </c>
      <c r="AD159" s="101" t="s">
        <v>1</v>
      </c>
      <c r="AE159" s="101">
        <v>112</v>
      </c>
      <c r="AG159" s="101" t="s">
        <v>1</v>
      </c>
      <c r="AH159" s="101">
        <v>0</v>
      </c>
      <c r="AJ159" s="101" t="str">
        <f t="shared" si="20"/>
        <v>710300160011</v>
      </c>
      <c r="AL159" s="101" t="str">
        <f t="shared" si="15"/>
        <v>710300160011</v>
      </c>
      <c r="AM159" s="101" t="str">
        <f t="shared" si="16"/>
        <v>CINTA DE PAPEL PARA ENMASCARAR - MASKING TAPE 1 in X 40 yd</v>
      </c>
      <c r="AN159" s="101" t="str">
        <f t="shared" si="17"/>
        <v>UNIDAD</v>
      </c>
      <c r="AO159" s="101">
        <f t="shared" si="18"/>
        <v>5.9</v>
      </c>
    </row>
    <row r="160" spans="1:41" x14ac:dyDescent="0.25">
      <c r="A160" s="101" t="s">
        <v>155</v>
      </c>
      <c r="B160" s="101" t="s">
        <v>340</v>
      </c>
      <c r="C160" s="101">
        <v>112</v>
      </c>
      <c r="D160" s="101" t="s">
        <v>113</v>
      </c>
      <c r="E160" s="101" t="s">
        <v>325</v>
      </c>
      <c r="F160" s="101" t="s">
        <v>171</v>
      </c>
      <c r="G160" s="101" t="s">
        <v>337</v>
      </c>
      <c r="H160" s="101" t="s">
        <v>113</v>
      </c>
      <c r="I160" s="101">
        <v>112</v>
      </c>
      <c r="J160" s="101">
        <v>2016</v>
      </c>
      <c r="K160" s="101">
        <v>1004</v>
      </c>
      <c r="L160" s="101" t="s">
        <v>117</v>
      </c>
      <c r="M160" s="101">
        <v>0.97</v>
      </c>
      <c r="N160" s="101">
        <v>112</v>
      </c>
      <c r="O160" s="101" t="s">
        <v>118</v>
      </c>
      <c r="P160" s="101" t="s">
        <v>113</v>
      </c>
      <c r="Q160" s="101" t="s">
        <v>119</v>
      </c>
      <c r="R160" s="101" t="s">
        <v>120</v>
      </c>
      <c r="S160" s="101" t="s">
        <v>121</v>
      </c>
      <c r="T160" s="101" t="s">
        <v>122</v>
      </c>
      <c r="U160" s="101" t="s">
        <v>123</v>
      </c>
      <c r="W160" s="101" t="s">
        <v>124</v>
      </c>
      <c r="X160" s="101">
        <v>0</v>
      </c>
      <c r="Y160" s="101">
        <v>0</v>
      </c>
      <c r="Z160" s="101">
        <v>0</v>
      </c>
      <c r="AA160" s="101">
        <v>0</v>
      </c>
      <c r="AB160" s="101" t="s">
        <v>125</v>
      </c>
      <c r="AC160" s="101">
        <v>0</v>
      </c>
      <c r="AD160" s="101" t="s">
        <v>1</v>
      </c>
      <c r="AE160" s="101">
        <v>112</v>
      </c>
      <c r="AG160" s="101" t="s">
        <v>1</v>
      </c>
      <c r="AH160" s="101">
        <v>0</v>
      </c>
      <c r="AJ160" s="101" t="str">
        <f t="shared" si="20"/>
        <v>710300160013</v>
      </c>
      <c r="AL160" s="101" t="str">
        <f t="shared" si="15"/>
        <v>710300160013</v>
      </c>
      <c r="AM160" s="101" t="str">
        <f t="shared" si="16"/>
        <v>CINTA DE PAPEL PARA ENMASCARAR - MASKING TAPE 1 1/2 in X 40 yd</v>
      </c>
      <c r="AN160" s="101" t="str">
        <f t="shared" si="17"/>
        <v>UNIDAD</v>
      </c>
      <c r="AO160" s="101">
        <f t="shared" si="18"/>
        <v>0.97</v>
      </c>
    </row>
    <row r="161" spans="1:41" x14ac:dyDescent="0.25">
      <c r="A161" s="101" t="s">
        <v>272</v>
      </c>
      <c r="B161" s="101" t="s">
        <v>23</v>
      </c>
      <c r="C161" s="101">
        <v>112</v>
      </c>
      <c r="D161" s="101" t="s">
        <v>113</v>
      </c>
      <c r="E161" s="101" t="s">
        <v>325</v>
      </c>
      <c r="F161" s="101" t="s">
        <v>341</v>
      </c>
      <c r="G161" s="101" t="s">
        <v>135</v>
      </c>
      <c r="H161" s="101" t="s">
        <v>113</v>
      </c>
      <c r="I161" s="101">
        <v>112</v>
      </c>
      <c r="J161" s="101">
        <v>2016</v>
      </c>
      <c r="K161" s="101">
        <v>1004</v>
      </c>
      <c r="L161" s="101" t="s">
        <v>117</v>
      </c>
      <c r="M161" s="101">
        <v>3.6579999999999999</v>
      </c>
      <c r="N161" s="101">
        <v>112</v>
      </c>
      <c r="O161" s="101" t="s">
        <v>163</v>
      </c>
      <c r="P161" s="101" t="s">
        <v>113</v>
      </c>
      <c r="Q161" s="101" t="s">
        <v>119</v>
      </c>
      <c r="R161" s="101" t="s">
        <v>120</v>
      </c>
      <c r="S161" s="101" t="s">
        <v>121</v>
      </c>
      <c r="T161" s="101" t="s">
        <v>163</v>
      </c>
      <c r="U161" s="101" t="s">
        <v>119</v>
      </c>
      <c r="W161" s="101" t="s">
        <v>124</v>
      </c>
      <c r="X161" s="101">
        <v>0</v>
      </c>
      <c r="Y161" s="101">
        <v>0</v>
      </c>
      <c r="Z161" s="101">
        <v>0</v>
      </c>
      <c r="AA161" s="101">
        <v>0</v>
      </c>
      <c r="AB161" s="101" t="s">
        <v>125</v>
      </c>
      <c r="AC161" s="101">
        <v>0</v>
      </c>
      <c r="AD161" s="101" t="s">
        <v>1</v>
      </c>
      <c r="AE161" s="101">
        <v>112</v>
      </c>
      <c r="AG161" s="101" t="s">
        <v>1</v>
      </c>
      <c r="AJ161" s="101" t="str">
        <f t="shared" si="20"/>
        <v>710600010012</v>
      </c>
      <c r="AL161" s="101" t="str">
        <f t="shared" si="15"/>
        <v>710600010012</v>
      </c>
      <c r="AM161" s="101" t="str">
        <f t="shared" si="16"/>
        <v>ARCHIVADOR DE CARTON CON PALANCA LOMO ANCHO TAMAÑO OFICIO</v>
      </c>
      <c r="AN161" s="101" t="str">
        <f t="shared" si="17"/>
        <v>UNIDAD</v>
      </c>
      <c r="AO161" s="101">
        <f t="shared" si="18"/>
        <v>3.6579999999999999</v>
      </c>
    </row>
    <row r="162" spans="1:41" x14ac:dyDescent="0.25">
      <c r="A162" s="101" t="s">
        <v>342</v>
      </c>
      <c r="B162" s="101" t="s">
        <v>343</v>
      </c>
      <c r="C162" s="101">
        <v>112</v>
      </c>
      <c r="D162" s="101" t="s">
        <v>113</v>
      </c>
      <c r="E162" s="101" t="s">
        <v>325</v>
      </c>
      <c r="F162" s="101" t="s">
        <v>341</v>
      </c>
      <c r="G162" s="101" t="s">
        <v>135</v>
      </c>
      <c r="H162" s="101" t="s">
        <v>113</v>
      </c>
      <c r="I162" s="101">
        <v>112</v>
      </c>
      <c r="J162" s="101">
        <v>2016</v>
      </c>
      <c r="K162" s="101">
        <v>1505</v>
      </c>
      <c r="L162" s="101" t="s">
        <v>117</v>
      </c>
      <c r="M162" s="101">
        <v>4.9000000000000004</v>
      </c>
      <c r="N162" s="101">
        <v>112</v>
      </c>
      <c r="O162" s="101" t="s">
        <v>612</v>
      </c>
      <c r="P162" s="101" t="s">
        <v>113</v>
      </c>
      <c r="Q162" s="101" t="s">
        <v>609</v>
      </c>
      <c r="R162" s="101" t="s">
        <v>120</v>
      </c>
      <c r="S162" s="101" t="s">
        <v>121</v>
      </c>
      <c r="T162" s="101" t="s">
        <v>613</v>
      </c>
      <c r="U162" s="101" t="s">
        <v>609</v>
      </c>
      <c r="W162" s="101" t="s">
        <v>124</v>
      </c>
      <c r="X162" s="101">
        <v>0</v>
      </c>
      <c r="Y162" s="101">
        <v>0</v>
      </c>
      <c r="Z162" s="101">
        <v>0</v>
      </c>
      <c r="AA162" s="101">
        <v>0</v>
      </c>
      <c r="AB162" s="101" t="s">
        <v>125</v>
      </c>
      <c r="AC162" s="101">
        <v>0</v>
      </c>
      <c r="AD162" s="101" t="s">
        <v>1</v>
      </c>
      <c r="AE162" s="101">
        <v>112</v>
      </c>
      <c r="AG162" s="101" t="s">
        <v>1</v>
      </c>
      <c r="AH162" s="101">
        <v>0</v>
      </c>
      <c r="AJ162" s="101" t="str">
        <f t="shared" si="20"/>
        <v>710600010070</v>
      </c>
      <c r="AL162" s="101" t="str">
        <f t="shared" si="15"/>
        <v>710600010070</v>
      </c>
      <c r="AM162" s="101" t="str">
        <f t="shared" si="16"/>
        <v>ARCHIVADOR DE CARTON CON PALANCA LOMO ANCHO TAMAÑO A4</v>
      </c>
      <c r="AN162" s="101" t="str">
        <f t="shared" si="17"/>
        <v>UNIDAD</v>
      </c>
      <c r="AO162" s="101">
        <f t="shared" si="18"/>
        <v>4.9000000000000004</v>
      </c>
    </row>
    <row r="163" spans="1:41" x14ac:dyDescent="0.25">
      <c r="A163" s="101" t="s">
        <v>344</v>
      </c>
      <c r="B163" s="101" t="s">
        <v>345</v>
      </c>
      <c r="C163" s="101">
        <v>112</v>
      </c>
      <c r="D163" s="101" t="s">
        <v>113</v>
      </c>
      <c r="E163" s="101" t="s">
        <v>325</v>
      </c>
      <c r="F163" s="101" t="s">
        <v>341</v>
      </c>
      <c r="G163" s="101" t="s">
        <v>135</v>
      </c>
      <c r="H163" s="101" t="s">
        <v>113</v>
      </c>
      <c r="I163" s="101">
        <v>112</v>
      </c>
      <c r="J163" s="101">
        <v>2016</v>
      </c>
      <c r="K163" s="101">
        <v>1004</v>
      </c>
      <c r="L163" s="101" t="s">
        <v>117</v>
      </c>
      <c r="M163" s="101">
        <v>3.23</v>
      </c>
      <c r="N163" s="101">
        <v>112</v>
      </c>
      <c r="O163" s="101" t="s">
        <v>118</v>
      </c>
      <c r="P163" s="101" t="s">
        <v>113</v>
      </c>
      <c r="Q163" s="101" t="s">
        <v>119</v>
      </c>
      <c r="R163" s="101" t="s">
        <v>120</v>
      </c>
      <c r="S163" s="101" t="s">
        <v>121</v>
      </c>
      <c r="T163" s="101" t="s">
        <v>122</v>
      </c>
      <c r="U163" s="101" t="s">
        <v>123</v>
      </c>
      <c r="W163" s="101" t="s">
        <v>124</v>
      </c>
      <c r="X163" s="101">
        <v>0</v>
      </c>
      <c r="Y163" s="101">
        <v>0</v>
      </c>
      <c r="Z163" s="101">
        <v>0</v>
      </c>
      <c r="AA163" s="101">
        <v>0</v>
      </c>
      <c r="AB163" s="101" t="s">
        <v>125</v>
      </c>
      <c r="AC163" s="101">
        <v>0</v>
      </c>
      <c r="AD163" s="101" t="s">
        <v>1</v>
      </c>
      <c r="AE163" s="101">
        <v>112</v>
      </c>
      <c r="AG163" s="101" t="s">
        <v>1</v>
      </c>
      <c r="AH163" s="101">
        <v>0</v>
      </c>
      <c r="AJ163" s="101" t="str">
        <f t="shared" si="20"/>
        <v>710600010071</v>
      </c>
      <c r="AL163" s="101" t="str">
        <f t="shared" si="15"/>
        <v>710600010071</v>
      </c>
      <c r="AM163" s="101" t="str">
        <f t="shared" si="16"/>
        <v>ARCHIVADOR DE CARTON CON PALANCA LOMO ANGOSTO TAMAÑO A4</v>
      </c>
      <c r="AN163" s="101" t="str">
        <f t="shared" si="17"/>
        <v>UNIDAD</v>
      </c>
      <c r="AO163" s="101">
        <f t="shared" si="18"/>
        <v>3.23</v>
      </c>
    </row>
    <row r="164" spans="1:41" x14ac:dyDescent="0.25">
      <c r="A164" s="101" t="s">
        <v>346</v>
      </c>
      <c r="B164" s="101" t="s">
        <v>347</v>
      </c>
      <c r="C164" s="101">
        <v>112</v>
      </c>
      <c r="D164" s="101" t="s">
        <v>113</v>
      </c>
      <c r="E164" s="101" t="s">
        <v>325</v>
      </c>
      <c r="F164" s="101" t="s">
        <v>341</v>
      </c>
      <c r="G164" s="101" t="s">
        <v>135</v>
      </c>
      <c r="H164" s="101" t="s">
        <v>113</v>
      </c>
      <c r="I164" s="101">
        <v>112</v>
      </c>
      <c r="J164" s="101">
        <v>2016</v>
      </c>
      <c r="K164" s="101">
        <v>1004</v>
      </c>
      <c r="L164" s="101" t="s">
        <v>117</v>
      </c>
      <c r="M164" s="101">
        <v>5.8</v>
      </c>
      <c r="N164" s="101">
        <v>112</v>
      </c>
      <c r="O164" s="101" t="s">
        <v>118</v>
      </c>
      <c r="P164" s="101" t="s">
        <v>113</v>
      </c>
      <c r="Q164" s="101" t="s">
        <v>119</v>
      </c>
      <c r="R164" s="101" t="s">
        <v>120</v>
      </c>
      <c r="S164" s="101" t="s">
        <v>121</v>
      </c>
      <c r="T164" s="101" t="s">
        <v>122</v>
      </c>
      <c r="U164" s="101" t="s">
        <v>123</v>
      </c>
      <c r="W164" s="101" t="s">
        <v>124</v>
      </c>
      <c r="X164" s="101">
        <v>0</v>
      </c>
      <c r="Y164" s="101">
        <v>0</v>
      </c>
      <c r="Z164" s="101">
        <v>0</v>
      </c>
      <c r="AA164" s="101">
        <v>0</v>
      </c>
      <c r="AB164" s="101" t="s">
        <v>125</v>
      </c>
      <c r="AC164" s="101">
        <v>0</v>
      </c>
      <c r="AD164" s="101" t="s">
        <v>1</v>
      </c>
      <c r="AE164" s="101">
        <v>112</v>
      </c>
      <c r="AG164" s="101" t="s">
        <v>1</v>
      </c>
      <c r="AH164" s="101">
        <v>0</v>
      </c>
      <c r="AJ164" s="101" t="str">
        <f t="shared" si="20"/>
        <v>710600010091</v>
      </c>
      <c r="AL164" s="101" t="str">
        <f t="shared" si="15"/>
        <v>710600010091</v>
      </c>
      <c r="AM164" s="101" t="str">
        <f t="shared" si="16"/>
        <v>ARCHIVADOR DE CARTON PLASTIFICADO CON PALANCA LOMO ANCHO 24 cm X 34 cm</v>
      </c>
      <c r="AN164" s="101" t="str">
        <f t="shared" si="17"/>
        <v>UNIDAD</v>
      </c>
      <c r="AO164" s="101">
        <f t="shared" si="18"/>
        <v>5.8</v>
      </c>
    </row>
    <row r="165" spans="1:41" x14ac:dyDescent="0.25">
      <c r="A165" s="101" t="s">
        <v>177</v>
      </c>
      <c r="B165" s="101" t="s">
        <v>705</v>
      </c>
      <c r="C165" s="101">
        <v>447</v>
      </c>
      <c r="D165" s="101" t="s">
        <v>113</v>
      </c>
      <c r="E165" s="101" t="s">
        <v>325</v>
      </c>
      <c r="F165" s="101" t="s">
        <v>341</v>
      </c>
      <c r="G165" s="101" t="s">
        <v>157</v>
      </c>
      <c r="H165" s="101" t="s">
        <v>113</v>
      </c>
      <c r="I165" s="101">
        <v>447</v>
      </c>
      <c r="J165" s="101">
        <v>2016</v>
      </c>
      <c r="K165" s="101">
        <v>1505</v>
      </c>
      <c r="L165" s="101" t="s">
        <v>117</v>
      </c>
      <c r="M165" s="101">
        <v>7.5</v>
      </c>
      <c r="N165" s="101">
        <v>447</v>
      </c>
      <c r="O165" s="101" t="s">
        <v>612</v>
      </c>
      <c r="P165" s="101" t="s">
        <v>113</v>
      </c>
      <c r="Q165" s="101" t="s">
        <v>609</v>
      </c>
      <c r="R165" s="101" t="s">
        <v>120</v>
      </c>
      <c r="S165" s="101" t="s">
        <v>121</v>
      </c>
      <c r="T165" s="101" t="s">
        <v>613</v>
      </c>
      <c r="U165" s="101" t="s">
        <v>609</v>
      </c>
      <c r="W165" s="101" t="s">
        <v>124</v>
      </c>
      <c r="X165" s="101">
        <v>0</v>
      </c>
      <c r="Y165" s="101">
        <v>0</v>
      </c>
      <c r="Z165" s="101">
        <v>0</v>
      </c>
      <c r="AA165" s="101">
        <v>0</v>
      </c>
      <c r="AB165" s="101" t="s">
        <v>125</v>
      </c>
      <c r="AC165" s="101">
        <v>0</v>
      </c>
      <c r="AD165" s="101" t="s">
        <v>2</v>
      </c>
      <c r="AE165" s="101">
        <v>447</v>
      </c>
      <c r="AG165" s="101" t="s">
        <v>2</v>
      </c>
      <c r="AH165" s="101">
        <v>0</v>
      </c>
      <c r="AJ165" s="101" t="str">
        <f t="shared" si="20"/>
        <v>710600040024</v>
      </c>
      <c r="AL165" s="101" t="str">
        <f t="shared" si="15"/>
        <v>710600040024</v>
      </c>
      <c r="AM165" s="101" t="str">
        <f t="shared" si="16"/>
        <v>FOLDER MANILA TAMAÑO  A4</v>
      </c>
      <c r="AN165" s="101" t="str">
        <f t="shared" si="17"/>
        <v>EMPAQUE X 25</v>
      </c>
      <c r="AO165" s="101">
        <f t="shared" si="18"/>
        <v>7.5</v>
      </c>
    </row>
    <row r="166" spans="1:41" x14ac:dyDescent="0.25">
      <c r="A166" s="101" t="s">
        <v>130</v>
      </c>
      <c r="B166" s="101" t="s">
        <v>348</v>
      </c>
      <c r="C166" s="101">
        <v>112</v>
      </c>
      <c r="D166" s="101" t="s">
        <v>113</v>
      </c>
      <c r="E166" s="101" t="s">
        <v>325</v>
      </c>
      <c r="F166" s="101" t="s">
        <v>341</v>
      </c>
      <c r="G166" s="101" t="s">
        <v>157</v>
      </c>
      <c r="H166" s="101" t="s">
        <v>113</v>
      </c>
      <c r="I166" s="101">
        <v>112</v>
      </c>
      <c r="J166" s="101">
        <v>2016</v>
      </c>
      <c r="K166" s="101">
        <v>1004</v>
      </c>
      <c r="L166" s="101" t="s">
        <v>117</v>
      </c>
      <c r="M166" s="101">
        <v>4.4603999999999999</v>
      </c>
      <c r="N166" s="101">
        <v>112</v>
      </c>
      <c r="O166" s="101" t="s">
        <v>118</v>
      </c>
      <c r="P166" s="101" t="s">
        <v>113</v>
      </c>
      <c r="Q166" s="101" t="s">
        <v>119</v>
      </c>
      <c r="R166" s="101" t="s">
        <v>120</v>
      </c>
      <c r="S166" s="101" t="s">
        <v>121</v>
      </c>
      <c r="T166" s="101" t="s">
        <v>122</v>
      </c>
      <c r="U166" s="101" t="s">
        <v>123</v>
      </c>
      <c r="W166" s="101" t="s">
        <v>124</v>
      </c>
      <c r="X166" s="101">
        <v>0</v>
      </c>
      <c r="Y166" s="101">
        <v>0</v>
      </c>
      <c r="Z166" s="101">
        <v>0</v>
      </c>
      <c r="AA166" s="101">
        <v>0</v>
      </c>
      <c r="AB166" s="101" t="s">
        <v>125</v>
      </c>
      <c r="AC166" s="101">
        <v>0</v>
      </c>
      <c r="AD166" s="101" t="s">
        <v>1</v>
      </c>
      <c r="AE166" s="101">
        <v>112</v>
      </c>
      <c r="AG166" s="101" t="s">
        <v>1</v>
      </c>
      <c r="AH166" s="101">
        <v>0</v>
      </c>
      <c r="AJ166" s="101" t="str">
        <f t="shared" si="20"/>
        <v>710600040032</v>
      </c>
      <c r="AL166" s="101" t="str">
        <f t="shared" si="15"/>
        <v>710600040032</v>
      </c>
      <c r="AM166" s="101" t="str">
        <f t="shared" si="16"/>
        <v>FOLDER MANILA TAMAÑO A4 CON REFUERZO</v>
      </c>
      <c r="AN166" s="101" t="str">
        <f t="shared" si="17"/>
        <v>UNIDAD</v>
      </c>
      <c r="AO166" s="101">
        <f t="shared" si="18"/>
        <v>4.4603999999999999</v>
      </c>
    </row>
    <row r="167" spans="1:41" x14ac:dyDescent="0.25">
      <c r="A167" s="101" t="s">
        <v>158</v>
      </c>
      <c r="B167" s="101" t="s">
        <v>349</v>
      </c>
      <c r="C167" s="101">
        <v>112</v>
      </c>
      <c r="D167" s="101" t="s">
        <v>113</v>
      </c>
      <c r="E167" s="101" t="s">
        <v>325</v>
      </c>
      <c r="F167" s="101" t="s">
        <v>341</v>
      </c>
      <c r="G167" s="101" t="s">
        <v>157</v>
      </c>
      <c r="H167" s="101" t="s">
        <v>113</v>
      </c>
      <c r="I167" s="101">
        <v>112</v>
      </c>
      <c r="J167" s="101">
        <v>2016</v>
      </c>
      <c r="K167" s="101">
        <v>1004</v>
      </c>
      <c r="L167" s="101" t="s">
        <v>117</v>
      </c>
      <c r="M167" s="101">
        <v>0.5</v>
      </c>
      <c r="N167" s="101">
        <v>112</v>
      </c>
      <c r="O167" s="101" t="s">
        <v>118</v>
      </c>
      <c r="P167" s="101" t="s">
        <v>113</v>
      </c>
      <c r="Q167" s="101" t="s">
        <v>119</v>
      </c>
      <c r="R167" s="101" t="s">
        <v>120</v>
      </c>
      <c r="S167" s="101" t="s">
        <v>121</v>
      </c>
      <c r="T167" s="101" t="s">
        <v>122</v>
      </c>
      <c r="U167" s="101" t="s">
        <v>123</v>
      </c>
      <c r="W167" s="101" t="s">
        <v>124</v>
      </c>
      <c r="X167" s="101">
        <v>0</v>
      </c>
      <c r="Y167" s="101">
        <v>0</v>
      </c>
      <c r="Z167" s="101">
        <v>0</v>
      </c>
      <c r="AA167" s="101">
        <v>0</v>
      </c>
      <c r="AB167" s="101" t="s">
        <v>125</v>
      </c>
      <c r="AC167" s="101">
        <v>0</v>
      </c>
      <c r="AD167" s="101" t="s">
        <v>1</v>
      </c>
      <c r="AE167" s="101">
        <v>112</v>
      </c>
      <c r="AG167" s="101" t="s">
        <v>1</v>
      </c>
      <c r="AH167" s="101">
        <v>0</v>
      </c>
      <c r="AJ167" s="101" t="str">
        <f t="shared" si="20"/>
        <v>710600040036</v>
      </c>
      <c r="AL167" s="101" t="str">
        <f t="shared" si="15"/>
        <v>710600040036</v>
      </c>
      <c r="AM167" s="101" t="str">
        <f t="shared" si="16"/>
        <v>FOLDER MANILA TAMAÑO A4 CON FASTENER DE METAL</v>
      </c>
      <c r="AN167" s="101" t="str">
        <f t="shared" si="17"/>
        <v>UNIDAD</v>
      </c>
      <c r="AO167" s="101">
        <f t="shared" si="18"/>
        <v>0.5</v>
      </c>
    </row>
    <row r="168" spans="1:41" x14ac:dyDescent="0.25">
      <c r="A168" s="101" t="s">
        <v>268</v>
      </c>
      <c r="B168" s="101" t="s">
        <v>350</v>
      </c>
      <c r="C168" s="101">
        <v>447</v>
      </c>
      <c r="D168" s="101" t="s">
        <v>113</v>
      </c>
      <c r="E168" s="101" t="s">
        <v>325</v>
      </c>
      <c r="F168" s="101" t="s">
        <v>341</v>
      </c>
      <c r="G168" s="101" t="s">
        <v>157</v>
      </c>
      <c r="H168" s="101" t="s">
        <v>113</v>
      </c>
      <c r="I168" s="101">
        <v>447</v>
      </c>
      <c r="J168" s="101">
        <v>2016</v>
      </c>
      <c r="K168" s="101">
        <v>1004</v>
      </c>
      <c r="L168" s="101" t="s">
        <v>117</v>
      </c>
      <c r="M168" s="101">
        <v>4.13</v>
      </c>
      <c r="N168" s="101">
        <v>447</v>
      </c>
      <c r="O168" s="101" t="s">
        <v>118</v>
      </c>
      <c r="P168" s="101" t="s">
        <v>113</v>
      </c>
      <c r="Q168" s="101" t="s">
        <v>119</v>
      </c>
      <c r="R168" s="101" t="s">
        <v>120</v>
      </c>
      <c r="S168" s="101" t="s">
        <v>121</v>
      </c>
      <c r="T168" s="101" t="s">
        <v>122</v>
      </c>
      <c r="U168" s="101" t="s">
        <v>123</v>
      </c>
      <c r="W168" s="101" t="s">
        <v>124</v>
      </c>
      <c r="X168" s="101">
        <v>0</v>
      </c>
      <c r="Y168" s="101">
        <v>0</v>
      </c>
      <c r="Z168" s="101">
        <v>0</v>
      </c>
      <c r="AA168" s="101">
        <v>0</v>
      </c>
      <c r="AB168" s="101" t="s">
        <v>125</v>
      </c>
      <c r="AC168" s="101">
        <v>0</v>
      </c>
      <c r="AD168" s="101" t="s">
        <v>2</v>
      </c>
      <c r="AE168" s="101">
        <v>447</v>
      </c>
      <c r="AG168" s="101" t="s">
        <v>2</v>
      </c>
      <c r="AH168" s="101">
        <v>0</v>
      </c>
      <c r="AJ168" s="101" t="str">
        <f t="shared" si="20"/>
        <v>710600040040</v>
      </c>
      <c r="AL168" s="101" t="str">
        <f t="shared" si="15"/>
        <v>710600040040</v>
      </c>
      <c r="AM168" s="101" t="str">
        <f t="shared" si="16"/>
        <v>FOLDER MANILA TAMAÑO OFICIO CON  REFUERZO</v>
      </c>
      <c r="AN168" s="101" t="str">
        <f t="shared" si="17"/>
        <v>EMPAQUE X 25</v>
      </c>
      <c r="AO168" s="101">
        <f t="shared" si="18"/>
        <v>4.13</v>
      </c>
    </row>
    <row r="169" spans="1:41" x14ac:dyDescent="0.25">
      <c r="A169" s="101" t="s">
        <v>128</v>
      </c>
      <c r="B169" s="101" t="s">
        <v>706</v>
      </c>
      <c r="C169" s="101">
        <v>452</v>
      </c>
      <c r="D169" s="101" t="s">
        <v>113</v>
      </c>
      <c r="E169" s="101" t="s">
        <v>325</v>
      </c>
      <c r="F169" s="101" t="s">
        <v>341</v>
      </c>
      <c r="G169" s="101" t="s">
        <v>157</v>
      </c>
      <c r="H169" s="101" t="s">
        <v>113</v>
      </c>
      <c r="I169" s="101">
        <v>452</v>
      </c>
      <c r="J169" s="101">
        <v>2016</v>
      </c>
      <c r="K169" s="101">
        <v>1505</v>
      </c>
      <c r="L169" s="101" t="s">
        <v>117</v>
      </c>
      <c r="M169" s="101">
        <v>7.5</v>
      </c>
      <c r="N169" s="101">
        <v>452</v>
      </c>
      <c r="O169" s="101" t="s">
        <v>615</v>
      </c>
      <c r="P169" s="101" t="s">
        <v>113</v>
      </c>
      <c r="Q169" s="101" t="s">
        <v>609</v>
      </c>
      <c r="R169" s="101" t="s">
        <v>120</v>
      </c>
      <c r="S169" s="101" t="s">
        <v>121</v>
      </c>
      <c r="T169" s="101" t="s">
        <v>620</v>
      </c>
      <c r="U169" s="101" t="s">
        <v>609</v>
      </c>
      <c r="W169" s="101" t="s">
        <v>124</v>
      </c>
      <c r="X169" s="101">
        <v>0</v>
      </c>
      <c r="Y169" s="101">
        <v>0</v>
      </c>
      <c r="Z169" s="101">
        <v>0</v>
      </c>
      <c r="AA169" s="101">
        <v>0</v>
      </c>
      <c r="AB169" s="101" t="s">
        <v>125</v>
      </c>
      <c r="AC169" s="101">
        <v>0</v>
      </c>
      <c r="AD169" s="101" t="s">
        <v>51</v>
      </c>
      <c r="AE169" s="101">
        <v>452</v>
      </c>
      <c r="AG169" s="101" t="s">
        <v>51</v>
      </c>
      <c r="AH169" s="101">
        <v>0</v>
      </c>
      <c r="AJ169" s="101" t="str">
        <f t="shared" si="20"/>
        <v>710600040043</v>
      </c>
      <c r="AL169" s="101" t="str">
        <f t="shared" si="15"/>
        <v>710600040043</v>
      </c>
      <c r="AM169" s="101" t="str">
        <f t="shared" si="16"/>
        <v>FOLDER MANILA  TAMAÑO A4</v>
      </c>
      <c r="AN169" s="101" t="str">
        <f t="shared" si="17"/>
        <v>EMPAQUE X 500</v>
      </c>
      <c r="AO169" s="101">
        <f t="shared" si="18"/>
        <v>7.5</v>
      </c>
    </row>
    <row r="170" spans="1:41" x14ac:dyDescent="0.25">
      <c r="A170" s="101" t="s">
        <v>162</v>
      </c>
      <c r="B170" s="101" t="s">
        <v>351</v>
      </c>
      <c r="C170" s="101">
        <v>112</v>
      </c>
      <c r="D170" s="101" t="s">
        <v>113</v>
      </c>
      <c r="E170" s="101" t="s">
        <v>325</v>
      </c>
      <c r="F170" s="101" t="s">
        <v>341</v>
      </c>
      <c r="G170" s="101" t="s">
        <v>145</v>
      </c>
      <c r="H170" s="101" t="s">
        <v>113</v>
      </c>
      <c r="I170" s="101">
        <v>112</v>
      </c>
      <c r="J170" s="101">
        <v>2016</v>
      </c>
      <c r="K170" s="101">
        <v>1004</v>
      </c>
      <c r="L170" s="101" t="s">
        <v>117</v>
      </c>
      <c r="M170" s="101">
        <v>6.5372000000000003</v>
      </c>
      <c r="N170" s="101">
        <v>112</v>
      </c>
      <c r="O170" s="101" t="s">
        <v>118</v>
      </c>
      <c r="P170" s="101" t="s">
        <v>113</v>
      </c>
      <c r="Q170" s="101" t="s">
        <v>119</v>
      </c>
      <c r="R170" s="101" t="s">
        <v>120</v>
      </c>
      <c r="S170" s="101" t="s">
        <v>121</v>
      </c>
      <c r="T170" s="101" t="s">
        <v>122</v>
      </c>
      <c r="U170" s="101" t="s">
        <v>123</v>
      </c>
      <c r="W170" s="101" t="s">
        <v>124</v>
      </c>
      <c r="X170" s="101">
        <v>0</v>
      </c>
      <c r="Y170" s="101">
        <v>0</v>
      </c>
      <c r="Z170" s="101">
        <v>0</v>
      </c>
      <c r="AA170" s="101">
        <v>0</v>
      </c>
      <c r="AB170" s="101" t="s">
        <v>125</v>
      </c>
      <c r="AC170" s="101">
        <v>0</v>
      </c>
      <c r="AD170" s="101" t="s">
        <v>1</v>
      </c>
      <c r="AE170" s="101">
        <v>112</v>
      </c>
      <c r="AG170" s="101" t="s">
        <v>1</v>
      </c>
      <c r="AJ170" s="101" t="str">
        <f t="shared" si="20"/>
        <v>710600050010</v>
      </c>
      <c r="AL170" s="101" t="str">
        <f t="shared" si="15"/>
        <v>710600050010</v>
      </c>
      <c r="AM170" s="101" t="str">
        <f t="shared" si="16"/>
        <v>FOLDER DE PLASTICO CON SUJETADOR SUPERIOR TAMAÑO OFICIO</v>
      </c>
      <c r="AN170" s="101" t="str">
        <f t="shared" si="17"/>
        <v>UNIDAD</v>
      </c>
      <c r="AO170" s="101">
        <f t="shared" si="18"/>
        <v>6.5372000000000003</v>
      </c>
    </row>
    <row r="171" spans="1:41" x14ac:dyDescent="0.25">
      <c r="A171" s="101" t="s">
        <v>145</v>
      </c>
      <c r="B171" s="101" t="s">
        <v>25</v>
      </c>
      <c r="C171" s="101">
        <v>112</v>
      </c>
      <c r="D171" s="101" t="s">
        <v>113</v>
      </c>
      <c r="E171" s="101" t="s">
        <v>325</v>
      </c>
      <c r="F171" s="101" t="s">
        <v>341</v>
      </c>
      <c r="G171" s="101" t="s">
        <v>150</v>
      </c>
      <c r="H171" s="101" t="s">
        <v>113</v>
      </c>
      <c r="I171" s="101">
        <v>112</v>
      </c>
      <c r="J171" s="101">
        <v>2016</v>
      </c>
      <c r="K171" s="101">
        <v>1505</v>
      </c>
      <c r="L171" s="101" t="s">
        <v>117</v>
      </c>
      <c r="M171" s="101">
        <v>8.9</v>
      </c>
      <c r="N171" s="101">
        <v>112</v>
      </c>
      <c r="O171" s="101" t="s">
        <v>615</v>
      </c>
      <c r="P171" s="101" t="s">
        <v>113</v>
      </c>
      <c r="Q171" s="101" t="s">
        <v>609</v>
      </c>
      <c r="R171" s="101" t="s">
        <v>120</v>
      </c>
      <c r="S171" s="101" t="s">
        <v>121</v>
      </c>
      <c r="T171" s="101" t="s">
        <v>620</v>
      </c>
      <c r="U171" s="101" t="s">
        <v>609</v>
      </c>
      <c r="W171" s="101" t="s">
        <v>124</v>
      </c>
      <c r="X171" s="101">
        <v>0</v>
      </c>
      <c r="Y171" s="101">
        <v>0</v>
      </c>
      <c r="Z171" s="101">
        <v>0</v>
      </c>
      <c r="AA171" s="101">
        <v>0</v>
      </c>
      <c r="AB171" s="101" t="s">
        <v>125</v>
      </c>
      <c r="AC171" s="101">
        <v>0</v>
      </c>
      <c r="AD171" s="101" t="s">
        <v>1</v>
      </c>
      <c r="AE171" s="101">
        <v>112</v>
      </c>
      <c r="AG171" s="101" t="s">
        <v>1</v>
      </c>
      <c r="AJ171" s="101" t="str">
        <f t="shared" si="20"/>
        <v>710600060005</v>
      </c>
      <c r="AL171" s="101" t="str">
        <f t="shared" si="15"/>
        <v>710600060005</v>
      </c>
      <c r="AM171" s="101" t="str">
        <f t="shared" si="16"/>
        <v>FORRO DE PLASTICO TAMAÑO OFICIO</v>
      </c>
      <c r="AN171" s="101" t="str">
        <f t="shared" si="17"/>
        <v>UNIDAD</v>
      </c>
      <c r="AO171" s="101">
        <f t="shared" si="18"/>
        <v>8.9</v>
      </c>
    </row>
    <row r="172" spans="1:41" x14ac:dyDescent="0.25">
      <c r="A172" s="101" t="s">
        <v>337</v>
      </c>
      <c r="B172" s="101" t="s">
        <v>707</v>
      </c>
      <c r="C172" s="101">
        <v>112</v>
      </c>
      <c r="D172" s="101" t="s">
        <v>113</v>
      </c>
      <c r="E172" s="101" t="s">
        <v>325</v>
      </c>
      <c r="F172" s="101" t="s">
        <v>341</v>
      </c>
      <c r="G172" s="101" t="s">
        <v>150</v>
      </c>
      <c r="H172" s="101" t="s">
        <v>113</v>
      </c>
      <c r="I172" s="101">
        <v>112</v>
      </c>
      <c r="J172" s="101">
        <v>2016</v>
      </c>
      <c r="K172" s="101">
        <v>1505</v>
      </c>
      <c r="L172" s="101" t="s">
        <v>117</v>
      </c>
      <c r="M172" s="101">
        <v>8.9</v>
      </c>
      <c r="N172" s="101">
        <v>112</v>
      </c>
      <c r="O172" s="101" t="s">
        <v>612</v>
      </c>
      <c r="P172" s="101" t="s">
        <v>113</v>
      </c>
      <c r="Q172" s="101" t="s">
        <v>609</v>
      </c>
      <c r="R172" s="101" t="s">
        <v>120</v>
      </c>
      <c r="S172" s="101" t="s">
        <v>121</v>
      </c>
      <c r="T172" s="101" t="s">
        <v>613</v>
      </c>
      <c r="U172" s="101" t="s">
        <v>609</v>
      </c>
      <c r="W172" s="101" t="s">
        <v>124</v>
      </c>
      <c r="X172" s="101">
        <v>0</v>
      </c>
      <c r="Y172" s="101">
        <v>0</v>
      </c>
      <c r="Z172" s="101">
        <v>0</v>
      </c>
      <c r="AA172" s="101">
        <v>0</v>
      </c>
      <c r="AB172" s="101" t="s">
        <v>125</v>
      </c>
      <c r="AC172" s="101">
        <v>0</v>
      </c>
      <c r="AD172" s="101" t="s">
        <v>1</v>
      </c>
      <c r="AE172" s="101">
        <v>112</v>
      </c>
      <c r="AG172" s="101" t="s">
        <v>1</v>
      </c>
      <c r="AH172" s="101">
        <v>0</v>
      </c>
      <c r="AJ172" s="101" t="str">
        <f t="shared" si="20"/>
        <v>710600060016</v>
      </c>
      <c r="AL172" s="101" t="str">
        <f t="shared" si="15"/>
        <v>710600060016</v>
      </c>
      <c r="AM172" s="101" t="str">
        <f t="shared" si="16"/>
        <v>FORRO DE PLASTICO TAMAÑO A4</v>
      </c>
      <c r="AN172" s="101" t="str">
        <f t="shared" si="17"/>
        <v>UNIDAD</v>
      </c>
      <c r="AO172" s="101">
        <f t="shared" si="18"/>
        <v>8.9</v>
      </c>
    </row>
    <row r="173" spans="1:41" x14ac:dyDescent="0.25">
      <c r="A173" s="101" t="s">
        <v>352</v>
      </c>
      <c r="B173" s="101" t="s">
        <v>353</v>
      </c>
      <c r="C173" s="101">
        <v>112</v>
      </c>
      <c r="D173" s="101" t="s">
        <v>113</v>
      </c>
      <c r="E173" s="101" t="s">
        <v>325</v>
      </c>
      <c r="F173" s="101" t="s">
        <v>341</v>
      </c>
      <c r="G173" s="101" t="s">
        <v>150</v>
      </c>
      <c r="H173" s="101" t="s">
        <v>113</v>
      </c>
      <c r="I173" s="101">
        <v>112</v>
      </c>
      <c r="J173" s="101">
        <v>2016</v>
      </c>
      <c r="K173" s="101">
        <v>1004</v>
      </c>
      <c r="L173" s="101" t="s">
        <v>117</v>
      </c>
      <c r="M173" s="101">
        <v>0.99119999999999997</v>
      </c>
      <c r="N173" s="101">
        <v>112</v>
      </c>
      <c r="O173" s="101" t="s">
        <v>153</v>
      </c>
      <c r="P173" s="101" t="s">
        <v>113</v>
      </c>
      <c r="Q173" s="101" t="s">
        <v>119</v>
      </c>
      <c r="R173" s="101" t="s">
        <v>120</v>
      </c>
      <c r="S173" s="101" t="s">
        <v>121</v>
      </c>
      <c r="T173" s="101" t="s">
        <v>153</v>
      </c>
      <c r="U173" s="101" t="s">
        <v>119</v>
      </c>
      <c r="W173" s="101" t="s">
        <v>124</v>
      </c>
      <c r="X173" s="101">
        <v>0</v>
      </c>
      <c r="Y173" s="101">
        <v>0</v>
      </c>
      <c r="Z173" s="101">
        <v>0</v>
      </c>
      <c r="AA173" s="101">
        <v>0</v>
      </c>
      <c r="AB173" s="101" t="s">
        <v>125</v>
      </c>
      <c r="AC173" s="101">
        <v>0</v>
      </c>
      <c r="AD173" s="101" t="s">
        <v>1</v>
      </c>
      <c r="AE173" s="101">
        <v>112</v>
      </c>
      <c r="AG173" s="101" t="s">
        <v>1</v>
      </c>
      <c r="AH173" s="101">
        <v>0</v>
      </c>
      <c r="AJ173" s="101" t="str">
        <f t="shared" si="20"/>
        <v>710600060044</v>
      </c>
      <c r="AL173" s="101" t="str">
        <f t="shared" si="15"/>
        <v>710600060044</v>
      </c>
      <c r="AM173" s="101" t="str">
        <f t="shared" si="16"/>
        <v>FORRO DE PLASTICO TRANSPARENTE TAMAÑO OFICIO X 5 m</v>
      </c>
      <c r="AN173" s="101" t="str">
        <f t="shared" si="17"/>
        <v>UNIDAD</v>
      </c>
      <c r="AO173" s="101">
        <f t="shared" si="18"/>
        <v>0.99119999999999997</v>
      </c>
    </row>
    <row r="174" spans="1:41" x14ac:dyDescent="0.25">
      <c r="A174" s="101" t="s">
        <v>146</v>
      </c>
      <c r="B174" s="101" t="s">
        <v>354</v>
      </c>
      <c r="C174" s="101">
        <v>112</v>
      </c>
      <c r="D174" s="101" t="s">
        <v>113</v>
      </c>
      <c r="E174" s="101" t="s">
        <v>325</v>
      </c>
      <c r="F174" s="101" t="s">
        <v>341</v>
      </c>
      <c r="G174" s="101" t="s">
        <v>150</v>
      </c>
      <c r="H174" s="101" t="s">
        <v>113</v>
      </c>
      <c r="I174" s="101">
        <v>112</v>
      </c>
      <c r="J174" s="101">
        <v>2016</v>
      </c>
      <c r="K174" s="101">
        <v>1004</v>
      </c>
      <c r="L174" s="101" t="s">
        <v>117</v>
      </c>
      <c r="M174" s="101">
        <v>7.2</v>
      </c>
      <c r="N174" s="101">
        <v>112</v>
      </c>
      <c r="O174" s="101" t="s">
        <v>163</v>
      </c>
      <c r="P174" s="101" t="s">
        <v>113</v>
      </c>
      <c r="Q174" s="101" t="s">
        <v>119</v>
      </c>
      <c r="R174" s="101" t="s">
        <v>120</v>
      </c>
      <c r="S174" s="101" t="s">
        <v>121</v>
      </c>
      <c r="T174" s="101" t="s">
        <v>163</v>
      </c>
      <c r="U174" s="101" t="s">
        <v>119</v>
      </c>
      <c r="W174" s="101" t="s">
        <v>124</v>
      </c>
      <c r="X174" s="101">
        <v>0</v>
      </c>
      <c r="Y174" s="101">
        <v>0</v>
      </c>
      <c r="Z174" s="101">
        <v>0</v>
      </c>
      <c r="AA174" s="101">
        <v>0</v>
      </c>
      <c r="AB174" s="101" t="s">
        <v>125</v>
      </c>
      <c r="AC174" s="101">
        <v>0</v>
      </c>
      <c r="AD174" s="101" t="s">
        <v>1</v>
      </c>
      <c r="AE174" s="101">
        <v>112</v>
      </c>
      <c r="AG174" s="101" t="s">
        <v>1</v>
      </c>
      <c r="AH174" s="101">
        <v>0</v>
      </c>
      <c r="AJ174" s="101" t="str">
        <f t="shared" si="20"/>
        <v>710600060047</v>
      </c>
      <c r="AL174" s="101" t="str">
        <f t="shared" si="15"/>
        <v>710600060047</v>
      </c>
      <c r="AM174" s="101" t="str">
        <f t="shared" si="16"/>
        <v>FORRO DE PLÁSTICO AUTOADHESIVO TRANSPARENTE TAMAÑO A4 X 10</v>
      </c>
      <c r="AN174" s="101" t="str">
        <f t="shared" si="17"/>
        <v>UNIDAD</v>
      </c>
      <c r="AO174" s="101">
        <f t="shared" si="18"/>
        <v>7.2</v>
      </c>
    </row>
    <row r="175" spans="1:41" x14ac:dyDescent="0.25">
      <c r="A175" s="101" t="s">
        <v>245</v>
      </c>
      <c r="B175" s="101" t="s">
        <v>355</v>
      </c>
      <c r="C175" s="101">
        <v>112</v>
      </c>
      <c r="D175" s="101" t="s">
        <v>113</v>
      </c>
      <c r="E175" s="101" t="s">
        <v>325</v>
      </c>
      <c r="F175" s="101" t="s">
        <v>341</v>
      </c>
      <c r="G175" s="101" t="s">
        <v>162</v>
      </c>
      <c r="H175" s="101" t="s">
        <v>113</v>
      </c>
      <c r="I175" s="101">
        <v>112</v>
      </c>
      <c r="J175" s="101">
        <v>2016</v>
      </c>
      <c r="K175" s="101">
        <v>1004</v>
      </c>
      <c r="L175" s="101" t="s">
        <v>117</v>
      </c>
      <c r="M175" s="101">
        <v>0.28000000000000003</v>
      </c>
      <c r="N175" s="101">
        <v>112</v>
      </c>
      <c r="O175" s="101" t="s">
        <v>156</v>
      </c>
      <c r="P175" s="101" t="s">
        <v>113</v>
      </c>
      <c r="Q175" s="101" t="s">
        <v>123</v>
      </c>
      <c r="R175" s="101" t="s">
        <v>139</v>
      </c>
      <c r="S175" s="101" t="s">
        <v>121</v>
      </c>
      <c r="T175" s="101" t="s">
        <v>122</v>
      </c>
      <c r="U175" s="101" t="s">
        <v>123</v>
      </c>
      <c r="W175" s="101" t="s">
        <v>124</v>
      </c>
      <c r="X175" s="101">
        <v>0</v>
      </c>
      <c r="Y175" s="101">
        <v>0</v>
      </c>
      <c r="Z175" s="101">
        <v>0</v>
      </c>
      <c r="AA175" s="101">
        <v>0</v>
      </c>
      <c r="AB175" s="101" t="s">
        <v>125</v>
      </c>
      <c r="AC175" s="101">
        <v>0</v>
      </c>
      <c r="AD175" s="101" t="s">
        <v>1</v>
      </c>
      <c r="AE175" s="101">
        <v>112</v>
      </c>
      <c r="AG175" s="101" t="s">
        <v>1</v>
      </c>
      <c r="AH175" s="101">
        <v>0</v>
      </c>
      <c r="AJ175" s="101" t="str">
        <f t="shared" si="20"/>
        <v>710600100056</v>
      </c>
      <c r="AL175" s="101" t="str">
        <f t="shared" si="15"/>
        <v>710600100056</v>
      </c>
      <c r="AM175" s="101" t="str">
        <f t="shared" si="16"/>
        <v>SOBRE MANILA DE 90 g TAMAÑO OFICIO</v>
      </c>
      <c r="AN175" s="101" t="str">
        <f t="shared" si="17"/>
        <v>UNIDAD</v>
      </c>
      <c r="AO175" s="101">
        <f t="shared" si="18"/>
        <v>0.28000000000000003</v>
      </c>
    </row>
    <row r="176" spans="1:41" x14ac:dyDescent="0.25">
      <c r="A176" s="101" t="s">
        <v>403</v>
      </c>
      <c r="B176" s="101" t="s">
        <v>708</v>
      </c>
      <c r="C176" s="101">
        <v>449</v>
      </c>
      <c r="D176" s="101" t="s">
        <v>113</v>
      </c>
      <c r="E176" s="101" t="s">
        <v>325</v>
      </c>
      <c r="F176" s="101" t="s">
        <v>341</v>
      </c>
      <c r="G176" s="101" t="s">
        <v>162</v>
      </c>
      <c r="H176" s="101" t="s">
        <v>113</v>
      </c>
      <c r="I176" s="101">
        <v>449</v>
      </c>
      <c r="J176" s="101">
        <v>2016</v>
      </c>
      <c r="K176" s="101">
        <v>1505</v>
      </c>
      <c r="L176" s="101" t="s">
        <v>117</v>
      </c>
      <c r="M176" s="101">
        <v>9.5</v>
      </c>
      <c r="N176" s="101">
        <v>449</v>
      </c>
      <c r="O176" s="101" t="s">
        <v>615</v>
      </c>
      <c r="P176" s="101" t="s">
        <v>113</v>
      </c>
      <c r="Q176" s="101" t="s">
        <v>609</v>
      </c>
      <c r="R176" s="101" t="s">
        <v>120</v>
      </c>
      <c r="S176" s="101" t="s">
        <v>121</v>
      </c>
      <c r="T176" s="101" t="s">
        <v>620</v>
      </c>
      <c r="U176" s="101" t="s">
        <v>609</v>
      </c>
      <c r="W176" s="101" t="s">
        <v>124</v>
      </c>
      <c r="X176" s="101">
        <v>0</v>
      </c>
      <c r="Y176" s="101">
        <v>0</v>
      </c>
      <c r="Z176" s="101">
        <v>0</v>
      </c>
      <c r="AA176" s="101">
        <v>0</v>
      </c>
      <c r="AB176" s="101" t="s">
        <v>125</v>
      </c>
      <c r="AC176" s="101">
        <v>0</v>
      </c>
      <c r="AD176" s="101" t="s">
        <v>16</v>
      </c>
      <c r="AE176" s="101">
        <v>449</v>
      </c>
      <c r="AG176" s="101" t="s">
        <v>16</v>
      </c>
      <c r="AH176" s="101">
        <v>0</v>
      </c>
      <c r="AJ176" s="101" t="str">
        <f t="shared" si="20"/>
        <v>710600100195</v>
      </c>
      <c r="AL176" s="101" t="str">
        <f t="shared" si="15"/>
        <v>710600100195</v>
      </c>
      <c r="AM176" s="101" t="str">
        <f t="shared" si="16"/>
        <v>SOBRE MANILA  DE 90 g TAMAÑO A4</v>
      </c>
      <c r="AN176" s="101" t="str">
        <f t="shared" si="17"/>
        <v>EMPAQUE X 50</v>
      </c>
      <c r="AO176" s="101">
        <f t="shared" si="18"/>
        <v>9.5</v>
      </c>
    </row>
    <row r="177" spans="1:41" x14ac:dyDescent="0.25">
      <c r="A177" s="101" t="s">
        <v>709</v>
      </c>
      <c r="B177" s="101" t="s">
        <v>710</v>
      </c>
      <c r="C177" s="101">
        <v>112</v>
      </c>
      <c r="D177" s="101" t="s">
        <v>113</v>
      </c>
      <c r="E177" s="101" t="s">
        <v>325</v>
      </c>
      <c r="F177" s="101" t="s">
        <v>341</v>
      </c>
      <c r="G177" s="101" t="s">
        <v>162</v>
      </c>
      <c r="H177" s="101" t="s">
        <v>113</v>
      </c>
      <c r="I177" s="101">
        <v>112</v>
      </c>
      <c r="J177" s="101">
        <v>2016</v>
      </c>
      <c r="K177" s="101">
        <v>1505</v>
      </c>
      <c r="L177" s="101" t="s">
        <v>117</v>
      </c>
      <c r="M177" s="101">
        <v>0.22</v>
      </c>
      <c r="N177" s="101">
        <v>112</v>
      </c>
      <c r="O177" s="101" t="s">
        <v>616</v>
      </c>
      <c r="P177" s="101" t="s">
        <v>113</v>
      </c>
      <c r="Q177" s="101" t="s">
        <v>609</v>
      </c>
      <c r="R177" s="101" t="s">
        <v>120</v>
      </c>
      <c r="S177" s="101" t="s">
        <v>121</v>
      </c>
      <c r="T177" s="101" t="s">
        <v>616</v>
      </c>
      <c r="U177" s="101" t="s">
        <v>609</v>
      </c>
      <c r="W177" s="101" t="s">
        <v>124</v>
      </c>
      <c r="X177" s="101">
        <v>0</v>
      </c>
      <c r="Y177" s="101">
        <v>0</v>
      </c>
      <c r="Z177" s="101">
        <v>0</v>
      </c>
      <c r="AA177" s="101">
        <v>0</v>
      </c>
      <c r="AB177" s="101" t="s">
        <v>125</v>
      </c>
      <c r="AC177" s="101">
        <v>0</v>
      </c>
      <c r="AD177" s="101" t="s">
        <v>1</v>
      </c>
      <c r="AE177" s="101">
        <v>112</v>
      </c>
      <c r="AG177" s="101" t="s">
        <v>1</v>
      </c>
      <c r="AH177" s="101">
        <v>0</v>
      </c>
      <c r="AJ177" s="101" t="str">
        <f t="shared" si="20"/>
        <v>710600100216</v>
      </c>
      <c r="AL177" s="101" t="str">
        <f t="shared" si="15"/>
        <v>710600100216</v>
      </c>
      <c r="AM177" s="101" t="str">
        <f t="shared" si="16"/>
        <v>SOBRE MANILA  TAMAÑO A4</v>
      </c>
      <c r="AN177" s="101" t="str">
        <f t="shared" si="17"/>
        <v>UNIDAD</v>
      </c>
      <c r="AO177" s="101">
        <f t="shared" si="18"/>
        <v>0.22</v>
      </c>
    </row>
    <row r="178" spans="1:41" x14ac:dyDescent="0.25">
      <c r="A178" s="101" t="s">
        <v>356</v>
      </c>
      <c r="B178" s="101" t="s">
        <v>357</v>
      </c>
      <c r="C178" s="101">
        <v>449</v>
      </c>
      <c r="D178" s="101" t="s">
        <v>113</v>
      </c>
      <c r="E178" s="101" t="s">
        <v>325</v>
      </c>
      <c r="F178" s="101" t="s">
        <v>341</v>
      </c>
      <c r="G178" s="101" t="s">
        <v>162</v>
      </c>
      <c r="H178" s="101" t="s">
        <v>113</v>
      </c>
      <c r="I178" s="101">
        <v>449</v>
      </c>
      <c r="J178" s="101">
        <v>2016</v>
      </c>
      <c r="K178" s="101">
        <v>1004</v>
      </c>
      <c r="L178" s="101" t="s">
        <v>117</v>
      </c>
      <c r="M178" s="101">
        <v>8.673</v>
      </c>
      <c r="N178" s="101">
        <v>449</v>
      </c>
      <c r="O178" s="101" t="s">
        <v>156</v>
      </c>
      <c r="P178" s="101" t="s">
        <v>113</v>
      </c>
      <c r="Q178" s="101" t="s">
        <v>123</v>
      </c>
      <c r="R178" s="101" t="s">
        <v>139</v>
      </c>
      <c r="S178" s="101" t="s">
        <v>121</v>
      </c>
      <c r="T178" s="101" t="s">
        <v>122</v>
      </c>
      <c r="U178" s="101" t="s">
        <v>123</v>
      </c>
      <c r="W178" s="101" t="s">
        <v>124</v>
      </c>
      <c r="X178" s="101">
        <v>0</v>
      </c>
      <c r="Y178" s="101">
        <v>0</v>
      </c>
      <c r="Z178" s="101">
        <v>0</v>
      </c>
      <c r="AA178" s="101">
        <v>0</v>
      </c>
      <c r="AB178" s="101" t="s">
        <v>125</v>
      </c>
      <c r="AC178" s="101">
        <v>0</v>
      </c>
      <c r="AD178" s="101" t="s">
        <v>16</v>
      </c>
      <c r="AE178" s="101">
        <v>449</v>
      </c>
      <c r="AG178" s="101" t="s">
        <v>16</v>
      </c>
      <c r="AH178" s="101">
        <v>0</v>
      </c>
      <c r="AJ178" s="101" t="str">
        <f t="shared" si="20"/>
        <v>710600100234</v>
      </c>
      <c r="AL178" s="101" t="str">
        <f t="shared" si="15"/>
        <v>710600100234</v>
      </c>
      <c r="AM178" s="101" t="str">
        <f t="shared" si="16"/>
        <v>SOBRE MANILA TAMAÑO  A4</v>
      </c>
      <c r="AN178" s="101" t="str">
        <f t="shared" si="17"/>
        <v>EMPAQUE X 50</v>
      </c>
      <c r="AO178" s="101">
        <f t="shared" si="18"/>
        <v>8.673</v>
      </c>
    </row>
    <row r="179" spans="1:41" x14ac:dyDescent="0.25">
      <c r="A179" s="101" t="s">
        <v>711</v>
      </c>
      <c r="B179" s="101" t="s">
        <v>712</v>
      </c>
      <c r="C179" s="101">
        <v>449</v>
      </c>
      <c r="D179" s="101" t="s">
        <v>113</v>
      </c>
      <c r="E179" s="101" t="s">
        <v>325</v>
      </c>
      <c r="F179" s="101" t="s">
        <v>341</v>
      </c>
      <c r="G179" s="101" t="s">
        <v>162</v>
      </c>
      <c r="H179" s="101" t="s">
        <v>113</v>
      </c>
      <c r="I179" s="101">
        <v>449</v>
      </c>
      <c r="J179" s="101">
        <v>2016</v>
      </c>
      <c r="K179" s="101">
        <v>1505</v>
      </c>
      <c r="L179" s="101" t="s">
        <v>117</v>
      </c>
      <c r="M179" s="101">
        <v>7.19</v>
      </c>
      <c r="N179" s="101">
        <v>449</v>
      </c>
      <c r="O179" s="101" t="s">
        <v>615</v>
      </c>
      <c r="P179" s="101" t="s">
        <v>113</v>
      </c>
      <c r="Q179" s="101" t="s">
        <v>609</v>
      </c>
      <c r="R179" s="101" t="s">
        <v>120</v>
      </c>
      <c r="S179" s="101" t="s">
        <v>121</v>
      </c>
      <c r="T179" s="101" t="s">
        <v>620</v>
      </c>
      <c r="U179" s="101" t="s">
        <v>609</v>
      </c>
      <c r="W179" s="101" t="s">
        <v>124</v>
      </c>
      <c r="X179" s="101">
        <v>0</v>
      </c>
      <c r="Y179" s="101">
        <v>0</v>
      </c>
      <c r="Z179" s="101">
        <v>0</v>
      </c>
      <c r="AA179" s="101">
        <v>0</v>
      </c>
      <c r="AB179" s="101" t="s">
        <v>125</v>
      </c>
      <c r="AC179" s="101">
        <v>0</v>
      </c>
      <c r="AD179" s="101" t="s">
        <v>16</v>
      </c>
      <c r="AE179" s="101">
        <v>449</v>
      </c>
      <c r="AG179" s="101" t="s">
        <v>16</v>
      </c>
      <c r="AH179" s="101">
        <v>0</v>
      </c>
      <c r="AJ179" s="101" t="str">
        <f t="shared" si="20"/>
        <v>710600100238</v>
      </c>
      <c r="AL179" s="101" t="str">
        <f t="shared" si="15"/>
        <v>710600100238</v>
      </c>
      <c r="AM179" s="101" t="str">
        <f t="shared" si="16"/>
        <v>SOBRE MANILA  TAMAÑO  OFICIO</v>
      </c>
      <c r="AN179" s="101" t="str">
        <f t="shared" si="17"/>
        <v>EMPAQUE X 50</v>
      </c>
      <c r="AO179" s="101">
        <f t="shared" si="18"/>
        <v>7.19</v>
      </c>
    </row>
    <row r="180" spans="1:41" x14ac:dyDescent="0.25">
      <c r="A180" s="101" t="s">
        <v>713</v>
      </c>
      <c r="B180" s="101" t="s">
        <v>714</v>
      </c>
      <c r="C180" s="101">
        <v>339</v>
      </c>
      <c r="D180" s="101" t="s">
        <v>113</v>
      </c>
      <c r="E180" s="101" t="s">
        <v>325</v>
      </c>
      <c r="F180" s="101" t="s">
        <v>341</v>
      </c>
      <c r="G180" s="101" t="s">
        <v>162</v>
      </c>
      <c r="H180" s="101" t="s">
        <v>113</v>
      </c>
      <c r="I180" s="101">
        <v>339</v>
      </c>
      <c r="J180" s="101">
        <v>2016</v>
      </c>
      <c r="K180" s="101">
        <v>1505</v>
      </c>
      <c r="L180" s="101" t="s">
        <v>117</v>
      </c>
      <c r="M180" s="101">
        <v>95</v>
      </c>
      <c r="N180" s="101">
        <v>339</v>
      </c>
      <c r="O180" s="101" t="s">
        <v>612</v>
      </c>
      <c r="P180" s="101" t="s">
        <v>113</v>
      </c>
      <c r="Q180" s="101" t="s">
        <v>609</v>
      </c>
      <c r="R180" s="101" t="s">
        <v>120</v>
      </c>
      <c r="S180" s="101" t="s">
        <v>121</v>
      </c>
      <c r="T180" s="101" t="s">
        <v>620</v>
      </c>
      <c r="U180" s="101" t="s">
        <v>609</v>
      </c>
      <c r="W180" s="101" t="s">
        <v>124</v>
      </c>
      <c r="X180" s="101">
        <v>0</v>
      </c>
      <c r="Y180" s="101">
        <v>0</v>
      </c>
      <c r="Z180" s="101">
        <v>0</v>
      </c>
      <c r="AA180" s="101">
        <v>9.5</v>
      </c>
      <c r="AB180" s="101" t="s">
        <v>125</v>
      </c>
      <c r="AC180" s="101">
        <v>0</v>
      </c>
      <c r="AD180" s="101" t="s">
        <v>13</v>
      </c>
      <c r="AE180" s="101">
        <v>339</v>
      </c>
      <c r="AG180" s="101" t="s">
        <v>13</v>
      </c>
      <c r="AH180" s="101">
        <v>0</v>
      </c>
      <c r="AJ180" s="101" t="str">
        <f t="shared" si="20"/>
        <v>710600100265</v>
      </c>
      <c r="AL180" s="101" t="str">
        <f t="shared" si="15"/>
        <v>710600100265</v>
      </c>
      <c r="AM180" s="101" t="str">
        <f t="shared" si="16"/>
        <v>SOBRE MANILA DE 90 g  TAMAÑO A4</v>
      </c>
      <c r="AN180" s="101" t="str">
        <f t="shared" si="17"/>
        <v>CIENTO</v>
      </c>
      <c r="AO180" s="101">
        <f t="shared" si="18"/>
        <v>95</v>
      </c>
    </row>
    <row r="181" spans="1:41" x14ac:dyDescent="0.25">
      <c r="A181" s="101" t="s">
        <v>358</v>
      </c>
      <c r="B181" s="101" t="s">
        <v>359</v>
      </c>
      <c r="C181" s="101">
        <v>112</v>
      </c>
      <c r="D181" s="101" t="s">
        <v>113</v>
      </c>
      <c r="E181" s="101" t="s">
        <v>325</v>
      </c>
      <c r="F181" s="101" t="s">
        <v>341</v>
      </c>
      <c r="G181" s="101" t="s">
        <v>162</v>
      </c>
      <c r="H181" s="101" t="s">
        <v>113</v>
      </c>
      <c r="I181" s="101">
        <v>112</v>
      </c>
      <c r="J181" s="101">
        <v>2016</v>
      </c>
      <c r="K181" s="101">
        <v>1004</v>
      </c>
      <c r="L181" s="101" t="s">
        <v>117</v>
      </c>
      <c r="M181" s="101">
        <v>2.5</v>
      </c>
      <c r="N181" s="101">
        <v>112</v>
      </c>
      <c r="O181" s="101" t="s">
        <v>156</v>
      </c>
      <c r="P181" s="101" t="s">
        <v>113</v>
      </c>
      <c r="Q181" s="101" t="s">
        <v>123</v>
      </c>
      <c r="R181" s="101" t="s">
        <v>139</v>
      </c>
      <c r="S181" s="101" t="s">
        <v>121</v>
      </c>
      <c r="T181" s="101" t="s">
        <v>122</v>
      </c>
      <c r="U181" s="101" t="s">
        <v>123</v>
      </c>
      <c r="W181" s="101" t="s">
        <v>124</v>
      </c>
      <c r="X181" s="101">
        <v>0</v>
      </c>
      <c r="Y181" s="101">
        <v>0</v>
      </c>
      <c r="Z181" s="101">
        <v>0</v>
      </c>
      <c r="AA181" s="101">
        <v>0</v>
      </c>
      <c r="AB181" s="101" t="s">
        <v>125</v>
      </c>
      <c r="AC181" s="101">
        <v>0</v>
      </c>
      <c r="AD181" s="101" t="s">
        <v>1</v>
      </c>
      <c r="AE181" s="101">
        <v>112</v>
      </c>
      <c r="AG181" s="101" t="s">
        <v>1</v>
      </c>
      <c r="AH181" s="101">
        <v>0</v>
      </c>
      <c r="AJ181" s="101" t="str">
        <f t="shared" si="20"/>
        <v>710600100346</v>
      </c>
      <c r="AL181" s="101" t="str">
        <f t="shared" si="15"/>
        <v>710600100346</v>
      </c>
      <c r="AM181" s="101" t="str">
        <f t="shared" si="16"/>
        <v>SOBRE MANILA DE 75 g TAMAÑO 29 cm X 44 cm</v>
      </c>
      <c r="AN181" s="101" t="str">
        <f t="shared" si="17"/>
        <v>UNIDAD</v>
      </c>
      <c r="AO181" s="101">
        <f t="shared" si="18"/>
        <v>2.5</v>
      </c>
    </row>
    <row r="182" spans="1:41" x14ac:dyDescent="0.25">
      <c r="A182" s="101" t="s">
        <v>332</v>
      </c>
      <c r="B182" s="101" t="s">
        <v>360</v>
      </c>
      <c r="C182" s="101">
        <v>112</v>
      </c>
      <c r="D182" s="101" t="s">
        <v>113</v>
      </c>
      <c r="E182" s="101" t="s">
        <v>325</v>
      </c>
      <c r="F182" s="101" t="s">
        <v>341</v>
      </c>
      <c r="G182" s="101" t="s">
        <v>226</v>
      </c>
      <c r="H182" s="101" t="s">
        <v>113</v>
      </c>
      <c r="I182" s="101">
        <v>112</v>
      </c>
      <c r="J182" s="101">
        <v>2016</v>
      </c>
      <c r="K182" s="101">
        <v>1004</v>
      </c>
      <c r="L182" s="101" t="s">
        <v>117</v>
      </c>
      <c r="M182" s="101">
        <v>3.6579999999999999</v>
      </c>
      <c r="N182" s="101">
        <v>112</v>
      </c>
      <c r="O182" s="101" t="s">
        <v>153</v>
      </c>
      <c r="P182" s="101" t="s">
        <v>113</v>
      </c>
      <c r="Q182" s="101" t="s">
        <v>119</v>
      </c>
      <c r="R182" s="101" t="s">
        <v>120</v>
      </c>
      <c r="S182" s="101" t="s">
        <v>121</v>
      </c>
      <c r="T182" s="101" t="s">
        <v>153</v>
      </c>
      <c r="U182" s="101" t="s">
        <v>119</v>
      </c>
      <c r="W182" s="101" t="s">
        <v>124</v>
      </c>
      <c r="X182" s="101">
        <v>0</v>
      </c>
      <c r="Y182" s="101">
        <v>0</v>
      </c>
      <c r="Z182" s="101">
        <v>0</v>
      </c>
      <c r="AA182" s="101">
        <v>0</v>
      </c>
      <c r="AB182" s="101" t="s">
        <v>125</v>
      </c>
      <c r="AC182" s="101">
        <v>0</v>
      </c>
      <c r="AD182" s="101" t="s">
        <v>1</v>
      </c>
      <c r="AE182" s="101">
        <v>112</v>
      </c>
      <c r="AG182" s="101" t="s">
        <v>1</v>
      </c>
      <c r="AH182" s="101">
        <v>0</v>
      </c>
      <c r="AJ182" s="101" t="str">
        <f t="shared" si="20"/>
        <v>710600140096</v>
      </c>
      <c r="AL182" s="101" t="str">
        <f t="shared" si="15"/>
        <v>710600140096</v>
      </c>
      <c r="AM182" s="101" t="str">
        <f t="shared" si="16"/>
        <v>FOLDER PORTA DOCUMENTO TIPO CARPETA DE CARTON PLASTIFICADO CON LIGA TAMAÑO OFICIO</v>
      </c>
      <c r="AN182" s="101" t="str">
        <f t="shared" si="17"/>
        <v>UNIDAD</v>
      </c>
      <c r="AO182" s="101">
        <f t="shared" si="18"/>
        <v>3.6579999999999999</v>
      </c>
    </row>
    <row r="183" spans="1:41" x14ac:dyDescent="0.25">
      <c r="A183" s="101" t="s">
        <v>116</v>
      </c>
      <c r="B183" s="101" t="s">
        <v>361</v>
      </c>
      <c r="C183" s="101">
        <v>112</v>
      </c>
      <c r="D183" s="101" t="s">
        <v>113</v>
      </c>
      <c r="E183" s="101" t="s">
        <v>325</v>
      </c>
      <c r="F183" s="101" t="s">
        <v>291</v>
      </c>
      <c r="G183" s="101" t="s">
        <v>135</v>
      </c>
      <c r="H183" s="101" t="s">
        <v>113</v>
      </c>
      <c r="I183" s="101">
        <v>112</v>
      </c>
      <c r="J183" s="101">
        <v>2016</v>
      </c>
      <c r="K183" s="101">
        <v>1004</v>
      </c>
      <c r="L183" s="101" t="s">
        <v>117</v>
      </c>
      <c r="M183" s="101">
        <v>0.29499999999999998</v>
      </c>
      <c r="N183" s="101">
        <v>112</v>
      </c>
      <c r="O183" s="101" t="s">
        <v>118</v>
      </c>
      <c r="P183" s="101" t="s">
        <v>113</v>
      </c>
      <c r="Q183" s="101" t="s">
        <v>119</v>
      </c>
      <c r="R183" s="101" t="s">
        <v>120</v>
      </c>
      <c r="S183" s="101" t="s">
        <v>121</v>
      </c>
      <c r="T183" s="101" t="s">
        <v>122</v>
      </c>
      <c r="U183" s="101" t="s">
        <v>123</v>
      </c>
      <c r="W183" s="101" t="s">
        <v>124</v>
      </c>
      <c r="X183" s="101">
        <v>0</v>
      </c>
      <c r="Y183" s="101">
        <v>0</v>
      </c>
      <c r="Z183" s="101">
        <v>0</v>
      </c>
      <c r="AA183" s="101">
        <v>0</v>
      </c>
      <c r="AB183" s="101" t="s">
        <v>125</v>
      </c>
      <c r="AC183" s="101">
        <v>0</v>
      </c>
      <c r="AD183" s="101" t="s">
        <v>1</v>
      </c>
      <c r="AE183" s="101">
        <v>112</v>
      </c>
      <c r="AG183" s="101" t="s">
        <v>1</v>
      </c>
      <c r="AJ183" s="101" t="str">
        <f t="shared" si="20"/>
        <v>711100010007</v>
      </c>
      <c r="AL183" s="101" t="str">
        <f t="shared" si="15"/>
        <v>711100010007</v>
      </c>
      <c r="AM183" s="101" t="str">
        <f t="shared" si="16"/>
        <v>BORRADOR MIXTO TAMAÑO CHICO</v>
      </c>
      <c r="AN183" s="101" t="str">
        <f t="shared" si="17"/>
        <v>UNIDAD</v>
      </c>
      <c r="AO183" s="101">
        <f t="shared" si="18"/>
        <v>0.29499999999999998</v>
      </c>
    </row>
    <row r="184" spans="1:41" x14ac:dyDescent="0.25">
      <c r="A184" s="101" t="s">
        <v>132</v>
      </c>
      <c r="B184" s="101" t="s">
        <v>27</v>
      </c>
      <c r="C184" s="101">
        <v>112</v>
      </c>
      <c r="D184" s="101" t="s">
        <v>113</v>
      </c>
      <c r="E184" s="101" t="s">
        <v>325</v>
      </c>
      <c r="F184" s="101" t="s">
        <v>291</v>
      </c>
      <c r="G184" s="101" t="s">
        <v>135</v>
      </c>
      <c r="H184" s="101" t="s">
        <v>113</v>
      </c>
      <c r="I184" s="101">
        <v>112</v>
      </c>
      <c r="J184" s="101">
        <v>2016</v>
      </c>
      <c r="K184" s="101">
        <v>1505</v>
      </c>
      <c r="L184" s="101" t="s">
        <v>117</v>
      </c>
      <c r="M184" s="101">
        <v>0.8</v>
      </c>
      <c r="N184" s="101">
        <v>112</v>
      </c>
      <c r="O184" s="101" t="s">
        <v>612</v>
      </c>
      <c r="P184" s="101" t="s">
        <v>113</v>
      </c>
      <c r="Q184" s="101" t="s">
        <v>609</v>
      </c>
      <c r="R184" s="101" t="s">
        <v>120</v>
      </c>
      <c r="S184" s="101" t="s">
        <v>121</v>
      </c>
      <c r="T184" s="101" t="s">
        <v>613</v>
      </c>
      <c r="U184" s="101" t="s">
        <v>609</v>
      </c>
      <c r="W184" s="101" t="s">
        <v>124</v>
      </c>
      <c r="X184" s="101">
        <v>0</v>
      </c>
      <c r="Y184" s="101">
        <v>0</v>
      </c>
      <c r="Z184" s="101">
        <v>0</v>
      </c>
      <c r="AA184" s="101">
        <v>0</v>
      </c>
      <c r="AB184" s="101" t="s">
        <v>125</v>
      </c>
      <c r="AC184" s="101">
        <v>0</v>
      </c>
      <c r="AD184" s="101" t="s">
        <v>1</v>
      </c>
      <c r="AE184" s="101">
        <v>112</v>
      </c>
      <c r="AG184" s="101" t="s">
        <v>1</v>
      </c>
      <c r="AJ184" s="101" t="str">
        <f t="shared" si="20"/>
        <v>711100010008</v>
      </c>
      <c r="AL184" s="101" t="str">
        <f t="shared" si="15"/>
        <v>711100010008</v>
      </c>
      <c r="AM184" s="101" t="str">
        <f t="shared" si="16"/>
        <v>BORRADOR MIXTO TAMAÑO GRANDE</v>
      </c>
      <c r="AN184" s="101" t="str">
        <f t="shared" si="17"/>
        <v>UNIDAD</v>
      </c>
      <c r="AO184" s="101">
        <f t="shared" si="18"/>
        <v>0.8</v>
      </c>
    </row>
    <row r="185" spans="1:41" x14ac:dyDescent="0.25">
      <c r="A185" s="101" t="s">
        <v>145</v>
      </c>
      <c r="B185" s="101" t="s">
        <v>362</v>
      </c>
      <c r="C185" s="101">
        <v>112</v>
      </c>
      <c r="D185" s="101" t="s">
        <v>113</v>
      </c>
      <c r="E185" s="101" t="s">
        <v>325</v>
      </c>
      <c r="F185" s="101" t="s">
        <v>291</v>
      </c>
      <c r="G185" s="101" t="s">
        <v>317</v>
      </c>
      <c r="H185" s="101" t="s">
        <v>113</v>
      </c>
      <c r="I185" s="101">
        <v>112</v>
      </c>
      <c r="J185" s="101">
        <v>2016</v>
      </c>
      <c r="K185" s="101">
        <v>1505</v>
      </c>
      <c r="L185" s="101" t="s">
        <v>117</v>
      </c>
      <c r="M185" s="101">
        <v>2.5</v>
      </c>
      <c r="N185" s="101">
        <v>112</v>
      </c>
      <c r="O185" s="101" t="s">
        <v>612</v>
      </c>
      <c r="P185" s="101" t="s">
        <v>113</v>
      </c>
      <c r="Q185" s="101" t="s">
        <v>609</v>
      </c>
      <c r="R185" s="101" t="s">
        <v>120</v>
      </c>
      <c r="S185" s="101" t="s">
        <v>121</v>
      </c>
      <c r="T185" s="101" t="s">
        <v>613</v>
      </c>
      <c r="U185" s="101" t="s">
        <v>609</v>
      </c>
      <c r="W185" s="101" t="s">
        <v>124</v>
      </c>
      <c r="X185" s="101">
        <v>0</v>
      </c>
      <c r="Y185" s="101">
        <v>0</v>
      </c>
      <c r="Z185" s="101">
        <v>0</v>
      </c>
      <c r="AA185" s="101">
        <v>0</v>
      </c>
      <c r="AB185" s="101" t="s">
        <v>125</v>
      </c>
      <c r="AC185" s="101">
        <v>0</v>
      </c>
      <c r="AD185" s="101" t="s">
        <v>1</v>
      </c>
      <c r="AE185" s="101">
        <v>112</v>
      </c>
      <c r="AG185" s="101" t="s">
        <v>1</v>
      </c>
      <c r="AH185" s="101">
        <v>0</v>
      </c>
      <c r="AJ185" s="101" t="str">
        <f t="shared" si="20"/>
        <v>711100030005</v>
      </c>
      <c r="AL185" s="101" t="str">
        <f t="shared" si="15"/>
        <v>711100030005</v>
      </c>
      <c r="AM185" s="101" t="str">
        <f t="shared" si="16"/>
        <v>CORRECTOR LIQUIDO TIPO LAPICERO</v>
      </c>
      <c r="AN185" s="101" t="str">
        <f t="shared" si="17"/>
        <v>UNIDAD</v>
      </c>
      <c r="AO185" s="101">
        <f t="shared" si="18"/>
        <v>2.5</v>
      </c>
    </row>
    <row r="186" spans="1:41" x14ac:dyDescent="0.25">
      <c r="A186" s="101" t="s">
        <v>157</v>
      </c>
      <c r="B186" s="101" t="s">
        <v>363</v>
      </c>
      <c r="C186" s="101">
        <v>112</v>
      </c>
      <c r="D186" s="101" t="s">
        <v>113</v>
      </c>
      <c r="E186" s="101" t="s">
        <v>325</v>
      </c>
      <c r="F186" s="101" t="s">
        <v>232</v>
      </c>
      <c r="G186" s="101" t="s">
        <v>135</v>
      </c>
      <c r="H186" s="101" t="s">
        <v>113</v>
      </c>
      <c r="I186" s="101">
        <v>112</v>
      </c>
      <c r="J186" s="101">
        <v>2016</v>
      </c>
      <c r="K186" s="101">
        <v>1004</v>
      </c>
      <c r="L186" s="101" t="s">
        <v>117</v>
      </c>
      <c r="M186" s="101">
        <v>2.9820000000000002</v>
      </c>
      <c r="N186" s="101">
        <v>112</v>
      </c>
      <c r="O186" s="101" t="s">
        <v>118</v>
      </c>
      <c r="P186" s="101" t="s">
        <v>113</v>
      </c>
      <c r="Q186" s="101" t="s">
        <v>119</v>
      </c>
      <c r="R186" s="101" t="s">
        <v>120</v>
      </c>
      <c r="S186" s="101" t="s">
        <v>121</v>
      </c>
      <c r="T186" s="101" t="s">
        <v>163</v>
      </c>
      <c r="U186" s="101" t="s">
        <v>119</v>
      </c>
      <c r="W186" s="101" t="s">
        <v>124</v>
      </c>
      <c r="X186" s="101">
        <v>0</v>
      </c>
      <c r="Y186" s="101">
        <v>0</v>
      </c>
      <c r="Z186" s="101">
        <v>0</v>
      </c>
      <c r="AA186" s="101">
        <v>0</v>
      </c>
      <c r="AB186" s="101" t="s">
        <v>125</v>
      </c>
      <c r="AC186" s="101">
        <v>0</v>
      </c>
      <c r="AD186" s="101" t="s">
        <v>1</v>
      </c>
      <c r="AE186" s="101">
        <v>112</v>
      </c>
      <c r="AG186" s="101" t="s">
        <v>1</v>
      </c>
      <c r="AH186" s="101">
        <v>0</v>
      </c>
      <c r="AJ186" s="101" t="str">
        <f t="shared" si="20"/>
        <v>711900010004</v>
      </c>
      <c r="AL186" s="101" t="str">
        <f t="shared" si="15"/>
        <v>711900010004</v>
      </c>
      <c r="AM186" s="101" t="str">
        <f t="shared" si="16"/>
        <v>CINTA DE ALGODON PARA MAQUINA DE ESCRIBIR MECANICA COLOR</v>
      </c>
      <c r="AN186" s="101" t="str">
        <f t="shared" si="17"/>
        <v>UNIDAD</v>
      </c>
      <c r="AO186" s="101">
        <f t="shared" si="18"/>
        <v>2.9820000000000002</v>
      </c>
    </row>
    <row r="187" spans="1:41" x14ac:dyDescent="0.25">
      <c r="A187" s="101" t="s">
        <v>159</v>
      </c>
      <c r="B187" s="101" t="s">
        <v>364</v>
      </c>
      <c r="C187" s="101">
        <v>112</v>
      </c>
      <c r="D187" s="101" t="s">
        <v>113</v>
      </c>
      <c r="E187" s="101" t="s">
        <v>325</v>
      </c>
      <c r="F187" s="101" t="s">
        <v>144</v>
      </c>
      <c r="G187" s="101" t="s">
        <v>135</v>
      </c>
      <c r="H187" s="101" t="s">
        <v>113</v>
      </c>
      <c r="I187" s="101">
        <v>112</v>
      </c>
      <c r="J187" s="101">
        <v>2016</v>
      </c>
      <c r="K187" s="101">
        <v>1004</v>
      </c>
      <c r="L187" s="101" t="s">
        <v>117</v>
      </c>
      <c r="M187" s="101">
        <v>25</v>
      </c>
      <c r="N187" s="101">
        <v>112</v>
      </c>
      <c r="O187" s="101" t="s">
        <v>153</v>
      </c>
      <c r="P187" s="101" t="s">
        <v>113</v>
      </c>
      <c r="Q187" s="101" t="s">
        <v>119</v>
      </c>
      <c r="R187" s="101" t="s">
        <v>120</v>
      </c>
      <c r="S187" s="101" t="s">
        <v>121</v>
      </c>
      <c r="T187" s="101" t="s">
        <v>153</v>
      </c>
      <c r="U187" s="101" t="s">
        <v>119</v>
      </c>
      <c r="W187" s="101" t="s">
        <v>124</v>
      </c>
      <c r="X187" s="101">
        <v>0</v>
      </c>
      <c r="Y187" s="101">
        <v>0</v>
      </c>
      <c r="Z187" s="101">
        <v>0</v>
      </c>
      <c r="AA187" s="101">
        <v>0</v>
      </c>
      <c r="AB187" s="101" t="s">
        <v>125</v>
      </c>
      <c r="AC187" s="101">
        <v>0</v>
      </c>
      <c r="AD187" s="101" t="s">
        <v>1</v>
      </c>
      <c r="AE187" s="101">
        <v>112</v>
      </c>
      <c r="AG187" s="101" t="s">
        <v>1</v>
      </c>
      <c r="AH187" s="101">
        <v>0</v>
      </c>
      <c r="AJ187" s="101" t="str">
        <f t="shared" si="20"/>
        <v>715000010049</v>
      </c>
      <c r="AL187" s="101" t="str">
        <f t="shared" si="15"/>
        <v>715000010049</v>
      </c>
      <c r="AM187" s="101" t="str">
        <f t="shared" si="16"/>
        <v>AGENDA IMPRESA TAMAÑO A5</v>
      </c>
      <c r="AN187" s="101" t="str">
        <f t="shared" si="17"/>
        <v>UNIDAD</v>
      </c>
      <c r="AO187" s="101">
        <f t="shared" si="18"/>
        <v>25</v>
      </c>
    </row>
    <row r="188" spans="1:41" x14ac:dyDescent="0.25">
      <c r="A188" s="101" t="s">
        <v>145</v>
      </c>
      <c r="B188" s="101" t="s">
        <v>365</v>
      </c>
      <c r="C188" s="101">
        <v>112</v>
      </c>
      <c r="D188" s="101" t="s">
        <v>113</v>
      </c>
      <c r="E188" s="101" t="s">
        <v>325</v>
      </c>
      <c r="F188" s="101" t="s">
        <v>144</v>
      </c>
      <c r="G188" s="101" t="s">
        <v>287</v>
      </c>
      <c r="H188" s="101" t="s">
        <v>113</v>
      </c>
      <c r="I188" s="101">
        <v>112</v>
      </c>
      <c r="J188" s="101">
        <v>2016</v>
      </c>
      <c r="K188" s="101">
        <v>1004</v>
      </c>
      <c r="L188" s="101" t="s">
        <v>117</v>
      </c>
      <c r="M188" s="101">
        <v>57.570999999999998</v>
      </c>
      <c r="N188" s="101">
        <v>112</v>
      </c>
      <c r="O188" s="101" t="s">
        <v>118</v>
      </c>
      <c r="P188" s="101" t="s">
        <v>113</v>
      </c>
      <c r="Q188" s="101" t="s">
        <v>119</v>
      </c>
      <c r="R188" s="101" t="s">
        <v>120</v>
      </c>
      <c r="S188" s="101" t="s">
        <v>121</v>
      </c>
      <c r="T188" s="101" t="s">
        <v>122</v>
      </c>
      <c r="U188" s="101" t="s">
        <v>123</v>
      </c>
      <c r="W188" s="101" t="s">
        <v>124</v>
      </c>
      <c r="X188" s="101">
        <v>0</v>
      </c>
      <c r="Y188" s="101">
        <v>0</v>
      </c>
      <c r="Z188" s="101">
        <v>0</v>
      </c>
      <c r="AA188" s="101">
        <v>0</v>
      </c>
      <c r="AB188" s="101" t="s">
        <v>125</v>
      </c>
      <c r="AC188" s="101">
        <v>0</v>
      </c>
      <c r="AD188" s="101" t="s">
        <v>1</v>
      </c>
      <c r="AE188" s="101">
        <v>112</v>
      </c>
      <c r="AG188" s="101" t="s">
        <v>1</v>
      </c>
      <c r="AJ188" s="101" t="str">
        <f t="shared" si="20"/>
        <v>715000110005</v>
      </c>
      <c r="AL188" s="101" t="str">
        <f t="shared" si="15"/>
        <v>715000110005</v>
      </c>
      <c r="AM188" s="101" t="str">
        <f t="shared" si="16"/>
        <v>ENGRAPADOR GRANDE DE OFICINA (100 HOJAS)</v>
      </c>
      <c r="AN188" s="101" t="str">
        <f t="shared" si="17"/>
        <v>UNIDAD</v>
      </c>
      <c r="AO188" s="101">
        <f t="shared" si="18"/>
        <v>57.570999999999998</v>
      </c>
    </row>
    <row r="189" spans="1:41" x14ac:dyDescent="0.25">
      <c r="A189" s="101" t="s">
        <v>366</v>
      </c>
      <c r="B189" s="101" t="s">
        <v>367</v>
      </c>
      <c r="C189" s="101">
        <v>112</v>
      </c>
      <c r="D189" s="101" t="s">
        <v>113</v>
      </c>
      <c r="E189" s="101" t="s">
        <v>325</v>
      </c>
      <c r="F189" s="101" t="s">
        <v>144</v>
      </c>
      <c r="G189" s="101" t="s">
        <v>287</v>
      </c>
      <c r="H189" s="101" t="s">
        <v>113</v>
      </c>
      <c r="I189" s="101">
        <v>112</v>
      </c>
      <c r="J189" s="101">
        <v>2016</v>
      </c>
      <c r="K189" s="101">
        <v>1505</v>
      </c>
      <c r="L189" s="101" t="s">
        <v>117</v>
      </c>
      <c r="M189" s="101">
        <v>19</v>
      </c>
      <c r="N189" s="101">
        <v>112</v>
      </c>
      <c r="O189" s="101" t="s">
        <v>612</v>
      </c>
      <c r="P189" s="101" t="s">
        <v>113</v>
      </c>
      <c r="Q189" s="101" t="s">
        <v>609</v>
      </c>
      <c r="R189" s="101" t="s">
        <v>120</v>
      </c>
      <c r="S189" s="101" t="s">
        <v>121</v>
      </c>
      <c r="T189" s="101" t="s">
        <v>613</v>
      </c>
      <c r="U189" s="101" t="s">
        <v>609</v>
      </c>
      <c r="W189" s="101" t="s">
        <v>124</v>
      </c>
      <c r="X189" s="101">
        <v>0</v>
      </c>
      <c r="Y189" s="101">
        <v>0</v>
      </c>
      <c r="Z189" s="101">
        <v>0</v>
      </c>
      <c r="AA189" s="101">
        <v>0</v>
      </c>
      <c r="AB189" s="101" t="s">
        <v>125</v>
      </c>
      <c r="AC189" s="101">
        <v>0</v>
      </c>
      <c r="AD189" s="101" t="s">
        <v>1</v>
      </c>
      <c r="AE189" s="101">
        <v>112</v>
      </c>
      <c r="AG189" s="101" t="s">
        <v>1</v>
      </c>
      <c r="AH189" s="101">
        <v>0</v>
      </c>
      <c r="AJ189" s="101" t="str">
        <f t="shared" si="20"/>
        <v>715000110041</v>
      </c>
      <c r="AL189" s="101" t="str">
        <f t="shared" si="15"/>
        <v>715000110041</v>
      </c>
      <c r="AM189" s="101" t="str">
        <f t="shared" si="16"/>
        <v>ENGRAPADOR CHICO DE OFICINA CON YUNQUE GIRATORIO</v>
      </c>
      <c r="AN189" s="101" t="str">
        <f t="shared" si="17"/>
        <v>UNIDAD</v>
      </c>
      <c r="AO189" s="101">
        <f t="shared" si="18"/>
        <v>19</v>
      </c>
    </row>
    <row r="190" spans="1:41" x14ac:dyDescent="0.25">
      <c r="A190" s="101" t="s">
        <v>368</v>
      </c>
      <c r="B190" s="101" t="s">
        <v>369</v>
      </c>
      <c r="C190" s="101">
        <v>112</v>
      </c>
      <c r="D190" s="101" t="s">
        <v>113</v>
      </c>
      <c r="E190" s="101" t="s">
        <v>325</v>
      </c>
      <c r="F190" s="101" t="s">
        <v>144</v>
      </c>
      <c r="G190" s="101" t="s">
        <v>287</v>
      </c>
      <c r="H190" s="101" t="s">
        <v>113</v>
      </c>
      <c r="I190" s="101">
        <v>112</v>
      </c>
      <c r="J190" s="101">
        <v>2016</v>
      </c>
      <c r="K190" s="101">
        <v>1004</v>
      </c>
      <c r="L190" s="101" t="s">
        <v>117</v>
      </c>
      <c r="M190" s="101">
        <v>6.9619999999999997</v>
      </c>
      <c r="N190" s="101">
        <v>112</v>
      </c>
      <c r="O190" s="101" t="s">
        <v>118</v>
      </c>
      <c r="P190" s="101" t="s">
        <v>113</v>
      </c>
      <c r="Q190" s="101" t="s">
        <v>119</v>
      </c>
      <c r="R190" s="101" t="s">
        <v>120</v>
      </c>
      <c r="S190" s="101" t="s">
        <v>121</v>
      </c>
      <c r="T190" s="101" t="s">
        <v>122</v>
      </c>
      <c r="U190" s="101" t="s">
        <v>123</v>
      </c>
      <c r="W190" s="101" t="s">
        <v>124</v>
      </c>
      <c r="X190" s="101">
        <v>0</v>
      </c>
      <c r="Y190" s="101">
        <v>0</v>
      </c>
      <c r="Z190" s="101">
        <v>0</v>
      </c>
      <c r="AA190" s="101">
        <v>0</v>
      </c>
      <c r="AB190" s="101" t="s">
        <v>125</v>
      </c>
      <c r="AC190" s="101">
        <v>0</v>
      </c>
      <c r="AD190" s="101" t="s">
        <v>1</v>
      </c>
      <c r="AE190" s="101">
        <v>112</v>
      </c>
      <c r="AG190" s="101" t="s">
        <v>1</v>
      </c>
      <c r="AH190" s="101">
        <v>0</v>
      </c>
      <c r="AJ190" s="101" t="str">
        <f t="shared" si="20"/>
        <v>715000110059</v>
      </c>
      <c r="AL190" s="101" t="str">
        <f t="shared" si="15"/>
        <v>715000110059</v>
      </c>
      <c r="AM190" s="101" t="str">
        <f t="shared" si="16"/>
        <v>ENGRAPADOR TIPO ALICATE CON YUNQUE FIJO</v>
      </c>
      <c r="AN190" s="101" t="str">
        <f t="shared" si="17"/>
        <v>UNIDAD</v>
      </c>
      <c r="AO190" s="101">
        <f t="shared" si="18"/>
        <v>6.9619999999999997</v>
      </c>
    </row>
    <row r="191" spans="1:41" x14ac:dyDescent="0.25">
      <c r="A191" s="101" t="s">
        <v>370</v>
      </c>
      <c r="B191" s="101" t="s">
        <v>371</v>
      </c>
      <c r="C191" s="101">
        <v>112</v>
      </c>
      <c r="D191" s="101" t="s">
        <v>113</v>
      </c>
      <c r="E191" s="101" t="s">
        <v>325</v>
      </c>
      <c r="F191" s="101" t="s">
        <v>144</v>
      </c>
      <c r="G191" s="101" t="s">
        <v>287</v>
      </c>
      <c r="H191" s="101" t="s">
        <v>113</v>
      </c>
      <c r="I191" s="101">
        <v>112</v>
      </c>
      <c r="J191" s="101">
        <v>2016</v>
      </c>
      <c r="K191" s="101">
        <v>1004</v>
      </c>
      <c r="L191" s="101" t="s">
        <v>117</v>
      </c>
      <c r="M191" s="101">
        <v>11.2</v>
      </c>
      <c r="N191" s="101">
        <v>112</v>
      </c>
      <c r="O191" s="101" t="s">
        <v>118</v>
      </c>
      <c r="P191" s="101" t="s">
        <v>113</v>
      </c>
      <c r="Q191" s="101" t="s">
        <v>119</v>
      </c>
      <c r="R191" s="101" t="s">
        <v>120</v>
      </c>
      <c r="S191" s="101" t="s">
        <v>121</v>
      </c>
      <c r="T191" s="101" t="s">
        <v>122</v>
      </c>
      <c r="U191" s="101" t="s">
        <v>123</v>
      </c>
      <c r="W191" s="101" t="s">
        <v>124</v>
      </c>
      <c r="X191" s="101">
        <v>0</v>
      </c>
      <c r="Y191" s="101">
        <v>0</v>
      </c>
      <c r="Z191" s="101">
        <v>0</v>
      </c>
      <c r="AA191" s="101">
        <v>0</v>
      </c>
      <c r="AB191" s="101" t="s">
        <v>125</v>
      </c>
      <c r="AC191" s="101">
        <v>0</v>
      </c>
      <c r="AD191" s="101" t="s">
        <v>1</v>
      </c>
      <c r="AE191" s="101">
        <v>112</v>
      </c>
      <c r="AG191" s="101" t="s">
        <v>1</v>
      </c>
      <c r="AH191" s="101">
        <v>0</v>
      </c>
      <c r="AJ191" s="101" t="str">
        <f t="shared" si="20"/>
        <v>715000110061</v>
      </c>
      <c r="AL191" s="101" t="str">
        <f t="shared" si="15"/>
        <v>715000110061</v>
      </c>
      <c r="AM191" s="101" t="str">
        <f t="shared" si="16"/>
        <v>ENGRAPADOR DE METAL TIPO ALICATE CON YUNQUE GIRATORIO</v>
      </c>
      <c r="AN191" s="101" t="str">
        <f t="shared" si="17"/>
        <v>UNIDAD</v>
      </c>
      <c r="AO191" s="101">
        <f t="shared" si="18"/>
        <v>11.2</v>
      </c>
    </row>
    <row r="192" spans="1:41" x14ac:dyDescent="0.25">
      <c r="A192" s="101" t="s">
        <v>162</v>
      </c>
      <c r="B192" s="101" t="s">
        <v>372</v>
      </c>
      <c r="C192" s="101">
        <v>112</v>
      </c>
      <c r="D192" s="101" t="s">
        <v>113</v>
      </c>
      <c r="E192" s="101" t="s">
        <v>325</v>
      </c>
      <c r="F192" s="101" t="s">
        <v>144</v>
      </c>
      <c r="G192" s="101" t="s">
        <v>272</v>
      </c>
      <c r="H192" s="101" t="s">
        <v>113</v>
      </c>
      <c r="I192" s="101">
        <v>112</v>
      </c>
      <c r="J192" s="101">
        <v>2016</v>
      </c>
      <c r="K192" s="101">
        <v>1004</v>
      </c>
      <c r="L192" s="101" t="s">
        <v>117</v>
      </c>
      <c r="M192" s="101">
        <v>7.7880000000000003</v>
      </c>
      <c r="N192" s="101">
        <v>112</v>
      </c>
      <c r="O192" s="101" t="s">
        <v>239</v>
      </c>
      <c r="P192" s="101" t="s">
        <v>113</v>
      </c>
      <c r="Q192" s="101" t="s">
        <v>123</v>
      </c>
      <c r="R192" s="101" t="s">
        <v>139</v>
      </c>
      <c r="S192" s="101" t="s">
        <v>121</v>
      </c>
      <c r="T192" s="101" t="s">
        <v>122</v>
      </c>
      <c r="U192" s="101" t="s">
        <v>123</v>
      </c>
      <c r="W192" s="101" t="s">
        <v>124</v>
      </c>
      <c r="X192" s="101">
        <v>0</v>
      </c>
      <c r="Y192" s="101">
        <v>0</v>
      </c>
      <c r="Z192" s="101">
        <v>0</v>
      </c>
      <c r="AA192" s="101">
        <v>0</v>
      </c>
      <c r="AB192" s="101" t="s">
        <v>125</v>
      </c>
      <c r="AC192" s="101">
        <v>0</v>
      </c>
      <c r="AD192" s="101" t="s">
        <v>1</v>
      </c>
      <c r="AE192" s="101">
        <v>112</v>
      </c>
      <c r="AG192" s="101" t="s">
        <v>1</v>
      </c>
      <c r="AJ192" s="101" t="str">
        <f t="shared" si="20"/>
        <v>715000120010</v>
      </c>
      <c r="AL192" s="101" t="str">
        <f t="shared" si="15"/>
        <v>715000120010</v>
      </c>
      <c r="AM192" s="101" t="str">
        <f t="shared" si="16"/>
        <v>PERFORADOR DE 2 ESPIGAS PARA 15 A 20 HOJAS</v>
      </c>
      <c r="AN192" s="101" t="str">
        <f t="shared" si="17"/>
        <v>UNIDAD</v>
      </c>
      <c r="AO192" s="101">
        <f t="shared" si="18"/>
        <v>7.7880000000000003</v>
      </c>
    </row>
    <row r="193" spans="1:41" x14ac:dyDescent="0.25">
      <c r="A193" s="101" t="s">
        <v>715</v>
      </c>
      <c r="B193" s="101" t="s">
        <v>716</v>
      </c>
      <c r="C193" s="101">
        <v>112</v>
      </c>
      <c r="D193" s="101" t="s">
        <v>113</v>
      </c>
      <c r="E193" s="101" t="s">
        <v>325</v>
      </c>
      <c r="F193" s="101" t="s">
        <v>144</v>
      </c>
      <c r="G193" s="101" t="s">
        <v>272</v>
      </c>
      <c r="H193" s="101" t="s">
        <v>113</v>
      </c>
      <c r="I193" s="101">
        <v>112</v>
      </c>
      <c r="J193" s="101">
        <v>2016</v>
      </c>
      <c r="K193" s="101">
        <v>1505</v>
      </c>
      <c r="L193" s="101" t="s">
        <v>117</v>
      </c>
      <c r="M193" s="101">
        <v>19</v>
      </c>
      <c r="N193" s="101">
        <v>112</v>
      </c>
      <c r="O193" s="101" t="s">
        <v>612</v>
      </c>
      <c r="P193" s="101" t="s">
        <v>113</v>
      </c>
      <c r="Q193" s="101" t="s">
        <v>609</v>
      </c>
      <c r="R193" s="101" t="s">
        <v>120</v>
      </c>
      <c r="S193" s="101" t="s">
        <v>121</v>
      </c>
      <c r="T193" s="101" t="s">
        <v>613</v>
      </c>
      <c r="U193" s="101" t="s">
        <v>609</v>
      </c>
      <c r="W193" s="101" t="s">
        <v>124</v>
      </c>
      <c r="X193" s="101">
        <v>0</v>
      </c>
      <c r="Y193" s="101">
        <v>0</v>
      </c>
      <c r="Z193" s="101">
        <v>0</v>
      </c>
      <c r="AA193" s="101">
        <v>0</v>
      </c>
      <c r="AB193" s="101" t="s">
        <v>125</v>
      </c>
      <c r="AC193" s="101">
        <v>0</v>
      </c>
      <c r="AD193" s="101" t="s">
        <v>1</v>
      </c>
      <c r="AE193" s="101">
        <v>112</v>
      </c>
      <c r="AG193" s="101" t="s">
        <v>1</v>
      </c>
      <c r="AH193" s="101">
        <v>0</v>
      </c>
      <c r="AJ193" s="101" t="str">
        <f t="shared" si="20"/>
        <v>715000120052</v>
      </c>
      <c r="AL193" s="101" t="str">
        <f t="shared" si="15"/>
        <v>715000120052</v>
      </c>
      <c r="AM193" s="101" t="str">
        <f t="shared" si="16"/>
        <v>PERFORADOR DE 2 ESPIGAS PARA 10 A 15 HOJAS</v>
      </c>
      <c r="AN193" s="101" t="str">
        <f t="shared" si="17"/>
        <v>UNIDAD</v>
      </c>
      <c r="AO193" s="101">
        <f t="shared" si="18"/>
        <v>19</v>
      </c>
    </row>
    <row r="194" spans="1:41" x14ac:dyDescent="0.25">
      <c r="A194" s="101" t="s">
        <v>373</v>
      </c>
      <c r="B194" s="101" t="s">
        <v>374</v>
      </c>
      <c r="C194" s="101">
        <v>112</v>
      </c>
      <c r="D194" s="101" t="s">
        <v>113</v>
      </c>
      <c r="E194" s="101" t="s">
        <v>325</v>
      </c>
      <c r="F194" s="101" t="s">
        <v>144</v>
      </c>
      <c r="G194" s="101" t="s">
        <v>226</v>
      </c>
      <c r="H194" s="101" t="s">
        <v>113</v>
      </c>
      <c r="I194" s="101">
        <v>112</v>
      </c>
      <c r="J194" s="101">
        <v>2016</v>
      </c>
      <c r="K194" s="101">
        <v>1004</v>
      </c>
      <c r="L194" s="101" t="s">
        <v>117</v>
      </c>
      <c r="M194" s="101">
        <v>2.1358000000000001</v>
      </c>
      <c r="N194" s="101">
        <v>112</v>
      </c>
      <c r="O194" s="101" t="s">
        <v>156</v>
      </c>
      <c r="P194" s="101" t="s">
        <v>113</v>
      </c>
      <c r="Q194" s="101" t="s">
        <v>123</v>
      </c>
      <c r="R194" s="101" t="s">
        <v>139</v>
      </c>
      <c r="S194" s="101" t="s">
        <v>121</v>
      </c>
      <c r="T194" s="101" t="s">
        <v>122</v>
      </c>
      <c r="U194" s="101" t="s">
        <v>123</v>
      </c>
      <c r="W194" s="101" t="s">
        <v>124</v>
      </c>
      <c r="X194" s="101">
        <v>0</v>
      </c>
      <c r="Y194" s="101">
        <v>0</v>
      </c>
      <c r="Z194" s="101">
        <v>0</v>
      </c>
      <c r="AA194" s="101">
        <v>0</v>
      </c>
      <c r="AB194" s="101" t="s">
        <v>125</v>
      </c>
      <c r="AC194" s="101">
        <v>0</v>
      </c>
      <c r="AD194" s="101" t="s">
        <v>1</v>
      </c>
      <c r="AE194" s="101">
        <v>112</v>
      </c>
      <c r="AG194" s="101" t="s">
        <v>1</v>
      </c>
      <c r="AH194" s="101">
        <v>0</v>
      </c>
      <c r="AJ194" s="101" t="str">
        <f t="shared" si="20"/>
        <v>715000140018</v>
      </c>
      <c r="AL194" s="101" t="str">
        <f t="shared" si="15"/>
        <v>715000140018</v>
      </c>
      <c r="AM194" s="101" t="str">
        <f t="shared" si="16"/>
        <v>PORTA LAPICERO ACRILICO TIPO CUBO</v>
      </c>
      <c r="AN194" s="101" t="str">
        <f t="shared" si="17"/>
        <v>UNIDAD</v>
      </c>
      <c r="AO194" s="101">
        <f t="shared" si="18"/>
        <v>2.1358000000000001</v>
      </c>
    </row>
    <row r="195" spans="1:41" x14ac:dyDescent="0.25">
      <c r="A195" s="101" t="s">
        <v>222</v>
      </c>
      <c r="B195" s="101" t="s">
        <v>375</v>
      </c>
      <c r="C195" s="101">
        <v>112</v>
      </c>
      <c r="D195" s="101" t="s">
        <v>113</v>
      </c>
      <c r="E195" s="101" t="s">
        <v>325</v>
      </c>
      <c r="F195" s="101" t="s">
        <v>144</v>
      </c>
      <c r="G195" s="101" t="s">
        <v>376</v>
      </c>
      <c r="H195" s="101" t="s">
        <v>113</v>
      </c>
      <c r="I195" s="101">
        <v>112</v>
      </c>
      <c r="J195" s="101">
        <v>2016</v>
      </c>
      <c r="K195" s="101">
        <v>1004</v>
      </c>
      <c r="L195" s="101" t="s">
        <v>117</v>
      </c>
      <c r="M195" s="101">
        <v>2.39</v>
      </c>
      <c r="N195" s="101">
        <v>112</v>
      </c>
      <c r="O195" s="101" t="s">
        <v>156</v>
      </c>
      <c r="P195" s="101" t="s">
        <v>113</v>
      </c>
      <c r="Q195" s="101" t="s">
        <v>123</v>
      </c>
      <c r="R195" s="101" t="s">
        <v>139</v>
      </c>
      <c r="S195" s="101" t="s">
        <v>121</v>
      </c>
      <c r="T195" s="101" t="s">
        <v>122</v>
      </c>
      <c r="U195" s="101" t="s">
        <v>123</v>
      </c>
      <c r="W195" s="101" t="s">
        <v>124</v>
      </c>
      <c r="X195" s="101">
        <v>0</v>
      </c>
      <c r="Y195" s="101">
        <v>0</v>
      </c>
      <c r="Z195" s="101">
        <v>0</v>
      </c>
      <c r="AA195" s="101">
        <v>0</v>
      </c>
      <c r="AB195" s="101" t="s">
        <v>125</v>
      </c>
      <c r="AC195" s="101">
        <v>0</v>
      </c>
      <c r="AD195" s="101" t="s">
        <v>1</v>
      </c>
      <c r="AE195" s="101">
        <v>112</v>
      </c>
      <c r="AG195" s="101" t="s">
        <v>1</v>
      </c>
      <c r="AJ195" s="101" t="str">
        <f t="shared" si="20"/>
        <v>715000150002</v>
      </c>
      <c r="AL195" s="101" t="str">
        <f t="shared" ref="AL195:AL258" si="21">+AJ195</f>
        <v>715000150002</v>
      </c>
      <c r="AM195" s="101" t="str">
        <f t="shared" ref="AM195:AM258" si="22">+B195</f>
        <v>PORTA CLIPS ACRILICO CON IMAN</v>
      </c>
      <c r="AN195" s="101" t="str">
        <f t="shared" ref="AN195:AN258" si="23">+AG195</f>
        <v>UNIDAD</v>
      </c>
      <c r="AO195" s="101">
        <f t="shared" ref="AO195:AO258" si="24">+M195</f>
        <v>2.39</v>
      </c>
    </row>
    <row r="196" spans="1:41" x14ac:dyDescent="0.25">
      <c r="A196" s="101" t="s">
        <v>287</v>
      </c>
      <c r="B196" s="101" t="s">
        <v>377</v>
      </c>
      <c r="C196" s="101">
        <v>112</v>
      </c>
      <c r="D196" s="101" t="s">
        <v>113</v>
      </c>
      <c r="E196" s="101" t="s">
        <v>325</v>
      </c>
      <c r="F196" s="101" t="s">
        <v>144</v>
      </c>
      <c r="G196" s="101" t="s">
        <v>376</v>
      </c>
      <c r="H196" s="101" t="s">
        <v>113</v>
      </c>
      <c r="I196" s="101">
        <v>112</v>
      </c>
      <c r="J196" s="101">
        <v>2016</v>
      </c>
      <c r="K196" s="101">
        <v>1004</v>
      </c>
      <c r="L196" s="101" t="s">
        <v>117</v>
      </c>
      <c r="M196" s="101">
        <v>3.8</v>
      </c>
      <c r="N196" s="101">
        <v>112</v>
      </c>
      <c r="O196" s="101" t="s">
        <v>156</v>
      </c>
      <c r="P196" s="101" t="s">
        <v>113</v>
      </c>
      <c r="Q196" s="101" t="s">
        <v>123</v>
      </c>
      <c r="R196" s="101" t="s">
        <v>139</v>
      </c>
      <c r="S196" s="101" t="s">
        <v>121</v>
      </c>
      <c r="T196" s="101" t="s">
        <v>122</v>
      </c>
      <c r="U196" s="101" t="s">
        <v>123</v>
      </c>
      <c r="W196" s="101" t="s">
        <v>124</v>
      </c>
      <c r="X196" s="101">
        <v>0</v>
      </c>
      <c r="Y196" s="101">
        <v>0</v>
      </c>
      <c r="Z196" s="101">
        <v>0</v>
      </c>
      <c r="AA196" s="101">
        <v>0</v>
      </c>
      <c r="AB196" s="101" t="s">
        <v>125</v>
      </c>
      <c r="AC196" s="101">
        <v>0</v>
      </c>
      <c r="AD196" s="101" t="s">
        <v>1</v>
      </c>
      <c r="AE196" s="101">
        <v>112</v>
      </c>
      <c r="AG196" s="101" t="s">
        <v>1</v>
      </c>
      <c r="AH196" s="101">
        <v>0</v>
      </c>
      <c r="AJ196" s="101" t="str">
        <f t="shared" si="20"/>
        <v>715000150011</v>
      </c>
      <c r="AL196" s="101" t="str">
        <f t="shared" si="21"/>
        <v>715000150011</v>
      </c>
      <c r="AM196" s="101" t="str">
        <f t="shared" si="22"/>
        <v>PORTA CLIPS DE ACRILICO FORMA OVALADA</v>
      </c>
      <c r="AN196" s="101" t="str">
        <f t="shared" si="23"/>
        <v>UNIDAD</v>
      </c>
      <c r="AO196" s="101">
        <f t="shared" si="24"/>
        <v>3.8</v>
      </c>
    </row>
    <row r="197" spans="1:41" x14ac:dyDescent="0.25">
      <c r="A197" s="101" t="s">
        <v>135</v>
      </c>
      <c r="B197" s="101" t="s">
        <v>378</v>
      </c>
      <c r="C197" s="101">
        <v>112</v>
      </c>
      <c r="D197" s="101" t="s">
        <v>113</v>
      </c>
      <c r="E197" s="101" t="s">
        <v>325</v>
      </c>
      <c r="F197" s="101" t="s">
        <v>144</v>
      </c>
      <c r="G197" s="101" t="s">
        <v>379</v>
      </c>
      <c r="H197" s="101" t="s">
        <v>113</v>
      </c>
      <c r="I197" s="101">
        <v>112</v>
      </c>
      <c r="J197" s="101">
        <v>2016</v>
      </c>
      <c r="K197" s="101">
        <v>1505</v>
      </c>
      <c r="L197" s="101" t="s">
        <v>117</v>
      </c>
      <c r="M197" s="101">
        <v>0.9</v>
      </c>
      <c r="N197" s="101">
        <v>112</v>
      </c>
      <c r="O197" s="101" t="s">
        <v>612</v>
      </c>
      <c r="P197" s="101" t="s">
        <v>113</v>
      </c>
      <c r="Q197" s="101" t="s">
        <v>609</v>
      </c>
      <c r="R197" s="101" t="s">
        <v>120</v>
      </c>
      <c r="S197" s="101" t="s">
        <v>121</v>
      </c>
      <c r="T197" s="101" t="s">
        <v>613</v>
      </c>
      <c r="U197" s="101" t="s">
        <v>609</v>
      </c>
      <c r="W197" s="101" t="s">
        <v>124</v>
      </c>
      <c r="X197" s="101">
        <v>0</v>
      </c>
      <c r="Y197" s="101">
        <v>0</v>
      </c>
      <c r="Z197" s="101">
        <v>0</v>
      </c>
      <c r="AA197" s="101">
        <v>0</v>
      </c>
      <c r="AB197" s="101" t="s">
        <v>125</v>
      </c>
      <c r="AC197" s="101">
        <v>0</v>
      </c>
      <c r="AD197" s="101" t="s">
        <v>1</v>
      </c>
      <c r="AE197" s="101">
        <v>112</v>
      </c>
      <c r="AG197" s="101" t="s">
        <v>1</v>
      </c>
      <c r="AJ197" s="101" t="str">
        <f t="shared" si="20"/>
        <v>715000190001</v>
      </c>
      <c r="AL197" s="101" t="str">
        <f t="shared" si="21"/>
        <v>715000190001</v>
      </c>
      <c r="AM197" s="101" t="str">
        <f t="shared" si="22"/>
        <v>REGLA DE PLASTICO 30 cm</v>
      </c>
      <c r="AN197" s="101" t="str">
        <f t="shared" si="23"/>
        <v>UNIDAD</v>
      </c>
      <c r="AO197" s="101">
        <f t="shared" si="24"/>
        <v>0.9</v>
      </c>
    </row>
    <row r="198" spans="1:41" x14ac:dyDescent="0.25">
      <c r="A198" s="101" t="s">
        <v>282</v>
      </c>
      <c r="B198" s="101" t="s">
        <v>380</v>
      </c>
      <c r="C198" s="101">
        <v>112</v>
      </c>
      <c r="D198" s="101" t="s">
        <v>113</v>
      </c>
      <c r="E198" s="101" t="s">
        <v>325</v>
      </c>
      <c r="F198" s="101" t="s">
        <v>144</v>
      </c>
      <c r="G198" s="101" t="s">
        <v>379</v>
      </c>
      <c r="H198" s="101" t="s">
        <v>113</v>
      </c>
      <c r="I198" s="101">
        <v>112</v>
      </c>
      <c r="J198" s="101">
        <v>2016</v>
      </c>
      <c r="K198" s="101">
        <v>1004</v>
      </c>
      <c r="L198" s="101" t="s">
        <v>117</v>
      </c>
      <c r="M198" s="101">
        <v>1.46</v>
      </c>
      <c r="N198" s="101">
        <v>112</v>
      </c>
      <c r="O198" s="101" t="s">
        <v>156</v>
      </c>
      <c r="P198" s="101" t="s">
        <v>113</v>
      </c>
      <c r="Q198" s="101" t="s">
        <v>123</v>
      </c>
      <c r="R198" s="101" t="s">
        <v>139</v>
      </c>
      <c r="S198" s="101" t="s">
        <v>121</v>
      </c>
      <c r="T198" s="101" t="s">
        <v>122</v>
      </c>
      <c r="U198" s="101" t="s">
        <v>123</v>
      </c>
      <c r="W198" s="101" t="s">
        <v>124</v>
      </c>
      <c r="X198" s="101">
        <v>0</v>
      </c>
      <c r="Y198" s="101">
        <v>0</v>
      </c>
      <c r="Z198" s="101">
        <v>0</v>
      </c>
      <c r="AA198" s="101">
        <v>0</v>
      </c>
      <c r="AB198" s="101" t="s">
        <v>125</v>
      </c>
      <c r="AC198" s="101">
        <v>0</v>
      </c>
      <c r="AD198" s="101" t="s">
        <v>1</v>
      </c>
      <c r="AE198" s="101">
        <v>112</v>
      </c>
      <c r="AG198" s="101" t="s">
        <v>1</v>
      </c>
      <c r="AJ198" s="101" t="str">
        <f t="shared" si="20"/>
        <v>715000190020</v>
      </c>
      <c r="AL198" s="101" t="str">
        <f t="shared" si="21"/>
        <v>715000190020</v>
      </c>
      <c r="AM198" s="101" t="str">
        <f t="shared" si="22"/>
        <v>REGLA DE PLASTICO 20 cm</v>
      </c>
      <c r="AN198" s="101" t="str">
        <f t="shared" si="23"/>
        <v>UNIDAD</v>
      </c>
      <c r="AO198" s="101">
        <f t="shared" si="24"/>
        <v>1.46</v>
      </c>
    </row>
    <row r="199" spans="1:41" x14ac:dyDescent="0.25">
      <c r="A199" s="101" t="s">
        <v>137</v>
      </c>
      <c r="B199" s="101" t="s">
        <v>381</v>
      </c>
      <c r="C199" s="101">
        <v>112</v>
      </c>
      <c r="D199" s="101" t="s">
        <v>113</v>
      </c>
      <c r="E199" s="101" t="s">
        <v>325</v>
      </c>
      <c r="F199" s="101" t="s">
        <v>144</v>
      </c>
      <c r="G199" s="101" t="s">
        <v>379</v>
      </c>
      <c r="H199" s="101" t="s">
        <v>113</v>
      </c>
      <c r="I199" s="101">
        <v>112</v>
      </c>
      <c r="J199" s="101">
        <v>2016</v>
      </c>
      <c r="K199" s="101">
        <v>1004</v>
      </c>
      <c r="L199" s="101" t="s">
        <v>117</v>
      </c>
      <c r="M199" s="101">
        <v>6.9</v>
      </c>
      <c r="N199" s="101">
        <v>112</v>
      </c>
      <c r="O199" s="101" t="s">
        <v>156</v>
      </c>
      <c r="P199" s="101" t="s">
        <v>113</v>
      </c>
      <c r="Q199" s="101" t="s">
        <v>123</v>
      </c>
      <c r="R199" s="101" t="s">
        <v>139</v>
      </c>
      <c r="S199" s="101" t="s">
        <v>121</v>
      </c>
      <c r="T199" s="101" t="s">
        <v>122</v>
      </c>
      <c r="U199" s="101" t="s">
        <v>123</v>
      </c>
      <c r="W199" s="101" t="s">
        <v>124</v>
      </c>
      <c r="X199" s="101">
        <v>0</v>
      </c>
      <c r="Y199" s="101">
        <v>0</v>
      </c>
      <c r="Z199" s="101">
        <v>0</v>
      </c>
      <c r="AA199" s="101">
        <v>0</v>
      </c>
      <c r="AB199" s="101" t="s">
        <v>125</v>
      </c>
      <c r="AC199" s="101">
        <v>0</v>
      </c>
      <c r="AD199" s="101" t="s">
        <v>1</v>
      </c>
      <c r="AE199" s="101">
        <v>112</v>
      </c>
      <c r="AG199" s="101" t="s">
        <v>1</v>
      </c>
      <c r="AJ199" s="101" t="str">
        <f t="shared" si="20"/>
        <v>715000190022</v>
      </c>
      <c r="AL199" s="101" t="str">
        <f t="shared" si="21"/>
        <v>715000190022</v>
      </c>
      <c r="AM199" s="101" t="str">
        <f t="shared" si="22"/>
        <v>REGLA DE PLASTICO 60 cm</v>
      </c>
      <c r="AN199" s="101" t="str">
        <f t="shared" si="23"/>
        <v>UNIDAD</v>
      </c>
      <c r="AO199" s="101">
        <f t="shared" si="24"/>
        <v>6.9</v>
      </c>
    </row>
    <row r="200" spans="1:41" x14ac:dyDescent="0.25">
      <c r="A200" s="101" t="s">
        <v>150</v>
      </c>
      <c r="B200" s="101" t="s">
        <v>29</v>
      </c>
      <c r="C200" s="101">
        <v>112</v>
      </c>
      <c r="D200" s="101" t="s">
        <v>113</v>
      </c>
      <c r="E200" s="101" t="s">
        <v>325</v>
      </c>
      <c r="F200" s="101" t="s">
        <v>144</v>
      </c>
      <c r="G200" s="101" t="s">
        <v>282</v>
      </c>
      <c r="H200" s="101" t="s">
        <v>113</v>
      </c>
      <c r="I200" s="101">
        <v>112</v>
      </c>
      <c r="J200" s="101">
        <v>2016</v>
      </c>
      <c r="K200" s="101">
        <v>1505</v>
      </c>
      <c r="L200" s="101" t="s">
        <v>117</v>
      </c>
      <c r="M200" s="101">
        <v>1.05</v>
      </c>
      <c r="N200" s="101">
        <v>112</v>
      </c>
      <c r="O200" s="101" t="s">
        <v>615</v>
      </c>
      <c r="P200" s="101" t="s">
        <v>113</v>
      </c>
      <c r="Q200" s="101" t="s">
        <v>609</v>
      </c>
      <c r="R200" s="101" t="s">
        <v>120</v>
      </c>
      <c r="S200" s="101" t="s">
        <v>121</v>
      </c>
      <c r="T200" s="101" t="s">
        <v>620</v>
      </c>
      <c r="U200" s="101" t="s">
        <v>609</v>
      </c>
      <c r="W200" s="101" t="s">
        <v>124</v>
      </c>
      <c r="X200" s="101">
        <v>0</v>
      </c>
      <c r="Y200" s="101">
        <v>0</v>
      </c>
      <c r="Z200" s="101">
        <v>0</v>
      </c>
      <c r="AA200" s="101">
        <v>0</v>
      </c>
      <c r="AB200" s="101" t="s">
        <v>125</v>
      </c>
      <c r="AC200" s="101">
        <v>0</v>
      </c>
      <c r="AD200" s="101" t="s">
        <v>1</v>
      </c>
      <c r="AE200" s="101">
        <v>112</v>
      </c>
      <c r="AG200" s="101" t="s">
        <v>1</v>
      </c>
      <c r="AH200" s="101">
        <v>0</v>
      </c>
      <c r="AJ200" s="101" t="str">
        <f t="shared" si="20"/>
        <v>715000200006</v>
      </c>
      <c r="AL200" s="101" t="str">
        <f t="shared" si="21"/>
        <v>715000200006</v>
      </c>
      <c r="AM200" s="101" t="str">
        <f t="shared" si="22"/>
        <v>SACAGRAPA DE METAL</v>
      </c>
      <c r="AN200" s="101" t="str">
        <f t="shared" si="23"/>
        <v>UNIDAD</v>
      </c>
      <c r="AO200" s="101">
        <f t="shared" si="24"/>
        <v>1.05</v>
      </c>
    </row>
    <row r="201" spans="1:41" x14ac:dyDescent="0.25">
      <c r="A201" s="101" t="s">
        <v>382</v>
      </c>
      <c r="B201" s="101" t="s">
        <v>30</v>
      </c>
      <c r="C201" s="101">
        <v>112</v>
      </c>
      <c r="D201" s="101" t="s">
        <v>113</v>
      </c>
      <c r="E201" s="101" t="s">
        <v>325</v>
      </c>
      <c r="F201" s="101" t="s">
        <v>144</v>
      </c>
      <c r="G201" s="101" t="s">
        <v>383</v>
      </c>
      <c r="H201" s="101" t="s">
        <v>113</v>
      </c>
      <c r="I201" s="101">
        <v>112</v>
      </c>
      <c r="J201" s="101">
        <v>2016</v>
      </c>
      <c r="K201" s="101">
        <v>1004</v>
      </c>
      <c r="L201" s="101" t="s">
        <v>117</v>
      </c>
      <c r="M201" s="101">
        <v>6.431</v>
      </c>
      <c r="N201" s="101">
        <v>112</v>
      </c>
      <c r="O201" s="101" t="s">
        <v>156</v>
      </c>
      <c r="P201" s="101" t="s">
        <v>113</v>
      </c>
      <c r="Q201" s="101" t="s">
        <v>123</v>
      </c>
      <c r="R201" s="101" t="s">
        <v>139</v>
      </c>
      <c r="S201" s="101" t="s">
        <v>121</v>
      </c>
      <c r="T201" s="101" t="s">
        <v>122</v>
      </c>
      <c r="U201" s="101" t="s">
        <v>123</v>
      </c>
      <c r="W201" s="101" t="s">
        <v>124</v>
      </c>
      <c r="X201" s="101">
        <v>0</v>
      </c>
      <c r="Y201" s="101">
        <v>0</v>
      </c>
      <c r="Z201" s="101">
        <v>0</v>
      </c>
      <c r="AA201" s="101">
        <v>0</v>
      </c>
      <c r="AB201" s="101" t="s">
        <v>125</v>
      </c>
      <c r="AC201" s="101">
        <v>0</v>
      </c>
      <c r="AD201" s="101" t="s">
        <v>1</v>
      </c>
      <c r="AE201" s="101">
        <v>112</v>
      </c>
      <c r="AG201" s="101" t="s">
        <v>1</v>
      </c>
      <c r="AH201" s="101">
        <v>0</v>
      </c>
      <c r="AJ201" s="101" t="str">
        <f t="shared" si="20"/>
        <v>715000210026</v>
      </c>
      <c r="AL201" s="101" t="str">
        <f t="shared" si="21"/>
        <v>715000210026</v>
      </c>
      <c r="AM201" s="101" t="str">
        <f t="shared" si="22"/>
        <v>TABLERO ACRILICO TAMAÑO OFICIO CON SUJETADOR DE METAL</v>
      </c>
      <c r="AN201" s="101" t="str">
        <f t="shared" si="23"/>
        <v>UNIDAD</v>
      </c>
      <c r="AO201" s="101">
        <f t="shared" si="24"/>
        <v>6.431</v>
      </c>
    </row>
    <row r="202" spans="1:41" x14ac:dyDescent="0.25">
      <c r="A202" s="101" t="s">
        <v>135</v>
      </c>
      <c r="B202" s="101" t="s">
        <v>384</v>
      </c>
      <c r="C202" s="101">
        <v>112</v>
      </c>
      <c r="D202" s="101" t="s">
        <v>113</v>
      </c>
      <c r="E202" s="101" t="s">
        <v>325</v>
      </c>
      <c r="F202" s="101" t="s">
        <v>144</v>
      </c>
      <c r="G202" s="101" t="s">
        <v>137</v>
      </c>
      <c r="H202" s="101" t="s">
        <v>113</v>
      </c>
      <c r="I202" s="101">
        <v>112</v>
      </c>
      <c r="J202" s="101">
        <v>2016</v>
      </c>
      <c r="K202" s="101">
        <v>1004</v>
      </c>
      <c r="L202" s="101" t="s">
        <v>117</v>
      </c>
      <c r="M202" s="101">
        <v>1.1399999999999999</v>
      </c>
      <c r="N202" s="101">
        <v>112</v>
      </c>
      <c r="O202" s="101" t="s">
        <v>163</v>
      </c>
      <c r="P202" s="101" t="s">
        <v>113</v>
      </c>
      <c r="Q202" s="101" t="s">
        <v>119</v>
      </c>
      <c r="R202" s="101" t="s">
        <v>120</v>
      </c>
      <c r="S202" s="101" t="s">
        <v>121</v>
      </c>
      <c r="T202" s="101" t="s">
        <v>163</v>
      </c>
      <c r="U202" s="101" t="s">
        <v>119</v>
      </c>
      <c r="W202" s="101" t="s">
        <v>124</v>
      </c>
      <c r="X202" s="101">
        <v>0</v>
      </c>
      <c r="Y202" s="101">
        <v>0</v>
      </c>
      <c r="Z202" s="101">
        <v>0</v>
      </c>
      <c r="AA202" s="101">
        <v>0</v>
      </c>
      <c r="AB202" s="101" t="s">
        <v>125</v>
      </c>
      <c r="AC202" s="101">
        <v>0</v>
      </c>
      <c r="AD202" s="101" t="s">
        <v>1</v>
      </c>
      <c r="AE202" s="101">
        <v>112</v>
      </c>
      <c r="AG202" s="101" t="s">
        <v>1</v>
      </c>
      <c r="AJ202" s="101" t="str">
        <f t="shared" si="20"/>
        <v>715000220001</v>
      </c>
      <c r="AL202" s="101" t="str">
        <f t="shared" si="21"/>
        <v>715000220001</v>
      </c>
      <c r="AM202" s="101" t="str">
        <f t="shared" si="22"/>
        <v>TAJADOR DE BOLSILLO CON DEPOSITO</v>
      </c>
      <c r="AN202" s="101" t="str">
        <f t="shared" si="23"/>
        <v>UNIDAD</v>
      </c>
      <c r="AO202" s="101">
        <f t="shared" si="24"/>
        <v>1.1399999999999999</v>
      </c>
    </row>
    <row r="203" spans="1:41" x14ac:dyDescent="0.25">
      <c r="A203" s="101" t="s">
        <v>383</v>
      </c>
      <c r="B203" s="101" t="s">
        <v>385</v>
      </c>
      <c r="C203" s="101">
        <v>112</v>
      </c>
      <c r="D203" s="101" t="s">
        <v>113</v>
      </c>
      <c r="E203" s="101" t="s">
        <v>325</v>
      </c>
      <c r="F203" s="101" t="s">
        <v>144</v>
      </c>
      <c r="G203" s="101" t="s">
        <v>137</v>
      </c>
      <c r="H203" s="101" t="s">
        <v>113</v>
      </c>
      <c r="I203" s="101">
        <v>112</v>
      </c>
      <c r="J203" s="101">
        <v>2016</v>
      </c>
      <c r="K203" s="101">
        <v>1004</v>
      </c>
      <c r="L203" s="101" t="s">
        <v>117</v>
      </c>
      <c r="M203" s="101">
        <v>2.8</v>
      </c>
      <c r="N203" s="101">
        <v>112</v>
      </c>
      <c r="O203" s="101" t="s">
        <v>153</v>
      </c>
      <c r="P203" s="101" t="s">
        <v>113</v>
      </c>
      <c r="Q203" s="101" t="s">
        <v>119</v>
      </c>
      <c r="R203" s="101" t="s">
        <v>120</v>
      </c>
      <c r="S203" s="101" t="s">
        <v>121</v>
      </c>
      <c r="T203" s="101" t="s">
        <v>153</v>
      </c>
      <c r="U203" s="101" t="s">
        <v>119</v>
      </c>
      <c r="W203" s="101" t="s">
        <v>124</v>
      </c>
      <c r="X203" s="101">
        <v>0</v>
      </c>
      <c r="Y203" s="101">
        <v>0</v>
      </c>
      <c r="Z203" s="101">
        <v>0</v>
      </c>
      <c r="AA203" s="101">
        <v>0</v>
      </c>
      <c r="AB203" s="101" t="s">
        <v>125</v>
      </c>
      <c r="AC203" s="101">
        <v>0</v>
      </c>
      <c r="AD203" s="101" t="s">
        <v>1</v>
      </c>
      <c r="AE203" s="101">
        <v>112</v>
      </c>
      <c r="AG203" s="101" t="s">
        <v>1</v>
      </c>
      <c r="AH203" s="101">
        <v>0</v>
      </c>
      <c r="AJ203" s="101" t="str">
        <f t="shared" si="20"/>
        <v>715000220021</v>
      </c>
      <c r="AL203" s="101" t="str">
        <f t="shared" si="21"/>
        <v>715000220021</v>
      </c>
      <c r="AM203" s="101" t="str">
        <f t="shared" si="22"/>
        <v>TAJADOR DE MESA DE METAL</v>
      </c>
      <c r="AN203" s="101" t="str">
        <f t="shared" si="23"/>
        <v>UNIDAD</v>
      </c>
      <c r="AO203" s="101">
        <f t="shared" si="24"/>
        <v>2.8</v>
      </c>
    </row>
    <row r="204" spans="1:41" x14ac:dyDescent="0.25">
      <c r="A204" s="101" t="s">
        <v>137</v>
      </c>
      <c r="B204" s="101" t="s">
        <v>386</v>
      </c>
      <c r="C204" s="101">
        <v>112</v>
      </c>
      <c r="D204" s="101" t="s">
        <v>113</v>
      </c>
      <c r="E204" s="101" t="s">
        <v>325</v>
      </c>
      <c r="F204" s="101" t="s">
        <v>144</v>
      </c>
      <c r="G204" s="101" t="s">
        <v>137</v>
      </c>
      <c r="H204" s="101" t="s">
        <v>113</v>
      </c>
      <c r="I204" s="101">
        <v>112</v>
      </c>
      <c r="J204" s="101">
        <v>2016</v>
      </c>
      <c r="K204" s="101">
        <v>1004</v>
      </c>
      <c r="L204" s="101" t="s">
        <v>117</v>
      </c>
      <c r="M204" s="101">
        <v>35</v>
      </c>
      <c r="N204" s="101">
        <v>112</v>
      </c>
      <c r="O204" s="101" t="s">
        <v>163</v>
      </c>
      <c r="P204" s="101" t="s">
        <v>113</v>
      </c>
      <c r="Q204" s="101" t="s">
        <v>119</v>
      </c>
      <c r="R204" s="101" t="s">
        <v>120</v>
      </c>
      <c r="S204" s="101" t="s">
        <v>121</v>
      </c>
      <c r="T204" s="101" t="s">
        <v>163</v>
      </c>
      <c r="U204" s="101" t="s">
        <v>119</v>
      </c>
      <c r="W204" s="101" t="s">
        <v>124</v>
      </c>
      <c r="X204" s="101">
        <v>0</v>
      </c>
      <c r="Y204" s="101">
        <v>0</v>
      </c>
      <c r="Z204" s="101">
        <v>0</v>
      </c>
      <c r="AA204" s="101">
        <v>0</v>
      </c>
      <c r="AB204" s="101" t="s">
        <v>125</v>
      </c>
      <c r="AC204" s="101">
        <v>0</v>
      </c>
      <c r="AD204" s="101" t="s">
        <v>1</v>
      </c>
      <c r="AE204" s="101">
        <v>112</v>
      </c>
      <c r="AG204" s="101" t="s">
        <v>1</v>
      </c>
      <c r="AH204" s="101">
        <v>0</v>
      </c>
      <c r="AJ204" s="101" t="str">
        <f t="shared" si="20"/>
        <v>715000220022</v>
      </c>
      <c r="AL204" s="101" t="str">
        <f t="shared" si="21"/>
        <v>715000220022</v>
      </c>
      <c r="AM204" s="101" t="str">
        <f t="shared" si="22"/>
        <v>TAJADOR DE MESA ACRILICO</v>
      </c>
      <c r="AN204" s="101" t="str">
        <f t="shared" si="23"/>
        <v>UNIDAD</v>
      </c>
      <c r="AO204" s="101">
        <f t="shared" si="24"/>
        <v>35</v>
      </c>
    </row>
    <row r="205" spans="1:41" x14ac:dyDescent="0.25">
      <c r="A205" s="101" t="s">
        <v>366</v>
      </c>
      <c r="B205" s="101" t="s">
        <v>387</v>
      </c>
      <c r="C205" s="101">
        <v>112</v>
      </c>
      <c r="D205" s="101" t="s">
        <v>113</v>
      </c>
      <c r="E205" s="101" t="s">
        <v>325</v>
      </c>
      <c r="F205" s="101" t="s">
        <v>144</v>
      </c>
      <c r="G205" s="101" t="s">
        <v>279</v>
      </c>
      <c r="H205" s="101" t="s">
        <v>113</v>
      </c>
      <c r="I205" s="101">
        <v>112</v>
      </c>
      <c r="J205" s="101">
        <v>2016</v>
      </c>
      <c r="K205" s="101">
        <v>1004</v>
      </c>
      <c r="L205" s="101" t="s">
        <v>117</v>
      </c>
      <c r="M205" s="101">
        <v>7</v>
      </c>
      <c r="N205" s="101">
        <v>112</v>
      </c>
      <c r="O205" s="101" t="s">
        <v>153</v>
      </c>
      <c r="P205" s="101" t="s">
        <v>113</v>
      </c>
      <c r="Q205" s="101" t="s">
        <v>119</v>
      </c>
      <c r="R205" s="101" t="s">
        <v>120</v>
      </c>
      <c r="S205" s="101" t="s">
        <v>121</v>
      </c>
      <c r="T205" s="101" t="s">
        <v>153</v>
      </c>
      <c r="U205" s="101" t="s">
        <v>119</v>
      </c>
      <c r="W205" s="101" t="s">
        <v>124</v>
      </c>
      <c r="X205" s="101">
        <v>0</v>
      </c>
      <c r="Y205" s="101">
        <v>0</v>
      </c>
      <c r="Z205" s="101">
        <v>0</v>
      </c>
      <c r="AA205" s="101">
        <v>0</v>
      </c>
      <c r="AB205" s="101" t="s">
        <v>125</v>
      </c>
      <c r="AC205" s="101">
        <v>0</v>
      </c>
      <c r="AD205" s="101" t="s">
        <v>1</v>
      </c>
      <c r="AE205" s="101">
        <v>112</v>
      </c>
      <c r="AG205" s="101" t="s">
        <v>1</v>
      </c>
      <c r="AH205" s="101">
        <v>0</v>
      </c>
      <c r="AJ205" s="101" t="str">
        <f t="shared" si="20"/>
        <v>715000230041</v>
      </c>
      <c r="AL205" s="101" t="str">
        <f t="shared" si="21"/>
        <v>715000230041</v>
      </c>
      <c r="AM205" s="101" t="str">
        <f t="shared" si="22"/>
        <v>TIJERA DE METAL DE 7 in CON MANGO DE PLASTICO</v>
      </c>
      <c r="AN205" s="101" t="str">
        <f t="shared" si="23"/>
        <v>UNIDAD</v>
      </c>
      <c r="AO205" s="101">
        <f t="shared" si="24"/>
        <v>7</v>
      </c>
    </row>
    <row r="206" spans="1:41" x14ac:dyDescent="0.25">
      <c r="A206" s="101" t="s">
        <v>388</v>
      </c>
      <c r="B206" s="101" t="s">
        <v>31</v>
      </c>
      <c r="C206" s="101">
        <v>112</v>
      </c>
      <c r="D206" s="101" t="s">
        <v>113</v>
      </c>
      <c r="E206" s="101" t="s">
        <v>325</v>
      </c>
      <c r="F206" s="101" t="s">
        <v>144</v>
      </c>
      <c r="G206" s="101" t="s">
        <v>279</v>
      </c>
      <c r="H206" s="101" t="s">
        <v>113</v>
      </c>
      <c r="I206" s="101">
        <v>112</v>
      </c>
      <c r="J206" s="101">
        <v>2016</v>
      </c>
      <c r="K206" s="101">
        <v>1505</v>
      </c>
      <c r="L206" s="101" t="s">
        <v>117</v>
      </c>
      <c r="M206" s="101">
        <v>2.42</v>
      </c>
      <c r="N206" s="101">
        <v>112</v>
      </c>
      <c r="O206" s="101" t="s">
        <v>615</v>
      </c>
      <c r="P206" s="101" t="s">
        <v>113</v>
      </c>
      <c r="Q206" s="101" t="s">
        <v>609</v>
      </c>
      <c r="R206" s="101" t="s">
        <v>120</v>
      </c>
      <c r="S206" s="101" t="s">
        <v>121</v>
      </c>
      <c r="T206" s="101" t="s">
        <v>620</v>
      </c>
      <c r="U206" s="101" t="s">
        <v>609</v>
      </c>
      <c r="W206" s="101" t="s">
        <v>124</v>
      </c>
      <c r="X206" s="101">
        <v>0</v>
      </c>
      <c r="Y206" s="101">
        <v>0</v>
      </c>
      <c r="Z206" s="101">
        <v>0</v>
      </c>
      <c r="AA206" s="101">
        <v>0</v>
      </c>
      <c r="AB206" s="101" t="s">
        <v>125</v>
      </c>
      <c r="AC206" s="101">
        <v>0</v>
      </c>
      <c r="AD206" s="101" t="s">
        <v>1</v>
      </c>
      <c r="AE206" s="101">
        <v>112</v>
      </c>
      <c r="AG206" s="101" t="s">
        <v>1</v>
      </c>
      <c r="AH206" s="101">
        <v>0</v>
      </c>
      <c r="AJ206" s="101" t="str">
        <f t="shared" si="20"/>
        <v>715000230042</v>
      </c>
      <c r="AL206" s="101" t="str">
        <f t="shared" si="21"/>
        <v>715000230042</v>
      </c>
      <c r="AM206" s="101" t="str">
        <f t="shared" si="22"/>
        <v>TIJERA DE METAL DE 8 in CON MANGO DE PLASTICO</v>
      </c>
      <c r="AN206" s="101" t="str">
        <f t="shared" si="23"/>
        <v>UNIDAD</v>
      </c>
      <c r="AO206" s="101">
        <f t="shared" si="24"/>
        <v>2.42</v>
      </c>
    </row>
    <row r="207" spans="1:41" x14ac:dyDescent="0.25">
      <c r="A207" s="101" t="s">
        <v>146</v>
      </c>
      <c r="B207" s="101" t="s">
        <v>389</v>
      </c>
      <c r="C207" s="101">
        <v>112</v>
      </c>
      <c r="D207" s="101" t="s">
        <v>113</v>
      </c>
      <c r="E207" s="101" t="s">
        <v>325</v>
      </c>
      <c r="F207" s="101" t="s">
        <v>144</v>
      </c>
      <c r="G207" s="101" t="s">
        <v>279</v>
      </c>
      <c r="H207" s="101" t="s">
        <v>113</v>
      </c>
      <c r="I207" s="101">
        <v>112</v>
      </c>
      <c r="J207" s="101">
        <v>2016</v>
      </c>
      <c r="K207" s="101">
        <v>1004</v>
      </c>
      <c r="L207" s="101" t="s">
        <v>117</v>
      </c>
      <c r="M207" s="101">
        <v>1.8</v>
      </c>
      <c r="N207" s="101">
        <v>112</v>
      </c>
      <c r="O207" s="101" t="s">
        <v>163</v>
      </c>
      <c r="P207" s="101" t="s">
        <v>113</v>
      </c>
      <c r="Q207" s="101" t="s">
        <v>119</v>
      </c>
      <c r="R207" s="101" t="s">
        <v>120</v>
      </c>
      <c r="S207" s="101" t="s">
        <v>121</v>
      </c>
      <c r="T207" s="101" t="s">
        <v>163</v>
      </c>
      <c r="U207" s="101" t="s">
        <v>119</v>
      </c>
      <c r="W207" s="101" t="s">
        <v>124</v>
      </c>
      <c r="X207" s="101">
        <v>0</v>
      </c>
      <c r="Y207" s="101">
        <v>0</v>
      </c>
      <c r="Z207" s="101">
        <v>0</v>
      </c>
      <c r="AA207" s="101">
        <v>0</v>
      </c>
      <c r="AB207" s="101" t="s">
        <v>125</v>
      </c>
      <c r="AC207" s="101">
        <v>0</v>
      </c>
      <c r="AD207" s="101" t="s">
        <v>1</v>
      </c>
      <c r="AE207" s="101">
        <v>112</v>
      </c>
      <c r="AG207" s="101" t="s">
        <v>1</v>
      </c>
      <c r="AH207" s="101">
        <v>0</v>
      </c>
      <c r="AJ207" s="101" t="str">
        <f t="shared" si="20"/>
        <v>715000230047</v>
      </c>
      <c r="AL207" s="101" t="str">
        <f t="shared" si="21"/>
        <v>715000230047</v>
      </c>
      <c r="AM207" s="101" t="str">
        <f t="shared" si="22"/>
        <v>TIJERA DE METAL DE FORMAS DIVERSAS PARA DISEÑO</v>
      </c>
      <c r="AN207" s="101" t="str">
        <f t="shared" si="23"/>
        <v>UNIDAD</v>
      </c>
      <c r="AO207" s="101">
        <f t="shared" si="24"/>
        <v>1.8</v>
      </c>
    </row>
    <row r="208" spans="1:41" x14ac:dyDescent="0.25">
      <c r="A208" s="101" t="s">
        <v>390</v>
      </c>
      <c r="B208" s="101" t="s">
        <v>391</v>
      </c>
      <c r="C208" s="101">
        <v>112</v>
      </c>
      <c r="D208" s="101" t="s">
        <v>113</v>
      </c>
      <c r="E208" s="101" t="s">
        <v>325</v>
      </c>
      <c r="F208" s="101" t="s">
        <v>144</v>
      </c>
      <c r="G208" s="101" t="s">
        <v>279</v>
      </c>
      <c r="H208" s="101" t="s">
        <v>113</v>
      </c>
      <c r="I208" s="101">
        <v>112</v>
      </c>
      <c r="J208" s="101">
        <v>2016</v>
      </c>
      <c r="K208" s="101">
        <v>1505</v>
      </c>
      <c r="L208" s="101" t="s">
        <v>117</v>
      </c>
      <c r="M208" s="101">
        <v>1.95</v>
      </c>
      <c r="N208" s="101">
        <v>112</v>
      </c>
      <c r="O208" s="101" t="s">
        <v>615</v>
      </c>
      <c r="P208" s="101" t="s">
        <v>113</v>
      </c>
      <c r="Q208" s="101" t="s">
        <v>609</v>
      </c>
      <c r="R208" s="101" t="s">
        <v>120</v>
      </c>
      <c r="S208" s="101" t="s">
        <v>121</v>
      </c>
      <c r="T208" s="101" t="s">
        <v>620</v>
      </c>
      <c r="U208" s="101" t="s">
        <v>609</v>
      </c>
      <c r="W208" s="101" t="s">
        <v>124</v>
      </c>
      <c r="X208" s="101">
        <v>0</v>
      </c>
      <c r="Y208" s="101">
        <v>0</v>
      </c>
      <c r="Z208" s="101">
        <v>0</v>
      </c>
      <c r="AA208" s="101">
        <v>0</v>
      </c>
      <c r="AB208" s="101" t="s">
        <v>125</v>
      </c>
      <c r="AC208" s="101">
        <v>0</v>
      </c>
      <c r="AD208" s="101" t="s">
        <v>1</v>
      </c>
      <c r="AE208" s="101">
        <v>112</v>
      </c>
      <c r="AG208" s="101" t="s">
        <v>1</v>
      </c>
      <c r="AH208" s="101">
        <v>0</v>
      </c>
      <c r="AJ208" s="101" t="str">
        <f t="shared" si="20"/>
        <v>715000230050</v>
      </c>
      <c r="AL208" s="101" t="str">
        <f t="shared" si="21"/>
        <v>715000230050</v>
      </c>
      <c r="AM208" s="101" t="str">
        <f t="shared" si="22"/>
        <v>TIJERA DE METAL DE 5 in CON PUNTA ROMA Y MANGO DE PLASTICO</v>
      </c>
      <c r="AN208" s="101" t="str">
        <f t="shared" si="23"/>
        <v>UNIDAD</v>
      </c>
      <c r="AO208" s="101">
        <f t="shared" si="24"/>
        <v>1.95</v>
      </c>
    </row>
    <row r="209" spans="1:41" x14ac:dyDescent="0.25">
      <c r="A209" s="101" t="s">
        <v>373</v>
      </c>
      <c r="B209" s="101" t="s">
        <v>392</v>
      </c>
      <c r="C209" s="101">
        <v>112</v>
      </c>
      <c r="D209" s="101" t="s">
        <v>113</v>
      </c>
      <c r="E209" s="101" t="s">
        <v>325</v>
      </c>
      <c r="F209" s="101" t="s">
        <v>144</v>
      </c>
      <c r="G209" s="101" t="s">
        <v>382</v>
      </c>
      <c r="H209" s="101" t="s">
        <v>113</v>
      </c>
      <c r="I209" s="101">
        <v>112</v>
      </c>
      <c r="J209" s="101">
        <v>2016</v>
      </c>
      <c r="K209" s="101">
        <v>1004</v>
      </c>
      <c r="L209" s="101" t="s">
        <v>117</v>
      </c>
      <c r="M209" s="101">
        <v>4</v>
      </c>
      <c r="N209" s="101">
        <v>112</v>
      </c>
      <c r="O209" s="101" t="s">
        <v>156</v>
      </c>
      <c r="P209" s="101" t="s">
        <v>113</v>
      </c>
      <c r="Q209" s="101" t="s">
        <v>123</v>
      </c>
      <c r="R209" s="101" t="s">
        <v>139</v>
      </c>
      <c r="S209" s="101" t="s">
        <v>121</v>
      </c>
      <c r="T209" s="101" t="s">
        <v>122</v>
      </c>
      <c r="U209" s="101" t="s">
        <v>123</v>
      </c>
      <c r="W209" s="101" t="s">
        <v>124</v>
      </c>
      <c r="X209" s="101">
        <v>0</v>
      </c>
      <c r="Y209" s="101">
        <v>0</v>
      </c>
      <c r="Z209" s="101">
        <v>0</v>
      </c>
      <c r="AA209" s="101">
        <v>0</v>
      </c>
      <c r="AB209" s="101" t="s">
        <v>125</v>
      </c>
      <c r="AC209" s="101">
        <v>0</v>
      </c>
      <c r="AD209" s="101" t="s">
        <v>1</v>
      </c>
      <c r="AE209" s="101">
        <v>112</v>
      </c>
      <c r="AG209" s="101" t="s">
        <v>1</v>
      </c>
      <c r="AH209" s="101">
        <v>0</v>
      </c>
      <c r="AJ209" s="101" t="str">
        <f t="shared" si="20"/>
        <v>715000260018</v>
      </c>
      <c r="AL209" s="101" t="str">
        <f t="shared" si="21"/>
        <v>715000260018</v>
      </c>
      <c r="AM209" s="101" t="str">
        <f t="shared" si="22"/>
        <v>PORTA DISKETTE ACRILICO DE 3.5 in PARA 5</v>
      </c>
      <c r="AN209" s="101" t="str">
        <f t="shared" si="23"/>
        <v>UNIDAD</v>
      </c>
      <c r="AO209" s="101">
        <f t="shared" si="24"/>
        <v>4</v>
      </c>
    </row>
    <row r="210" spans="1:41" x14ac:dyDescent="0.25">
      <c r="A210" s="101" t="s">
        <v>282</v>
      </c>
      <c r="B210" s="101" t="s">
        <v>393</v>
      </c>
      <c r="C210" s="101">
        <v>112</v>
      </c>
      <c r="D210" s="101" t="s">
        <v>113</v>
      </c>
      <c r="E210" s="101" t="s">
        <v>325</v>
      </c>
      <c r="F210" s="101" t="s">
        <v>144</v>
      </c>
      <c r="G210" s="101" t="s">
        <v>394</v>
      </c>
      <c r="H210" s="101" t="s">
        <v>113</v>
      </c>
      <c r="I210" s="101">
        <v>112</v>
      </c>
      <c r="J210" s="101">
        <v>2016</v>
      </c>
      <c r="K210" s="101">
        <v>1004</v>
      </c>
      <c r="L210" s="101" t="s">
        <v>117</v>
      </c>
      <c r="M210" s="101">
        <v>8.0239999999999991</v>
      </c>
      <c r="N210" s="101">
        <v>112</v>
      </c>
      <c r="O210" s="101" t="s">
        <v>118</v>
      </c>
      <c r="P210" s="101" t="s">
        <v>113</v>
      </c>
      <c r="Q210" s="101" t="s">
        <v>119</v>
      </c>
      <c r="R210" s="101" t="s">
        <v>120</v>
      </c>
      <c r="S210" s="101" t="s">
        <v>121</v>
      </c>
      <c r="T210" s="101" t="s">
        <v>122</v>
      </c>
      <c r="U210" s="101" t="s">
        <v>123</v>
      </c>
      <c r="W210" s="101" t="s">
        <v>124</v>
      </c>
      <c r="X210" s="101">
        <v>0</v>
      </c>
      <c r="Y210" s="101">
        <v>0</v>
      </c>
      <c r="Z210" s="101">
        <v>0</v>
      </c>
      <c r="AA210" s="101">
        <v>0</v>
      </c>
      <c r="AB210" s="101" t="s">
        <v>125</v>
      </c>
      <c r="AC210" s="101">
        <v>0</v>
      </c>
      <c r="AD210" s="101" t="s">
        <v>1</v>
      </c>
      <c r="AE210" s="101">
        <v>112</v>
      </c>
      <c r="AG210" s="101" t="s">
        <v>1</v>
      </c>
      <c r="AH210" s="101">
        <v>0</v>
      </c>
      <c r="AJ210" s="101" t="str">
        <f t="shared" si="20"/>
        <v>715000300020</v>
      </c>
      <c r="AL210" s="101" t="str">
        <f t="shared" si="21"/>
        <v>715000300020</v>
      </c>
      <c r="AM210" s="101" t="str">
        <f t="shared" si="22"/>
        <v>DISPENSADOR DE CINTA ADHESIVA DE 72 yd</v>
      </c>
      <c r="AN210" s="101" t="str">
        <f t="shared" si="23"/>
        <v>UNIDAD</v>
      </c>
      <c r="AO210" s="101">
        <f t="shared" si="24"/>
        <v>8.0239999999999991</v>
      </c>
    </row>
    <row r="211" spans="1:41" x14ac:dyDescent="0.25">
      <c r="A211" s="101" t="s">
        <v>395</v>
      </c>
      <c r="B211" s="101" t="s">
        <v>396</v>
      </c>
      <c r="C211" s="101">
        <v>112</v>
      </c>
      <c r="D211" s="101" t="s">
        <v>113</v>
      </c>
      <c r="E211" s="101" t="s">
        <v>325</v>
      </c>
      <c r="F211" s="101" t="s">
        <v>144</v>
      </c>
      <c r="G211" s="101" t="s">
        <v>394</v>
      </c>
      <c r="H211" s="101" t="s">
        <v>113</v>
      </c>
      <c r="I211" s="101">
        <v>112</v>
      </c>
      <c r="J211" s="101">
        <v>2016</v>
      </c>
      <c r="K211" s="101">
        <v>1004</v>
      </c>
      <c r="L211" s="101" t="s">
        <v>117</v>
      </c>
      <c r="M211" s="101">
        <v>12</v>
      </c>
      <c r="N211" s="101">
        <v>112</v>
      </c>
      <c r="O211" s="101" t="s">
        <v>118</v>
      </c>
      <c r="P211" s="101" t="s">
        <v>113</v>
      </c>
      <c r="Q211" s="101" t="s">
        <v>119</v>
      </c>
      <c r="R211" s="101" t="s">
        <v>120</v>
      </c>
      <c r="S211" s="101" t="s">
        <v>121</v>
      </c>
      <c r="T211" s="101" t="s">
        <v>122</v>
      </c>
      <c r="U211" s="101" t="s">
        <v>123</v>
      </c>
      <c r="W211" s="101" t="s">
        <v>124</v>
      </c>
      <c r="X211" s="101">
        <v>0</v>
      </c>
      <c r="Y211" s="101">
        <v>0</v>
      </c>
      <c r="Z211" s="101">
        <v>0</v>
      </c>
      <c r="AA211" s="101">
        <v>0</v>
      </c>
      <c r="AB211" s="101" t="s">
        <v>125</v>
      </c>
      <c r="AC211" s="101">
        <v>0</v>
      </c>
      <c r="AD211" s="101" t="s">
        <v>1</v>
      </c>
      <c r="AE211" s="101">
        <v>112</v>
      </c>
      <c r="AG211" s="101" t="s">
        <v>1</v>
      </c>
      <c r="AH211" s="101">
        <v>0</v>
      </c>
      <c r="AJ211" s="101" t="str">
        <f t="shared" si="20"/>
        <v>715000300031</v>
      </c>
      <c r="AL211" s="101" t="str">
        <f t="shared" si="21"/>
        <v>715000300031</v>
      </c>
      <c r="AM211" s="101" t="str">
        <f t="shared" si="22"/>
        <v>DISPENSADOR DE CINTA ADHESIVA CON ADAPTADOR DE 36 yd Y 72 yd</v>
      </c>
      <c r="AN211" s="101" t="str">
        <f t="shared" si="23"/>
        <v>UNIDAD</v>
      </c>
      <c r="AO211" s="101">
        <f t="shared" si="24"/>
        <v>12</v>
      </c>
    </row>
    <row r="212" spans="1:41" x14ac:dyDescent="0.25">
      <c r="A212" s="101" t="s">
        <v>251</v>
      </c>
      <c r="B212" s="101" t="s">
        <v>397</v>
      </c>
      <c r="C212" s="101">
        <v>112</v>
      </c>
      <c r="D212" s="101" t="s">
        <v>113</v>
      </c>
      <c r="E212" s="101" t="s">
        <v>325</v>
      </c>
      <c r="F212" s="101" t="s">
        <v>144</v>
      </c>
      <c r="G212" s="101" t="s">
        <v>130</v>
      </c>
      <c r="H212" s="101" t="s">
        <v>113</v>
      </c>
      <c r="I212" s="101">
        <v>112</v>
      </c>
      <c r="J212" s="101">
        <v>2016</v>
      </c>
      <c r="K212" s="101">
        <v>1505</v>
      </c>
      <c r="L212" s="101" t="s">
        <v>117</v>
      </c>
      <c r="M212" s="101">
        <v>0.89</v>
      </c>
      <c r="N212" s="101">
        <v>112</v>
      </c>
      <c r="O212" s="101" t="s">
        <v>615</v>
      </c>
      <c r="P212" s="101" t="s">
        <v>113</v>
      </c>
      <c r="Q212" s="101" t="s">
        <v>609</v>
      </c>
      <c r="R212" s="101" t="s">
        <v>120</v>
      </c>
      <c r="S212" s="101" t="s">
        <v>121</v>
      </c>
      <c r="T212" s="101" t="s">
        <v>620</v>
      </c>
      <c r="U212" s="101" t="s">
        <v>609</v>
      </c>
      <c r="W212" s="101" t="s">
        <v>124</v>
      </c>
      <c r="X212" s="101">
        <v>0</v>
      </c>
      <c r="Y212" s="101">
        <v>0</v>
      </c>
      <c r="Z212" s="101">
        <v>0</v>
      </c>
      <c r="AA212" s="101">
        <v>0</v>
      </c>
      <c r="AB212" s="101" t="s">
        <v>125</v>
      </c>
      <c r="AC212" s="101">
        <v>0</v>
      </c>
      <c r="AD212" s="101" t="s">
        <v>1</v>
      </c>
      <c r="AE212" s="101">
        <v>112</v>
      </c>
      <c r="AG212" s="101" t="s">
        <v>1</v>
      </c>
      <c r="AH212" s="101">
        <v>0</v>
      </c>
      <c r="AJ212" s="101" t="str">
        <f t="shared" ref="AJ212:AJ275" si="25">CONCATENATE(E212,F212,G212,A212)</f>
        <v>715000320027</v>
      </c>
      <c r="AL212" s="101" t="str">
        <f t="shared" si="21"/>
        <v>715000320027</v>
      </c>
      <c r="AM212" s="101" t="str">
        <f t="shared" si="22"/>
        <v>CUCHILLA PARA CORTAR PAPEL CON MANGO DE PLASTICO</v>
      </c>
      <c r="AN212" s="101" t="str">
        <f t="shared" si="23"/>
        <v>UNIDAD</v>
      </c>
      <c r="AO212" s="101">
        <f t="shared" si="24"/>
        <v>0.89</v>
      </c>
    </row>
    <row r="213" spans="1:41" x14ac:dyDescent="0.25">
      <c r="A213" s="101" t="s">
        <v>133</v>
      </c>
      <c r="B213" s="101" t="s">
        <v>398</v>
      </c>
      <c r="C213" s="101">
        <v>112</v>
      </c>
      <c r="D213" s="101" t="s">
        <v>113</v>
      </c>
      <c r="E213" s="101" t="s">
        <v>325</v>
      </c>
      <c r="F213" s="101" t="s">
        <v>144</v>
      </c>
      <c r="G213" s="101" t="s">
        <v>130</v>
      </c>
      <c r="H213" s="101" t="s">
        <v>113</v>
      </c>
      <c r="I213" s="101">
        <v>112</v>
      </c>
      <c r="J213" s="101">
        <v>2016</v>
      </c>
      <c r="K213" s="101">
        <v>1004</v>
      </c>
      <c r="L213" s="101" t="s">
        <v>117</v>
      </c>
      <c r="M213" s="101">
        <v>1</v>
      </c>
      <c r="N213" s="101">
        <v>112</v>
      </c>
      <c r="O213" s="101" t="s">
        <v>163</v>
      </c>
      <c r="P213" s="101" t="s">
        <v>113</v>
      </c>
      <c r="Q213" s="101" t="s">
        <v>119</v>
      </c>
      <c r="R213" s="101" t="s">
        <v>120</v>
      </c>
      <c r="S213" s="101" t="s">
        <v>121</v>
      </c>
      <c r="T213" s="101" t="s">
        <v>163</v>
      </c>
      <c r="U213" s="101" t="s">
        <v>119</v>
      </c>
      <c r="W213" s="101" t="s">
        <v>124</v>
      </c>
      <c r="X213" s="101">
        <v>0</v>
      </c>
      <c r="Y213" s="101">
        <v>0</v>
      </c>
      <c r="Z213" s="101">
        <v>0</v>
      </c>
      <c r="AA213" s="101">
        <v>0</v>
      </c>
      <c r="AB213" s="101" t="s">
        <v>125</v>
      </c>
      <c r="AC213" s="101">
        <v>0</v>
      </c>
      <c r="AD213" s="101" t="s">
        <v>1</v>
      </c>
      <c r="AE213" s="101">
        <v>112</v>
      </c>
      <c r="AG213" s="101" t="s">
        <v>1</v>
      </c>
      <c r="AH213" s="101">
        <v>0</v>
      </c>
      <c r="AJ213" s="101" t="str">
        <f t="shared" si="25"/>
        <v>715000320033</v>
      </c>
      <c r="AL213" s="101" t="str">
        <f t="shared" si="21"/>
        <v>715000320033</v>
      </c>
      <c r="AM213" s="101" t="str">
        <f t="shared" si="22"/>
        <v>CUCHILLA PARA CORTAR PAPEL 10 mm</v>
      </c>
      <c r="AN213" s="101" t="str">
        <f t="shared" si="23"/>
        <v>UNIDAD</v>
      </c>
      <c r="AO213" s="101">
        <f t="shared" si="24"/>
        <v>1</v>
      </c>
    </row>
    <row r="214" spans="1:41" x14ac:dyDescent="0.25">
      <c r="A214" s="101" t="s">
        <v>135</v>
      </c>
      <c r="B214" s="101" t="s">
        <v>33</v>
      </c>
      <c r="C214" s="101">
        <v>112</v>
      </c>
      <c r="D214" s="101" t="s">
        <v>113</v>
      </c>
      <c r="E214" s="101" t="s">
        <v>325</v>
      </c>
      <c r="F214" s="101" t="s">
        <v>144</v>
      </c>
      <c r="G214" s="101" t="s">
        <v>352</v>
      </c>
      <c r="H214" s="101" t="s">
        <v>113</v>
      </c>
      <c r="I214" s="101">
        <v>112</v>
      </c>
      <c r="J214" s="101">
        <v>2016</v>
      </c>
      <c r="K214" s="101">
        <v>1505</v>
      </c>
      <c r="L214" s="101" t="s">
        <v>117</v>
      </c>
      <c r="M214" s="101">
        <v>3</v>
      </c>
      <c r="N214" s="101">
        <v>112</v>
      </c>
      <c r="O214" s="101" t="s">
        <v>615</v>
      </c>
      <c r="P214" s="101" t="s">
        <v>113</v>
      </c>
      <c r="Q214" s="101" t="s">
        <v>609</v>
      </c>
      <c r="R214" s="101" t="s">
        <v>120</v>
      </c>
      <c r="S214" s="101" t="s">
        <v>121</v>
      </c>
      <c r="T214" s="101" t="s">
        <v>620</v>
      </c>
      <c r="U214" s="101" t="s">
        <v>609</v>
      </c>
      <c r="W214" s="101" t="s">
        <v>124</v>
      </c>
      <c r="X214" s="101">
        <v>0</v>
      </c>
      <c r="Y214" s="101">
        <v>0</v>
      </c>
      <c r="Z214" s="101">
        <v>0</v>
      </c>
      <c r="AA214" s="101">
        <v>0</v>
      </c>
      <c r="AB214" s="101" t="s">
        <v>125</v>
      </c>
      <c r="AC214" s="101">
        <v>0</v>
      </c>
      <c r="AD214" s="101" t="s">
        <v>1</v>
      </c>
      <c r="AE214" s="101">
        <v>112</v>
      </c>
      <c r="AG214" s="101" t="s">
        <v>1</v>
      </c>
      <c r="AH214" s="101">
        <v>0</v>
      </c>
      <c r="AJ214" s="101" t="str">
        <f t="shared" si="25"/>
        <v>715000440001</v>
      </c>
      <c r="AL214" s="101" t="str">
        <f t="shared" si="21"/>
        <v>715000440001</v>
      </c>
      <c r="AM214" s="101" t="str">
        <f t="shared" si="22"/>
        <v>MOTA PARA PIZARRA ACRILICA</v>
      </c>
      <c r="AN214" s="101" t="str">
        <f t="shared" si="23"/>
        <v>UNIDAD</v>
      </c>
      <c r="AO214" s="101">
        <f t="shared" si="24"/>
        <v>3</v>
      </c>
    </row>
    <row r="215" spans="1:41" x14ac:dyDescent="0.25">
      <c r="A215" s="101" t="s">
        <v>135</v>
      </c>
      <c r="B215" s="101" t="s">
        <v>35</v>
      </c>
      <c r="C215" s="101">
        <v>112</v>
      </c>
      <c r="D215" s="101" t="s">
        <v>113</v>
      </c>
      <c r="E215" s="101" t="s">
        <v>325</v>
      </c>
      <c r="F215" s="101" t="s">
        <v>399</v>
      </c>
      <c r="G215" s="101" t="s">
        <v>135</v>
      </c>
      <c r="H215" s="101" t="s">
        <v>113</v>
      </c>
      <c r="I215" s="101">
        <v>112</v>
      </c>
      <c r="J215" s="101">
        <v>2016</v>
      </c>
      <c r="K215" s="101">
        <v>1004</v>
      </c>
      <c r="L215" s="101" t="s">
        <v>117</v>
      </c>
      <c r="M215" s="101">
        <v>2.3954</v>
      </c>
      <c r="N215" s="101">
        <v>112</v>
      </c>
      <c r="O215" s="101" t="s">
        <v>118</v>
      </c>
      <c r="P215" s="101" t="s">
        <v>113</v>
      </c>
      <c r="Q215" s="101" t="s">
        <v>119</v>
      </c>
      <c r="R215" s="101" t="s">
        <v>120</v>
      </c>
      <c r="S215" s="101" t="s">
        <v>121</v>
      </c>
      <c r="T215" s="101" t="s">
        <v>122</v>
      </c>
      <c r="U215" s="101" t="s">
        <v>123</v>
      </c>
      <c r="W215" s="101" t="s">
        <v>124</v>
      </c>
      <c r="X215" s="101">
        <v>0</v>
      </c>
      <c r="Y215" s="101">
        <v>0</v>
      </c>
      <c r="Z215" s="101">
        <v>0</v>
      </c>
      <c r="AA215" s="101">
        <v>0</v>
      </c>
      <c r="AB215" s="101" t="s">
        <v>125</v>
      </c>
      <c r="AC215" s="101">
        <v>0</v>
      </c>
      <c r="AD215" s="101" t="s">
        <v>1</v>
      </c>
      <c r="AE215" s="101">
        <v>112</v>
      </c>
      <c r="AG215" s="101" t="s">
        <v>1</v>
      </c>
      <c r="AJ215" s="101" t="str">
        <f t="shared" si="25"/>
        <v>716000010001</v>
      </c>
      <c r="AL215" s="101" t="str">
        <f t="shared" si="21"/>
        <v>716000010001</v>
      </c>
      <c r="AM215" s="101" t="str">
        <f t="shared" si="22"/>
        <v>BOLIGRAFO (LAPICERO) DE TINTA LIQUIDA PUNTA FINA COLOR  NEGRO</v>
      </c>
      <c r="AN215" s="101" t="str">
        <f t="shared" si="23"/>
        <v>UNIDAD</v>
      </c>
      <c r="AO215" s="101">
        <f t="shared" si="24"/>
        <v>2.3954</v>
      </c>
    </row>
    <row r="216" spans="1:41" x14ac:dyDescent="0.25">
      <c r="A216" s="101" t="s">
        <v>222</v>
      </c>
      <c r="B216" s="101" t="s">
        <v>400</v>
      </c>
      <c r="C216" s="101">
        <v>112</v>
      </c>
      <c r="D216" s="101" t="s">
        <v>113</v>
      </c>
      <c r="E216" s="101" t="s">
        <v>325</v>
      </c>
      <c r="F216" s="101" t="s">
        <v>399</v>
      </c>
      <c r="G216" s="101" t="s">
        <v>135</v>
      </c>
      <c r="H216" s="101" t="s">
        <v>113</v>
      </c>
      <c r="I216" s="101">
        <v>112</v>
      </c>
      <c r="J216" s="101">
        <v>2016</v>
      </c>
      <c r="K216" s="101">
        <v>1505</v>
      </c>
      <c r="L216" s="101" t="s">
        <v>117</v>
      </c>
      <c r="M216" s="101">
        <v>3.3</v>
      </c>
      <c r="N216" s="101">
        <v>112</v>
      </c>
      <c r="O216" s="101" t="s">
        <v>612</v>
      </c>
      <c r="P216" s="101" t="s">
        <v>113</v>
      </c>
      <c r="Q216" s="101" t="s">
        <v>609</v>
      </c>
      <c r="R216" s="101" t="s">
        <v>120</v>
      </c>
      <c r="S216" s="101" t="s">
        <v>121</v>
      </c>
      <c r="T216" s="101" t="s">
        <v>613</v>
      </c>
      <c r="U216" s="101" t="s">
        <v>609</v>
      </c>
      <c r="W216" s="101" t="s">
        <v>124</v>
      </c>
      <c r="X216" s="101">
        <v>0</v>
      </c>
      <c r="Y216" s="101">
        <v>0</v>
      </c>
      <c r="Z216" s="101">
        <v>0</v>
      </c>
      <c r="AA216" s="101">
        <v>0</v>
      </c>
      <c r="AB216" s="101" t="s">
        <v>125</v>
      </c>
      <c r="AC216" s="101">
        <v>0</v>
      </c>
      <c r="AD216" s="101" t="s">
        <v>1</v>
      </c>
      <c r="AE216" s="101">
        <v>112</v>
      </c>
      <c r="AG216" s="101" t="s">
        <v>1</v>
      </c>
      <c r="AJ216" s="101" t="str">
        <f t="shared" si="25"/>
        <v>716000010002</v>
      </c>
      <c r="AL216" s="101" t="str">
        <f t="shared" si="21"/>
        <v>716000010002</v>
      </c>
      <c r="AM216" s="101" t="str">
        <f t="shared" si="22"/>
        <v>BOLIGRAFO (LAPICERO) DE TINTA LIQUIDA PUNTA FINA COLOR  ROJO</v>
      </c>
      <c r="AN216" s="101" t="str">
        <f t="shared" si="23"/>
        <v>UNIDAD</v>
      </c>
      <c r="AO216" s="101">
        <f t="shared" si="24"/>
        <v>3.3</v>
      </c>
    </row>
    <row r="217" spans="1:41" x14ac:dyDescent="0.25">
      <c r="A217" s="101" t="s">
        <v>137</v>
      </c>
      <c r="B217" s="101" t="s">
        <v>401</v>
      </c>
      <c r="C217" s="101">
        <v>112</v>
      </c>
      <c r="D217" s="101" t="s">
        <v>113</v>
      </c>
      <c r="E217" s="101" t="s">
        <v>325</v>
      </c>
      <c r="F217" s="101" t="s">
        <v>399</v>
      </c>
      <c r="G217" s="101" t="s">
        <v>135</v>
      </c>
      <c r="H217" s="101" t="s">
        <v>113</v>
      </c>
      <c r="I217" s="101">
        <v>112</v>
      </c>
      <c r="J217" s="101">
        <v>2016</v>
      </c>
      <c r="K217" s="101">
        <v>1505</v>
      </c>
      <c r="L217" s="101" t="s">
        <v>117</v>
      </c>
      <c r="M217" s="101">
        <v>3.3</v>
      </c>
      <c r="N217" s="101">
        <v>112</v>
      </c>
      <c r="O217" s="101" t="s">
        <v>612</v>
      </c>
      <c r="P217" s="101" t="s">
        <v>113</v>
      </c>
      <c r="Q217" s="101" t="s">
        <v>609</v>
      </c>
      <c r="R217" s="101" t="s">
        <v>120</v>
      </c>
      <c r="S217" s="101" t="s">
        <v>121</v>
      </c>
      <c r="T217" s="101" t="s">
        <v>613</v>
      </c>
      <c r="U217" s="101" t="s">
        <v>609</v>
      </c>
      <c r="W217" s="101" t="s">
        <v>124</v>
      </c>
      <c r="X217" s="101">
        <v>0</v>
      </c>
      <c r="Y217" s="101">
        <v>0</v>
      </c>
      <c r="Z217" s="101">
        <v>0</v>
      </c>
      <c r="AA217" s="101">
        <v>0</v>
      </c>
      <c r="AB217" s="101" t="s">
        <v>125</v>
      </c>
      <c r="AC217" s="101">
        <v>0</v>
      </c>
      <c r="AD217" s="101" t="s">
        <v>1</v>
      </c>
      <c r="AE217" s="101">
        <v>112</v>
      </c>
      <c r="AG217" s="101" t="s">
        <v>1</v>
      </c>
      <c r="AJ217" s="101" t="str">
        <f t="shared" si="25"/>
        <v>716000010022</v>
      </c>
      <c r="AL217" s="101" t="str">
        <f t="shared" si="21"/>
        <v>716000010022</v>
      </c>
      <c r="AM217" s="101" t="str">
        <f t="shared" si="22"/>
        <v>BOLIGRAFO (LAPICERO) DE TINTA LIQUIDA PUNTA FINA COLOR  AZUL</v>
      </c>
      <c r="AN217" s="101" t="str">
        <f t="shared" si="23"/>
        <v>UNIDAD</v>
      </c>
      <c r="AO217" s="101">
        <f t="shared" si="24"/>
        <v>3.3</v>
      </c>
    </row>
    <row r="218" spans="1:41" x14ac:dyDescent="0.25">
      <c r="A218" s="101" t="s">
        <v>402</v>
      </c>
      <c r="B218" s="101" t="s">
        <v>36</v>
      </c>
      <c r="C218" s="101">
        <v>112</v>
      </c>
      <c r="D218" s="101" t="s">
        <v>113</v>
      </c>
      <c r="E218" s="101" t="s">
        <v>325</v>
      </c>
      <c r="F218" s="101" t="s">
        <v>399</v>
      </c>
      <c r="G218" s="101" t="s">
        <v>135</v>
      </c>
      <c r="H218" s="101" t="s">
        <v>113</v>
      </c>
      <c r="I218" s="101">
        <v>112</v>
      </c>
      <c r="J218" s="101">
        <v>2016</v>
      </c>
      <c r="K218" s="101">
        <v>1505</v>
      </c>
      <c r="L218" s="101" t="s">
        <v>117</v>
      </c>
      <c r="M218" s="101">
        <v>0.8</v>
      </c>
      <c r="N218" s="101">
        <v>112</v>
      </c>
      <c r="O218" s="101" t="s">
        <v>612</v>
      </c>
      <c r="P218" s="101" t="s">
        <v>113</v>
      </c>
      <c r="Q218" s="101" t="s">
        <v>609</v>
      </c>
      <c r="R218" s="101" t="s">
        <v>120</v>
      </c>
      <c r="S218" s="101" t="s">
        <v>121</v>
      </c>
      <c r="T218" s="101" t="s">
        <v>613</v>
      </c>
      <c r="U218" s="101" t="s">
        <v>609</v>
      </c>
      <c r="W218" s="101" t="s">
        <v>124</v>
      </c>
      <c r="X218" s="101">
        <v>0</v>
      </c>
      <c r="Y218" s="101">
        <v>0</v>
      </c>
      <c r="Z218" s="101">
        <v>0</v>
      </c>
      <c r="AA218" s="101">
        <v>0</v>
      </c>
      <c r="AB218" s="101" t="s">
        <v>125</v>
      </c>
      <c r="AC218" s="101">
        <v>0</v>
      </c>
      <c r="AD218" s="101" t="s">
        <v>1</v>
      </c>
      <c r="AE218" s="101">
        <v>112</v>
      </c>
      <c r="AG218" s="101" t="s">
        <v>1</v>
      </c>
      <c r="AH218" s="101">
        <v>0</v>
      </c>
      <c r="AJ218" s="101" t="str">
        <f t="shared" si="25"/>
        <v>716000010187</v>
      </c>
      <c r="AL218" s="101" t="str">
        <f t="shared" si="21"/>
        <v>716000010187</v>
      </c>
      <c r="AM218" s="101" t="str">
        <f t="shared" si="22"/>
        <v>BOLIGRAFO (LAPICERO) DE TINTA SECA PUNTA FINA COLOR ROJO</v>
      </c>
      <c r="AN218" s="101" t="str">
        <f t="shared" si="23"/>
        <v>UNIDAD</v>
      </c>
      <c r="AO218" s="101">
        <f t="shared" si="24"/>
        <v>0.8</v>
      </c>
    </row>
    <row r="219" spans="1:41" x14ac:dyDescent="0.25">
      <c r="A219" s="101" t="s">
        <v>403</v>
      </c>
      <c r="B219" s="101" t="s">
        <v>404</v>
      </c>
      <c r="C219" s="101">
        <v>112</v>
      </c>
      <c r="D219" s="101" t="s">
        <v>113</v>
      </c>
      <c r="E219" s="101" t="s">
        <v>325</v>
      </c>
      <c r="F219" s="101" t="s">
        <v>399</v>
      </c>
      <c r="G219" s="101" t="s">
        <v>135</v>
      </c>
      <c r="H219" s="101" t="s">
        <v>113</v>
      </c>
      <c r="I219" s="101">
        <v>112</v>
      </c>
      <c r="J219" s="101">
        <v>2016</v>
      </c>
      <c r="K219" s="101">
        <v>1004</v>
      </c>
      <c r="L219" s="101" t="s">
        <v>117</v>
      </c>
      <c r="M219" s="101">
        <v>0.4012</v>
      </c>
      <c r="N219" s="101">
        <v>112</v>
      </c>
      <c r="O219" s="101" t="s">
        <v>118</v>
      </c>
      <c r="P219" s="101" t="s">
        <v>113</v>
      </c>
      <c r="Q219" s="101" t="s">
        <v>119</v>
      </c>
      <c r="R219" s="101" t="s">
        <v>120</v>
      </c>
      <c r="S219" s="101" t="s">
        <v>121</v>
      </c>
      <c r="T219" s="101" t="s">
        <v>122</v>
      </c>
      <c r="U219" s="101" t="s">
        <v>123</v>
      </c>
      <c r="W219" s="101" t="s">
        <v>124</v>
      </c>
      <c r="X219" s="101">
        <v>0</v>
      </c>
      <c r="Y219" s="101">
        <v>0</v>
      </c>
      <c r="Z219" s="101">
        <v>0</v>
      </c>
      <c r="AA219" s="101">
        <v>0</v>
      </c>
      <c r="AB219" s="101" t="s">
        <v>125</v>
      </c>
      <c r="AC219" s="101">
        <v>0</v>
      </c>
      <c r="AD219" s="101" t="s">
        <v>1</v>
      </c>
      <c r="AE219" s="101">
        <v>112</v>
      </c>
      <c r="AG219" s="101" t="s">
        <v>1</v>
      </c>
      <c r="AH219" s="101">
        <v>0</v>
      </c>
      <c r="AJ219" s="101" t="str">
        <f t="shared" si="25"/>
        <v>716000010195</v>
      </c>
      <c r="AL219" s="101" t="str">
        <f t="shared" si="21"/>
        <v>716000010195</v>
      </c>
      <c r="AM219" s="101" t="str">
        <f t="shared" si="22"/>
        <v>BOLIGRAFO (LAPICERO) DE TINTA SECA PUNTA FINA</v>
      </c>
      <c r="AN219" s="101" t="str">
        <f t="shared" si="23"/>
        <v>UNIDAD</v>
      </c>
      <c r="AO219" s="101">
        <f t="shared" si="24"/>
        <v>0.4012</v>
      </c>
    </row>
    <row r="220" spans="1:41" x14ac:dyDescent="0.25">
      <c r="A220" s="101" t="s">
        <v>405</v>
      </c>
      <c r="B220" s="101" t="s">
        <v>37</v>
      </c>
      <c r="C220" s="101">
        <v>112</v>
      </c>
      <c r="D220" s="101" t="s">
        <v>113</v>
      </c>
      <c r="E220" s="101" t="s">
        <v>325</v>
      </c>
      <c r="F220" s="101" t="s">
        <v>399</v>
      </c>
      <c r="G220" s="101" t="s">
        <v>135</v>
      </c>
      <c r="H220" s="101" t="s">
        <v>113</v>
      </c>
      <c r="I220" s="101">
        <v>112</v>
      </c>
      <c r="J220" s="101">
        <v>2016</v>
      </c>
      <c r="K220" s="101">
        <v>1505</v>
      </c>
      <c r="L220" s="101" t="s">
        <v>117</v>
      </c>
      <c r="M220" s="101">
        <v>3.3</v>
      </c>
      <c r="N220" s="101">
        <v>112</v>
      </c>
      <c r="O220" s="101" t="s">
        <v>612</v>
      </c>
      <c r="P220" s="101" t="s">
        <v>113</v>
      </c>
      <c r="Q220" s="101" t="s">
        <v>609</v>
      </c>
      <c r="R220" s="101" t="s">
        <v>120</v>
      </c>
      <c r="S220" s="101" t="s">
        <v>121</v>
      </c>
      <c r="T220" s="101" t="s">
        <v>613</v>
      </c>
      <c r="U220" s="101" t="s">
        <v>609</v>
      </c>
      <c r="W220" s="101" t="s">
        <v>124</v>
      </c>
      <c r="X220" s="101">
        <v>0</v>
      </c>
      <c r="Y220" s="101">
        <v>0</v>
      </c>
      <c r="Z220" s="101">
        <v>0</v>
      </c>
      <c r="AA220" s="101">
        <v>0</v>
      </c>
      <c r="AB220" s="101" t="s">
        <v>125</v>
      </c>
      <c r="AC220" s="101">
        <v>0</v>
      </c>
      <c r="AD220" s="101" t="s">
        <v>1</v>
      </c>
      <c r="AE220" s="101">
        <v>112</v>
      </c>
      <c r="AG220" s="101" t="s">
        <v>1</v>
      </c>
      <c r="AH220" s="101">
        <v>0</v>
      </c>
      <c r="AJ220" s="101" t="str">
        <f t="shared" si="25"/>
        <v>716000010198</v>
      </c>
      <c r="AL220" s="101" t="str">
        <f t="shared" si="21"/>
        <v>716000010198</v>
      </c>
      <c r="AM220" s="101" t="str">
        <f t="shared" si="22"/>
        <v>BOLIGRAFO (LAPICERO) DE TINTA LIQUIDA PUNTA FINA</v>
      </c>
      <c r="AN220" s="101" t="str">
        <f t="shared" si="23"/>
        <v>UNIDAD</v>
      </c>
      <c r="AO220" s="101">
        <f t="shared" si="24"/>
        <v>3.3</v>
      </c>
    </row>
    <row r="221" spans="1:41" x14ac:dyDescent="0.25">
      <c r="A221" s="101" t="s">
        <v>406</v>
      </c>
      <c r="B221" s="101" t="s">
        <v>407</v>
      </c>
      <c r="C221" s="101">
        <v>112</v>
      </c>
      <c r="D221" s="101" t="s">
        <v>113</v>
      </c>
      <c r="E221" s="101" t="s">
        <v>325</v>
      </c>
      <c r="F221" s="101" t="s">
        <v>399</v>
      </c>
      <c r="G221" s="101" t="s">
        <v>135</v>
      </c>
      <c r="H221" s="101" t="s">
        <v>113</v>
      </c>
      <c r="I221" s="101">
        <v>112</v>
      </c>
      <c r="J221" s="101">
        <v>2016</v>
      </c>
      <c r="K221" s="101">
        <v>1004</v>
      </c>
      <c r="L221" s="101" t="s">
        <v>117</v>
      </c>
      <c r="M221" s="101">
        <v>36</v>
      </c>
      <c r="N221" s="101">
        <v>112</v>
      </c>
      <c r="O221" s="101" t="s">
        <v>153</v>
      </c>
      <c r="P221" s="101" t="s">
        <v>113</v>
      </c>
      <c r="Q221" s="101" t="s">
        <v>119</v>
      </c>
      <c r="R221" s="101" t="s">
        <v>120</v>
      </c>
      <c r="S221" s="101" t="s">
        <v>121</v>
      </c>
      <c r="T221" s="101" t="s">
        <v>153</v>
      </c>
      <c r="U221" s="101" t="s">
        <v>119</v>
      </c>
      <c r="W221" s="101" t="s">
        <v>124</v>
      </c>
      <c r="X221" s="101">
        <v>0</v>
      </c>
      <c r="Y221" s="101">
        <v>0</v>
      </c>
      <c r="Z221" s="101">
        <v>0</v>
      </c>
      <c r="AA221" s="101">
        <v>0</v>
      </c>
      <c r="AB221" s="101" t="s">
        <v>125</v>
      </c>
      <c r="AC221" s="101">
        <v>0</v>
      </c>
      <c r="AD221" s="101" t="s">
        <v>1</v>
      </c>
      <c r="AE221" s="101">
        <v>112</v>
      </c>
      <c r="AG221" s="101" t="s">
        <v>1</v>
      </c>
      <c r="AH221" s="101">
        <v>0</v>
      </c>
      <c r="AJ221" s="101" t="str">
        <f t="shared" si="25"/>
        <v>716000010201</v>
      </c>
      <c r="AL221" s="101" t="str">
        <f t="shared" si="21"/>
        <v>716000010201</v>
      </c>
      <c r="AM221" s="101" t="str">
        <f t="shared" si="22"/>
        <v>BOLIGRAFO (LAPICERO) FINO TIPO EJECUTIVO DE TINTA SECA PUNTA MEDIA</v>
      </c>
      <c r="AN221" s="101" t="str">
        <f t="shared" si="23"/>
        <v>UNIDAD</v>
      </c>
      <c r="AO221" s="101">
        <f t="shared" si="24"/>
        <v>36</v>
      </c>
    </row>
    <row r="222" spans="1:41" x14ac:dyDescent="0.25">
      <c r="A222" s="101" t="s">
        <v>408</v>
      </c>
      <c r="B222" s="101" t="s">
        <v>38</v>
      </c>
      <c r="C222" s="101">
        <v>112</v>
      </c>
      <c r="D222" s="101" t="s">
        <v>113</v>
      </c>
      <c r="E222" s="101" t="s">
        <v>325</v>
      </c>
      <c r="F222" s="101" t="s">
        <v>399</v>
      </c>
      <c r="G222" s="101" t="s">
        <v>135</v>
      </c>
      <c r="H222" s="101" t="s">
        <v>113</v>
      </c>
      <c r="I222" s="101">
        <v>112</v>
      </c>
      <c r="J222" s="101">
        <v>2016</v>
      </c>
      <c r="K222" s="101">
        <v>1505</v>
      </c>
      <c r="L222" s="101" t="s">
        <v>117</v>
      </c>
      <c r="M222" s="101">
        <v>0.8</v>
      </c>
      <c r="N222" s="101">
        <v>112</v>
      </c>
      <c r="O222" s="101" t="s">
        <v>612</v>
      </c>
      <c r="P222" s="101" t="s">
        <v>113</v>
      </c>
      <c r="Q222" s="101" t="s">
        <v>609</v>
      </c>
      <c r="R222" s="101" t="s">
        <v>120</v>
      </c>
      <c r="S222" s="101" t="s">
        <v>121</v>
      </c>
      <c r="T222" s="101" t="s">
        <v>613</v>
      </c>
      <c r="U222" s="101" t="s">
        <v>609</v>
      </c>
      <c r="W222" s="101" t="s">
        <v>124</v>
      </c>
      <c r="X222" s="101">
        <v>0</v>
      </c>
      <c r="Y222" s="101">
        <v>0</v>
      </c>
      <c r="Z222" s="101">
        <v>0</v>
      </c>
      <c r="AA222" s="101">
        <v>0</v>
      </c>
      <c r="AB222" s="101" t="s">
        <v>125</v>
      </c>
      <c r="AC222" s="101">
        <v>0</v>
      </c>
      <c r="AD222" s="101" t="s">
        <v>1</v>
      </c>
      <c r="AE222" s="101">
        <v>112</v>
      </c>
      <c r="AG222" s="101" t="s">
        <v>1</v>
      </c>
      <c r="AJ222" s="101" t="str">
        <f t="shared" si="25"/>
        <v>716000010208</v>
      </c>
      <c r="AL222" s="101" t="str">
        <f t="shared" si="21"/>
        <v>716000010208</v>
      </c>
      <c r="AM222" s="101" t="str">
        <f t="shared" si="22"/>
        <v>BOLIGRAFO (LAPICERO) DE TINTA SECA PUNTA FINA COLOR  AZUL</v>
      </c>
      <c r="AN222" s="101" t="str">
        <f t="shared" si="23"/>
        <v>UNIDAD</v>
      </c>
      <c r="AO222" s="101">
        <f t="shared" si="24"/>
        <v>0.8</v>
      </c>
    </row>
    <row r="223" spans="1:41" x14ac:dyDescent="0.25">
      <c r="A223" s="101" t="s">
        <v>409</v>
      </c>
      <c r="B223" s="101" t="s">
        <v>39</v>
      </c>
      <c r="C223" s="101">
        <v>112</v>
      </c>
      <c r="D223" s="101" t="s">
        <v>113</v>
      </c>
      <c r="E223" s="101" t="s">
        <v>325</v>
      </c>
      <c r="F223" s="101" t="s">
        <v>399</v>
      </c>
      <c r="G223" s="101" t="s">
        <v>135</v>
      </c>
      <c r="H223" s="101" t="s">
        <v>113</v>
      </c>
      <c r="I223" s="101">
        <v>112</v>
      </c>
      <c r="J223" s="101">
        <v>2016</v>
      </c>
      <c r="K223" s="101">
        <v>1505</v>
      </c>
      <c r="L223" s="101" t="s">
        <v>117</v>
      </c>
      <c r="M223" s="101">
        <v>0.8</v>
      </c>
      <c r="N223" s="101">
        <v>112</v>
      </c>
      <c r="O223" s="101" t="s">
        <v>612</v>
      </c>
      <c r="P223" s="101" t="s">
        <v>113</v>
      </c>
      <c r="Q223" s="101" t="s">
        <v>609</v>
      </c>
      <c r="R223" s="101" t="s">
        <v>120</v>
      </c>
      <c r="S223" s="101" t="s">
        <v>121</v>
      </c>
      <c r="T223" s="101" t="s">
        <v>613</v>
      </c>
      <c r="U223" s="101" t="s">
        <v>609</v>
      </c>
      <c r="W223" s="101" t="s">
        <v>124</v>
      </c>
      <c r="X223" s="101">
        <v>0</v>
      </c>
      <c r="Y223" s="101">
        <v>0</v>
      </c>
      <c r="Z223" s="101">
        <v>0</v>
      </c>
      <c r="AA223" s="101">
        <v>0</v>
      </c>
      <c r="AB223" s="101" t="s">
        <v>125</v>
      </c>
      <c r="AC223" s="101">
        <v>0</v>
      </c>
      <c r="AD223" s="101" t="s">
        <v>1</v>
      </c>
      <c r="AE223" s="101">
        <v>112</v>
      </c>
      <c r="AG223" s="101" t="s">
        <v>1</v>
      </c>
      <c r="AJ223" s="101" t="str">
        <f t="shared" si="25"/>
        <v>716000010209</v>
      </c>
      <c r="AL223" s="101" t="str">
        <f t="shared" si="21"/>
        <v>716000010209</v>
      </c>
      <c r="AM223" s="101" t="str">
        <f t="shared" si="22"/>
        <v>BOLIGRAFO (LAPICERO) DE TINTA SECA PUNTA FINA COLOR  NEGRO</v>
      </c>
      <c r="AN223" s="101" t="str">
        <f t="shared" si="23"/>
        <v>UNIDAD</v>
      </c>
      <c r="AO223" s="101">
        <f t="shared" si="24"/>
        <v>0.8</v>
      </c>
    </row>
    <row r="224" spans="1:41" x14ac:dyDescent="0.25">
      <c r="A224" s="101" t="s">
        <v>410</v>
      </c>
      <c r="B224" s="101" t="s">
        <v>411</v>
      </c>
      <c r="C224" s="101">
        <v>112</v>
      </c>
      <c r="D224" s="101" t="s">
        <v>113</v>
      </c>
      <c r="E224" s="101" t="s">
        <v>325</v>
      </c>
      <c r="F224" s="101" t="s">
        <v>399</v>
      </c>
      <c r="G224" s="101" t="s">
        <v>135</v>
      </c>
      <c r="H224" s="101" t="s">
        <v>113</v>
      </c>
      <c r="I224" s="101">
        <v>112</v>
      </c>
      <c r="J224" s="101">
        <v>2016</v>
      </c>
      <c r="K224" s="101">
        <v>1004</v>
      </c>
      <c r="L224" s="101" t="s">
        <v>117</v>
      </c>
      <c r="M224" s="101">
        <v>0.4</v>
      </c>
      <c r="N224" s="101">
        <v>112</v>
      </c>
      <c r="O224" s="101" t="s">
        <v>153</v>
      </c>
      <c r="P224" s="101" t="s">
        <v>113</v>
      </c>
      <c r="Q224" s="101" t="s">
        <v>119</v>
      </c>
      <c r="R224" s="101" t="s">
        <v>120</v>
      </c>
      <c r="S224" s="101" t="s">
        <v>121</v>
      </c>
      <c r="T224" s="101" t="s">
        <v>153</v>
      </c>
      <c r="U224" s="101" t="s">
        <v>119</v>
      </c>
      <c r="W224" s="101" t="s">
        <v>124</v>
      </c>
      <c r="X224" s="101">
        <v>0</v>
      </c>
      <c r="Y224" s="101">
        <v>0</v>
      </c>
      <c r="Z224" s="101">
        <v>0</v>
      </c>
      <c r="AA224" s="101">
        <v>0</v>
      </c>
      <c r="AB224" s="101" t="s">
        <v>125</v>
      </c>
      <c r="AC224" s="101">
        <v>0</v>
      </c>
      <c r="AD224" s="101" t="s">
        <v>1</v>
      </c>
      <c r="AE224" s="101">
        <v>112</v>
      </c>
      <c r="AG224" s="101" t="s">
        <v>1</v>
      </c>
      <c r="AH224" s="101">
        <v>0</v>
      </c>
      <c r="AJ224" s="101" t="str">
        <f t="shared" si="25"/>
        <v>716000010212</v>
      </c>
      <c r="AL224" s="101" t="str">
        <f t="shared" si="21"/>
        <v>716000010212</v>
      </c>
      <c r="AM224" s="101" t="str">
        <f t="shared" si="22"/>
        <v>BOLIGRAFO (LAPICERO) DE TINTA SECA PUNTA MEDIA COLOR  AZUL</v>
      </c>
      <c r="AN224" s="101" t="str">
        <f t="shared" si="23"/>
        <v>UNIDAD</v>
      </c>
      <c r="AO224" s="101">
        <f t="shared" si="24"/>
        <v>0.4</v>
      </c>
    </row>
    <row r="225" spans="1:41" x14ac:dyDescent="0.25">
      <c r="A225" s="101" t="s">
        <v>412</v>
      </c>
      <c r="B225" s="101" t="s">
        <v>413</v>
      </c>
      <c r="C225" s="101">
        <v>112</v>
      </c>
      <c r="D225" s="101" t="s">
        <v>113</v>
      </c>
      <c r="E225" s="101" t="s">
        <v>325</v>
      </c>
      <c r="F225" s="101" t="s">
        <v>399</v>
      </c>
      <c r="G225" s="101" t="s">
        <v>135</v>
      </c>
      <c r="H225" s="101" t="s">
        <v>113</v>
      </c>
      <c r="I225" s="101">
        <v>112</v>
      </c>
      <c r="J225" s="101">
        <v>2016</v>
      </c>
      <c r="K225" s="101">
        <v>1004</v>
      </c>
      <c r="L225" s="101" t="s">
        <v>117</v>
      </c>
      <c r="M225" s="101">
        <v>0.4</v>
      </c>
      <c r="N225" s="101">
        <v>112</v>
      </c>
      <c r="O225" s="101" t="s">
        <v>153</v>
      </c>
      <c r="P225" s="101" t="s">
        <v>113</v>
      </c>
      <c r="Q225" s="101" t="s">
        <v>119</v>
      </c>
      <c r="R225" s="101" t="s">
        <v>120</v>
      </c>
      <c r="S225" s="101" t="s">
        <v>121</v>
      </c>
      <c r="T225" s="101" t="s">
        <v>153</v>
      </c>
      <c r="U225" s="101" t="s">
        <v>119</v>
      </c>
      <c r="W225" s="101" t="s">
        <v>124</v>
      </c>
      <c r="X225" s="101">
        <v>0</v>
      </c>
      <c r="Y225" s="101">
        <v>0</v>
      </c>
      <c r="Z225" s="101">
        <v>0</v>
      </c>
      <c r="AA225" s="101">
        <v>0</v>
      </c>
      <c r="AB225" s="101" t="s">
        <v>125</v>
      </c>
      <c r="AC225" s="101">
        <v>0</v>
      </c>
      <c r="AD225" s="101" t="s">
        <v>1</v>
      </c>
      <c r="AE225" s="101">
        <v>112</v>
      </c>
      <c r="AG225" s="101" t="s">
        <v>1</v>
      </c>
      <c r="AH225" s="101">
        <v>0</v>
      </c>
      <c r="AJ225" s="101" t="str">
        <f t="shared" si="25"/>
        <v>716000010213</v>
      </c>
      <c r="AL225" s="101" t="str">
        <f t="shared" si="21"/>
        <v>716000010213</v>
      </c>
      <c r="AM225" s="101" t="str">
        <f t="shared" si="22"/>
        <v>BOLIGRAFO (LAPICERO) DE TINTA SECA PUNTA MEDIA COLOR  NEGRO</v>
      </c>
      <c r="AN225" s="101" t="str">
        <f t="shared" si="23"/>
        <v>UNIDAD</v>
      </c>
      <c r="AO225" s="101">
        <f t="shared" si="24"/>
        <v>0.4</v>
      </c>
    </row>
    <row r="226" spans="1:41" x14ac:dyDescent="0.25">
      <c r="A226" s="101" t="s">
        <v>414</v>
      </c>
      <c r="B226" s="101" t="s">
        <v>415</v>
      </c>
      <c r="C226" s="101">
        <v>112</v>
      </c>
      <c r="D226" s="101" t="s">
        <v>113</v>
      </c>
      <c r="E226" s="101" t="s">
        <v>325</v>
      </c>
      <c r="F226" s="101" t="s">
        <v>399</v>
      </c>
      <c r="G226" s="101" t="s">
        <v>135</v>
      </c>
      <c r="H226" s="101" t="s">
        <v>113</v>
      </c>
      <c r="I226" s="101">
        <v>112</v>
      </c>
      <c r="J226" s="101">
        <v>2016</v>
      </c>
      <c r="K226" s="101">
        <v>1004</v>
      </c>
      <c r="L226" s="101" t="s">
        <v>117</v>
      </c>
      <c r="M226" s="101">
        <v>0.4</v>
      </c>
      <c r="N226" s="101">
        <v>112</v>
      </c>
      <c r="O226" s="101" t="s">
        <v>153</v>
      </c>
      <c r="P226" s="101" t="s">
        <v>113</v>
      </c>
      <c r="Q226" s="101" t="s">
        <v>119</v>
      </c>
      <c r="R226" s="101" t="s">
        <v>120</v>
      </c>
      <c r="S226" s="101" t="s">
        <v>121</v>
      </c>
      <c r="T226" s="101" t="s">
        <v>153</v>
      </c>
      <c r="U226" s="101" t="s">
        <v>119</v>
      </c>
      <c r="W226" s="101" t="s">
        <v>124</v>
      </c>
      <c r="X226" s="101">
        <v>0</v>
      </c>
      <c r="Y226" s="101">
        <v>0</v>
      </c>
      <c r="Z226" s="101">
        <v>0</v>
      </c>
      <c r="AA226" s="101">
        <v>0</v>
      </c>
      <c r="AB226" s="101" t="s">
        <v>125</v>
      </c>
      <c r="AC226" s="101">
        <v>0</v>
      </c>
      <c r="AD226" s="101" t="s">
        <v>1</v>
      </c>
      <c r="AE226" s="101">
        <v>112</v>
      </c>
      <c r="AG226" s="101" t="s">
        <v>1</v>
      </c>
      <c r="AH226" s="101">
        <v>0</v>
      </c>
      <c r="AJ226" s="101" t="str">
        <f t="shared" si="25"/>
        <v>716000010214</v>
      </c>
      <c r="AL226" s="101" t="str">
        <f t="shared" si="21"/>
        <v>716000010214</v>
      </c>
      <c r="AM226" s="101" t="str">
        <f t="shared" si="22"/>
        <v>BOLIGRAFO (LAPICERO) DE TINTA SECA PUNTA MEDIA COLOR  ROJO</v>
      </c>
      <c r="AN226" s="101" t="str">
        <f t="shared" si="23"/>
        <v>UNIDAD</v>
      </c>
      <c r="AO226" s="101">
        <f t="shared" si="24"/>
        <v>0.4</v>
      </c>
    </row>
    <row r="227" spans="1:41" x14ac:dyDescent="0.25">
      <c r="A227" s="101" t="s">
        <v>416</v>
      </c>
      <c r="B227" s="101" t="s">
        <v>417</v>
      </c>
      <c r="C227" s="101">
        <v>112</v>
      </c>
      <c r="D227" s="101" t="s">
        <v>113</v>
      </c>
      <c r="E227" s="101" t="s">
        <v>325</v>
      </c>
      <c r="F227" s="101" t="s">
        <v>399</v>
      </c>
      <c r="G227" s="101" t="s">
        <v>135</v>
      </c>
      <c r="H227" s="101" t="s">
        <v>113</v>
      </c>
      <c r="I227" s="101">
        <v>112</v>
      </c>
      <c r="J227" s="101">
        <v>2016</v>
      </c>
      <c r="K227" s="101">
        <v>1004</v>
      </c>
      <c r="L227" s="101" t="s">
        <v>117</v>
      </c>
      <c r="M227" s="101">
        <v>2.3954</v>
      </c>
      <c r="N227" s="101">
        <v>112</v>
      </c>
      <c r="O227" s="101" t="s">
        <v>118</v>
      </c>
      <c r="P227" s="101" t="s">
        <v>113</v>
      </c>
      <c r="Q227" s="101" t="s">
        <v>119</v>
      </c>
      <c r="R227" s="101" t="s">
        <v>120</v>
      </c>
      <c r="S227" s="101" t="s">
        <v>121</v>
      </c>
      <c r="T227" s="101" t="s">
        <v>122</v>
      </c>
      <c r="U227" s="101" t="s">
        <v>123</v>
      </c>
      <c r="W227" s="101" t="s">
        <v>124</v>
      </c>
      <c r="X227" s="101">
        <v>0</v>
      </c>
      <c r="Y227" s="101">
        <v>0</v>
      </c>
      <c r="Z227" s="101">
        <v>0</v>
      </c>
      <c r="AA227" s="101">
        <v>0</v>
      </c>
      <c r="AB227" s="101" t="s">
        <v>125</v>
      </c>
      <c r="AC227" s="101">
        <v>0</v>
      </c>
      <c r="AD227" s="101" t="s">
        <v>1</v>
      </c>
      <c r="AE227" s="101">
        <v>112</v>
      </c>
      <c r="AG227" s="101" t="s">
        <v>1</v>
      </c>
      <c r="AH227" s="101">
        <v>0</v>
      </c>
      <c r="AJ227" s="101" t="str">
        <f t="shared" si="25"/>
        <v>716000010231</v>
      </c>
      <c r="AL227" s="101" t="str">
        <f t="shared" si="21"/>
        <v>716000010231</v>
      </c>
      <c r="AM227" s="101" t="str">
        <f t="shared" si="22"/>
        <v>BOLIGRAFO (LAPICERO) DE TINTA LIQUIDA PUNTA MEDIA COLOR AZUL</v>
      </c>
      <c r="AN227" s="101" t="str">
        <f t="shared" si="23"/>
        <v>UNIDAD</v>
      </c>
      <c r="AO227" s="101">
        <f t="shared" si="24"/>
        <v>2.3954</v>
      </c>
    </row>
    <row r="228" spans="1:41" x14ac:dyDescent="0.25">
      <c r="A228" s="101" t="s">
        <v>418</v>
      </c>
      <c r="B228" s="101" t="s">
        <v>419</v>
      </c>
      <c r="C228" s="101">
        <v>112</v>
      </c>
      <c r="D228" s="101" t="s">
        <v>113</v>
      </c>
      <c r="E228" s="101" t="s">
        <v>325</v>
      </c>
      <c r="F228" s="101" t="s">
        <v>399</v>
      </c>
      <c r="G228" s="101" t="s">
        <v>135</v>
      </c>
      <c r="H228" s="101" t="s">
        <v>113</v>
      </c>
      <c r="I228" s="101">
        <v>112</v>
      </c>
      <c r="J228" s="101">
        <v>2016</v>
      </c>
      <c r="K228" s="101">
        <v>1004</v>
      </c>
      <c r="L228" s="101" t="s">
        <v>117</v>
      </c>
      <c r="M228" s="101">
        <v>12</v>
      </c>
      <c r="N228" s="101">
        <v>112</v>
      </c>
      <c r="O228" s="101" t="s">
        <v>153</v>
      </c>
      <c r="P228" s="101" t="s">
        <v>113</v>
      </c>
      <c r="Q228" s="101" t="s">
        <v>119</v>
      </c>
      <c r="R228" s="101" t="s">
        <v>120</v>
      </c>
      <c r="S228" s="101" t="s">
        <v>121</v>
      </c>
      <c r="T228" s="101" t="s">
        <v>153</v>
      </c>
      <c r="U228" s="101" t="s">
        <v>119</v>
      </c>
      <c r="W228" s="101" t="s">
        <v>124</v>
      </c>
      <c r="X228" s="101">
        <v>0</v>
      </c>
      <c r="Y228" s="101">
        <v>0</v>
      </c>
      <c r="Z228" s="101">
        <v>0</v>
      </c>
      <c r="AA228" s="101">
        <v>0</v>
      </c>
      <c r="AB228" s="101" t="s">
        <v>125</v>
      </c>
      <c r="AC228" s="101">
        <v>0</v>
      </c>
      <c r="AD228" s="101" t="s">
        <v>1</v>
      </c>
      <c r="AE228" s="101">
        <v>112</v>
      </c>
      <c r="AG228" s="101" t="s">
        <v>1</v>
      </c>
      <c r="AH228" s="101">
        <v>0</v>
      </c>
      <c r="AJ228" s="101" t="str">
        <f t="shared" si="25"/>
        <v>716000010307</v>
      </c>
      <c r="AL228" s="101" t="str">
        <f t="shared" si="21"/>
        <v>716000010307</v>
      </c>
      <c r="AM228" s="101" t="str">
        <f t="shared" si="22"/>
        <v>BOLIGRAFO (LAPICERO) FINO TIPO EJECUTIVO DE TINTA LIQUIDA PUNTA FINA CON LOGOTIPO</v>
      </c>
      <c r="AN228" s="101" t="str">
        <f t="shared" si="23"/>
        <v>UNIDAD</v>
      </c>
      <c r="AO228" s="101">
        <f t="shared" si="24"/>
        <v>12</v>
      </c>
    </row>
    <row r="229" spans="1:41" x14ac:dyDescent="0.25">
      <c r="A229" s="101" t="s">
        <v>230</v>
      </c>
      <c r="B229" s="101" t="s">
        <v>420</v>
      </c>
      <c r="C229" s="101">
        <v>112</v>
      </c>
      <c r="D229" s="101" t="s">
        <v>113</v>
      </c>
      <c r="E229" s="101" t="s">
        <v>325</v>
      </c>
      <c r="F229" s="101" t="s">
        <v>399</v>
      </c>
      <c r="G229" s="101" t="s">
        <v>157</v>
      </c>
      <c r="H229" s="101" t="s">
        <v>113</v>
      </c>
      <c r="I229" s="101">
        <v>112</v>
      </c>
      <c r="J229" s="101">
        <v>2016</v>
      </c>
      <c r="K229" s="101">
        <v>1505</v>
      </c>
      <c r="L229" s="101" t="s">
        <v>117</v>
      </c>
      <c r="M229" s="101">
        <v>6.3</v>
      </c>
      <c r="N229" s="101">
        <v>112</v>
      </c>
      <c r="O229" s="101" t="s">
        <v>615</v>
      </c>
      <c r="P229" s="101" t="s">
        <v>113</v>
      </c>
      <c r="Q229" s="101" t="s">
        <v>609</v>
      </c>
      <c r="R229" s="101" t="s">
        <v>120</v>
      </c>
      <c r="S229" s="101" t="s">
        <v>121</v>
      </c>
      <c r="T229" s="101" t="s">
        <v>620</v>
      </c>
      <c r="U229" s="101" t="s">
        <v>609</v>
      </c>
      <c r="W229" s="101" t="s">
        <v>124</v>
      </c>
      <c r="X229" s="101">
        <v>0</v>
      </c>
      <c r="Y229" s="101">
        <v>0</v>
      </c>
      <c r="Z229" s="101">
        <v>0</v>
      </c>
      <c r="AA229" s="101">
        <v>0</v>
      </c>
      <c r="AB229" s="101" t="s">
        <v>125</v>
      </c>
      <c r="AC229" s="101">
        <v>0</v>
      </c>
      <c r="AD229" s="101" t="s">
        <v>1</v>
      </c>
      <c r="AE229" s="101">
        <v>112</v>
      </c>
      <c r="AG229" s="101" t="s">
        <v>1</v>
      </c>
      <c r="AH229" s="101">
        <v>0</v>
      </c>
      <c r="AJ229" s="101" t="str">
        <f t="shared" si="25"/>
        <v>716000040025</v>
      </c>
      <c r="AL229" s="101" t="str">
        <f t="shared" si="21"/>
        <v>716000040025</v>
      </c>
      <c r="AM229" s="101" t="str">
        <f t="shared" si="22"/>
        <v>LAPIZ DE COLOR TAMAÑO GRANDE (JUEGO X 12 COLORES)</v>
      </c>
      <c r="AN229" s="101" t="str">
        <f t="shared" si="23"/>
        <v>UNIDAD</v>
      </c>
      <c r="AO229" s="101">
        <f t="shared" si="24"/>
        <v>6.3</v>
      </c>
    </row>
    <row r="230" spans="1:41" x14ac:dyDescent="0.25">
      <c r="A230" s="101" t="s">
        <v>151</v>
      </c>
      <c r="B230" s="101" t="s">
        <v>717</v>
      </c>
      <c r="C230" s="101">
        <v>112</v>
      </c>
      <c r="D230" s="101" t="s">
        <v>113</v>
      </c>
      <c r="E230" s="101" t="s">
        <v>325</v>
      </c>
      <c r="F230" s="101" t="s">
        <v>399</v>
      </c>
      <c r="G230" s="101" t="s">
        <v>157</v>
      </c>
      <c r="H230" s="101" t="s">
        <v>113</v>
      </c>
      <c r="I230" s="101">
        <v>112</v>
      </c>
      <c r="J230" s="101">
        <v>2016</v>
      </c>
      <c r="K230" s="101">
        <v>1505</v>
      </c>
      <c r="L230" s="101" t="s">
        <v>117</v>
      </c>
      <c r="M230" s="101">
        <v>4.5</v>
      </c>
      <c r="N230" s="101">
        <v>112</v>
      </c>
      <c r="O230" s="101" t="s">
        <v>615</v>
      </c>
      <c r="P230" s="101" t="s">
        <v>113</v>
      </c>
      <c r="Q230" s="101" t="s">
        <v>609</v>
      </c>
      <c r="R230" s="101" t="s">
        <v>120</v>
      </c>
      <c r="S230" s="101" t="s">
        <v>121</v>
      </c>
      <c r="T230" s="101" t="s">
        <v>620</v>
      </c>
      <c r="U230" s="101" t="s">
        <v>609</v>
      </c>
      <c r="W230" s="101" t="s">
        <v>124</v>
      </c>
      <c r="X230" s="101">
        <v>0</v>
      </c>
      <c r="Y230" s="101">
        <v>0</v>
      </c>
      <c r="Z230" s="101">
        <v>0</v>
      </c>
      <c r="AA230" s="101">
        <v>0</v>
      </c>
      <c r="AB230" s="101" t="s">
        <v>125</v>
      </c>
      <c r="AC230" s="101">
        <v>0</v>
      </c>
      <c r="AD230" s="101" t="s">
        <v>1</v>
      </c>
      <c r="AE230" s="101">
        <v>112</v>
      </c>
      <c r="AG230" s="101" t="s">
        <v>1</v>
      </c>
      <c r="AH230" s="101">
        <v>0</v>
      </c>
      <c r="AJ230" s="101" t="str">
        <f t="shared" si="25"/>
        <v>716000040039</v>
      </c>
      <c r="AL230" s="101" t="str">
        <f t="shared" si="21"/>
        <v>716000040039</v>
      </c>
      <c r="AM230" s="101" t="str">
        <f t="shared" si="22"/>
        <v>LAPIZ DE COLOR TAMAÑO CHICO (JUEGO X 12 COLORES)</v>
      </c>
      <c r="AN230" s="101" t="str">
        <f t="shared" si="23"/>
        <v>UNIDAD</v>
      </c>
      <c r="AO230" s="101">
        <f t="shared" si="24"/>
        <v>4.5</v>
      </c>
    </row>
    <row r="231" spans="1:41" x14ac:dyDescent="0.25">
      <c r="A231" s="101" t="s">
        <v>142</v>
      </c>
      <c r="B231" s="101" t="s">
        <v>40</v>
      </c>
      <c r="C231" s="101">
        <v>112</v>
      </c>
      <c r="D231" s="101" t="s">
        <v>113</v>
      </c>
      <c r="E231" s="101" t="s">
        <v>325</v>
      </c>
      <c r="F231" s="101" t="s">
        <v>399</v>
      </c>
      <c r="G231" s="101" t="s">
        <v>157</v>
      </c>
      <c r="H231" s="101" t="s">
        <v>113</v>
      </c>
      <c r="I231" s="101">
        <v>112</v>
      </c>
      <c r="J231" s="101">
        <v>2016</v>
      </c>
      <c r="K231" s="101">
        <v>1004</v>
      </c>
      <c r="L231" s="101" t="s">
        <v>117</v>
      </c>
      <c r="M231" s="101">
        <v>0.2006</v>
      </c>
      <c r="N231" s="101">
        <v>112</v>
      </c>
      <c r="O231" s="101" t="s">
        <v>163</v>
      </c>
      <c r="P231" s="101" t="s">
        <v>113</v>
      </c>
      <c r="Q231" s="101" t="s">
        <v>119</v>
      </c>
      <c r="R231" s="101" t="s">
        <v>120</v>
      </c>
      <c r="S231" s="101" t="s">
        <v>121</v>
      </c>
      <c r="T231" s="101" t="s">
        <v>163</v>
      </c>
      <c r="U231" s="101" t="s">
        <v>119</v>
      </c>
      <c r="W231" s="101" t="s">
        <v>124</v>
      </c>
      <c r="X231" s="101">
        <v>0</v>
      </c>
      <c r="Y231" s="101">
        <v>0</v>
      </c>
      <c r="Z231" s="101">
        <v>0</v>
      </c>
      <c r="AA231" s="101">
        <v>0</v>
      </c>
      <c r="AB231" s="101" t="s">
        <v>125</v>
      </c>
      <c r="AC231" s="101">
        <v>0</v>
      </c>
      <c r="AD231" s="101" t="s">
        <v>1</v>
      </c>
      <c r="AE231" s="101">
        <v>112</v>
      </c>
      <c r="AG231" s="101" t="s">
        <v>1</v>
      </c>
      <c r="AH231" s="101">
        <v>0</v>
      </c>
      <c r="AJ231" s="101" t="str">
        <f t="shared" si="25"/>
        <v>716000040045</v>
      </c>
      <c r="AL231" s="101" t="str">
        <f t="shared" si="21"/>
        <v>716000040045</v>
      </c>
      <c r="AM231" s="101" t="str">
        <f t="shared" si="22"/>
        <v>LAPIZ NEGRO Nº 2 CON BORRADOR</v>
      </c>
      <c r="AN231" s="101" t="str">
        <f t="shared" si="23"/>
        <v>UNIDAD</v>
      </c>
      <c r="AO231" s="101">
        <f t="shared" si="24"/>
        <v>0.2006</v>
      </c>
    </row>
    <row r="232" spans="1:41" x14ac:dyDescent="0.25">
      <c r="A232" s="101" t="s">
        <v>146</v>
      </c>
      <c r="B232" s="101" t="s">
        <v>718</v>
      </c>
      <c r="C232" s="101">
        <v>112</v>
      </c>
      <c r="D232" s="101" t="s">
        <v>113</v>
      </c>
      <c r="E232" s="101" t="s">
        <v>325</v>
      </c>
      <c r="F232" s="101" t="s">
        <v>399</v>
      </c>
      <c r="G232" s="101" t="s">
        <v>157</v>
      </c>
      <c r="H232" s="101" t="s">
        <v>113</v>
      </c>
      <c r="I232" s="101">
        <v>112</v>
      </c>
      <c r="J232" s="101">
        <v>2016</v>
      </c>
      <c r="K232" s="101">
        <v>1505</v>
      </c>
      <c r="L232" s="101" t="s">
        <v>117</v>
      </c>
      <c r="M232" s="101">
        <v>0.66</v>
      </c>
      <c r="N232" s="101">
        <v>112</v>
      </c>
      <c r="O232" s="101" t="s">
        <v>612</v>
      </c>
      <c r="P232" s="101" t="s">
        <v>113</v>
      </c>
      <c r="Q232" s="101" t="s">
        <v>609</v>
      </c>
      <c r="R232" s="101" t="s">
        <v>120</v>
      </c>
      <c r="S232" s="101" t="s">
        <v>121</v>
      </c>
      <c r="T232" s="101" t="s">
        <v>613</v>
      </c>
      <c r="U232" s="101" t="s">
        <v>609</v>
      </c>
      <c r="W232" s="101" t="s">
        <v>124</v>
      </c>
      <c r="X232" s="101">
        <v>0</v>
      </c>
      <c r="Y232" s="101">
        <v>0</v>
      </c>
      <c r="Z232" s="101">
        <v>0</v>
      </c>
      <c r="AA232" s="101">
        <v>0</v>
      </c>
      <c r="AB232" s="101" t="s">
        <v>125</v>
      </c>
      <c r="AC232" s="101">
        <v>0</v>
      </c>
      <c r="AD232" s="101" t="s">
        <v>1</v>
      </c>
      <c r="AE232" s="101">
        <v>112</v>
      </c>
      <c r="AG232" s="101" t="s">
        <v>1</v>
      </c>
      <c r="AH232" s="101">
        <v>0</v>
      </c>
      <c r="AJ232" s="101" t="str">
        <f t="shared" si="25"/>
        <v>716000040047</v>
      </c>
      <c r="AL232" s="101" t="str">
        <f t="shared" si="21"/>
        <v>716000040047</v>
      </c>
      <c r="AM232" s="101" t="str">
        <f t="shared" si="22"/>
        <v>LAPIZ NEGRO GRADO 2B</v>
      </c>
      <c r="AN232" s="101" t="str">
        <f t="shared" si="23"/>
        <v>UNIDAD</v>
      </c>
      <c r="AO232" s="101">
        <f t="shared" si="24"/>
        <v>0.66</v>
      </c>
    </row>
    <row r="233" spans="1:41" x14ac:dyDescent="0.25">
      <c r="A233" s="101" t="s">
        <v>342</v>
      </c>
      <c r="B233" s="101" t="s">
        <v>421</v>
      </c>
      <c r="C233" s="101">
        <v>112</v>
      </c>
      <c r="D233" s="101" t="s">
        <v>113</v>
      </c>
      <c r="E233" s="101" t="s">
        <v>325</v>
      </c>
      <c r="F233" s="101" t="s">
        <v>399</v>
      </c>
      <c r="G233" s="101" t="s">
        <v>157</v>
      </c>
      <c r="H233" s="101" t="s">
        <v>113</v>
      </c>
      <c r="I233" s="101">
        <v>112</v>
      </c>
      <c r="J233" s="101">
        <v>2016</v>
      </c>
      <c r="K233" s="101">
        <v>1004</v>
      </c>
      <c r="L233" s="101" t="s">
        <v>117</v>
      </c>
      <c r="M233" s="101">
        <v>0.59</v>
      </c>
      <c r="N233" s="101">
        <v>112</v>
      </c>
      <c r="O233" s="101" t="s">
        <v>239</v>
      </c>
      <c r="P233" s="101" t="s">
        <v>113</v>
      </c>
      <c r="Q233" s="101" t="s">
        <v>123</v>
      </c>
      <c r="R233" s="101" t="s">
        <v>139</v>
      </c>
      <c r="S233" s="101" t="s">
        <v>121</v>
      </c>
      <c r="T233" s="101" t="s">
        <v>122</v>
      </c>
      <c r="U233" s="101" t="s">
        <v>123</v>
      </c>
      <c r="W233" s="101" t="s">
        <v>124</v>
      </c>
      <c r="X233" s="101">
        <v>0</v>
      </c>
      <c r="Y233" s="101">
        <v>0</v>
      </c>
      <c r="Z233" s="101">
        <v>0</v>
      </c>
      <c r="AA233" s="101">
        <v>0</v>
      </c>
      <c r="AB233" s="101" t="s">
        <v>125</v>
      </c>
      <c r="AC233" s="101">
        <v>0</v>
      </c>
      <c r="AD233" s="101" t="s">
        <v>1</v>
      </c>
      <c r="AE233" s="101">
        <v>112</v>
      </c>
      <c r="AG233" s="101" t="s">
        <v>1</v>
      </c>
      <c r="AH233" s="101">
        <v>0</v>
      </c>
      <c r="AJ233" s="101" t="str">
        <f t="shared" si="25"/>
        <v>716000040070</v>
      </c>
      <c r="AL233" s="101" t="str">
        <f t="shared" si="21"/>
        <v>716000040070</v>
      </c>
      <c r="AM233" s="101" t="str">
        <f t="shared" si="22"/>
        <v>LAPIZ GRAFITO Nº 2</v>
      </c>
      <c r="AN233" s="101" t="str">
        <f t="shared" si="23"/>
        <v>UNIDAD</v>
      </c>
      <c r="AO233" s="101">
        <f t="shared" si="24"/>
        <v>0.59</v>
      </c>
    </row>
    <row r="234" spans="1:41" x14ac:dyDescent="0.25">
      <c r="A234" s="101" t="s">
        <v>140</v>
      </c>
      <c r="B234" s="101" t="s">
        <v>719</v>
      </c>
      <c r="C234" s="101">
        <v>112</v>
      </c>
      <c r="D234" s="101" t="s">
        <v>113</v>
      </c>
      <c r="E234" s="101" t="s">
        <v>325</v>
      </c>
      <c r="F234" s="101" t="s">
        <v>399</v>
      </c>
      <c r="G234" s="101" t="s">
        <v>145</v>
      </c>
      <c r="H234" s="101" t="s">
        <v>113</v>
      </c>
      <c r="I234" s="101">
        <v>112</v>
      </c>
      <c r="J234" s="101">
        <v>2016</v>
      </c>
      <c r="K234" s="101">
        <v>1505</v>
      </c>
      <c r="L234" s="101" t="s">
        <v>117</v>
      </c>
      <c r="M234" s="101">
        <v>46.8</v>
      </c>
      <c r="N234" s="101">
        <v>112</v>
      </c>
      <c r="O234" s="101" t="s">
        <v>615</v>
      </c>
      <c r="P234" s="101" t="s">
        <v>113</v>
      </c>
      <c r="Q234" s="101" t="s">
        <v>609</v>
      </c>
      <c r="R234" s="101" t="s">
        <v>120</v>
      </c>
      <c r="S234" s="101" t="s">
        <v>121</v>
      </c>
      <c r="T234" s="101" t="s">
        <v>620</v>
      </c>
      <c r="U234" s="101" t="s">
        <v>609</v>
      </c>
      <c r="W234" s="101" t="s">
        <v>124</v>
      </c>
      <c r="X234" s="101">
        <v>0</v>
      </c>
      <c r="Y234" s="101">
        <v>0</v>
      </c>
      <c r="Z234" s="101">
        <v>0</v>
      </c>
      <c r="AA234" s="101">
        <v>0</v>
      </c>
      <c r="AB234" s="101" t="s">
        <v>125</v>
      </c>
      <c r="AC234" s="101">
        <v>0</v>
      </c>
      <c r="AD234" s="101" t="s">
        <v>1</v>
      </c>
      <c r="AE234" s="101">
        <v>112</v>
      </c>
      <c r="AG234" s="101" t="s">
        <v>1</v>
      </c>
      <c r="AH234" s="101">
        <v>0</v>
      </c>
      <c r="AJ234" s="101" t="str">
        <f t="shared" si="25"/>
        <v>716000050009</v>
      </c>
      <c r="AL234" s="101" t="str">
        <f t="shared" si="21"/>
        <v>716000050009</v>
      </c>
      <c r="AM234" s="101" t="str">
        <f t="shared" si="22"/>
        <v>NUMERADOR AUTOMATICO DE METAL DE 8 DIGITOS</v>
      </c>
      <c r="AN234" s="101" t="str">
        <f t="shared" si="23"/>
        <v>UNIDAD</v>
      </c>
      <c r="AO234" s="101">
        <f t="shared" si="24"/>
        <v>46.8</v>
      </c>
    </row>
    <row r="235" spans="1:41" x14ac:dyDescent="0.25">
      <c r="A235" s="101" t="s">
        <v>422</v>
      </c>
      <c r="B235" s="101" t="s">
        <v>423</v>
      </c>
      <c r="C235" s="101">
        <v>112</v>
      </c>
      <c r="D235" s="101" t="s">
        <v>113</v>
      </c>
      <c r="E235" s="101" t="s">
        <v>325</v>
      </c>
      <c r="F235" s="101" t="s">
        <v>399</v>
      </c>
      <c r="G235" s="101" t="s">
        <v>150</v>
      </c>
      <c r="H235" s="101" t="s">
        <v>113</v>
      </c>
      <c r="I235" s="101">
        <v>112</v>
      </c>
      <c r="J235" s="101">
        <v>2016</v>
      </c>
      <c r="K235" s="101">
        <v>1505</v>
      </c>
      <c r="L235" s="101" t="s">
        <v>117</v>
      </c>
      <c r="M235" s="101">
        <v>2.5</v>
      </c>
      <c r="N235" s="101">
        <v>112</v>
      </c>
      <c r="O235" s="101" t="s">
        <v>608</v>
      </c>
      <c r="P235" s="101" t="s">
        <v>113</v>
      </c>
      <c r="Q235" s="101" t="s">
        <v>609</v>
      </c>
      <c r="R235" s="101" t="s">
        <v>120</v>
      </c>
      <c r="S235" s="101" t="s">
        <v>121</v>
      </c>
      <c r="T235" s="101" t="s">
        <v>608</v>
      </c>
      <c r="U235" s="101" t="s">
        <v>609</v>
      </c>
      <c r="W235" s="101" t="s">
        <v>124</v>
      </c>
      <c r="X235" s="101">
        <v>0</v>
      </c>
      <c r="Y235" s="101">
        <v>0</v>
      </c>
      <c r="Z235" s="101">
        <v>0</v>
      </c>
      <c r="AA235" s="101">
        <v>0</v>
      </c>
      <c r="AB235" s="101" t="s">
        <v>125</v>
      </c>
      <c r="AC235" s="101">
        <v>0</v>
      </c>
      <c r="AD235" s="101" t="s">
        <v>1</v>
      </c>
      <c r="AE235" s="101">
        <v>112</v>
      </c>
      <c r="AG235" s="101" t="s">
        <v>1</v>
      </c>
      <c r="AH235" s="101">
        <v>0</v>
      </c>
      <c r="AJ235" s="101" t="str">
        <f t="shared" si="25"/>
        <v>716000060378</v>
      </c>
      <c r="AL235" s="101" t="str">
        <f t="shared" si="21"/>
        <v>716000060378</v>
      </c>
      <c r="AM235" s="101" t="str">
        <f t="shared" si="22"/>
        <v>PLUMON PARA PIZARRA ACRILICA PUNTA GRUESA</v>
      </c>
      <c r="AN235" s="101" t="str">
        <f t="shared" si="23"/>
        <v>UNIDAD</v>
      </c>
      <c r="AO235" s="101">
        <f t="shared" si="24"/>
        <v>2.5</v>
      </c>
    </row>
    <row r="236" spans="1:41" x14ac:dyDescent="0.25">
      <c r="A236" s="101" t="s">
        <v>424</v>
      </c>
      <c r="B236" s="101" t="s">
        <v>425</v>
      </c>
      <c r="C236" s="101">
        <v>112</v>
      </c>
      <c r="D236" s="101" t="s">
        <v>113</v>
      </c>
      <c r="E236" s="101" t="s">
        <v>325</v>
      </c>
      <c r="F236" s="101" t="s">
        <v>399</v>
      </c>
      <c r="G236" s="101" t="s">
        <v>150</v>
      </c>
      <c r="H236" s="101" t="s">
        <v>113</v>
      </c>
      <c r="I236" s="101">
        <v>112</v>
      </c>
      <c r="J236" s="101">
        <v>2016</v>
      </c>
      <c r="K236" s="101">
        <v>1505</v>
      </c>
      <c r="L236" s="101" t="s">
        <v>117</v>
      </c>
      <c r="M236" s="101">
        <v>1.6</v>
      </c>
      <c r="N236" s="101">
        <v>112</v>
      </c>
      <c r="O236" s="101" t="s">
        <v>608</v>
      </c>
      <c r="P236" s="101" t="s">
        <v>113</v>
      </c>
      <c r="Q236" s="101" t="s">
        <v>609</v>
      </c>
      <c r="R236" s="101" t="s">
        <v>120</v>
      </c>
      <c r="S236" s="101" t="s">
        <v>121</v>
      </c>
      <c r="T236" s="101" t="s">
        <v>608</v>
      </c>
      <c r="U236" s="101" t="s">
        <v>609</v>
      </c>
      <c r="W236" s="101" t="s">
        <v>124</v>
      </c>
      <c r="X236" s="101">
        <v>0</v>
      </c>
      <c r="Y236" s="101">
        <v>0</v>
      </c>
      <c r="Z236" s="101">
        <v>0</v>
      </c>
      <c r="AA236" s="101">
        <v>0</v>
      </c>
      <c r="AB236" s="101" t="s">
        <v>125</v>
      </c>
      <c r="AC236" s="101">
        <v>0</v>
      </c>
      <c r="AD236" s="101" t="s">
        <v>1</v>
      </c>
      <c r="AE236" s="101">
        <v>112</v>
      </c>
      <c r="AG236" s="101" t="s">
        <v>1</v>
      </c>
      <c r="AH236" s="101">
        <v>0</v>
      </c>
      <c r="AJ236" s="101" t="str">
        <f t="shared" si="25"/>
        <v>716000060379</v>
      </c>
      <c r="AL236" s="101" t="str">
        <f t="shared" si="21"/>
        <v>716000060379</v>
      </c>
      <c r="AM236" s="101" t="str">
        <f t="shared" si="22"/>
        <v>PLUMON PARA PIZARRA ACRILICA PUNTA MEDIANA</v>
      </c>
      <c r="AN236" s="101" t="str">
        <f t="shared" si="23"/>
        <v>UNIDAD</v>
      </c>
      <c r="AO236" s="101">
        <f t="shared" si="24"/>
        <v>1.6</v>
      </c>
    </row>
    <row r="237" spans="1:41" x14ac:dyDescent="0.25">
      <c r="A237" s="101" t="s">
        <v>426</v>
      </c>
      <c r="B237" s="101" t="s">
        <v>427</v>
      </c>
      <c r="C237" s="101">
        <v>112</v>
      </c>
      <c r="D237" s="101" t="s">
        <v>113</v>
      </c>
      <c r="E237" s="101" t="s">
        <v>325</v>
      </c>
      <c r="F237" s="101" t="s">
        <v>399</v>
      </c>
      <c r="G237" s="101" t="s">
        <v>150</v>
      </c>
      <c r="H237" s="101" t="s">
        <v>113</v>
      </c>
      <c r="I237" s="101">
        <v>112</v>
      </c>
      <c r="J237" s="101">
        <v>2016</v>
      </c>
      <c r="K237" s="101">
        <v>1004</v>
      </c>
      <c r="L237" s="101" t="s">
        <v>117</v>
      </c>
      <c r="M237" s="101">
        <v>1.3</v>
      </c>
      <c r="N237" s="101">
        <v>112</v>
      </c>
      <c r="O237" s="101" t="s">
        <v>163</v>
      </c>
      <c r="P237" s="101" t="s">
        <v>113</v>
      </c>
      <c r="Q237" s="101" t="s">
        <v>119</v>
      </c>
      <c r="R237" s="101" t="s">
        <v>120</v>
      </c>
      <c r="S237" s="101" t="s">
        <v>121</v>
      </c>
      <c r="T237" s="101" t="s">
        <v>163</v>
      </c>
      <c r="U237" s="101" t="s">
        <v>119</v>
      </c>
      <c r="W237" s="101" t="s">
        <v>124</v>
      </c>
      <c r="X237" s="101">
        <v>0</v>
      </c>
      <c r="Y237" s="101">
        <v>0</v>
      </c>
      <c r="Z237" s="101">
        <v>0</v>
      </c>
      <c r="AA237" s="101">
        <v>0</v>
      </c>
      <c r="AB237" s="101" t="s">
        <v>125</v>
      </c>
      <c r="AC237" s="101">
        <v>0</v>
      </c>
      <c r="AD237" s="101" t="s">
        <v>1</v>
      </c>
      <c r="AE237" s="101">
        <v>112</v>
      </c>
      <c r="AG237" s="101" t="s">
        <v>1</v>
      </c>
      <c r="AH237" s="101">
        <v>0</v>
      </c>
      <c r="AJ237" s="101" t="str">
        <f t="shared" si="25"/>
        <v>716000060381</v>
      </c>
      <c r="AL237" s="101" t="str">
        <f t="shared" si="21"/>
        <v>716000060381</v>
      </c>
      <c r="AM237" s="101" t="str">
        <f t="shared" si="22"/>
        <v>PLUMON MARCADOR DE TINTA AL AGUA PUNTA GRUESA</v>
      </c>
      <c r="AN237" s="101" t="str">
        <f t="shared" si="23"/>
        <v>UNIDAD</v>
      </c>
      <c r="AO237" s="101">
        <f t="shared" si="24"/>
        <v>1.3</v>
      </c>
    </row>
    <row r="238" spans="1:41" x14ac:dyDescent="0.25">
      <c r="A238" s="101" t="s">
        <v>428</v>
      </c>
      <c r="B238" s="101" t="s">
        <v>429</v>
      </c>
      <c r="C238" s="101">
        <v>112</v>
      </c>
      <c r="D238" s="101" t="s">
        <v>113</v>
      </c>
      <c r="E238" s="101" t="s">
        <v>325</v>
      </c>
      <c r="F238" s="101" t="s">
        <v>399</v>
      </c>
      <c r="G238" s="101" t="s">
        <v>150</v>
      </c>
      <c r="H238" s="101" t="s">
        <v>113</v>
      </c>
      <c r="I238" s="101">
        <v>112</v>
      </c>
      <c r="J238" s="101">
        <v>2016</v>
      </c>
      <c r="K238" s="101">
        <v>1505</v>
      </c>
      <c r="L238" s="101" t="s">
        <v>117</v>
      </c>
      <c r="M238" s="101">
        <v>1.0900000000000001</v>
      </c>
      <c r="N238" s="101">
        <v>112</v>
      </c>
      <c r="O238" s="101" t="s">
        <v>615</v>
      </c>
      <c r="P238" s="101" t="s">
        <v>113</v>
      </c>
      <c r="Q238" s="101" t="s">
        <v>609</v>
      </c>
      <c r="R238" s="101" t="s">
        <v>120</v>
      </c>
      <c r="S238" s="101" t="s">
        <v>121</v>
      </c>
      <c r="T238" s="101" t="s">
        <v>620</v>
      </c>
      <c r="U238" s="101" t="s">
        <v>609</v>
      </c>
      <c r="W238" s="101" t="s">
        <v>124</v>
      </c>
      <c r="X238" s="101">
        <v>0</v>
      </c>
      <c r="Y238" s="101">
        <v>0</v>
      </c>
      <c r="Z238" s="101">
        <v>0</v>
      </c>
      <c r="AA238" s="101">
        <v>0</v>
      </c>
      <c r="AB238" s="101" t="s">
        <v>125</v>
      </c>
      <c r="AC238" s="101">
        <v>0</v>
      </c>
      <c r="AD238" s="101" t="s">
        <v>1</v>
      </c>
      <c r="AE238" s="101">
        <v>112</v>
      </c>
      <c r="AG238" s="101" t="s">
        <v>1</v>
      </c>
      <c r="AH238" s="101">
        <v>0</v>
      </c>
      <c r="AJ238" s="101" t="str">
        <f t="shared" si="25"/>
        <v>716000060383</v>
      </c>
      <c r="AL238" s="101" t="str">
        <f t="shared" si="21"/>
        <v>716000060383</v>
      </c>
      <c r="AM238" s="101" t="str">
        <f t="shared" si="22"/>
        <v>PLUMON MARCADOR DE TINTA AL AGUA PUNTA MEDIANA</v>
      </c>
      <c r="AN238" s="101" t="str">
        <f t="shared" si="23"/>
        <v>UNIDAD</v>
      </c>
      <c r="AO238" s="101">
        <f t="shared" si="24"/>
        <v>1.0900000000000001</v>
      </c>
    </row>
    <row r="239" spans="1:41" x14ac:dyDescent="0.25">
      <c r="A239" s="101" t="s">
        <v>720</v>
      </c>
      <c r="B239" s="101" t="s">
        <v>721</v>
      </c>
      <c r="C239" s="101">
        <v>112</v>
      </c>
      <c r="D239" s="101" t="s">
        <v>113</v>
      </c>
      <c r="E239" s="101" t="s">
        <v>325</v>
      </c>
      <c r="F239" s="101" t="s">
        <v>399</v>
      </c>
      <c r="G239" s="101" t="s">
        <v>150</v>
      </c>
      <c r="H239" s="101" t="s">
        <v>113</v>
      </c>
      <c r="I239" s="101">
        <v>112</v>
      </c>
      <c r="J239" s="101">
        <v>2016</v>
      </c>
      <c r="K239" s="101">
        <v>1505</v>
      </c>
      <c r="L239" s="101" t="s">
        <v>117</v>
      </c>
      <c r="M239" s="101">
        <v>2.9</v>
      </c>
      <c r="N239" s="101">
        <v>112</v>
      </c>
      <c r="O239" s="101" t="s">
        <v>608</v>
      </c>
      <c r="P239" s="101" t="s">
        <v>113</v>
      </c>
      <c r="Q239" s="101" t="s">
        <v>609</v>
      </c>
      <c r="R239" s="101" t="s">
        <v>120</v>
      </c>
      <c r="S239" s="101" t="s">
        <v>121</v>
      </c>
      <c r="T239" s="101" t="s">
        <v>608</v>
      </c>
      <c r="U239" s="101" t="s">
        <v>609</v>
      </c>
      <c r="W239" s="101" t="s">
        <v>124</v>
      </c>
      <c r="X239" s="101">
        <v>0</v>
      </c>
      <c r="Y239" s="101">
        <v>0</v>
      </c>
      <c r="Z239" s="101">
        <v>0</v>
      </c>
      <c r="AA239" s="101">
        <v>0</v>
      </c>
      <c r="AB239" s="101" t="s">
        <v>125</v>
      </c>
      <c r="AC239" s="101">
        <v>0</v>
      </c>
      <c r="AD239" s="101" t="s">
        <v>1</v>
      </c>
      <c r="AE239" s="101">
        <v>112</v>
      </c>
      <c r="AG239" s="101" t="s">
        <v>1</v>
      </c>
      <c r="AH239" s="101">
        <v>0</v>
      </c>
      <c r="AJ239" s="101" t="str">
        <f t="shared" si="25"/>
        <v>716000060385</v>
      </c>
      <c r="AL239" s="101" t="str">
        <f t="shared" si="21"/>
        <v>716000060385</v>
      </c>
      <c r="AM239" s="101" t="str">
        <f t="shared" si="22"/>
        <v>PLUMON RESALTADOR PUNTA MEDIANA BISELADA</v>
      </c>
      <c r="AN239" s="101" t="str">
        <f t="shared" si="23"/>
        <v>UNIDAD</v>
      </c>
      <c r="AO239" s="101">
        <f t="shared" si="24"/>
        <v>2.9</v>
      </c>
    </row>
    <row r="240" spans="1:41" x14ac:dyDescent="0.25">
      <c r="A240" s="101" t="s">
        <v>722</v>
      </c>
      <c r="B240" s="101" t="s">
        <v>41</v>
      </c>
      <c r="C240" s="101">
        <v>112</v>
      </c>
      <c r="D240" s="101" t="s">
        <v>113</v>
      </c>
      <c r="E240" s="101" t="s">
        <v>325</v>
      </c>
      <c r="F240" s="101" t="s">
        <v>399</v>
      </c>
      <c r="G240" s="101" t="s">
        <v>150</v>
      </c>
      <c r="H240" s="101" t="s">
        <v>113</v>
      </c>
      <c r="I240" s="101">
        <v>112</v>
      </c>
      <c r="J240" s="101">
        <v>2016</v>
      </c>
      <c r="K240" s="101">
        <v>1505</v>
      </c>
      <c r="L240" s="101" t="s">
        <v>117</v>
      </c>
      <c r="M240" s="101">
        <v>2.5</v>
      </c>
      <c r="N240" s="101">
        <v>112</v>
      </c>
      <c r="O240" s="101" t="s">
        <v>612</v>
      </c>
      <c r="P240" s="101" t="s">
        <v>113</v>
      </c>
      <c r="Q240" s="101" t="s">
        <v>609</v>
      </c>
      <c r="R240" s="101" t="s">
        <v>120</v>
      </c>
      <c r="S240" s="101" t="s">
        <v>121</v>
      </c>
      <c r="T240" s="101" t="s">
        <v>613</v>
      </c>
      <c r="U240" s="101" t="s">
        <v>609</v>
      </c>
      <c r="W240" s="101" t="s">
        <v>124</v>
      </c>
      <c r="X240" s="101">
        <v>0</v>
      </c>
      <c r="Y240" s="101">
        <v>0</v>
      </c>
      <c r="Z240" s="101">
        <v>0</v>
      </c>
      <c r="AA240" s="101">
        <v>0</v>
      </c>
      <c r="AB240" s="101" t="s">
        <v>125</v>
      </c>
      <c r="AC240" s="101">
        <v>0</v>
      </c>
      <c r="AD240" s="101" t="s">
        <v>1</v>
      </c>
      <c r="AE240" s="101">
        <v>112</v>
      </c>
      <c r="AG240" s="101" t="s">
        <v>1</v>
      </c>
      <c r="AH240" s="101">
        <v>0</v>
      </c>
      <c r="AJ240" s="101" t="str">
        <f t="shared" si="25"/>
        <v>716000060389</v>
      </c>
      <c r="AL240" s="101" t="str">
        <f t="shared" si="21"/>
        <v>716000060389</v>
      </c>
      <c r="AM240" s="101" t="str">
        <f t="shared" si="22"/>
        <v>PLUMON RESALTADOR PUNTA GRUESA BISELADA</v>
      </c>
      <c r="AN240" s="101" t="str">
        <f t="shared" si="23"/>
        <v>UNIDAD</v>
      </c>
      <c r="AO240" s="101">
        <f t="shared" si="24"/>
        <v>2.5</v>
      </c>
    </row>
    <row r="241" spans="1:41" x14ac:dyDescent="0.25">
      <c r="A241" s="101" t="s">
        <v>723</v>
      </c>
      <c r="B241" s="101" t="s">
        <v>43</v>
      </c>
      <c r="C241" s="101">
        <v>112</v>
      </c>
      <c r="D241" s="101" t="s">
        <v>113</v>
      </c>
      <c r="E241" s="101" t="s">
        <v>325</v>
      </c>
      <c r="F241" s="101" t="s">
        <v>399</v>
      </c>
      <c r="G241" s="101" t="s">
        <v>150</v>
      </c>
      <c r="H241" s="101" t="s">
        <v>113</v>
      </c>
      <c r="I241" s="101">
        <v>112</v>
      </c>
      <c r="J241" s="101">
        <v>2016</v>
      </c>
      <c r="K241" s="101">
        <v>1505</v>
      </c>
      <c r="L241" s="101" t="s">
        <v>117</v>
      </c>
      <c r="M241" s="101">
        <v>2.5</v>
      </c>
      <c r="N241" s="101">
        <v>112</v>
      </c>
      <c r="O241" s="101" t="s">
        <v>612</v>
      </c>
      <c r="P241" s="101" t="s">
        <v>113</v>
      </c>
      <c r="Q241" s="101" t="s">
        <v>609</v>
      </c>
      <c r="R241" s="101" t="s">
        <v>120</v>
      </c>
      <c r="S241" s="101" t="s">
        <v>121</v>
      </c>
      <c r="T241" s="101" t="s">
        <v>613</v>
      </c>
      <c r="U241" s="101" t="s">
        <v>609</v>
      </c>
      <c r="W241" s="101" t="s">
        <v>124</v>
      </c>
      <c r="X241" s="101">
        <v>0</v>
      </c>
      <c r="Y241" s="101">
        <v>0</v>
      </c>
      <c r="Z241" s="101">
        <v>0</v>
      </c>
      <c r="AA241" s="101">
        <v>0</v>
      </c>
      <c r="AB241" s="101" t="s">
        <v>125</v>
      </c>
      <c r="AC241" s="101">
        <v>0</v>
      </c>
      <c r="AD241" s="101" t="s">
        <v>1</v>
      </c>
      <c r="AE241" s="101">
        <v>112</v>
      </c>
      <c r="AG241" s="101" t="s">
        <v>1</v>
      </c>
      <c r="AH241" s="101">
        <v>0</v>
      </c>
      <c r="AJ241" s="101" t="str">
        <f t="shared" si="25"/>
        <v>716000060413</v>
      </c>
      <c r="AL241" s="101" t="str">
        <f t="shared" si="21"/>
        <v>716000060413</v>
      </c>
      <c r="AM241" s="101" t="str">
        <f t="shared" si="22"/>
        <v>PLUMON MARCADOR DE TINTA AL AGUA PUNTA GRUESA COLOR NEGRO</v>
      </c>
      <c r="AN241" s="101" t="str">
        <f t="shared" si="23"/>
        <v>UNIDAD</v>
      </c>
      <c r="AO241" s="101">
        <f t="shared" si="24"/>
        <v>2.5</v>
      </c>
    </row>
    <row r="242" spans="1:41" x14ac:dyDescent="0.25">
      <c r="A242" s="101" t="s">
        <v>724</v>
      </c>
      <c r="B242" s="101" t="s">
        <v>45</v>
      </c>
      <c r="C242" s="101">
        <v>112</v>
      </c>
      <c r="D242" s="101" t="s">
        <v>113</v>
      </c>
      <c r="E242" s="101" t="s">
        <v>325</v>
      </c>
      <c r="F242" s="101" t="s">
        <v>399</v>
      </c>
      <c r="G242" s="101" t="s">
        <v>150</v>
      </c>
      <c r="H242" s="101" t="s">
        <v>113</v>
      </c>
      <c r="I242" s="101">
        <v>112</v>
      </c>
      <c r="J242" s="101">
        <v>2016</v>
      </c>
      <c r="K242" s="101">
        <v>1505</v>
      </c>
      <c r="L242" s="101" t="s">
        <v>117</v>
      </c>
      <c r="M242" s="101">
        <v>2.5</v>
      </c>
      <c r="N242" s="101">
        <v>112</v>
      </c>
      <c r="O242" s="101" t="s">
        <v>612</v>
      </c>
      <c r="P242" s="101" t="s">
        <v>113</v>
      </c>
      <c r="Q242" s="101" t="s">
        <v>609</v>
      </c>
      <c r="R242" s="101" t="s">
        <v>120</v>
      </c>
      <c r="S242" s="101" t="s">
        <v>121</v>
      </c>
      <c r="T242" s="101" t="s">
        <v>613</v>
      </c>
      <c r="U242" s="101" t="s">
        <v>609</v>
      </c>
      <c r="W242" s="101" t="s">
        <v>124</v>
      </c>
      <c r="X242" s="101">
        <v>0</v>
      </c>
      <c r="Y242" s="101">
        <v>0</v>
      </c>
      <c r="Z242" s="101">
        <v>0</v>
      </c>
      <c r="AA242" s="101">
        <v>0</v>
      </c>
      <c r="AB242" s="101" t="s">
        <v>125</v>
      </c>
      <c r="AC242" s="101">
        <v>0</v>
      </c>
      <c r="AD242" s="101" t="s">
        <v>1</v>
      </c>
      <c r="AE242" s="101">
        <v>112</v>
      </c>
      <c r="AG242" s="101" t="s">
        <v>1</v>
      </c>
      <c r="AH242" s="101">
        <v>0</v>
      </c>
      <c r="AJ242" s="101" t="str">
        <f t="shared" si="25"/>
        <v>716000060414</v>
      </c>
      <c r="AL242" s="101" t="str">
        <f t="shared" si="21"/>
        <v>716000060414</v>
      </c>
      <c r="AM242" s="101" t="str">
        <f t="shared" si="22"/>
        <v>PLUMON MARCADOR DE TINTA AL AGUA PUNTA GRUESA COLOR ROJO</v>
      </c>
      <c r="AN242" s="101" t="str">
        <f t="shared" si="23"/>
        <v>UNIDAD</v>
      </c>
      <c r="AO242" s="101">
        <f t="shared" si="24"/>
        <v>2.5</v>
      </c>
    </row>
    <row r="243" spans="1:41" x14ac:dyDescent="0.25">
      <c r="A243" s="101" t="s">
        <v>725</v>
      </c>
      <c r="B243" s="101" t="s">
        <v>47</v>
      </c>
      <c r="C243" s="101">
        <v>112</v>
      </c>
      <c r="D243" s="101" t="s">
        <v>113</v>
      </c>
      <c r="E243" s="101" t="s">
        <v>325</v>
      </c>
      <c r="F243" s="101" t="s">
        <v>399</v>
      </c>
      <c r="G243" s="101" t="s">
        <v>150</v>
      </c>
      <c r="H243" s="101" t="s">
        <v>113</v>
      </c>
      <c r="I243" s="101">
        <v>112</v>
      </c>
      <c r="J243" s="101">
        <v>2016</v>
      </c>
      <c r="K243" s="101">
        <v>1505</v>
      </c>
      <c r="L243" s="101" t="s">
        <v>117</v>
      </c>
      <c r="M243" s="101">
        <v>2.5</v>
      </c>
      <c r="N243" s="101">
        <v>112</v>
      </c>
      <c r="O243" s="101" t="s">
        <v>612</v>
      </c>
      <c r="P243" s="101" t="s">
        <v>113</v>
      </c>
      <c r="Q243" s="101" t="s">
        <v>609</v>
      </c>
      <c r="R243" s="101" t="s">
        <v>120</v>
      </c>
      <c r="S243" s="101" t="s">
        <v>121</v>
      </c>
      <c r="T243" s="101" t="s">
        <v>613</v>
      </c>
      <c r="U243" s="101" t="s">
        <v>609</v>
      </c>
      <c r="W243" s="101" t="s">
        <v>124</v>
      </c>
      <c r="X243" s="101">
        <v>0</v>
      </c>
      <c r="Y243" s="101">
        <v>0</v>
      </c>
      <c r="Z243" s="101">
        <v>0</v>
      </c>
      <c r="AA243" s="101">
        <v>0</v>
      </c>
      <c r="AB243" s="101" t="s">
        <v>125</v>
      </c>
      <c r="AC243" s="101">
        <v>0</v>
      </c>
      <c r="AD243" s="101" t="s">
        <v>1</v>
      </c>
      <c r="AE243" s="101">
        <v>112</v>
      </c>
      <c r="AG243" s="101" t="s">
        <v>1</v>
      </c>
      <c r="AH243" s="101">
        <v>0</v>
      </c>
      <c r="AJ243" s="101" t="str">
        <f t="shared" si="25"/>
        <v>716000060415</v>
      </c>
      <c r="AL243" s="101" t="str">
        <f t="shared" si="21"/>
        <v>716000060415</v>
      </c>
      <c r="AM243" s="101" t="str">
        <f t="shared" si="22"/>
        <v>PLUMON MARCADOR DE TINTA AL AGUA PUNTA GRUESA COLOR AZUL</v>
      </c>
      <c r="AN243" s="101" t="str">
        <f t="shared" si="23"/>
        <v>UNIDAD</v>
      </c>
      <c r="AO243" s="101">
        <f t="shared" si="24"/>
        <v>2.5</v>
      </c>
    </row>
    <row r="244" spans="1:41" x14ac:dyDescent="0.25">
      <c r="A244" s="101" t="s">
        <v>726</v>
      </c>
      <c r="B244" s="101" t="s">
        <v>48</v>
      </c>
      <c r="C244" s="101">
        <v>112</v>
      </c>
      <c r="D244" s="101" t="s">
        <v>113</v>
      </c>
      <c r="E244" s="101" t="s">
        <v>325</v>
      </c>
      <c r="F244" s="101" t="s">
        <v>399</v>
      </c>
      <c r="G244" s="101" t="s">
        <v>150</v>
      </c>
      <c r="H244" s="101" t="s">
        <v>113</v>
      </c>
      <c r="I244" s="101">
        <v>112</v>
      </c>
      <c r="J244" s="101">
        <v>2016</v>
      </c>
      <c r="K244" s="101">
        <v>1505</v>
      </c>
      <c r="L244" s="101" t="s">
        <v>117</v>
      </c>
      <c r="M244" s="101">
        <v>2.5</v>
      </c>
      <c r="N244" s="101">
        <v>112</v>
      </c>
      <c r="O244" s="101" t="s">
        <v>612</v>
      </c>
      <c r="P244" s="101" t="s">
        <v>113</v>
      </c>
      <c r="Q244" s="101" t="s">
        <v>609</v>
      </c>
      <c r="R244" s="101" t="s">
        <v>120</v>
      </c>
      <c r="S244" s="101" t="s">
        <v>121</v>
      </c>
      <c r="T244" s="101" t="s">
        <v>613</v>
      </c>
      <c r="U244" s="101" t="s">
        <v>609</v>
      </c>
      <c r="W244" s="101" t="s">
        <v>124</v>
      </c>
      <c r="X244" s="101">
        <v>0</v>
      </c>
      <c r="Y244" s="101">
        <v>0</v>
      </c>
      <c r="Z244" s="101">
        <v>0</v>
      </c>
      <c r="AA244" s="101">
        <v>0</v>
      </c>
      <c r="AB244" s="101" t="s">
        <v>125</v>
      </c>
      <c r="AC244" s="101">
        <v>0</v>
      </c>
      <c r="AD244" s="101" t="s">
        <v>1</v>
      </c>
      <c r="AE244" s="101">
        <v>112</v>
      </c>
      <c r="AG244" s="101" t="s">
        <v>1</v>
      </c>
      <c r="AH244" s="101">
        <v>0</v>
      </c>
      <c r="AJ244" s="101" t="str">
        <f t="shared" si="25"/>
        <v>716000060416</v>
      </c>
      <c r="AL244" s="101" t="str">
        <f t="shared" si="21"/>
        <v>716000060416</v>
      </c>
      <c r="AM244" s="101" t="str">
        <f t="shared" si="22"/>
        <v>PLUMON MARCADOR DE TINTA AL AGUA PUNTA GRUESA COLOR VERDE</v>
      </c>
      <c r="AN244" s="101" t="str">
        <f t="shared" si="23"/>
        <v>UNIDAD</v>
      </c>
      <c r="AO244" s="101">
        <f t="shared" si="24"/>
        <v>2.5</v>
      </c>
    </row>
    <row r="245" spans="1:41" x14ac:dyDescent="0.25">
      <c r="A245" s="101" t="s">
        <v>430</v>
      </c>
      <c r="B245" s="101" t="s">
        <v>431</v>
      </c>
      <c r="C245" s="101">
        <v>112</v>
      </c>
      <c r="D245" s="101" t="s">
        <v>113</v>
      </c>
      <c r="E245" s="101" t="s">
        <v>325</v>
      </c>
      <c r="F245" s="101" t="s">
        <v>399</v>
      </c>
      <c r="G245" s="101" t="s">
        <v>150</v>
      </c>
      <c r="H245" s="101" t="s">
        <v>113</v>
      </c>
      <c r="I245" s="101">
        <v>112</v>
      </c>
      <c r="J245" s="101">
        <v>2016</v>
      </c>
      <c r="K245" s="101">
        <v>1004</v>
      </c>
      <c r="L245" s="101" t="s">
        <v>117</v>
      </c>
      <c r="M245" s="101">
        <v>1.0855999999999999</v>
      </c>
      <c r="N245" s="101">
        <v>112</v>
      </c>
      <c r="O245" s="101" t="s">
        <v>163</v>
      </c>
      <c r="P245" s="101" t="s">
        <v>113</v>
      </c>
      <c r="Q245" s="101" t="s">
        <v>119</v>
      </c>
      <c r="R245" s="101" t="s">
        <v>120</v>
      </c>
      <c r="S245" s="101" t="s">
        <v>121</v>
      </c>
      <c r="T245" s="101" t="s">
        <v>163</v>
      </c>
      <c r="U245" s="101" t="s">
        <v>119</v>
      </c>
      <c r="W245" s="101" t="s">
        <v>124</v>
      </c>
      <c r="X245" s="101">
        <v>0</v>
      </c>
      <c r="Y245" s="101">
        <v>0</v>
      </c>
      <c r="Z245" s="101">
        <v>0</v>
      </c>
      <c r="AA245" s="101">
        <v>0</v>
      </c>
      <c r="AB245" s="101" t="s">
        <v>125</v>
      </c>
      <c r="AC245" s="101">
        <v>0</v>
      </c>
      <c r="AD245" s="101" t="s">
        <v>1</v>
      </c>
      <c r="AE245" s="101">
        <v>112</v>
      </c>
      <c r="AG245" s="101" t="s">
        <v>1</v>
      </c>
      <c r="AH245" s="101">
        <v>0</v>
      </c>
      <c r="AJ245" s="101" t="str">
        <f t="shared" si="25"/>
        <v>716000060418</v>
      </c>
      <c r="AL245" s="101" t="str">
        <f t="shared" si="21"/>
        <v>716000060418</v>
      </c>
      <c r="AM245" s="101" t="str">
        <f t="shared" si="22"/>
        <v>PLUMON MARCADOR DE TINTA AL AGUA PUNTA MEDIANA COLOR ROJO</v>
      </c>
      <c r="AN245" s="101" t="str">
        <f t="shared" si="23"/>
        <v>UNIDAD</v>
      </c>
      <c r="AO245" s="101">
        <f t="shared" si="24"/>
        <v>1.0855999999999999</v>
      </c>
    </row>
    <row r="246" spans="1:41" x14ac:dyDescent="0.25">
      <c r="A246" s="101" t="s">
        <v>432</v>
      </c>
      <c r="B246" s="101" t="s">
        <v>433</v>
      </c>
      <c r="C246" s="101">
        <v>112</v>
      </c>
      <c r="D246" s="101" t="s">
        <v>113</v>
      </c>
      <c r="E246" s="101" t="s">
        <v>325</v>
      </c>
      <c r="F246" s="101" t="s">
        <v>399</v>
      </c>
      <c r="G246" s="101" t="s">
        <v>150</v>
      </c>
      <c r="H246" s="101" t="s">
        <v>113</v>
      </c>
      <c r="I246" s="101">
        <v>112</v>
      </c>
      <c r="J246" s="101">
        <v>2016</v>
      </c>
      <c r="K246" s="101">
        <v>1004</v>
      </c>
      <c r="L246" s="101" t="s">
        <v>117</v>
      </c>
      <c r="M246" s="101">
        <v>1.0855999999999999</v>
      </c>
      <c r="N246" s="101">
        <v>112</v>
      </c>
      <c r="O246" s="101" t="s">
        <v>163</v>
      </c>
      <c r="P246" s="101" t="s">
        <v>113</v>
      </c>
      <c r="Q246" s="101" t="s">
        <v>119</v>
      </c>
      <c r="R246" s="101" t="s">
        <v>120</v>
      </c>
      <c r="S246" s="101" t="s">
        <v>121</v>
      </c>
      <c r="T246" s="101" t="s">
        <v>163</v>
      </c>
      <c r="U246" s="101" t="s">
        <v>119</v>
      </c>
      <c r="W246" s="101" t="s">
        <v>124</v>
      </c>
      <c r="X246" s="101">
        <v>0</v>
      </c>
      <c r="Y246" s="101">
        <v>0</v>
      </c>
      <c r="Z246" s="101">
        <v>0</v>
      </c>
      <c r="AA246" s="101">
        <v>0</v>
      </c>
      <c r="AB246" s="101" t="s">
        <v>125</v>
      </c>
      <c r="AC246" s="101">
        <v>0</v>
      </c>
      <c r="AD246" s="101" t="s">
        <v>1</v>
      </c>
      <c r="AE246" s="101">
        <v>112</v>
      </c>
      <c r="AG246" s="101" t="s">
        <v>1</v>
      </c>
      <c r="AH246" s="101">
        <v>0</v>
      </c>
      <c r="AJ246" s="101" t="str">
        <f t="shared" si="25"/>
        <v>716000060419</v>
      </c>
      <c r="AL246" s="101" t="str">
        <f t="shared" si="21"/>
        <v>716000060419</v>
      </c>
      <c r="AM246" s="101" t="str">
        <f t="shared" si="22"/>
        <v>PLUMON MARCADOR DE TINTA AL AGUA PUNTA MEDIANA COLOR AZUL</v>
      </c>
      <c r="AN246" s="101" t="str">
        <f t="shared" si="23"/>
        <v>UNIDAD</v>
      </c>
      <c r="AO246" s="101">
        <f t="shared" si="24"/>
        <v>1.0855999999999999</v>
      </c>
    </row>
    <row r="247" spans="1:41" x14ac:dyDescent="0.25">
      <c r="A247" s="101" t="s">
        <v>727</v>
      </c>
      <c r="B247" s="101" t="s">
        <v>728</v>
      </c>
      <c r="C247" s="101">
        <v>112</v>
      </c>
      <c r="D247" s="101" t="s">
        <v>113</v>
      </c>
      <c r="E247" s="101" t="s">
        <v>325</v>
      </c>
      <c r="F247" s="101" t="s">
        <v>399</v>
      </c>
      <c r="G247" s="101" t="s">
        <v>150</v>
      </c>
      <c r="H247" s="101" t="s">
        <v>113</v>
      </c>
      <c r="I247" s="101">
        <v>112</v>
      </c>
      <c r="J247" s="101">
        <v>2016</v>
      </c>
      <c r="K247" s="101">
        <v>1505</v>
      </c>
      <c r="L247" s="101" t="s">
        <v>117</v>
      </c>
      <c r="M247" s="101">
        <v>2.5</v>
      </c>
      <c r="N247" s="101">
        <v>112</v>
      </c>
      <c r="O247" s="101" t="s">
        <v>612</v>
      </c>
      <c r="P247" s="101" t="s">
        <v>113</v>
      </c>
      <c r="Q247" s="101" t="s">
        <v>609</v>
      </c>
      <c r="R247" s="101" t="s">
        <v>120</v>
      </c>
      <c r="S247" s="101" t="s">
        <v>121</v>
      </c>
      <c r="T247" s="101" t="s">
        <v>613</v>
      </c>
      <c r="U247" s="101" t="s">
        <v>609</v>
      </c>
      <c r="W247" s="101" t="s">
        <v>124</v>
      </c>
      <c r="X247" s="101">
        <v>0</v>
      </c>
      <c r="Y247" s="101">
        <v>0</v>
      </c>
      <c r="Z247" s="101">
        <v>0</v>
      </c>
      <c r="AA247" s="101">
        <v>0</v>
      </c>
      <c r="AB247" s="101" t="s">
        <v>125</v>
      </c>
      <c r="AC247" s="101">
        <v>0</v>
      </c>
      <c r="AD247" s="101" t="s">
        <v>1</v>
      </c>
      <c r="AE247" s="101">
        <v>112</v>
      </c>
      <c r="AG247" s="101" t="s">
        <v>1</v>
      </c>
      <c r="AH247" s="101">
        <v>0</v>
      </c>
      <c r="AJ247" s="101" t="str">
        <f t="shared" si="25"/>
        <v>716000060443</v>
      </c>
      <c r="AL247" s="101" t="str">
        <f t="shared" si="21"/>
        <v>716000060443</v>
      </c>
      <c r="AM247" s="101" t="str">
        <f t="shared" si="22"/>
        <v>PLUMON RESALTADOR PUNTA GRUESA BISELADA COLOR AMARILLO</v>
      </c>
      <c r="AN247" s="101" t="str">
        <f t="shared" si="23"/>
        <v>UNIDAD</v>
      </c>
      <c r="AO247" s="101">
        <f t="shared" si="24"/>
        <v>2.5</v>
      </c>
    </row>
    <row r="248" spans="1:41" x14ac:dyDescent="0.25">
      <c r="A248" s="101" t="s">
        <v>729</v>
      </c>
      <c r="B248" s="101" t="s">
        <v>730</v>
      </c>
      <c r="C248" s="101">
        <v>112</v>
      </c>
      <c r="D248" s="101" t="s">
        <v>113</v>
      </c>
      <c r="E248" s="101" t="s">
        <v>325</v>
      </c>
      <c r="F248" s="101" t="s">
        <v>399</v>
      </c>
      <c r="G248" s="101" t="s">
        <v>150</v>
      </c>
      <c r="H248" s="101" t="s">
        <v>113</v>
      </c>
      <c r="I248" s="101">
        <v>112</v>
      </c>
      <c r="J248" s="101">
        <v>2016</v>
      </c>
      <c r="K248" s="101">
        <v>1505</v>
      </c>
      <c r="L248" s="101" t="s">
        <v>117</v>
      </c>
      <c r="M248" s="101">
        <v>2.5</v>
      </c>
      <c r="N248" s="101">
        <v>112</v>
      </c>
      <c r="O248" s="101" t="s">
        <v>612</v>
      </c>
      <c r="P248" s="101" t="s">
        <v>113</v>
      </c>
      <c r="Q248" s="101" t="s">
        <v>609</v>
      </c>
      <c r="R248" s="101" t="s">
        <v>120</v>
      </c>
      <c r="S248" s="101" t="s">
        <v>121</v>
      </c>
      <c r="T248" s="101" t="s">
        <v>613</v>
      </c>
      <c r="U248" s="101" t="s">
        <v>609</v>
      </c>
      <c r="W248" s="101" t="s">
        <v>124</v>
      </c>
      <c r="X248" s="101">
        <v>0</v>
      </c>
      <c r="Y248" s="101">
        <v>0</v>
      </c>
      <c r="Z248" s="101">
        <v>0</v>
      </c>
      <c r="AA248" s="101">
        <v>0</v>
      </c>
      <c r="AB248" s="101" t="s">
        <v>125</v>
      </c>
      <c r="AC248" s="101">
        <v>0</v>
      </c>
      <c r="AD248" s="101" t="s">
        <v>1</v>
      </c>
      <c r="AE248" s="101">
        <v>112</v>
      </c>
      <c r="AG248" s="101" t="s">
        <v>1</v>
      </c>
      <c r="AH248" s="101">
        <v>0</v>
      </c>
      <c r="AJ248" s="101" t="str">
        <f t="shared" si="25"/>
        <v>716000060444</v>
      </c>
      <c r="AL248" s="101" t="str">
        <f t="shared" si="21"/>
        <v>716000060444</v>
      </c>
      <c r="AM248" s="101" t="str">
        <f t="shared" si="22"/>
        <v>PLUMON RESALTADOR PUNTA GRUESA BISELADA COLOR ANARANJADO</v>
      </c>
      <c r="AN248" s="101" t="str">
        <f t="shared" si="23"/>
        <v>UNIDAD</v>
      </c>
      <c r="AO248" s="101">
        <f t="shared" si="24"/>
        <v>2.5</v>
      </c>
    </row>
    <row r="249" spans="1:41" x14ac:dyDescent="0.25">
      <c r="A249" s="101" t="s">
        <v>434</v>
      </c>
      <c r="B249" s="101" t="s">
        <v>435</v>
      </c>
      <c r="C249" s="101">
        <v>112</v>
      </c>
      <c r="D249" s="101" t="s">
        <v>113</v>
      </c>
      <c r="E249" s="101" t="s">
        <v>325</v>
      </c>
      <c r="F249" s="101" t="s">
        <v>399</v>
      </c>
      <c r="G249" s="101" t="s">
        <v>150</v>
      </c>
      <c r="H249" s="101" t="s">
        <v>113</v>
      </c>
      <c r="I249" s="101">
        <v>112</v>
      </c>
      <c r="J249" s="101">
        <v>2016</v>
      </c>
      <c r="K249" s="101">
        <v>1004</v>
      </c>
      <c r="L249" s="101" t="s">
        <v>117</v>
      </c>
      <c r="M249" s="101">
        <v>3</v>
      </c>
      <c r="N249" s="101">
        <v>112</v>
      </c>
      <c r="O249" s="101" t="s">
        <v>163</v>
      </c>
      <c r="P249" s="101" t="s">
        <v>113</v>
      </c>
      <c r="Q249" s="101" t="s">
        <v>119</v>
      </c>
      <c r="R249" s="101" t="s">
        <v>120</v>
      </c>
      <c r="S249" s="101" t="s">
        <v>121</v>
      </c>
      <c r="T249" s="101" t="s">
        <v>163</v>
      </c>
      <c r="U249" s="101" t="s">
        <v>119</v>
      </c>
      <c r="W249" s="101" t="s">
        <v>124</v>
      </c>
      <c r="X249" s="101">
        <v>0</v>
      </c>
      <c r="Y249" s="101">
        <v>0</v>
      </c>
      <c r="Z249" s="101">
        <v>0</v>
      </c>
      <c r="AA249" s="101">
        <v>0</v>
      </c>
      <c r="AB249" s="101" t="s">
        <v>125</v>
      </c>
      <c r="AC249" s="101">
        <v>0</v>
      </c>
      <c r="AD249" s="101" t="s">
        <v>1</v>
      </c>
      <c r="AE249" s="101">
        <v>112</v>
      </c>
      <c r="AG249" s="101" t="s">
        <v>1</v>
      </c>
      <c r="AH249" s="101">
        <v>0</v>
      </c>
      <c r="AJ249" s="101" t="str">
        <f t="shared" si="25"/>
        <v>716000060464</v>
      </c>
      <c r="AL249" s="101" t="str">
        <f t="shared" si="21"/>
        <v>716000060464</v>
      </c>
      <c r="AM249" s="101" t="str">
        <f t="shared" si="22"/>
        <v>PLUMON MARCADOR DE TINTA AL AGUA PUNTA DELGADA JUEGO X 12 COLORES</v>
      </c>
      <c r="AN249" s="101" t="str">
        <f t="shared" si="23"/>
        <v>UNIDAD</v>
      </c>
      <c r="AO249" s="101">
        <f t="shared" si="24"/>
        <v>3</v>
      </c>
    </row>
    <row r="250" spans="1:41" x14ac:dyDescent="0.25">
      <c r="A250" s="101" t="s">
        <v>436</v>
      </c>
      <c r="B250" s="101" t="s">
        <v>437</v>
      </c>
      <c r="C250" s="101">
        <v>112</v>
      </c>
      <c r="D250" s="101" t="s">
        <v>113</v>
      </c>
      <c r="E250" s="101" t="s">
        <v>325</v>
      </c>
      <c r="F250" s="101" t="s">
        <v>399</v>
      </c>
      <c r="G250" s="101" t="s">
        <v>150</v>
      </c>
      <c r="H250" s="101" t="s">
        <v>113</v>
      </c>
      <c r="I250" s="101">
        <v>112</v>
      </c>
      <c r="J250" s="101">
        <v>2016</v>
      </c>
      <c r="K250" s="101">
        <v>1505</v>
      </c>
      <c r="L250" s="101" t="s">
        <v>117</v>
      </c>
      <c r="M250" s="101">
        <v>3.5</v>
      </c>
      <c r="N250" s="101">
        <v>112</v>
      </c>
      <c r="O250" s="101" t="s">
        <v>612</v>
      </c>
      <c r="P250" s="101" t="s">
        <v>113</v>
      </c>
      <c r="Q250" s="101" t="s">
        <v>609</v>
      </c>
      <c r="R250" s="101" t="s">
        <v>120</v>
      </c>
      <c r="S250" s="101" t="s">
        <v>121</v>
      </c>
      <c r="T250" s="101" t="s">
        <v>613</v>
      </c>
      <c r="U250" s="101" t="s">
        <v>609</v>
      </c>
      <c r="W250" s="101" t="s">
        <v>124</v>
      </c>
      <c r="X250" s="101">
        <v>0</v>
      </c>
      <c r="Y250" s="101">
        <v>0</v>
      </c>
      <c r="Z250" s="101">
        <v>0</v>
      </c>
      <c r="AA250" s="101">
        <v>0</v>
      </c>
      <c r="AB250" s="101" t="s">
        <v>125</v>
      </c>
      <c r="AC250" s="101">
        <v>0</v>
      </c>
      <c r="AD250" s="101" t="s">
        <v>1</v>
      </c>
      <c r="AE250" s="101">
        <v>112</v>
      </c>
      <c r="AG250" s="101" t="s">
        <v>1</v>
      </c>
      <c r="AH250" s="101">
        <v>0</v>
      </c>
      <c r="AJ250" s="101" t="str">
        <f t="shared" si="25"/>
        <v>716000060540</v>
      </c>
      <c r="AL250" s="101" t="str">
        <f t="shared" si="21"/>
        <v>716000060540</v>
      </c>
      <c r="AM250" s="101" t="str">
        <f t="shared" si="22"/>
        <v>PLUMON PARA PIZARRA ACRILICA PUNTA GRUESA RECARGABLE COLOR AZUL</v>
      </c>
      <c r="AN250" s="101" t="str">
        <f t="shared" si="23"/>
        <v>UNIDAD</v>
      </c>
      <c r="AO250" s="101">
        <f t="shared" si="24"/>
        <v>3.5</v>
      </c>
    </row>
    <row r="251" spans="1:41" x14ac:dyDescent="0.25">
      <c r="A251" s="101" t="s">
        <v>438</v>
      </c>
      <c r="B251" s="101" t="s">
        <v>439</v>
      </c>
      <c r="C251" s="101">
        <v>112</v>
      </c>
      <c r="D251" s="101" t="s">
        <v>113</v>
      </c>
      <c r="E251" s="101" t="s">
        <v>325</v>
      </c>
      <c r="F251" s="101" t="s">
        <v>399</v>
      </c>
      <c r="G251" s="101" t="s">
        <v>150</v>
      </c>
      <c r="H251" s="101" t="s">
        <v>113</v>
      </c>
      <c r="I251" s="101">
        <v>112</v>
      </c>
      <c r="J251" s="101">
        <v>2016</v>
      </c>
      <c r="K251" s="101">
        <v>1505</v>
      </c>
      <c r="L251" s="101" t="s">
        <v>117</v>
      </c>
      <c r="M251" s="101">
        <v>3.5</v>
      </c>
      <c r="N251" s="101">
        <v>112</v>
      </c>
      <c r="O251" s="101" t="s">
        <v>612</v>
      </c>
      <c r="P251" s="101" t="s">
        <v>113</v>
      </c>
      <c r="Q251" s="101" t="s">
        <v>609</v>
      </c>
      <c r="R251" s="101" t="s">
        <v>120</v>
      </c>
      <c r="S251" s="101" t="s">
        <v>121</v>
      </c>
      <c r="T251" s="101" t="s">
        <v>613</v>
      </c>
      <c r="U251" s="101" t="s">
        <v>609</v>
      </c>
      <c r="W251" s="101" t="s">
        <v>124</v>
      </c>
      <c r="X251" s="101">
        <v>0</v>
      </c>
      <c r="Y251" s="101">
        <v>0</v>
      </c>
      <c r="Z251" s="101">
        <v>0</v>
      </c>
      <c r="AA251" s="101">
        <v>0</v>
      </c>
      <c r="AB251" s="101" t="s">
        <v>125</v>
      </c>
      <c r="AC251" s="101">
        <v>0</v>
      </c>
      <c r="AD251" s="101" t="s">
        <v>1</v>
      </c>
      <c r="AE251" s="101">
        <v>112</v>
      </c>
      <c r="AG251" s="101" t="s">
        <v>1</v>
      </c>
      <c r="AH251" s="101">
        <v>0</v>
      </c>
      <c r="AJ251" s="101" t="str">
        <f t="shared" si="25"/>
        <v>716000060541</v>
      </c>
      <c r="AL251" s="101" t="str">
        <f t="shared" si="21"/>
        <v>716000060541</v>
      </c>
      <c r="AM251" s="101" t="str">
        <f t="shared" si="22"/>
        <v>PLUMON PARA PIZARRA ACRILICA PUNTA GRUESA RECARGABLE COLOR ROJO</v>
      </c>
      <c r="AN251" s="101" t="str">
        <f t="shared" si="23"/>
        <v>UNIDAD</v>
      </c>
      <c r="AO251" s="101">
        <f t="shared" si="24"/>
        <v>3.5</v>
      </c>
    </row>
    <row r="252" spans="1:41" x14ac:dyDescent="0.25">
      <c r="A252" s="101" t="s">
        <v>440</v>
      </c>
      <c r="B252" s="101" t="s">
        <v>441</v>
      </c>
      <c r="C252" s="101">
        <v>112</v>
      </c>
      <c r="D252" s="101" t="s">
        <v>113</v>
      </c>
      <c r="E252" s="101" t="s">
        <v>325</v>
      </c>
      <c r="F252" s="101" t="s">
        <v>399</v>
      </c>
      <c r="G252" s="101" t="s">
        <v>150</v>
      </c>
      <c r="H252" s="101" t="s">
        <v>113</v>
      </c>
      <c r="I252" s="101">
        <v>112</v>
      </c>
      <c r="J252" s="101">
        <v>2016</v>
      </c>
      <c r="K252" s="101">
        <v>1505</v>
      </c>
      <c r="L252" s="101" t="s">
        <v>117</v>
      </c>
      <c r="M252" s="101">
        <v>3.5</v>
      </c>
      <c r="N252" s="101">
        <v>112</v>
      </c>
      <c r="O252" s="101" t="s">
        <v>612</v>
      </c>
      <c r="P252" s="101" t="s">
        <v>113</v>
      </c>
      <c r="Q252" s="101" t="s">
        <v>609</v>
      </c>
      <c r="R252" s="101" t="s">
        <v>120</v>
      </c>
      <c r="S252" s="101" t="s">
        <v>121</v>
      </c>
      <c r="T252" s="101" t="s">
        <v>613</v>
      </c>
      <c r="U252" s="101" t="s">
        <v>609</v>
      </c>
      <c r="W252" s="101" t="s">
        <v>124</v>
      </c>
      <c r="X252" s="101">
        <v>0</v>
      </c>
      <c r="Y252" s="101">
        <v>0</v>
      </c>
      <c r="Z252" s="101">
        <v>0</v>
      </c>
      <c r="AA252" s="101">
        <v>0</v>
      </c>
      <c r="AB252" s="101" t="s">
        <v>125</v>
      </c>
      <c r="AC252" s="101">
        <v>0</v>
      </c>
      <c r="AD252" s="101" t="s">
        <v>1</v>
      </c>
      <c r="AE252" s="101">
        <v>112</v>
      </c>
      <c r="AG252" s="101" t="s">
        <v>1</v>
      </c>
      <c r="AH252" s="101">
        <v>0</v>
      </c>
      <c r="AJ252" s="101" t="str">
        <f t="shared" si="25"/>
        <v>716000060542</v>
      </c>
      <c r="AL252" s="101" t="str">
        <f t="shared" si="21"/>
        <v>716000060542</v>
      </c>
      <c r="AM252" s="101" t="str">
        <f t="shared" si="22"/>
        <v>PLUMON PARA PIZARRA ACRILICA PUNTA GRUESA RECARGABLE COLOR NEGRO</v>
      </c>
      <c r="AN252" s="101" t="str">
        <f t="shared" si="23"/>
        <v>UNIDAD</v>
      </c>
      <c r="AO252" s="101">
        <f t="shared" si="24"/>
        <v>3.5</v>
      </c>
    </row>
    <row r="253" spans="1:41" x14ac:dyDescent="0.25">
      <c r="A253" s="101" t="s">
        <v>731</v>
      </c>
      <c r="B253" s="101" t="s">
        <v>732</v>
      </c>
      <c r="C253" s="101">
        <v>112</v>
      </c>
      <c r="D253" s="101" t="s">
        <v>113</v>
      </c>
      <c r="E253" s="101" t="s">
        <v>325</v>
      </c>
      <c r="F253" s="101" t="s">
        <v>399</v>
      </c>
      <c r="G253" s="101" t="s">
        <v>150</v>
      </c>
      <c r="H253" s="101" t="s">
        <v>113</v>
      </c>
      <c r="I253" s="101">
        <v>112</v>
      </c>
      <c r="J253" s="101">
        <v>2016</v>
      </c>
      <c r="K253" s="101">
        <v>1505</v>
      </c>
      <c r="L253" s="101" t="s">
        <v>117</v>
      </c>
      <c r="M253" s="101">
        <v>3.5</v>
      </c>
      <c r="N253" s="101">
        <v>112</v>
      </c>
      <c r="O253" s="101" t="s">
        <v>612</v>
      </c>
      <c r="P253" s="101" t="s">
        <v>113</v>
      </c>
      <c r="Q253" s="101" t="s">
        <v>609</v>
      </c>
      <c r="R253" s="101" t="s">
        <v>120</v>
      </c>
      <c r="S253" s="101" t="s">
        <v>121</v>
      </c>
      <c r="T253" s="101" t="s">
        <v>613</v>
      </c>
      <c r="U253" s="101" t="s">
        <v>609</v>
      </c>
      <c r="W253" s="101" t="s">
        <v>124</v>
      </c>
      <c r="X253" s="101">
        <v>0</v>
      </c>
      <c r="Y253" s="101">
        <v>0</v>
      </c>
      <c r="Z253" s="101">
        <v>0</v>
      </c>
      <c r="AA253" s="101">
        <v>0</v>
      </c>
      <c r="AB253" s="101" t="s">
        <v>125</v>
      </c>
      <c r="AC253" s="101">
        <v>0</v>
      </c>
      <c r="AD253" s="101" t="s">
        <v>1</v>
      </c>
      <c r="AE253" s="101">
        <v>112</v>
      </c>
      <c r="AG253" s="101" t="s">
        <v>1</v>
      </c>
      <c r="AH253" s="101">
        <v>0</v>
      </c>
      <c r="AJ253" s="101" t="str">
        <f t="shared" si="25"/>
        <v>716000060543</v>
      </c>
      <c r="AL253" s="101" t="str">
        <f t="shared" si="21"/>
        <v>716000060543</v>
      </c>
      <c r="AM253" s="101" t="str">
        <f t="shared" si="22"/>
        <v>PLUMON PARA PIZARRA ACRILICA PUNTA GRUESA RECARGABLE COLOR VERDE</v>
      </c>
      <c r="AN253" s="101" t="str">
        <f t="shared" si="23"/>
        <v>UNIDAD</v>
      </c>
      <c r="AO253" s="101">
        <f t="shared" si="24"/>
        <v>3.5</v>
      </c>
    </row>
    <row r="254" spans="1:41" x14ac:dyDescent="0.25">
      <c r="A254" s="101" t="s">
        <v>442</v>
      </c>
      <c r="B254" s="101" t="s">
        <v>443</v>
      </c>
      <c r="C254" s="101">
        <v>343</v>
      </c>
      <c r="D254" s="101" t="s">
        <v>113</v>
      </c>
      <c r="E254" s="101" t="s">
        <v>325</v>
      </c>
      <c r="F254" s="101" t="s">
        <v>399</v>
      </c>
      <c r="G254" s="101" t="s">
        <v>150</v>
      </c>
      <c r="H254" s="101" t="s">
        <v>113</v>
      </c>
      <c r="I254" s="101">
        <v>343</v>
      </c>
      <c r="J254" s="101">
        <v>2016</v>
      </c>
      <c r="K254" s="101">
        <v>1004</v>
      </c>
      <c r="L254" s="101" t="s">
        <v>117</v>
      </c>
      <c r="M254" s="101">
        <v>0.7</v>
      </c>
      <c r="N254" s="101">
        <v>343</v>
      </c>
      <c r="O254" s="101" t="s">
        <v>153</v>
      </c>
      <c r="P254" s="101" t="s">
        <v>113</v>
      </c>
      <c r="Q254" s="101" t="s">
        <v>119</v>
      </c>
      <c r="R254" s="101" t="s">
        <v>120</v>
      </c>
      <c r="S254" s="101" t="s">
        <v>121</v>
      </c>
      <c r="T254" s="101" t="s">
        <v>153</v>
      </c>
      <c r="U254" s="101" t="s">
        <v>119</v>
      </c>
      <c r="W254" s="101" t="s">
        <v>124</v>
      </c>
      <c r="X254" s="101">
        <v>0</v>
      </c>
      <c r="Y254" s="101">
        <v>0</v>
      </c>
      <c r="Z254" s="101">
        <v>0</v>
      </c>
      <c r="AA254" s="101">
        <v>0</v>
      </c>
      <c r="AB254" s="101" t="s">
        <v>125</v>
      </c>
      <c r="AC254" s="101">
        <v>0</v>
      </c>
      <c r="AD254" s="101" t="s">
        <v>6</v>
      </c>
      <c r="AE254" s="101">
        <v>343</v>
      </c>
      <c r="AG254" s="101" t="s">
        <v>6</v>
      </c>
      <c r="AH254" s="101">
        <v>0</v>
      </c>
      <c r="AJ254" s="101" t="str">
        <f t="shared" si="25"/>
        <v>716000060546</v>
      </c>
      <c r="AL254" s="101" t="str">
        <f t="shared" si="21"/>
        <v>716000060546</v>
      </c>
      <c r="AM254" s="101" t="str">
        <f t="shared" si="22"/>
        <v>PLUMON MARCADOR DE TINTA AL AGUA PUNTA  GRUESA</v>
      </c>
      <c r="AN254" s="101" t="str">
        <f t="shared" si="23"/>
        <v>DOCENA</v>
      </c>
      <c r="AO254" s="101">
        <f t="shared" si="24"/>
        <v>0.7</v>
      </c>
    </row>
    <row r="255" spans="1:41" x14ac:dyDescent="0.25">
      <c r="A255" s="101" t="s">
        <v>444</v>
      </c>
      <c r="B255" s="101" t="s">
        <v>445</v>
      </c>
      <c r="C255" s="101">
        <v>112</v>
      </c>
      <c r="D255" s="101" t="s">
        <v>113</v>
      </c>
      <c r="E255" s="101" t="s">
        <v>325</v>
      </c>
      <c r="F255" s="101" t="s">
        <v>399</v>
      </c>
      <c r="G255" s="101" t="s">
        <v>150</v>
      </c>
      <c r="H255" s="101" t="s">
        <v>113</v>
      </c>
      <c r="I255" s="101">
        <v>112</v>
      </c>
      <c r="J255" s="101">
        <v>2016</v>
      </c>
      <c r="K255" s="101">
        <v>1004</v>
      </c>
      <c r="L255" s="101" t="s">
        <v>117</v>
      </c>
      <c r="M255" s="101">
        <v>1.54</v>
      </c>
      <c r="N255" s="101">
        <v>112</v>
      </c>
      <c r="O255" s="101" t="s">
        <v>156</v>
      </c>
      <c r="P255" s="101" t="s">
        <v>113</v>
      </c>
      <c r="Q255" s="101" t="s">
        <v>123</v>
      </c>
      <c r="R255" s="101" t="s">
        <v>139</v>
      </c>
      <c r="S255" s="101" t="s">
        <v>121</v>
      </c>
      <c r="T255" s="101" t="s">
        <v>163</v>
      </c>
      <c r="U255" s="101" t="s">
        <v>119</v>
      </c>
      <c r="W255" s="101" t="s">
        <v>124</v>
      </c>
      <c r="X255" s="101">
        <v>0</v>
      </c>
      <c r="Y255" s="101">
        <v>0</v>
      </c>
      <c r="Z255" s="101">
        <v>0</v>
      </c>
      <c r="AA255" s="101">
        <v>0</v>
      </c>
      <c r="AB255" s="101" t="s">
        <v>125</v>
      </c>
      <c r="AC255" s="101">
        <v>0</v>
      </c>
      <c r="AD255" s="101" t="s">
        <v>1</v>
      </c>
      <c r="AE255" s="101">
        <v>112</v>
      </c>
      <c r="AG255" s="101" t="s">
        <v>1</v>
      </c>
      <c r="AH255" s="101">
        <v>0</v>
      </c>
      <c r="AJ255" s="101" t="str">
        <f t="shared" si="25"/>
        <v>716000060578</v>
      </c>
      <c r="AL255" s="101" t="str">
        <f t="shared" si="21"/>
        <v>716000060578</v>
      </c>
      <c r="AM255" s="101" t="str">
        <f t="shared" si="22"/>
        <v>PLUMÓN RESALTADOR PUNTA MEDIA BISELADA FORMA TRIANGULAR DE 3 COLORES</v>
      </c>
      <c r="AN255" s="101" t="str">
        <f t="shared" si="23"/>
        <v>UNIDAD</v>
      </c>
      <c r="AO255" s="101">
        <f t="shared" si="24"/>
        <v>1.54</v>
      </c>
    </row>
    <row r="256" spans="1:41" x14ac:dyDescent="0.25">
      <c r="A256" s="101" t="s">
        <v>446</v>
      </c>
      <c r="B256" s="101" t="s">
        <v>78</v>
      </c>
      <c r="C256" s="101">
        <v>112</v>
      </c>
      <c r="D256" s="101" t="s">
        <v>113</v>
      </c>
      <c r="E256" s="101" t="s">
        <v>325</v>
      </c>
      <c r="F256" s="101" t="s">
        <v>399</v>
      </c>
      <c r="G256" s="101" t="s">
        <v>132</v>
      </c>
      <c r="H256" s="101" t="s">
        <v>113</v>
      </c>
      <c r="I256" s="101">
        <v>112</v>
      </c>
      <c r="J256" s="101">
        <v>2016</v>
      </c>
      <c r="K256" s="101">
        <v>1004</v>
      </c>
      <c r="L256" s="101" t="s">
        <v>117</v>
      </c>
      <c r="M256" s="101">
        <v>3</v>
      </c>
      <c r="N256" s="101">
        <v>112</v>
      </c>
      <c r="O256" s="101" t="s">
        <v>163</v>
      </c>
      <c r="P256" s="101" t="s">
        <v>113</v>
      </c>
      <c r="Q256" s="101" t="s">
        <v>119</v>
      </c>
      <c r="R256" s="101" t="s">
        <v>120</v>
      </c>
      <c r="S256" s="101" t="s">
        <v>121</v>
      </c>
      <c r="T256" s="101" t="s">
        <v>163</v>
      </c>
      <c r="U256" s="101" t="s">
        <v>119</v>
      </c>
      <c r="W256" s="101" t="s">
        <v>124</v>
      </c>
      <c r="X256" s="101">
        <v>0</v>
      </c>
      <c r="Y256" s="101">
        <v>0</v>
      </c>
      <c r="Z256" s="101">
        <v>0</v>
      </c>
      <c r="AA256" s="101">
        <v>0</v>
      </c>
      <c r="AB256" s="101" t="s">
        <v>125</v>
      </c>
      <c r="AC256" s="101">
        <v>0</v>
      </c>
      <c r="AD256" s="101" t="s">
        <v>1</v>
      </c>
      <c r="AE256" s="101">
        <v>112</v>
      </c>
      <c r="AG256" s="101" t="s">
        <v>1</v>
      </c>
      <c r="AH256" s="101">
        <v>0</v>
      </c>
      <c r="AJ256" s="101" t="str">
        <f t="shared" si="25"/>
        <v>716000080076</v>
      </c>
      <c r="AL256" s="101" t="str">
        <f t="shared" si="21"/>
        <v>716000080076</v>
      </c>
      <c r="AM256" s="101" t="str">
        <f t="shared" si="22"/>
        <v>SELLO FECHADOR</v>
      </c>
      <c r="AN256" s="101" t="str">
        <f t="shared" si="23"/>
        <v>UNIDAD</v>
      </c>
      <c r="AO256" s="101">
        <f t="shared" si="24"/>
        <v>3</v>
      </c>
    </row>
    <row r="257" spans="1:41" x14ac:dyDescent="0.25">
      <c r="A257" s="101" t="s">
        <v>447</v>
      </c>
      <c r="B257" s="101" t="s">
        <v>448</v>
      </c>
      <c r="C257" s="101">
        <v>112</v>
      </c>
      <c r="D257" s="101" t="s">
        <v>113</v>
      </c>
      <c r="E257" s="101" t="s">
        <v>325</v>
      </c>
      <c r="F257" s="101" t="s">
        <v>399</v>
      </c>
      <c r="G257" s="101" t="s">
        <v>132</v>
      </c>
      <c r="H257" s="101" t="s">
        <v>113</v>
      </c>
      <c r="I257" s="101">
        <v>112</v>
      </c>
      <c r="J257" s="101">
        <v>2016</v>
      </c>
      <c r="K257" s="101">
        <v>1004</v>
      </c>
      <c r="L257" s="101" t="s">
        <v>117</v>
      </c>
      <c r="M257" s="101">
        <v>6</v>
      </c>
      <c r="N257" s="101">
        <v>112</v>
      </c>
      <c r="O257" s="101" t="s">
        <v>163</v>
      </c>
      <c r="P257" s="101" t="s">
        <v>113</v>
      </c>
      <c r="Q257" s="101" t="s">
        <v>119</v>
      </c>
      <c r="R257" s="101" t="s">
        <v>120</v>
      </c>
      <c r="S257" s="101" t="s">
        <v>121</v>
      </c>
      <c r="T257" s="101" t="s">
        <v>163</v>
      </c>
      <c r="U257" s="101" t="s">
        <v>119</v>
      </c>
      <c r="W257" s="101" t="s">
        <v>124</v>
      </c>
      <c r="X257" s="101">
        <v>0</v>
      </c>
      <c r="Y257" s="101">
        <v>0</v>
      </c>
      <c r="Z257" s="101">
        <v>0</v>
      </c>
      <c r="AA257" s="101">
        <v>0</v>
      </c>
      <c r="AB257" s="101" t="s">
        <v>125</v>
      </c>
      <c r="AC257" s="101">
        <v>0</v>
      </c>
      <c r="AD257" s="101" t="s">
        <v>1</v>
      </c>
      <c r="AE257" s="101">
        <v>112</v>
      </c>
      <c r="AG257" s="101" t="s">
        <v>1</v>
      </c>
      <c r="AH257" s="101">
        <v>0</v>
      </c>
      <c r="AJ257" s="101" t="str">
        <f t="shared" si="25"/>
        <v>716000080203</v>
      </c>
      <c r="AL257" s="101" t="str">
        <f t="shared" si="21"/>
        <v>716000080203</v>
      </c>
      <c r="AM257" s="101" t="str">
        <f t="shared" si="22"/>
        <v>SELLO FECHADOR AUTOENTINTABLE LETRA DE 4 mm</v>
      </c>
      <c r="AN257" s="101" t="str">
        <f t="shared" si="23"/>
        <v>UNIDAD</v>
      </c>
      <c r="AO257" s="101">
        <f t="shared" si="24"/>
        <v>6</v>
      </c>
    </row>
    <row r="258" spans="1:41" x14ac:dyDescent="0.25">
      <c r="A258" s="101" t="s">
        <v>449</v>
      </c>
      <c r="B258" s="101" t="s">
        <v>450</v>
      </c>
      <c r="C258" s="101">
        <v>112</v>
      </c>
      <c r="D258" s="101" t="s">
        <v>113</v>
      </c>
      <c r="E258" s="101" t="s">
        <v>325</v>
      </c>
      <c r="F258" s="101" t="s">
        <v>399</v>
      </c>
      <c r="G258" s="101" t="s">
        <v>132</v>
      </c>
      <c r="H258" s="101" t="s">
        <v>113</v>
      </c>
      <c r="I258" s="101">
        <v>112</v>
      </c>
      <c r="J258" s="101">
        <v>2016</v>
      </c>
      <c r="K258" s="101">
        <v>1004</v>
      </c>
      <c r="L258" s="101" t="s">
        <v>117</v>
      </c>
      <c r="M258" s="101">
        <v>25.626999999999999</v>
      </c>
      <c r="N258" s="101">
        <v>112</v>
      </c>
      <c r="O258" s="101" t="s">
        <v>163</v>
      </c>
      <c r="P258" s="101" t="s">
        <v>113</v>
      </c>
      <c r="Q258" s="101" t="s">
        <v>119</v>
      </c>
      <c r="R258" s="101" t="s">
        <v>120</v>
      </c>
      <c r="S258" s="101" t="s">
        <v>121</v>
      </c>
      <c r="T258" s="101" t="s">
        <v>163</v>
      </c>
      <c r="U258" s="101" t="s">
        <v>119</v>
      </c>
      <c r="W258" s="101" t="s">
        <v>124</v>
      </c>
      <c r="X258" s="101">
        <v>0</v>
      </c>
      <c r="Y258" s="101">
        <v>0</v>
      </c>
      <c r="Z258" s="101">
        <v>0</v>
      </c>
      <c r="AA258" s="101">
        <v>0</v>
      </c>
      <c r="AB258" s="101" t="s">
        <v>125</v>
      </c>
      <c r="AC258" s="101">
        <v>0</v>
      </c>
      <c r="AD258" s="101" t="s">
        <v>1</v>
      </c>
      <c r="AE258" s="101">
        <v>112</v>
      </c>
      <c r="AG258" s="101" t="s">
        <v>1</v>
      </c>
      <c r="AH258" s="101">
        <v>0</v>
      </c>
      <c r="AJ258" s="101" t="str">
        <f t="shared" si="25"/>
        <v>716000080390</v>
      </c>
      <c r="AL258" s="101" t="str">
        <f t="shared" si="21"/>
        <v>716000080390</v>
      </c>
      <c r="AM258" s="101" t="str">
        <f t="shared" si="22"/>
        <v>SELLO AUTOENTINTABLE 25 mm X 55 mm APROX.</v>
      </c>
      <c r="AN258" s="101" t="str">
        <f t="shared" si="23"/>
        <v>UNIDAD</v>
      </c>
      <c r="AO258" s="101">
        <f t="shared" si="24"/>
        <v>25.626999999999999</v>
      </c>
    </row>
    <row r="259" spans="1:41" x14ac:dyDescent="0.25">
      <c r="A259" s="101" t="s">
        <v>128</v>
      </c>
      <c r="B259" s="101" t="s">
        <v>733</v>
      </c>
      <c r="C259" s="101">
        <v>112</v>
      </c>
      <c r="D259" s="101" t="s">
        <v>113</v>
      </c>
      <c r="E259" s="101" t="s">
        <v>325</v>
      </c>
      <c r="F259" s="101" t="s">
        <v>399</v>
      </c>
      <c r="G259" s="101" t="s">
        <v>140</v>
      </c>
      <c r="H259" s="101" t="s">
        <v>113</v>
      </c>
      <c r="I259" s="101">
        <v>112</v>
      </c>
      <c r="J259" s="101">
        <v>2016</v>
      </c>
      <c r="K259" s="101">
        <v>1505</v>
      </c>
      <c r="L259" s="101" t="s">
        <v>117</v>
      </c>
      <c r="M259" s="101">
        <v>5</v>
      </c>
      <c r="N259" s="101">
        <v>112</v>
      </c>
      <c r="O259" s="101" t="s">
        <v>612</v>
      </c>
      <c r="P259" s="101" t="s">
        <v>113</v>
      </c>
      <c r="Q259" s="101" t="s">
        <v>609</v>
      </c>
      <c r="R259" s="101" t="s">
        <v>120</v>
      </c>
      <c r="S259" s="101" t="s">
        <v>121</v>
      </c>
      <c r="T259" s="101" t="s">
        <v>613</v>
      </c>
      <c r="U259" s="101" t="s">
        <v>609</v>
      </c>
      <c r="W259" s="101" t="s">
        <v>124</v>
      </c>
      <c r="X259" s="101">
        <v>0</v>
      </c>
      <c r="Y259" s="101">
        <v>0</v>
      </c>
      <c r="Z259" s="101">
        <v>0</v>
      </c>
      <c r="AA259" s="101">
        <v>0</v>
      </c>
      <c r="AB259" s="101" t="s">
        <v>125</v>
      </c>
      <c r="AC259" s="101">
        <v>0</v>
      </c>
      <c r="AD259" s="101" t="s">
        <v>1</v>
      </c>
      <c r="AE259" s="101">
        <v>112</v>
      </c>
      <c r="AG259" s="101" t="s">
        <v>1</v>
      </c>
      <c r="AH259" s="101">
        <v>0</v>
      </c>
      <c r="AJ259" s="101" t="str">
        <f t="shared" si="25"/>
        <v>716000090043</v>
      </c>
      <c r="AL259" s="101" t="str">
        <f t="shared" ref="AL259:AL322" si="26">+AJ259</f>
        <v>716000090043</v>
      </c>
      <c r="AM259" s="101" t="str">
        <f t="shared" ref="AM259:AM322" si="27">+B259</f>
        <v>TAMPON CON CUBIERTA DE PLASTICO TAMAÑO MEDIANO</v>
      </c>
      <c r="AN259" s="101" t="str">
        <f t="shared" ref="AN259:AN322" si="28">+AG259</f>
        <v>UNIDAD</v>
      </c>
      <c r="AO259" s="101">
        <f t="shared" ref="AO259:AO322" si="29">+M259</f>
        <v>5</v>
      </c>
    </row>
    <row r="260" spans="1:41" x14ac:dyDescent="0.25">
      <c r="A260" s="101" t="s">
        <v>352</v>
      </c>
      <c r="B260" s="101" t="s">
        <v>451</v>
      </c>
      <c r="C260" s="101">
        <v>112</v>
      </c>
      <c r="D260" s="101" t="s">
        <v>113</v>
      </c>
      <c r="E260" s="101" t="s">
        <v>325</v>
      </c>
      <c r="F260" s="101" t="s">
        <v>399</v>
      </c>
      <c r="G260" s="101" t="s">
        <v>140</v>
      </c>
      <c r="H260" s="101" t="s">
        <v>113</v>
      </c>
      <c r="I260" s="101">
        <v>112</v>
      </c>
      <c r="J260" s="101">
        <v>2016</v>
      </c>
      <c r="K260" s="101">
        <v>1004</v>
      </c>
      <c r="L260" s="101" t="s">
        <v>117</v>
      </c>
      <c r="M260" s="101">
        <v>9</v>
      </c>
      <c r="N260" s="101">
        <v>112</v>
      </c>
      <c r="O260" s="101" t="s">
        <v>156</v>
      </c>
      <c r="P260" s="101" t="s">
        <v>113</v>
      </c>
      <c r="Q260" s="101" t="s">
        <v>123</v>
      </c>
      <c r="R260" s="101" t="s">
        <v>139</v>
      </c>
      <c r="S260" s="101" t="s">
        <v>121</v>
      </c>
      <c r="T260" s="101" t="s">
        <v>122</v>
      </c>
      <c r="U260" s="101" t="s">
        <v>123</v>
      </c>
      <c r="W260" s="101" t="s">
        <v>124</v>
      </c>
      <c r="X260" s="101">
        <v>0</v>
      </c>
      <c r="Y260" s="101">
        <v>0</v>
      </c>
      <c r="Z260" s="101">
        <v>0</v>
      </c>
      <c r="AA260" s="101">
        <v>0</v>
      </c>
      <c r="AB260" s="101" t="s">
        <v>125</v>
      </c>
      <c r="AC260" s="101">
        <v>0</v>
      </c>
      <c r="AD260" s="101" t="s">
        <v>1</v>
      </c>
      <c r="AE260" s="101">
        <v>112</v>
      </c>
      <c r="AG260" s="101" t="s">
        <v>1</v>
      </c>
      <c r="AH260" s="101">
        <v>0</v>
      </c>
      <c r="AJ260" s="101" t="str">
        <f t="shared" si="25"/>
        <v>716000090044</v>
      </c>
      <c r="AL260" s="101" t="str">
        <f t="shared" si="26"/>
        <v>716000090044</v>
      </c>
      <c r="AM260" s="101" t="str">
        <f t="shared" si="27"/>
        <v>TAMPON CON CUBIERTA DE PLASTICO TAMAÑO GRANDE</v>
      </c>
      <c r="AN260" s="101" t="str">
        <f t="shared" si="28"/>
        <v>UNIDAD</v>
      </c>
      <c r="AO260" s="101">
        <f t="shared" si="29"/>
        <v>9</v>
      </c>
    </row>
    <row r="261" spans="1:41" x14ac:dyDescent="0.25">
      <c r="A261" s="101" t="s">
        <v>452</v>
      </c>
      <c r="B261" s="101" t="s">
        <v>453</v>
      </c>
      <c r="C261" s="101">
        <v>112</v>
      </c>
      <c r="D261" s="101" t="s">
        <v>113</v>
      </c>
      <c r="E261" s="101" t="s">
        <v>325</v>
      </c>
      <c r="F261" s="101" t="s">
        <v>399</v>
      </c>
      <c r="G261" s="101" t="s">
        <v>140</v>
      </c>
      <c r="H261" s="101" t="s">
        <v>113</v>
      </c>
      <c r="I261" s="101">
        <v>112</v>
      </c>
      <c r="J261" s="101">
        <v>2016</v>
      </c>
      <c r="K261" s="101">
        <v>1004</v>
      </c>
      <c r="L261" s="101" t="s">
        <v>117</v>
      </c>
      <c r="M261" s="101">
        <v>2.95</v>
      </c>
      <c r="N261" s="101">
        <v>112</v>
      </c>
      <c r="O261" s="101" t="s">
        <v>156</v>
      </c>
      <c r="P261" s="101" t="s">
        <v>113</v>
      </c>
      <c r="Q261" s="101" t="s">
        <v>123</v>
      </c>
      <c r="R261" s="101" t="s">
        <v>139</v>
      </c>
      <c r="S261" s="101" t="s">
        <v>121</v>
      </c>
      <c r="T261" s="101" t="s">
        <v>122</v>
      </c>
      <c r="U261" s="101" t="s">
        <v>123</v>
      </c>
      <c r="W261" s="101" t="s">
        <v>124</v>
      </c>
      <c r="X261" s="101">
        <v>0</v>
      </c>
      <c r="Y261" s="101">
        <v>0</v>
      </c>
      <c r="Z261" s="101">
        <v>0</v>
      </c>
      <c r="AA261" s="101">
        <v>0</v>
      </c>
      <c r="AB261" s="101" t="s">
        <v>125</v>
      </c>
      <c r="AC261" s="101">
        <v>0</v>
      </c>
      <c r="AD261" s="101" t="s">
        <v>1</v>
      </c>
      <c r="AE261" s="101">
        <v>112</v>
      </c>
      <c r="AG261" s="101" t="s">
        <v>1</v>
      </c>
      <c r="AH261" s="101">
        <v>0</v>
      </c>
      <c r="AJ261" s="101" t="str">
        <f t="shared" si="25"/>
        <v>716000090063</v>
      </c>
      <c r="AL261" s="101" t="str">
        <f t="shared" si="26"/>
        <v>716000090063</v>
      </c>
      <c r="AM261" s="101" t="str">
        <f t="shared" si="27"/>
        <v>TAMPON CON CUBIERTA DE PLASTICO 11 cm X 7 cm APROX. COLOR AZUL</v>
      </c>
      <c r="AN261" s="101" t="str">
        <f t="shared" si="28"/>
        <v>UNIDAD</v>
      </c>
      <c r="AO261" s="101">
        <f t="shared" si="29"/>
        <v>2.95</v>
      </c>
    </row>
    <row r="262" spans="1:41" x14ac:dyDescent="0.25">
      <c r="A262" s="101" t="s">
        <v>454</v>
      </c>
      <c r="B262" s="101" t="s">
        <v>455</v>
      </c>
      <c r="C262" s="101">
        <v>112</v>
      </c>
      <c r="D262" s="101" t="s">
        <v>113</v>
      </c>
      <c r="E262" s="101" t="s">
        <v>325</v>
      </c>
      <c r="F262" s="101" t="s">
        <v>399</v>
      </c>
      <c r="G262" s="101" t="s">
        <v>140</v>
      </c>
      <c r="H262" s="101" t="s">
        <v>113</v>
      </c>
      <c r="I262" s="101">
        <v>112</v>
      </c>
      <c r="J262" s="101">
        <v>2016</v>
      </c>
      <c r="K262" s="101">
        <v>1004</v>
      </c>
      <c r="L262" s="101" t="s">
        <v>117</v>
      </c>
      <c r="M262" s="101">
        <v>1.8</v>
      </c>
      <c r="N262" s="101">
        <v>112</v>
      </c>
      <c r="O262" s="101" t="s">
        <v>153</v>
      </c>
      <c r="P262" s="101" t="s">
        <v>113</v>
      </c>
      <c r="Q262" s="101" t="s">
        <v>119</v>
      </c>
      <c r="R262" s="101" t="s">
        <v>120</v>
      </c>
      <c r="S262" s="101" t="s">
        <v>121</v>
      </c>
      <c r="T262" s="101" t="s">
        <v>153</v>
      </c>
      <c r="U262" s="101" t="s">
        <v>119</v>
      </c>
      <c r="W262" s="101" t="s">
        <v>124</v>
      </c>
      <c r="X262" s="101">
        <v>0</v>
      </c>
      <c r="Y262" s="101">
        <v>0</v>
      </c>
      <c r="Z262" s="101">
        <v>0</v>
      </c>
      <c r="AA262" s="101">
        <v>0</v>
      </c>
      <c r="AB262" s="101" t="s">
        <v>125</v>
      </c>
      <c r="AC262" s="101">
        <v>0</v>
      </c>
      <c r="AD262" s="101" t="s">
        <v>1</v>
      </c>
      <c r="AE262" s="101">
        <v>112</v>
      </c>
      <c r="AG262" s="101" t="s">
        <v>1</v>
      </c>
      <c r="AH262" s="101">
        <v>0</v>
      </c>
      <c r="AJ262" s="101" t="str">
        <f t="shared" si="25"/>
        <v>716000090064</v>
      </c>
      <c r="AL262" s="101" t="str">
        <f t="shared" si="26"/>
        <v>716000090064</v>
      </c>
      <c r="AM262" s="101" t="str">
        <f t="shared" si="27"/>
        <v>TAMPON CON CUBIERTA DE PLASTICO 12.5 cm X 9.5 cm APROX. COLOR AZUL</v>
      </c>
      <c r="AN262" s="101" t="str">
        <f t="shared" si="28"/>
        <v>UNIDAD</v>
      </c>
      <c r="AO262" s="101">
        <f t="shared" si="29"/>
        <v>1.8</v>
      </c>
    </row>
    <row r="263" spans="1:41" x14ac:dyDescent="0.25">
      <c r="A263" s="101" t="s">
        <v>287</v>
      </c>
      <c r="B263" s="101" t="s">
        <v>734</v>
      </c>
      <c r="C263" s="101">
        <v>112</v>
      </c>
      <c r="D263" s="101" t="s">
        <v>113</v>
      </c>
      <c r="E263" s="101" t="s">
        <v>325</v>
      </c>
      <c r="F263" s="101" t="s">
        <v>399</v>
      </c>
      <c r="G263" s="101" t="s">
        <v>337</v>
      </c>
      <c r="H263" s="101" t="s">
        <v>113</v>
      </c>
      <c r="I263" s="101">
        <v>112</v>
      </c>
      <c r="J263" s="101">
        <v>2016</v>
      </c>
      <c r="K263" s="101">
        <v>1505</v>
      </c>
      <c r="L263" s="101" t="s">
        <v>117</v>
      </c>
      <c r="M263" s="101">
        <v>1.25</v>
      </c>
      <c r="N263" s="101">
        <v>112</v>
      </c>
      <c r="O263" s="101" t="s">
        <v>615</v>
      </c>
      <c r="P263" s="101" t="s">
        <v>113</v>
      </c>
      <c r="Q263" s="101" t="s">
        <v>609</v>
      </c>
      <c r="R263" s="101" t="s">
        <v>120</v>
      </c>
      <c r="S263" s="101" t="s">
        <v>121</v>
      </c>
      <c r="T263" s="101" t="s">
        <v>620</v>
      </c>
      <c r="U263" s="101" t="s">
        <v>609</v>
      </c>
      <c r="W263" s="101" t="s">
        <v>124</v>
      </c>
      <c r="X263" s="101">
        <v>0</v>
      </c>
      <c r="Y263" s="101">
        <v>0</v>
      </c>
      <c r="Z263" s="101">
        <v>0</v>
      </c>
      <c r="AA263" s="101">
        <v>0</v>
      </c>
      <c r="AB263" s="101" t="s">
        <v>125</v>
      </c>
      <c r="AC263" s="101">
        <v>0</v>
      </c>
      <c r="AD263" s="101" t="s">
        <v>1</v>
      </c>
      <c r="AE263" s="101">
        <v>112</v>
      </c>
      <c r="AG263" s="101" t="s">
        <v>1</v>
      </c>
      <c r="AH263" s="101">
        <v>0</v>
      </c>
      <c r="AJ263" s="101" t="str">
        <f t="shared" si="25"/>
        <v>716000160011</v>
      </c>
      <c r="AL263" s="101" t="str">
        <f t="shared" si="26"/>
        <v>716000160011</v>
      </c>
      <c r="AM263" s="101" t="str">
        <f t="shared" si="27"/>
        <v>TINTA PARA TAMPON X 28 mL APROX.</v>
      </c>
      <c r="AN263" s="101" t="str">
        <f t="shared" si="28"/>
        <v>UNIDAD</v>
      </c>
      <c r="AO263" s="101">
        <f t="shared" si="29"/>
        <v>1.25</v>
      </c>
    </row>
    <row r="264" spans="1:41" x14ac:dyDescent="0.25">
      <c r="A264" s="101" t="s">
        <v>282</v>
      </c>
      <c r="B264" s="101" t="s">
        <v>735</v>
      </c>
      <c r="C264" s="101">
        <v>112</v>
      </c>
      <c r="D264" s="101" t="s">
        <v>113</v>
      </c>
      <c r="E264" s="101" t="s">
        <v>325</v>
      </c>
      <c r="F264" s="101" t="s">
        <v>399</v>
      </c>
      <c r="G264" s="101" t="s">
        <v>337</v>
      </c>
      <c r="H264" s="101" t="s">
        <v>113</v>
      </c>
      <c r="I264" s="101">
        <v>112</v>
      </c>
      <c r="J264" s="101">
        <v>2016</v>
      </c>
      <c r="K264" s="101">
        <v>1505</v>
      </c>
      <c r="L264" s="101" t="s">
        <v>117</v>
      </c>
      <c r="M264" s="101">
        <v>1.25</v>
      </c>
      <c r="N264" s="101">
        <v>112</v>
      </c>
      <c r="O264" s="101" t="s">
        <v>615</v>
      </c>
      <c r="P264" s="101" t="s">
        <v>113</v>
      </c>
      <c r="Q264" s="101" t="s">
        <v>609</v>
      </c>
      <c r="R264" s="101" t="s">
        <v>120</v>
      </c>
      <c r="S264" s="101" t="s">
        <v>121</v>
      </c>
      <c r="T264" s="101" t="s">
        <v>620</v>
      </c>
      <c r="U264" s="101" t="s">
        <v>609</v>
      </c>
      <c r="W264" s="101" t="s">
        <v>124</v>
      </c>
      <c r="X264" s="101">
        <v>0</v>
      </c>
      <c r="Y264" s="101">
        <v>0</v>
      </c>
      <c r="Z264" s="101">
        <v>0</v>
      </c>
      <c r="AA264" s="101">
        <v>0</v>
      </c>
      <c r="AB264" s="101" t="s">
        <v>125</v>
      </c>
      <c r="AC264" s="101">
        <v>0</v>
      </c>
      <c r="AD264" s="101" t="s">
        <v>1</v>
      </c>
      <c r="AE264" s="101">
        <v>112</v>
      </c>
      <c r="AG264" s="101" t="s">
        <v>1</v>
      </c>
      <c r="AH264" s="101">
        <v>0</v>
      </c>
      <c r="AJ264" s="101" t="str">
        <f t="shared" si="25"/>
        <v>716000160020</v>
      </c>
      <c r="AL264" s="101" t="str">
        <f t="shared" si="26"/>
        <v>716000160020</v>
      </c>
      <c r="AM264" s="101" t="str">
        <f t="shared" si="27"/>
        <v>TINTA PARA TAMPON X 28 mL APROX. COLOR ROJO</v>
      </c>
      <c r="AN264" s="101" t="str">
        <f t="shared" si="28"/>
        <v>UNIDAD</v>
      </c>
      <c r="AO264" s="101">
        <f t="shared" si="29"/>
        <v>1.25</v>
      </c>
    </row>
    <row r="265" spans="1:41" x14ac:dyDescent="0.25">
      <c r="A265" s="101" t="s">
        <v>383</v>
      </c>
      <c r="B265" s="101" t="s">
        <v>456</v>
      </c>
      <c r="C265" s="101">
        <v>112</v>
      </c>
      <c r="D265" s="101" t="s">
        <v>113</v>
      </c>
      <c r="E265" s="101" t="s">
        <v>325</v>
      </c>
      <c r="F265" s="101" t="s">
        <v>399</v>
      </c>
      <c r="G265" s="101" t="s">
        <v>337</v>
      </c>
      <c r="H265" s="101" t="s">
        <v>113</v>
      </c>
      <c r="I265" s="101">
        <v>112</v>
      </c>
      <c r="J265" s="101">
        <v>2016</v>
      </c>
      <c r="K265" s="101">
        <v>1505</v>
      </c>
      <c r="L265" s="101" t="s">
        <v>117</v>
      </c>
      <c r="M265" s="101">
        <v>1.25</v>
      </c>
      <c r="N265" s="101">
        <v>112</v>
      </c>
      <c r="O265" s="101" t="s">
        <v>615</v>
      </c>
      <c r="P265" s="101" t="s">
        <v>113</v>
      </c>
      <c r="Q265" s="101" t="s">
        <v>609</v>
      </c>
      <c r="R265" s="101" t="s">
        <v>120</v>
      </c>
      <c r="S265" s="101" t="s">
        <v>121</v>
      </c>
      <c r="T265" s="101" t="s">
        <v>620</v>
      </c>
      <c r="U265" s="101" t="s">
        <v>609</v>
      </c>
      <c r="W265" s="101" t="s">
        <v>124</v>
      </c>
      <c r="X265" s="101">
        <v>0</v>
      </c>
      <c r="Y265" s="101">
        <v>0</v>
      </c>
      <c r="Z265" s="101">
        <v>0</v>
      </c>
      <c r="AA265" s="101">
        <v>0</v>
      </c>
      <c r="AB265" s="101" t="s">
        <v>125</v>
      </c>
      <c r="AC265" s="101">
        <v>0</v>
      </c>
      <c r="AD265" s="101" t="s">
        <v>1</v>
      </c>
      <c r="AE265" s="101">
        <v>112</v>
      </c>
      <c r="AG265" s="101" t="s">
        <v>1</v>
      </c>
      <c r="AH265" s="101">
        <v>0</v>
      </c>
      <c r="AJ265" s="101" t="str">
        <f t="shared" si="25"/>
        <v>716000160021</v>
      </c>
      <c r="AL265" s="101" t="str">
        <f t="shared" si="26"/>
        <v>716000160021</v>
      </c>
      <c r="AM265" s="101" t="str">
        <f t="shared" si="27"/>
        <v>TINTA PARA TAMPON X 28 mL APROX. COLOR AZUL</v>
      </c>
      <c r="AN265" s="101" t="str">
        <f t="shared" si="28"/>
        <v>UNIDAD</v>
      </c>
      <c r="AO265" s="101">
        <f t="shared" si="29"/>
        <v>1.25</v>
      </c>
    </row>
    <row r="266" spans="1:41" x14ac:dyDescent="0.25">
      <c r="A266" s="101" t="s">
        <v>137</v>
      </c>
      <c r="B266" s="101" t="s">
        <v>457</v>
      </c>
      <c r="C266" s="101">
        <v>112</v>
      </c>
      <c r="D266" s="101" t="s">
        <v>113</v>
      </c>
      <c r="E266" s="101" t="s">
        <v>325</v>
      </c>
      <c r="F266" s="101" t="s">
        <v>399</v>
      </c>
      <c r="G266" s="101" t="s">
        <v>337</v>
      </c>
      <c r="H266" s="101" t="s">
        <v>113</v>
      </c>
      <c r="I266" s="101">
        <v>112</v>
      </c>
      <c r="J266" s="101">
        <v>2016</v>
      </c>
      <c r="K266" s="101">
        <v>1505</v>
      </c>
      <c r="L266" s="101" t="s">
        <v>117</v>
      </c>
      <c r="M266" s="101">
        <v>1.25</v>
      </c>
      <c r="N266" s="101">
        <v>112</v>
      </c>
      <c r="O266" s="101" t="s">
        <v>615</v>
      </c>
      <c r="P266" s="101" t="s">
        <v>113</v>
      </c>
      <c r="Q266" s="101" t="s">
        <v>609</v>
      </c>
      <c r="R266" s="101" t="s">
        <v>120</v>
      </c>
      <c r="S266" s="101" t="s">
        <v>121</v>
      </c>
      <c r="T266" s="101" t="s">
        <v>620</v>
      </c>
      <c r="U266" s="101" t="s">
        <v>609</v>
      </c>
      <c r="W266" s="101" t="s">
        <v>124</v>
      </c>
      <c r="X266" s="101">
        <v>0</v>
      </c>
      <c r="Y266" s="101">
        <v>0</v>
      </c>
      <c r="Z266" s="101">
        <v>0</v>
      </c>
      <c r="AA266" s="101">
        <v>0</v>
      </c>
      <c r="AB266" s="101" t="s">
        <v>125</v>
      </c>
      <c r="AC266" s="101">
        <v>0</v>
      </c>
      <c r="AD266" s="101" t="s">
        <v>1</v>
      </c>
      <c r="AE266" s="101">
        <v>112</v>
      </c>
      <c r="AG266" s="101" t="s">
        <v>1</v>
      </c>
      <c r="AH266" s="101">
        <v>0</v>
      </c>
      <c r="AJ266" s="101" t="str">
        <f t="shared" si="25"/>
        <v>716000160022</v>
      </c>
      <c r="AL266" s="101" t="str">
        <f t="shared" si="26"/>
        <v>716000160022</v>
      </c>
      <c r="AM266" s="101" t="str">
        <f t="shared" si="27"/>
        <v>TINTA PARA TAMPON X 28 mL APROX. COLOR NEGRO</v>
      </c>
      <c r="AN266" s="101" t="str">
        <f t="shared" si="28"/>
        <v>UNIDAD</v>
      </c>
      <c r="AO266" s="101">
        <f t="shared" si="29"/>
        <v>1.25</v>
      </c>
    </row>
    <row r="267" spans="1:41" x14ac:dyDescent="0.25">
      <c r="A267" s="101" t="s">
        <v>251</v>
      </c>
      <c r="B267" s="101" t="s">
        <v>736</v>
      </c>
      <c r="C267" s="101">
        <v>112</v>
      </c>
      <c r="D267" s="101" t="s">
        <v>113</v>
      </c>
      <c r="E267" s="101" t="s">
        <v>325</v>
      </c>
      <c r="F267" s="101" t="s">
        <v>399</v>
      </c>
      <c r="G267" s="101" t="s">
        <v>337</v>
      </c>
      <c r="H267" s="101" t="s">
        <v>113</v>
      </c>
      <c r="I267" s="101">
        <v>112</v>
      </c>
      <c r="J267" s="101">
        <v>2016</v>
      </c>
      <c r="K267" s="101">
        <v>1505</v>
      </c>
      <c r="L267" s="101" t="s">
        <v>117</v>
      </c>
      <c r="M267" s="101">
        <v>9</v>
      </c>
      <c r="N267" s="101">
        <v>112</v>
      </c>
      <c r="O267" s="101" t="s">
        <v>615</v>
      </c>
      <c r="P267" s="101" t="s">
        <v>113</v>
      </c>
      <c r="Q267" s="101" t="s">
        <v>609</v>
      </c>
      <c r="R267" s="101" t="s">
        <v>120</v>
      </c>
      <c r="S267" s="101" t="s">
        <v>121</v>
      </c>
      <c r="T267" s="101" t="s">
        <v>620</v>
      </c>
      <c r="U267" s="101" t="s">
        <v>609</v>
      </c>
      <c r="W267" s="101" t="s">
        <v>124</v>
      </c>
      <c r="X267" s="101">
        <v>0</v>
      </c>
      <c r="Y267" s="101">
        <v>0</v>
      </c>
      <c r="Z267" s="101">
        <v>0</v>
      </c>
      <c r="AA267" s="101">
        <v>0</v>
      </c>
      <c r="AB267" s="101" t="s">
        <v>125</v>
      </c>
      <c r="AC267" s="101">
        <v>0</v>
      </c>
      <c r="AD267" s="101" t="s">
        <v>1</v>
      </c>
      <c r="AE267" s="101">
        <v>112</v>
      </c>
      <c r="AG267" s="101" t="s">
        <v>1</v>
      </c>
      <c r="AH267" s="101">
        <v>0</v>
      </c>
      <c r="AJ267" s="101" t="str">
        <f t="shared" si="25"/>
        <v>716000160027</v>
      </c>
      <c r="AL267" s="101" t="str">
        <f t="shared" si="26"/>
        <v>716000160027</v>
      </c>
      <c r="AM267" s="101" t="str">
        <f t="shared" si="27"/>
        <v>TINTA PARA TAMPON X 20 mL APROX. COLOR AZUL</v>
      </c>
      <c r="AN267" s="101" t="str">
        <f t="shared" si="28"/>
        <v>UNIDAD</v>
      </c>
      <c r="AO267" s="101">
        <f t="shared" si="29"/>
        <v>9</v>
      </c>
    </row>
    <row r="268" spans="1:41" x14ac:dyDescent="0.25">
      <c r="A268" s="101" t="s">
        <v>510</v>
      </c>
      <c r="B268" s="101" t="s">
        <v>737</v>
      </c>
      <c r="C268" s="101">
        <v>112</v>
      </c>
      <c r="D268" s="101" t="s">
        <v>113</v>
      </c>
      <c r="E268" s="101" t="s">
        <v>325</v>
      </c>
      <c r="F268" s="101" t="s">
        <v>399</v>
      </c>
      <c r="G268" s="101" t="s">
        <v>337</v>
      </c>
      <c r="H268" s="101" t="s">
        <v>113</v>
      </c>
      <c r="I268" s="101">
        <v>112</v>
      </c>
      <c r="J268" s="101">
        <v>2016</v>
      </c>
      <c r="K268" s="101">
        <v>1505</v>
      </c>
      <c r="L268" s="101" t="s">
        <v>117</v>
      </c>
      <c r="M268" s="101">
        <v>9</v>
      </c>
      <c r="N268" s="101">
        <v>112</v>
      </c>
      <c r="O268" s="101" t="s">
        <v>615</v>
      </c>
      <c r="P268" s="101" t="s">
        <v>113</v>
      </c>
      <c r="Q268" s="101" t="s">
        <v>609</v>
      </c>
      <c r="R268" s="101" t="s">
        <v>120</v>
      </c>
      <c r="S268" s="101" t="s">
        <v>121</v>
      </c>
      <c r="T268" s="101" t="s">
        <v>620</v>
      </c>
      <c r="U268" s="101" t="s">
        <v>609</v>
      </c>
      <c r="W268" s="101" t="s">
        <v>124</v>
      </c>
      <c r="X268" s="101">
        <v>0</v>
      </c>
      <c r="Y268" s="101">
        <v>0</v>
      </c>
      <c r="Z268" s="101">
        <v>0</v>
      </c>
      <c r="AA268" s="101">
        <v>0</v>
      </c>
      <c r="AB268" s="101" t="s">
        <v>125</v>
      </c>
      <c r="AC268" s="101">
        <v>0</v>
      </c>
      <c r="AD268" s="101" t="s">
        <v>1</v>
      </c>
      <c r="AE268" s="101">
        <v>112</v>
      </c>
      <c r="AG268" s="101" t="s">
        <v>1</v>
      </c>
      <c r="AH268" s="101">
        <v>0</v>
      </c>
      <c r="AJ268" s="101" t="str">
        <f t="shared" si="25"/>
        <v>716000160028</v>
      </c>
      <c r="AL268" s="101" t="str">
        <f t="shared" si="26"/>
        <v>716000160028</v>
      </c>
      <c r="AM268" s="101" t="str">
        <f t="shared" si="27"/>
        <v>TINTA PARA TAMPON X 20 mL APROX. COLOR NEGRO</v>
      </c>
      <c r="AN268" s="101" t="str">
        <f t="shared" si="28"/>
        <v>UNIDAD</v>
      </c>
      <c r="AO268" s="101">
        <f t="shared" si="29"/>
        <v>9</v>
      </c>
    </row>
    <row r="269" spans="1:41" x14ac:dyDescent="0.25">
      <c r="A269" s="101" t="s">
        <v>513</v>
      </c>
      <c r="B269" s="101" t="s">
        <v>738</v>
      </c>
      <c r="C269" s="101">
        <v>112</v>
      </c>
      <c r="D269" s="101" t="s">
        <v>113</v>
      </c>
      <c r="E269" s="101" t="s">
        <v>325</v>
      </c>
      <c r="F269" s="101" t="s">
        <v>399</v>
      </c>
      <c r="G269" s="101" t="s">
        <v>337</v>
      </c>
      <c r="H269" s="101" t="s">
        <v>113</v>
      </c>
      <c r="I269" s="101">
        <v>112</v>
      </c>
      <c r="J269" s="101">
        <v>2016</v>
      </c>
      <c r="K269" s="101">
        <v>1505</v>
      </c>
      <c r="L269" s="101" t="s">
        <v>117</v>
      </c>
      <c r="M269" s="101">
        <v>9</v>
      </c>
      <c r="N269" s="101">
        <v>112</v>
      </c>
      <c r="O269" s="101" t="s">
        <v>615</v>
      </c>
      <c r="P269" s="101" t="s">
        <v>113</v>
      </c>
      <c r="Q269" s="101" t="s">
        <v>609</v>
      </c>
      <c r="R269" s="101" t="s">
        <v>120</v>
      </c>
      <c r="S269" s="101" t="s">
        <v>121</v>
      </c>
      <c r="T269" s="101" t="s">
        <v>620</v>
      </c>
      <c r="U269" s="101" t="s">
        <v>609</v>
      </c>
      <c r="W269" s="101" t="s">
        <v>124</v>
      </c>
      <c r="X269" s="101">
        <v>0</v>
      </c>
      <c r="Y269" s="101">
        <v>0</v>
      </c>
      <c r="Z269" s="101">
        <v>0</v>
      </c>
      <c r="AA269" s="101">
        <v>0</v>
      </c>
      <c r="AB269" s="101" t="s">
        <v>125</v>
      </c>
      <c r="AC269" s="101">
        <v>0</v>
      </c>
      <c r="AD269" s="101" t="s">
        <v>1</v>
      </c>
      <c r="AE269" s="101">
        <v>112</v>
      </c>
      <c r="AG269" s="101" t="s">
        <v>1</v>
      </c>
      <c r="AH269" s="101">
        <v>0</v>
      </c>
      <c r="AJ269" s="101" t="str">
        <f t="shared" si="25"/>
        <v>716000160029</v>
      </c>
      <c r="AL269" s="101" t="str">
        <f t="shared" si="26"/>
        <v>716000160029</v>
      </c>
      <c r="AM269" s="101" t="str">
        <f t="shared" si="27"/>
        <v>TINTA PARA TAMPON X 20 mL APROX. COLOR ROJO</v>
      </c>
      <c r="AN269" s="101" t="str">
        <f t="shared" si="28"/>
        <v>UNIDAD</v>
      </c>
      <c r="AO269" s="101">
        <f t="shared" si="29"/>
        <v>9</v>
      </c>
    </row>
    <row r="270" spans="1:41" x14ac:dyDescent="0.25">
      <c r="A270" s="101" t="s">
        <v>222</v>
      </c>
      <c r="B270" s="101" t="s">
        <v>458</v>
      </c>
      <c r="C270" s="101">
        <v>112</v>
      </c>
      <c r="D270" s="101" t="s">
        <v>113</v>
      </c>
      <c r="E270" s="101" t="s">
        <v>325</v>
      </c>
      <c r="F270" s="101" t="s">
        <v>399</v>
      </c>
      <c r="G270" s="101" t="s">
        <v>379</v>
      </c>
      <c r="H270" s="101" t="s">
        <v>113</v>
      </c>
      <c r="I270" s="101">
        <v>112</v>
      </c>
      <c r="J270" s="101">
        <v>2016</v>
      </c>
      <c r="K270" s="101">
        <v>1004</v>
      </c>
      <c r="L270" s="101" t="s">
        <v>117</v>
      </c>
      <c r="M270" s="101">
        <v>5.133</v>
      </c>
      <c r="N270" s="101">
        <v>112</v>
      </c>
      <c r="O270" s="101" t="s">
        <v>118</v>
      </c>
      <c r="P270" s="101" t="s">
        <v>113</v>
      </c>
      <c r="Q270" s="101" t="s">
        <v>119</v>
      </c>
      <c r="R270" s="101" t="s">
        <v>120</v>
      </c>
      <c r="S270" s="101" t="s">
        <v>121</v>
      </c>
      <c r="T270" s="101" t="s">
        <v>122</v>
      </c>
      <c r="U270" s="101" t="s">
        <v>123</v>
      </c>
      <c r="W270" s="101" t="s">
        <v>124</v>
      </c>
      <c r="X270" s="101">
        <v>0</v>
      </c>
      <c r="Y270" s="101">
        <v>0</v>
      </c>
      <c r="Z270" s="101">
        <v>0</v>
      </c>
      <c r="AA270" s="101">
        <v>0</v>
      </c>
      <c r="AB270" s="101" t="s">
        <v>125</v>
      </c>
      <c r="AC270" s="101">
        <v>0</v>
      </c>
      <c r="AD270" s="101" t="s">
        <v>1</v>
      </c>
      <c r="AE270" s="101">
        <v>112</v>
      </c>
      <c r="AG270" s="101" t="s">
        <v>1</v>
      </c>
      <c r="AH270" s="101">
        <v>0</v>
      </c>
      <c r="AJ270" s="101" t="str">
        <f t="shared" si="25"/>
        <v>716000190002</v>
      </c>
      <c r="AL270" s="101" t="str">
        <f t="shared" si="26"/>
        <v>716000190002</v>
      </c>
      <c r="AM270" s="101" t="str">
        <f t="shared" si="27"/>
        <v>LAPIZ DE CERA CRAYON DELGADO JUEGO X 12</v>
      </c>
      <c r="AN270" s="101" t="str">
        <f t="shared" si="28"/>
        <v>UNIDAD</v>
      </c>
      <c r="AO270" s="101">
        <f t="shared" si="29"/>
        <v>5.133</v>
      </c>
    </row>
    <row r="271" spans="1:41" x14ac:dyDescent="0.25">
      <c r="A271" s="101" t="s">
        <v>145</v>
      </c>
      <c r="B271" s="101" t="s">
        <v>459</v>
      </c>
      <c r="C271" s="101">
        <v>112</v>
      </c>
      <c r="D271" s="101" t="s">
        <v>113</v>
      </c>
      <c r="E271" s="101" t="s">
        <v>325</v>
      </c>
      <c r="F271" s="101" t="s">
        <v>399</v>
      </c>
      <c r="G271" s="101" t="s">
        <v>379</v>
      </c>
      <c r="H271" s="101" t="s">
        <v>113</v>
      </c>
      <c r="I271" s="101">
        <v>112</v>
      </c>
      <c r="J271" s="101">
        <v>2016</v>
      </c>
      <c r="K271" s="101">
        <v>1004</v>
      </c>
      <c r="L271" s="101" t="s">
        <v>117</v>
      </c>
      <c r="M271" s="101">
        <v>4.17</v>
      </c>
      <c r="N271" s="101">
        <v>112</v>
      </c>
      <c r="O271" s="101" t="s">
        <v>118</v>
      </c>
      <c r="P271" s="101" t="s">
        <v>113</v>
      </c>
      <c r="Q271" s="101" t="s">
        <v>119</v>
      </c>
      <c r="R271" s="101" t="s">
        <v>120</v>
      </c>
      <c r="S271" s="101" t="s">
        <v>121</v>
      </c>
      <c r="T271" s="101" t="s">
        <v>122</v>
      </c>
      <c r="U271" s="101" t="s">
        <v>123</v>
      </c>
      <c r="W271" s="101" t="s">
        <v>124</v>
      </c>
      <c r="X271" s="101">
        <v>0</v>
      </c>
      <c r="Y271" s="101">
        <v>0</v>
      </c>
      <c r="Z271" s="101">
        <v>0</v>
      </c>
      <c r="AA271" s="101">
        <v>0</v>
      </c>
      <c r="AB271" s="101" t="s">
        <v>125</v>
      </c>
      <c r="AC271" s="101">
        <v>0</v>
      </c>
      <c r="AD271" s="101" t="s">
        <v>1</v>
      </c>
      <c r="AE271" s="101">
        <v>112</v>
      </c>
      <c r="AG271" s="101" t="s">
        <v>1</v>
      </c>
      <c r="AH271" s="101">
        <v>0</v>
      </c>
      <c r="AJ271" s="101" t="str">
        <f t="shared" si="25"/>
        <v>716000190005</v>
      </c>
      <c r="AL271" s="101" t="str">
        <f t="shared" si="26"/>
        <v>716000190005</v>
      </c>
      <c r="AM271" s="101" t="str">
        <f t="shared" si="27"/>
        <v>LAPIZ DE CERA CRAYON GRUESO JUEGO X 10</v>
      </c>
      <c r="AN271" s="101" t="str">
        <f t="shared" si="28"/>
        <v>UNIDAD</v>
      </c>
      <c r="AO271" s="101">
        <f t="shared" si="29"/>
        <v>4.17</v>
      </c>
    </row>
    <row r="272" spans="1:41" x14ac:dyDescent="0.25">
      <c r="A272" s="101" t="s">
        <v>317</v>
      </c>
      <c r="B272" s="101" t="s">
        <v>739</v>
      </c>
      <c r="C272" s="101">
        <v>112</v>
      </c>
      <c r="D272" s="101" t="s">
        <v>113</v>
      </c>
      <c r="E272" s="101" t="s">
        <v>325</v>
      </c>
      <c r="F272" s="101" t="s">
        <v>399</v>
      </c>
      <c r="G272" s="101" t="s">
        <v>382</v>
      </c>
      <c r="H272" s="101" t="s">
        <v>113</v>
      </c>
      <c r="I272" s="101">
        <v>112</v>
      </c>
      <c r="J272" s="101">
        <v>2016</v>
      </c>
      <c r="K272" s="101">
        <v>1505</v>
      </c>
      <c r="L272" s="101" t="s">
        <v>117</v>
      </c>
      <c r="M272" s="101">
        <v>13.9</v>
      </c>
      <c r="N272" s="101">
        <v>112</v>
      </c>
      <c r="O272" s="101" t="s">
        <v>615</v>
      </c>
      <c r="P272" s="101" t="s">
        <v>113</v>
      </c>
      <c r="Q272" s="101" t="s">
        <v>609</v>
      </c>
      <c r="R272" s="101" t="s">
        <v>120</v>
      </c>
      <c r="S272" s="101" t="s">
        <v>121</v>
      </c>
      <c r="T272" s="101" t="s">
        <v>620</v>
      </c>
      <c r="U272" s="101" t="s">
        <v>609</v>
      </c>
      <c r="W272" s="101" t="s">
        <v>124</v>
      </c>
      <c r="X272" s="101">
        <v>0</v>
      </c>
      <c r="Y272" s="101">
        <v>0</v>
      </c>
      <c r="Z272" s="101">
        <v>0</v>
      </c>
      <c r="AA272" s="101">
        <v>0</v>
      </c>
      <c r="AB272" s="101" t="s">
        <v>125</v>
      </c>
      <c r="AC272" s="101">
        <v>0</v>
      </c>
      <c r="AD272" s="101" t="s">
        <v>1</v>
      </c>
      <c r="AE272" s="101">
        <v>112</v>
      </c>
      <c r="AG272" s="101" t="s">
        <v>1</v>
      </c>
      <c r="AH272" s="101">
        <v>0</v>
      </c>
      <c r="AJ272" s="101" t="str">
        <f t="shared" si="25"/>
        <v>716000260003</v>
      </c>
      <c r="AL272" s="101" t="str">
        <f t="shared" si="26"/>
        <v>716000260003</v>
      </c>
      <c r="AM272" s="101" t="str">
        <f t="shared" si="27"/>
        <v>TINTA PARA PLUMON DE PIZARRA ACRILICA X 30 mL</v>
      </c>
      <c r="AN272" s="101" t="str">
        <f t="shared" si="28"/>
        <v>UNIDAD</v>
      </c>
      <c r="AO272" s="101">
        <f t="shared" si="29"/>
        <v>13.9</v>
      </c>
    </row>
    <row r="273" spans="1:41" x14ac:dyDescent="0.25">
      <c r="A273" s="101" t="s">
        <v>145</v>
      </c>
      <c r="B273" s="101" t="s">
        <v>740</v>
      </c>
      <c r="C273" s="101">
        <v>112</v>
      </c>
      <c r="D273" s="101" t="s">
        <v>113</v>
      </c>
      <c r="E273" s="101" t="s">
        <v>325</v>
      </c>
      <c r="F273" s="101" t="s">
        <v>399</v>
      </c>
      <c r="G273" s="101" t="s">
        <v>382</v>
      </c>
      <c r="H273" s="101" t="s">
        <v>113</v>
      </c>
      <c r="I273" s="101">
        <v>112</v>
      </c>
      <c r="J273" s="101">
        <v>2016</v>
      </c>
      <c r="K273" s="101">
        <v>1505</v>
      </c>
      <c r="L273" s="101" t="s">
        <v>117</v>
      </c>
      <c r="M273" s="101">
        <v>13.9</v>
      </c>
      <c r="N273" s="101">
        <v>112</v>
      </c>
      <c r="O273" s="101" t="s">
        <v>612</v>
      </c>
      <c r="P273" s="101" t="s">
        <v>113</v>
      </c>
      <c r="Q273" s="101" t="s">
        <v>609</v>
      </c>
      <c r="R273" s="101" t="s">
        <v>120</v>
      </c>
      <c r="S273" s="101" t="s">
        <v>121</v>
      </c>
      <c r="T273" s="101" t="s">
        <v>613</v>
      </c>
      <c r="U273" s="101" t="s">
        <v>609</v>
      </c>
      <c r="W273" s="101" t="s">
        <v>124</v>
      </c>
      <c r="X273" s="101">
        <v>0</v>
      </c>
      <c r="Y273" s="101">
        <v>0</v>
      </c>
      <c r="Z273" s="101">
        <v>0</v>
      </c>
      <c r="AA273" s="101">
        <v>0</v>
      </c>
      <c r="AB273" s="101" t="s">
        <v>125</v>
      </c>
      <c r="AC273" s="101">
        <v>0</v>
      </c>
      <c r="AD273" s="101" t="s">
        <v>1</v>
      </c>
      <c r="AE273" s="101">
        <v>112</v>
      </c>
      <c r="AG273" s="101" t="s">
        <v>1</v>
      </c>
      <c r="AH273" s="101">
        <v>0</v>
      </c>
      <c r="AJ273" s="101" t="str">
        <f t="shared" si="25"/>
        <v>716000260005</v>
      </c>
      <c r="AL273" s="101" t="str">
        <f t="shared" si="26"/>
        <v>716000260005</v>
      </c>
      <c r="AM273" s="101" t="str">
        <f t="shared" si="27"/>
        <v>TINTA PARA PLUMON DE PIZARRA ACRILICA X 30 mL COLOR AZUL</v>
      </c>
      <c r="AN273" s="101" t="str">
        <f t="shared" si="28"/>
        <v>UNIDAD</v>
      </c>
      <c r="AO273" s="101">
        <f t="shared" si="29"/>
        <v>13.9</v>
      </c>
    </row>
    <row r="274" spans="1:41" x14ac:dyDescent="0.25">
      <c r="A274" s="101" t="s">
        <v>150</v>
      </c>
      <c r="B274" s="101" t="s">
        <v>741</v>
      </c>
      <c r="C274" s="101">
        <v>112</v>
      </c>
      <c r="D274" s="101" t="s">
        <v>113</v>
      </c>
      <c r="E274" s="101" t="s">
        <v>325</v>
      </c>
      <c r="F274" s="101" t="s">
        <v>399</v>
      </c>
      <c r="G274" s="101" t="s">
        <v>382</v>
      </c>
      <c r="H274" s="101" t="s">
        <v>113</v>
      </c>
      <c r="I274" s="101">
        <v>112</v>
      </c>
      <c r="J274" s="101">
        <v>2016</v>
      </c>
      <c r="K274" s="101">
        <v>1505</v>
      </c>
      <c r="L274" s="101" t="s">
        <v>117</v>
      </c>
      <c r="M274" s="101">
        <v>13.9</v>
      </c>
      <c r="N274" s="101">
        <v>112</v>
      </c>
      <c r="O274" s="101" t="s">
        <v>612</v>
      </c>
      <c r="P274" s="101" t="s">
        <v>113</v>
      </c>
      <c r="Q274" s="101" t="s">
        <v>609</v>
      </c>
      <c r="R274" s="101" t="s">
        <v>120</v>
      </c>
      <c r="S274" s="101" t="s">
        <v>121</v>
      </c>
      <c r="T274" s="101" t="s">
        <v>613</v>
      </c>
      <c r="U274" s="101" t="s">
        <v>609</v>
      </c>
      <c r="W274" s="101" t="s">
        <v>124</v>
      </c>
      <c r="X274" s="101">
        <v>0</v>
      </c>
      <c r="Y274" s="101">
        <v>0</v>
      </c>
      <c r="Z274" s="101">
        <v>0</v>
      </c>
      <c r="AA274" s="101">
        <v>0</v>
      </c>
      <c r="AB274" s="101" t="s">
        <v>125</v>
      </c>
      <c r="AC274" s="101">
        <v>0</v>
      </c>
      <c r="AD274" s="101" t="s">
        <v>1</v>
      </c>
      <c r="AE274" s="101">
        <v>112</v>
      </c>
      <c r="AG274" s="101" t="s">
        <v>1</v>
      </c>
      <c r="AH274" s="101">
        <v>0</v>
      </c>
      <c r="AJ274" s="101" t="str">
        <f t="shared" si="25"/>
        <v>716000260006</v>
      </c>
      <c r="AL274" s="101" t="str">
        <f t="shared" si="26"/>
        <v>716000260006</v>
      </c>
      <c r="AM274" s="101" t="str">
        <f t="shared" si="27"/>
        <v>TINTA PARA PLUMON DE PIZARRA ACRILICA X 30 mL COLOR VERDE</v>
      </c>
      <c r="AN274" s="101" t="str">
        <f t="shared" si="28"/>
        <v>UNIDAD</v>
      </c>
      <c r="AO274" s="101">
        <f t="shared" si="29"/>
        <v>13.9</v>
      </c>
    </row>
    <row r="275" spans="1:41" x14ac:dyDescent="0.25">
      <c r="A275" s="101" t="s">
        <v>116</v>
      </c>
      <c r="B275" s="101" t="s">
        <v>742</v>
      </c>
      <c r="C275" s="101">
        <v>112</v>
      </c>
      <c r="D275" s="101" t="s">
        <v>113</v>
      </c>
      <c r="E275" s="101" t="s">
        <v>325</v>
      </c>
      <c r="F275" s="101" t="s">
        <v>399</v>
      </c>
      <c r="G275" s="101" t="s">
        <v>382</v>
      </c>
      <c r="H275" s="101" t="s">
        <v>113</v>
      </c>
      <c r="I275" s="101">
        <v>112</v>
      </c>
      <c r="J275" s="101">
        <v>2016</v>
      </c>
      <c r="K275" s="101">
        <v>1505</v>
      </c>
      <c r="L275" s="101" t="s">
        <v>117</v>
      </c>
      <c r="M275" s="101">
        <v>13.9</v>
      </c>
      <c r="N275" s="101">
        <v>112</v>
      </c>
      <c r="O275" s="101" t="s">
        <v>612</v>
      </c>
      <c r="P275" s="101" t="s">
        <v>113</v>
      </c>
      <c r="Q275" s="101" t="s">
        <v>609</v>
      </c>
      <c r="R275" s="101" t="s">
        <v>120</v>
      </c>
      <c r="S275" s="101" t="s">
        <v>121</v>
      </c>
      <c r="T275" s="101" t="s">
        <v>613</v>
      </c>
      <c r="U275" s="101" t="s">
        <v>609</v>
      </c>
      <c r="W275" s="101" t="s">
        <v>124</v>
      </c>
      <c r="X275" s="101">
        <v>0</v>
      </c>
      <c r="Y275" s="101">
        <v>0</v>
      </c>
      <c r="Z275" s="101">
        <v>0</v>
      </c>
      <c r="AA275" s="101">
        <v>0</v>
      </c>
      <c r="AB275" s="101" t="s">
        <v>125</v>
      </c>
      <c r="AC275" s="101">
        <v>0</v>
      </c>
      <c r="AD275" s="101" t="s">
        <v>1</v>
      </c>
      <c r="AE275" s="101">
        <v>112</v>
      </c>
      <c r="AG275" s="101" t="s">
        <v>1</v>
      </c>
      <c r="AH275" s="101">
        <v>0</v>
      </c>
      <c r="AJ275" s="101" t="str">
        <f t="shared" si="25"/>
        <v>716000260007</v>
      </c>
      <c r="AL275" s="101" t="str">
        <f t="shared" si="26"/>
        <v>716000260007</v>
      </c>
      <c r="AM275" s="101" t="str">
        <f t="shared" si="27"/>
        <v>TINTA PARA PLUMON DE PIZARRA ACRILICA X 30 mL COLOR NEGRO</v>
      </c>
      <c r="AN275" s="101" t="str">
        <f t="shared" si="28"/>
        <v>UNIDAD</v>
      </c>
      <c r="AO275" s="101">
        <f t="shared" si="29"/>
        <v>13.9</v>
      </c>
    </row>
    <row r="276" spans="1:41" x14ac:dyDescent="0.25">
      <c r="A276" s="101" t="s">
        <v>132</v>
      </c>
      <c r="B276" s="101" t="s">
        <v>743</v>
      </c>
      <c r="C276" s="101">
        <v>112</v>
      </c>
      <c r="D276" s="101" t="s">
        <v>113</v>
      </c>
      <c r="E276" s="101" t="s">
        <v>325</v>
      </c>
      <c r="F276" s="101" t="s">
        <v>399</v>
      </c>
      <c r="G276" s="101" t="s">
        <v>382</v>
      </c>
      <c r="H276" s="101" t="s">
        <v>113</v>
      </c>
      <c r="I276" s="101">
        <v>112</v>
      </c>
      <c r="J276" s="101">
        <v>2016</v>
      </c>
      <c r="K276" s="101">
        <v>1505</v>
      </c>
      <c r="L276" s="101" t="s">
        <v>117</v>
      </c>
      <c r="M276" s="101">
        <v>13.9</v>
      </c>
      <c r="N276" s="101">
        <v>112</v>
      </c>
      <c r="O276" s="101" t="s">
        <v>612</v>
      </c>
      <c r="P276" s="101" t="s">
        <v>113</v>
      </c>
      <c r="Q276" s="101" t="s">
        <v>609</v>
      </c>
      <c r="R276" s="101" t="s">
        <v>120</v>
      </c>
      <c r="S276" s="101" t="s">
        <v>121</v>
      </c>
      <c r="T276" s="101" t="s">
        <v>613</v>
      </c>
      <c r="U276" s="101" t="s">
        <v>609</v>
      </c>
      <c r="W276" s="101" t="s">
        <v>124</v>
      </c>
      <c r="X276" s="101">
        <v>0</v>
      </c>
      <c r="Y276" s="101">
        <v>0</v>
      </c>
      <c r="Z276" s="101">
        <v>0</v>
      </c>
      <c r="AA276" s="101">
        <v>0</v>
      </c>
      <c r="AB276" s="101" t="s">
        <v>125</v>
      </c>
      <c r="AC276" s="101">
        <v>0</v>
      </c>
      <c r="AD276" s="101" t="s">
        <v>1</v>
      </c>
      <c r="AE276" s="101">
        <v>112</v>
      </c>
      <c r="AG276" s="101" t="s">
        <v>1</v>
      </c>
      <c r="AH276" s="101">
        <v>0</v>
      </c>
      <c r="AJ276" s="101" t="str">
        <f t="shared" ref="AJ276:AJ339" si="30">CONCATENATE(E276,F276,G276,A276)</f>
        <v>716000260008</v>
      </c>
      <c r="AL276" s="101" t="str">
        <f t="shared" si="26"/>
        <v>716000260008</v>
      </c>
      <c r="AM276" s="101" t="str">
        <f t="shared" si="27"/>
        <v>TINTA PARA PLUMON DE PIZARRA ACRILICA X 30 mL COLOR ROJO</v>
      </c>
      <c r="AN276" s="101" t="str">
        <f t="shared" si="28"/>
        <v>UNIDAD</v>
      </c>
      <c r="AO276" s="101">
        <f t="shared" si="29"/>
        <v>13.9</v>
      </c>
    </row>
    <row r="277" spans="1:41" x14ac:dyDescent="0.25">
      <c r="A277" s="101" t="s">
        <v>272</v>
      </c>
      <c r="B277" s="101" t="s">
        <v>744</v>
      </c>
      <c r="C277" s="101">
        <v>112</v>
      </c>
      <c r="D277" s="101" t="s">
        <v>113</v>
      </c>
      <c r="E277" s="101" t="s">
        <v>325</v>
      </c>
      <c r="F277" s="101" t="s">
        <v>399</v>
      </c>
      <c r="G277" s="101" t="s">
        <v>382</v>
      </c>
      <c r="H277" s="101" t="s">
        <v>113</v>
      </c>
      <c r="I277" s="101">
        <v>112</v>
      </c>
      <c r="J277" s="101">
        <v>2016</v>
      </c>
      <c r="K277" s="101">
        <v>1505</v>
      </c>
      <c r="L277" s="101" t="s">
        <v>117</v>
      </c>
      <c r="M277" s="101">
        <v>8</v>
      </c>
      <c r="N277" s="101">
        <v>112</v>
      </c>
      <c r="O277" s="101" t="s">
        <v>615</v>
      </c>
      <c r="P277" s="101" t="s">
        <v>113</v>
      </c>
      <c r="Q277" s="101" t="s">
        <v>609</v>
      </c>
      <c r="R277" s="101" t="s">
        <v>120</v>
      </c>
      <c r="S277" s="101" t="s">
        <v>121</v>
      </c>
      <c r="T277" s="101" t="s">
        <v>620</v>
      </c>
      <c r="U277" s="101" t="s">
        <v>609</v>
      </c>
      <c r="W277" s="101" t="s">
        <v>124</v>
      </c>
      <c r="X277" s="101">
        <v>0</v>
      </c>
      <c r="Y277" s="101">
        <v>0</v>
      </c>
      <c r="Z277" s="101">
        <v>0</v>
      </c>
      <c r="AA277" s="101">
        <v>0</v>
      </c>
      <c r="AB277" s="101" t="s">
        <v>125</v>
      </c>
      <c r="AC277" s="101">
        <v>0</v>
      </c>
      <c r="AD277" s="101" t="s">
        <v>1</v>
      </c>
      <c r="AE277" s="101">
        <v>112</v>
      </c>
      <c r="AG277" s="101" t="s">
        <v>1</v>
      </c>
      <c r="AH277" s="101">
        <v>0</v>
      </c>
      <c r="AJ277" s="101" t="str">
        <f t="shared" si="30"/>
        <v>716000260012</v>
      </c>
      <c r="AL277" s="101" t="str">
        <f t="shared" si="26"/>
        <v>716000260012</v>
      </c>
      <c r="AM277" s="101" t="str">
        <f t="shared" si="27"/>
        <v>TINTA PARA PLUMON DE PIZARRA ACRILICA X 27.5 mL</v>
      </c>
      <c r="AN277" s="101" t="str">
        <f t="shared" si="28"/>
        <v>UNIDAD</v>
      </c>
      <c r="AO277" s="101">
        <f t="shared" si="29"/>
        <v>8</v>
      </c>
    </row>
    <row r="278" spans="1:41" x14ac:dyDescent="0.25">
      <c r="A278" s="101" t="s">
        <v>155</v>
      </c>
      <c r="B278" s="101" t="s">
        <v>745</v>
      </c>
      <c r="C278" s="101">
        <v>112</v>
      </c>
      <c r="D278" s="101" t="s">
        <v>113</v>
      </c>
      <c r="E278" s="101" t="s">
        <v>325</v>
      </c>
      <c r="F278" s="101" t="s">
        <v>399</v>
      </c>
      <c r="G278" s="101" t="s">
        <v>382</v>
      </c>
      <c r="H278" s="101" t="s">
        <v>113</v>
      </c>
      <c r="I278" s="101">
        <v>112</v>
      </c>
      <c r="J278" s="101">
        <v>2016</v>
      </c>
      <c r="K278" s="101">
        <v>1505</v>
      </c>
      <c r="L278" s="101" t="s">
        <v>117</v>
      </c>
      <c r="M278" s="101">
        <v>8</v>
      </c>
      <c r="N278" s="101">
        <v>112</v>
      </c>
      <c r="O278" s="101" t="s">
        <v>615</v>
      </c>
      <c r="P278" s="101" t="s">
        <v>113</v>
      </c>
      <c r="Q278" s="101" t="s">
        <v>609</v>
      </c>
      <c r="R278" s="101" t="s">
        <v>120</v>
      </c>
      <c r="S278" s="101" t="s">
        <v>121</v>
      </c>
      <c r="T278" s="101" t="s">
        <v>620</v>
      </c>
      <c r="U278" s="101" t="s">
        <v>609</v>
      </c>
      <c r="W278" s="101" t="s">
        <v>124</v>
      </c>
      <c r="X278" s="101">
        <v>0</v>
      </c>
      <c r="Y278" s="101">
        <v>0</v>
      </c>
      <c r="Z278" s="101">
        <v>0</v>
      </c>
      <c r="AA278" s="101">
        <v>0</v>
      </c>
      <c r="AB278" s="101" t="s">
        <v>125</v>
      </c>
      <c r="AC278" s="101">
        <v>0</v>
      </c>
      <c r="AD278" s="101" t="s">
        <v>1</v>
      </c>
      <c r="AE278" s="101">
        <v>112</v>
      </c>
      <c r="AG278" s="101" t="s">
        <v>1</v>
      </c>
      <c r="AH278" s="101">
        <v>0</v>
      </c>
      <c r="AJ278" s="101" t="str">
        <f t="shared" si="30"/>
        <v>716000260013</v>
      </c>
      <c r="AL278" s="101" t="str">
        <f t="shared" si="26"/>
        <v>716000260013</v>
      </c>
      <c r="AM278" s="101" t="str">
        <f t="shared" si="27"/>
        <v>TINTA PARA PLUMON DE PIZARRA ACRILICA X 27.5 mL COLOR AZUL</v>
      </c>
      <c r="AN278" s="101" t="str">
        <f t="shared" si="28"/>
        <v>UNIDAD</v>
      </c>
      <c r="AO278" s="101">
        <f t="shared" si="29"/>
        <v>8</v>
      </c>
    </row>
    <row r="279" spans="1:41" x14ac:dyDescent="0.25">
      <c r="A279" s="101" t="s">
        <v>226</v>
      </c>
      <c r="B279" s="101" t="s">
        <v>746</v>
      </c>
      <c r="C279" s="101">
        <v>112</v>
      </c>
      <c r="D279" s="101" t="s">
        <v>113</v>
      </c>
      <c r="E279" s="101" t="s">
        <v>325</v>
      </c>
      <c r="F279" s="101" t="s">
        <v>399</v>
      </c>
      <c r="G279" s="101" t="s">
        <v>382</v>
      </c>
      <c r="H279" s="101" t="s">
        <v>113</v>
      </c>
      <c r="I279" s="101">
        <v>112</v>
      </c>
      <c r="J279" s="101">
        <v>2016</v>
      </c>
      <c r="K279" s="101">
        <v>1505</v>
      </c>
      <c r="L279" s="101" t="s">
        <v>117</v>
      </c>
      <c r="M279" s="101">
        <v>8</v>
      </c>
      <c r="N279" s="101">
        <v>112</v>
      </c>
      <c r="O279" s="101" t="s">
        <v>615</v>
      </c>
      <c r="P279" s="101" t="s">
        <v>113</v>
      </c>
      <c r="Q279" s="101" t="s">
        <v>609</v>
      </c>
      <c r="R279" s="101" t="s">
        <v>120</v>
      </c>
      <c r="S279" s="101" t="s">
        <v>121</v>
      </c>
      <c r="T279" s="101" t="s">
        <v>620</v>
      </c>
      <c r="U279" s="101" t="s">
        <v>609</v>
      </c>
      <c r="W279" s="101" t="s">
        <v>124</v>
      </c>
      <c r="X279" s="101">
        <v>0</v>
      </c>
      <c r="Y279" s="101">
        <v>0</v>
      </c>
      <c r="Z279" s="101">
        <v>0</v>
      </c>
      <c r="AA279" s="101">
        <v>0</v>
      </c>
      <c r="AB279" s="101" t="s">
        <v>125</v>
      </c>
      <c r="AC279" s="101">
        <v>0</v>
      </c>
      <c r="AD279" s="101" t="s">
        <v>1</v>
      </c>
      <c r="AE279" s="101">
        <v>112</v>
      </c>
      <c r="AG279" s="101" t="s">
        <v>1</v>
      </c>
      <c r="AH279" s="101">
        <v>0</v>
      </c>
      <c r="AJ279" s="101" t="str">
        <f t="shared" si="30"/>
        <v>716000260014</v>
      </c>
      <c r="AL279" s="101" t="str">
        <f t="shared" si="26"/>
        <v>716000260014</v>
      </c>
      <c r="AM279" s="101" t="str">
        <f t="shared" si="27"/>
        <v>TINTA PARA PLUMON DE PIZARRA ACRILICA X 27.5 mL COLOR ROJO</v>
      </c>
      <c r="AN279" s="101" t="str">
        <f t="shared" si="28"/>
        <v>UNIDAD</v>
      </c>
      <c r="AO279" s="101">
        <f t="shared" si="29"/>
        <v>8</v>
      </c>
    </row>
    <row r="280" spans="1:41" x14ac:dyDescent="0.25">
      <c r="A280" s="101" t="s">
        <v>376</v>
      </c>
      <c r="B280" s="101" t="s">
        <v>747</v>
      </c>
      <c r="C280" s="101">
        <v>112</v>
      </c>
      <c r="D280" s="101" t="s">
        <v>113</v>
      </c>
      <c r="E280" s="101" t="s">
        <v>325</v>
      </c>
      <c r="F280" s="101" t="s">
        <v>399</v>
      </c>
      <c r="G280" s="101" t="s">
        <v>382</v>
      </c>
      <c r="H280" s="101" t="s">
        <v>113</v>
      </c>
      <c r="I280" s="101">
        <v>112</v>
      </c>
      <c r="J280" s="101">
        <v>2016</v>
      </c>
      <c r="K280" s="101">
        <v>1505</v>
      </c>
      <c r="L280" s="101" t="s">
        <v>117</v>
      </c>
      <c r="M280" s="101">
        <v>8</v>
      </c>
      <c r="N280" s="101">
        <v>112</v>
      </c>
      <c r="O280" s="101" t="s">
        <v>615</v>
      </c>
      <c r="P280" s="101" t="s">
        <v>113</v>
      </c>
      <c r="Q280" s="101" t="s">
        <v>609</v>
      </c>
      <c r="R280" s="101" t="s">
        <v>120</v>
      </c>
      <c r="S280" s="101" t="s">
        <v>121</v>
      </c>
      <c r="T280" s="101" t="s">
        <v>620</v>
      </c>
      <c r="U280" s="101" t="s">
        <v>609</v>
      </c>
      <c r="W280" s="101" t="s">
        <v>124</v>
      </c>
      <c r="X280" s="101">
        <v>0</v>
      </c>
      <c r="Y280" s="101">
        <v>0</v>
      </c>
      <c r="Z280" s="101">
        <v>0</v>
      </c>
      <c r="AA280" s="101">
        <v>0</v>
      </c>
      <c r="AB280" s="101" t="s">
        <v>125</v>
      </c>
      <c r="AC280" s="101">
        <v>0</v>
      </c>
      <c r="AD280" s="101" t="s">
        <v>1</v>
      </c>
      <c r="AE280" s="101">
        <v>112</v>
      </c>
      <c r="AG280" s="101" t="s">
        <v>1</v>
      </c>
      <c r="AH280" s="101">
        <v>0</v>
      </c>
      <c r="AJ280" s="101" t="str">
        <f t="shared" si="30"/>
        <v>716000260015</v>
      </c>
      <c r="AL280" s="101" t="str">
        <f t="shared" si="26"/>
        <v>716000260015</v>
      </c>
      <c r="AM280" s="101" t="str">
        <f t="shared" si="27"/>
        <v>TINTA PARA PLUMON DE PIZARRA ACRILICA X 27.5 mL COLOR NEGRO</v>
      </c>
      <c r="AN280" s="101" t="str">
        <f t="shared" si="28"/>
        <v>UNIDAD</v>
      </c>
      <c r="AO280" s="101">
        <f t="shared" si="29"/>
        <v>8</v>
      </c>
    </row>
    <row r="281" spans="1:41" x14ac:dyDescent="0.25">
      <c r="A281" s="101" t="s">
        <v>337</v>
      </c>
      <c r="B281" s="101" t="s">
        <v>748</v>
      </c>
      <c r="C281" s="101">
        <v>112</v>
      </c>
      <c r="D281" s="101" t="s">
        <v>113</v>
      </c>
      <c r="E281" s="101" t="s">
        <v>325</v>
      </c>
      <c r="F281" s="101" t="s">
        <v>399</v>
      </c>
      <c r="G281" s="101" t="s">
        <v>382</v>
      </c>
      <c r="H281" s="101" t="s">
        <v>113</v>
      </c>
      <c r="I281" s="101">
        <v>112</v>
      </c>
      <c r="J281" s="101">
        <v>2016</v>
      </c>
      <c r="K281" s="101">
        <v>1505</v>
      </c>
      <c r="L281" s="101" t="s">
        <v>117</v>
      </c>
      <c r="M281" s="101">
        <v>8</v>
      </c>
      <c r="N281" s="101">
        <v>112</v>
      </c>
      <c r="O281" s="101" t="s">
        <v>615</v>
      </c>
      <c r="P281" s="101" t="s">
        <v>113</v>
      </c>
      <c r="Q281" s="101" t="s">
        <v>609</v>
      </c>
      <c r="R281" s="101" t="s">
        <v>120</v>
      </c>
      <c r="S281" s="101" t="s">
        <v>121</v>
      </c>
      <c r="T281" s="101" t="s">
        <v>620</v>
      </c>
      <c r="U281" s="101" t="s">
        <v>609</v>
      </c>
      <c r="W281" s="101" t="s">
        <v>124</v>
      </c>
      <c r="X281" s="101">
        <v>0</v>
      </c>
      <c r="Y281" s="101">
        <v>0</v>
      </c>
      <c r="Z281" s="101">
        <v>0</v>
      </c>
      <c r="AA281" s="101">
        <v>0</v>
      </c>
      <c r="AB281" s="101" t="s">
        <v>125</v>
      </c>
      <c r="AC281" s="101">
        <v>0</v>
      </c>
      <c r="AD281" s="101" t="s">
        <v>1</v>
      </c>
      <c r="AE281" s="101">
        <v>112</v>
      </c>
      <c r="AG281" s="101" t="s">
        <v>1</v>
      </c>
      <c r="AH281" s="101">
        <v>0</v>
      </c>
      <c r="AJ281" s="101" t="str">
        <f t="shared" si="30"/>
        <v>716000260016</v>
      </c>
      <c r="AL281" s="101" t="str">
        <f t="shared" si="26"/>
        <v>716000260016</v>
      </c>
      <c r="AM281" s="101" t="str">
        <f t="shared" si="27"/>
        <v>TINTA PARA PLUMON DE PIZARRA ACRILICA X 27.5 mL COLOR VERDE</v>
      </c>
      <c r="AN281" s="101" t="str">
        <f t="shared" si="28"/>
        <v>UNIDAD</v>
      </c>
      <c r="AO281" s="101">
        <f t="shared" si="29"/>
        <v>8</v>
      </c>
    </row>
    <row r="282" spans="1:41" x14ac:dyDescent="0.25">
      <c r="A282" s="101" t="s">
        <v>157</v>
      </c>
      <c r="B282" s="101" t="s">
        <v>460</v>
      </c>
      <c r="C282" s="101">
        <v>339</v>
      </c>
      <c r="D282" s="101" t="s">
        <v>113</v>
      </c>
      <c r="E282" s="101" t="s">
        <v>325</v>
      </c>
      <c r="F282" s="101" t="s">
        <v>399</v>
      </c>
      <c r="G282" s="101" t="s">
        <v>251</v>
      </c>
      <c r="H282" s="101" t="s">
        <v>113</v>
      </c>
      <c r="I282" s="101">
        <v>339</v>
      </c>
      <c r="J282" s="101">
        <v>2016</v>
      </c>
      <c r="K282" s="101">
        <v>1004</v>
      </c>
      <c r="L282" s="101" t="s">
        <v>117</v>
      </c>
      <c r="M282" s="101">
        <v>3.2</v>
      </c>
      <c r="N282" s="101">
        <v>339</v>
      </c>
      <c r="O282" s="101" t="s">
        <v>156</v>
      </c>
      <c r="P282" s="101" t="s">
        <v>113</v>
      </c>
      <c r="Q282" s="101" t="s">
        <v>123</v>
      </c>
      <c r="R282" s="101" t="s">
        <v>139</v>
      </c>
      <c r="S282" s="101" t="s">
        <v>121</v>
      </c>
      <c r="T282" s="101" t="s">
        <v>122</v>
      </c>
      <c r="U282" s="101" t="s">
        <v>123</v>
      </c>
      <c r="W282" s="101" t="s">
        <v>124</v>
      </c>
      <c r="X282" s="101">
        <v>0</v>
      </c>
      <c r="Y282" s="101">
        <v>0</v>
      </c>
      <c r="Z282" s="101">
        <v>0</v>
      </c>
      <c r="AA282" s="101">
        <v>0</v>
      </c>
      <c r="AB282" s="101" t="s">
        <v>125</v>
      </c>
      <c r="AC282" s="101">
        <v>0</v>
      </c>
      <c r="AD282" s="101" t="s">
        <v>13</v>
      </c>
      <c r="AE282" s="101">
        <v>339</v>
      </c>
      <c r="AG282" s="101" t="s">
        <v>13</v>
      </c>
      <c r="AH282" s="101">
        <v>0</v>
      </c>
      <c r="AJ282" s="101" t="str">
        <f t="shared" si="30"/>
        <v>716000270004</v>
      </c>
      <c r="AL282" s="101" t="str">
        <f t="shared" si="26"/>
        <v>716000270004</v>
      </c>
      <c r="AM282" s="101" t="str">
        <f t="shared" si="27"/>
        <v>TIZA CONVENCIONAL PARA PIZARRA COLOR BLANCO</v>
      </c>
      <c r="AN282" s="101" t="str">
        <f t="shared" si="28"/>
        <v>CIENTO</v>
      </c>
      <c r="AO282" s="101">
        <f t="shared" si="29"/>
        <v>3.2</v>
      </c>
    </row>
    <row r="283" spans="1:41" x14ac:dyDescent="0.25">
      <c r="A283" s="101" t="s">
        <v>461</v>
      </c>
      <c r="B283" s="101" t="s">
        <v>462</v>
      </c>
      <c r="C283" s="101">
        <v>112</v>
      </c>
      <c r="D283" s="101" t="s">
        <v>113</v>
      </c>
      <c r="E283" s="101" t="s">
        <v>325</v>
      </c>
      <c r="F283" s="101" t="s">
        <v>463</v>
      </c>
      <c r="G283" s="101" t="s">
        <v>135</v>
      </c>
      <c r="H283" s="101" t="s">
        <v>113</v>
      </c>
      <c r="I283" s="101">
        <v>112</v>
      </c>
      <c r="J283" s="101">
        <v>2016</v>
      </c>
      <c r="K283" s="101">
        <v>1004</v>
      </c>
      <c r="L283" s="101" t="s">
        <v>117</v>
      </c>
      <c r="M283" s="101">
        <v>70</v>
      </c>
      <c r="N283" s="101">
        <v>112</v>
      </c>
      <c r="O283" s="101" t="s">
        <v>153</v>
      </c>
      <c r="P283" s="101" t="s">
        <v>113</v>
      </c>
      <c r="Q283" s="101" t="s">
        <v>119</v>
      </c>
      <c r="R283" s="101" t="s">
        <v>120</v>
      </c>
      <c r="S283" s="101" t="s">
        <v>121</v>
      </c>
      <c r="T283" s="101" t="s">
        <v>153</v>
      </c>
      <c r="U283" s="101" t="s">
        <v>119</v>
      </c>
      <c r="W283" s="101" t="s">
        <v>124</v>
      </c>
      <c r="X283" s="101">
        <v>0</v>
      </c>
      <c r="Y283" s="101">
        <v>0</v>
      </c>
      <c r="Z283" s="101">
        <v>0</v>
      </c>
      <c r="AA283" s="101">
        <v>0</v>
      </c>
      <c r="AB283" s="101" t="s">
        <v>125</v>
      </c>
      <c r="AC283" s="101">
        <v>0</v>
      </c>
      <c r="AD283" s="101" t="s">
        <v>1</v>
      </c>
      <c r="AE283" s="101">
        <v>112</v>
      </c>
      <c r="AG283" s="101" t="s">
        <v>1</v>
      </c>
      <c r="AH283" s="101">
        <v>0</v>
      </c>
      <c r="AJ283" s="101" t="str">
        <f t="shared" si="30"/>
        <v>717200010152</v>
      </c>
      <c r="AL283" s="101" t="str">
        <f t="shared" si="26"/>
        <v>717200010152</v>
      </c>
      <c r="AM283" s="101" t="str">
        <f t="shared" si="27"/>
        <v>BLOCK DE PAPEL BOND DE COLOR TAMAÑO A4 X 40 HOJAS</v>
      </c>
      <c r="AN283" s="101" t="str">
        <f t="shared" si="28"/>
        <v>UNIDAD</v>
      </c>
      <c r="AO283" s="101">
        <f t="shared" si="29"/>
        <v>70</v>
      </c>
    </row>
    <row r="284" spans="1:41" x14ac:dyDescent="0.25">
      <c r="A284" s="101" t="s">
        <v>464</v>
      </c>
      <c r="B284" s="101" t="s">
        <v>465</v>
      </c>
      <c r="C284" s="101">
        <v>112</v>
      </c>
      <c r="D284" s="101" t="s">
        <v>113</v>
      </c>
      <c r="E284" s="101" t="s">
        <v>325</v>
      </c>
      <c r="F284" s="101" t="s">
        <v>463</v>
      </c>
      <c r="G284" s="101" t="s">
        <v>135</v>
      </c>
      <c r="H284" s="101" t="s">
        <v>113</v>
      </c>
      <c r="I284" s="101">
        <v>112</v>
      </c>
      <c r="J284" s="101">
        <v>2016</v>
      </c>
      <c r="K284" s="101">
        <v>1004</v>
      </c>
      <c r="L284" s="101" t="s">
        <v>117</v>
      </c>
      <c r="M284" s="101">
        <v>0.4</v>
      </c>
      <c r="N284" s="101">
        <v>112</v>
      </c>
      <c r="O284" s="101" t="s">
        <v>153</v>
      </c>
      <c r="P284" s="101" t="s">
        <v>113</v>
      </c>
      <c r="Q284" s="101" t="s">
        <v>119</v>
      </c>
      <c r="R284" s="101" t="s">
        <v>120</v>
      </c>
      <c r="S284" s="101" t="s">
        <v>121</v>
      </c>
      <c r="T284" s="101" t="s">
        <v>153</v>
      </c>
      <c r="U284" s="101" t="s">
        <v>119</v>
      </c>
      <c r="W284" s="101" t="s">
        <v>124</v>
      </c>
      <c r="X284" s="101">
        <v>0</v>
      </c>
      <c r="Y284" s="101">
        <v>0</v>
      </c>
      <c r="Z284" s="101">
        <v>0</v>
      </c>
      <c r="AA284" s="101">
        <v>0</v>
      </c>
      <c r="AB284" s="101" t="s">
        <v>125</v>
      </c>
      <c r="AC284" s="101">
        <v>0</v>
      </c>
      <c r="AD284" s="101" t="s">
        <v>1</v>
      </c>
      <c r="AE284" s="101">
        <v>112</v>
      </c>
      <c r="AG284" s="101" t="s">
        <v>1</v>
      </c>
      <c r="AH284" s="101">
        <v>0</v>
      </c>
      <c r="AJ284" s="101" t="str">
        <f t="shared" si="30"/>
        <v>717200010153</v>
      </c>
      <c r="AL284" s="101" t="str">
        <f t="shared" si="26"/>
        <v>717200010153</v>
      </c>
      <c r="AM284" s="101" t="str">
        <f t="shared" si="27"/>
        <v>BLOCK DE CARTULINA PLASTIFICADA 32 cm X 47 cm X 20 HOJAS</v>
      </c>
      <c r="AN284" s="101" t="str">
        <f t="shared" si="28"/>
        <v>UNIDAD</v>
      </c>
      <c r="AO284" s="101">
        <f t="shared" si="29"/>
        <v>0.4</v>
      </c>
    </row>
    <row r="285" spans="1:41" x14ac:dyDescent="0.25">
      <c r="A285" s="101" t="s">
        <v>466</v>
      </c>
      <c r="B285" s="101" t="s">
        <v>467</v>
      </c>
      <c r="C285" s="101">
        <v>112</v>
      </c>
      <c r="D285" s="101" t="s">
        <v>113</v>
      </c>
      <c r="E285" s="101" t="s">
        <v>325</v>
      </c>
      <c r="F285" s="101" t="s">
        <v>463</v>
      </c>
      <c r="G285" s="101" t="s">
        <v>135</v>
      </c>
      <c r="H285" s="101" t="s">
        <v>113</v>
      </c>
      <c r="I285" s="101">
        <v>112</v>
      </c>
      <c r="J285" s="101">
        <v>2016</v>
      </c>
      <c r="K285" s="101">
        <v>1004</v>
      </c>
      <c r="L285" s="101" t="s">
        <v>117</v>
      </c>
      <c r="M285" s="101">
        <v>27</v>
      </c>
      <c r="N285" s="101">
        <v>112</v>
      </c>
      <c r="O285" s="101" t="s">
        <v>153</v>
      </c>
      <c r="P285" s="101" t="s">
        <v>113</v>
      </c>
      <c r="Q285" s="101" t="s">
        <v>119</v>
      </c>
      <c r="R285" s="101" t="s">
        <v>120</v>
      </c>
      <c r="S285" s="101" t="s">
        <v>121</v>
      </c>
      <c r="T285" s="101" t="s">
        <v>153</v>
      </c>
      <c r="U285" s="101" t="s">
        <v>119</v>
      </c>
      <c r="W285" s="101" t="s">
        <v>124</v>
      </c>
      <c r="X285" s="101">
        <v>0</v>
      </c>
      <c r="Y285" s="101">
        <v>0</v>
      </c>
      <c r="Z285" s="101">
        <v>0</v>
      </c>
      <c r="AA285" s="101">
        <v>0</v>
      </c>
      <c r="AB285" s="101" t="s">
        <v>125</v>
      </c>
      <c r="AC285" s="101">
        <v>0</v>
      </c>
      <c r="AD285" s="101" t="s">
        <v>1</v>
      </c>
      <c r="AE285" s="101">
        <v>112</v>
      </c>
      <c r="AG285" s="101" t="s">
        <v>1</v>
      </c>
      <c r="AH285" s="101">
        <v>0</v>
      </c>
      <c r="AJ285" s="101" t="str">
        <f t="shared" si="30"/>
        <v>717200010168</v>
      </c>
      <c r="AL285" s="101" t="str">
        <f t="shared" si="26"/>
        <v>717200010168</v>
      </c>
      <c r="AM285" s="101" t="str">
        <f t="shared" si="27"/>
        <v>BLOCK DE CARTULINA DE COLORES 23.5 cm X 31 cm X 20 HOJAS</v>
      </c>
      <c r="AN285" s="101" t="str">
        <f t="shared" si="28"/>
        <v>UNIDAD</v>
      </c>
      <c r="AO285" s="101">
        <f t="shared" si="29"/>
        <v>27</v>
      </c>
    </row>
    <row r="286" spans="1:41" x14ac:dyDescent="0.25">
      <c r="A286" s="101" t="s">
        <v>226</v>
      </c>
      <c r="B286" s="101" t="s">
        <v>468</v>
      </c>
      <c r="C286" s="101">
        <v>112</v>
      </c>
      <c r="D286" s="101" t="s">
        <v>113</v>
      </c>
      <c r="E286" s="101" t="s">
        <v>325</v>
      </c>
      <c r="F286" s="101" t="s">
        <v>463</v>
      </c>
      <c r="G286" s="101" t="s">
        <v>317</v>
      </c>
      <c r="H286" s="101" t="s">
        <v>113</v>
      </c>
      <c r="I286" s="101">
        <v>112</v>
      </c>
      <c r="J286" s="101">
        <v>2016</v>
      </c>
      <c r="K286" s="101">
        <v>1004</v>
      </c>
      <c r="L286" s="101" t="s">
        <v>117</v>
      </c>
      <c r="M286" s="101">
        <v>4.43</v>
      </c>
      <c r="N286" s="101">
        <v>112</v>
      </c>
      <c r="O286" s="101" t="s">
        <v>118</v>
      </c>
      <c r="P286" s="101" t="s">
        <v>113</v>
      </c>
      <c r="Q286" s="101" t="s">
        <v>119</v>
      </c>
      <c r="R286" s="101" t="s">
        <v>120</v>
      </c>
      <c r="S286" s="101" t="s">
        <v>121</v>
      </c>
      <c r="T286" s="101" t="s">
        <v>122</v>
      </c>
      <c r="U286" s="101" t="s">
        <v>123</v>
      </c>
      <c r="W286" s="101" t="s">
        <v>124</v>
      </c>
      <c r="X286" s="101">
        <v>0</v>
      </c>
      <c r="Y286" s="101">
        <v>0</v>
      </c>
      <c r="Z286" s="101">
        <v>0</v>
      </c>
      <c r="AA286" s="101">
        <v>0</v>
      </c>
      <c r="AB286" s="101" t="s">
        <v>125</v>
      </c>
      <c r="AC286" s="101">
        <v>0</v>
      </c>
      <c r="AD286" s="101" t="s">
        <v>1</v>
      </c>
      <c r="AE286" s="101">
        <v>112</v>
      </c>
      <c r="AG286" s="101" t="s">
        <v>1</v>
      </c>
      <c r="AJ286" s="101" t="str">
        <f t="shared" si="30"/>
        <v>717200030014</v>
      </c>
      <c r="AL286" s="101" t="str">
        <f t="shared" si="26"/>
        <v>717200030014</v>
      </c>
      <c r="AM286" s="101" t="str">
        <f t="shared" si="27"/>
        <v>CUADERNO CUADRICULADO TAMAÑO A4 X 100 HOJAS</v>
      </c>
      <c r="AN286" s="101" t="str">
        <f t="shared" si="28"/>
        <v>UNIDAD</v>
      </c>
      <c r="AO286" s="101">
        <f t="shared" si="29"/>
        <v>4.43</v>
      </c>
    </row>
    <row r="287" spans="1:41" x14ac:dyDescent="0.25">
      <c r="A287" s="101" t="s">
        <v>282</v>
      </c>
      <c r="B287" s="101" t="s">
        <v>749</v>
      </c>
      <c r="C287" s="101">
        <v>112</v>
      </c>
      <c r="D287" s="101" t="s">
        <v>113</v>
      </c>
      <c r="E287" s="101" t="s">
        <v>325</v>
      </c>
      <c r="F287" s="101" t="s">
        <v>463</v>
      </c>
      <c r="G287" s="101" t="s">
        <v>317</v>
      </c>
      <c r="H287" s="101" t="s">
        <v>113</v>
      </c>
      <c r="I287" s="101">
        <v>112</v>
      </c>
      <c r="J287" s="101">
        <v>2016</v>
      </c>
      <c r="K287" s="101">
        <v>1505</v>
      </c>
      <c r="L287" s="101" t="s">
        <v>117</v>
      </c>
      <c r="M287" s="101">
        <v>7</v>
      </c>
      <c r="N287" s="101">
        <v>112</v>
      </c>
      <c r="O287" s="101" t="s">
        <v>612</v>
      </c>
      <c r="P287" s="101" t="s">
        <v>113</v>
      </c>
      <c r="Q287" s="101" t="s">
        <v>609</v>
      </c>
      <c r="R287" s="101" t="s">
        <v>120</v>
      </c>
      <c r="S287" s="101" t="s">
        <v>121</v>
      </c>
      <c r="T287" s="101" t="s">
        <v>613</v>
      </c>
      <c r="U287" s="101" t="s">
        <v>609</v>
      </c>
      <c r="W287" s="101" t="s">
        <v>124</v>
      </c>
      <c r="X287" s="101">
        <v>0</v>
      </c>
      <c r="Y287" s="101">
        <v>0</v>
      </c>
      <c r="Z287" s="101">
        <v>0</v>
      </c>
      <c r="AA287" s="101">
        <v>0</v>
      </c>
      <c r="AB287" s="101" t="s">
        <v>125</v>
      </c>
      <c r="AC287" s="101">
        <v>0</v>
      </c>
      <c r="AD287" s="101" t="s">
        <v>1</v>
      </c>
      <c r="AE287" s="101">
        <v>112</v>
      </c>
      <c r="AG287" s="101" t="s">
        <v>1</v>
      </c>
      <c r="AJ287" s="101" t="str">
        <f t="shared" si="30"/>
        <v>717200030020</v>
      </c>
      <c r="AL287" s="101" t="str">
        <f t="shared" si="26"/>
        <v>717200030020</v>
      </c>
      <c r="AM287" s="101" t="str">
        <f t="shared" si="27"/>
        <v>CUADERNO ESPIRAL CUADRICULADO TAMAÑO A4 X 100 HOJAS</v>
      </c>
      <c r="AN287" s="101" t="str">
        <f t="shared" si="28"/>
        <v>UNIDAD</v>
      </c>
      <c r="AO287" s="101">
        <f t="shared" si="29"/>
        <v>7</v>
      </c>
    </row>
    <row r="288" spans="1:41" x14ac:dyDescent="0.25">
      <c r="A288" s="101" t="s">
        <v>279</v>
      </c>
      <c r="B288" s="101" t="s">
        <v>49</v>
      </c>
      <c r="C288" s="101">
        <v>112</v>
      </c>
      <c r="D288" s="101" t="s">
        <v>113</v>
      </c>
      <c r="E288" s="101" t="s">
        <v>325</v>
      </c>
      <c r="F288" s="101" t="s">
        <v>463</v>
      </c>
      <c r="G288" s="101" t="s">
        <v>317</v>
      </c>
      <c r="H288" s="101" t="s">
        <v>113</v>
      </c>
      <c r="I288" s="101">
        <v>112</v>
      </c>
      <c r="J288" s="101">
        <v>2016</v>
      </c>
      <c r="K288" s="101">
        <v>1505</v>
      </c>
      <c r="L288" s="101" t="s">
        <v>117</v>
      </c>
      <c r="M288" s="101">
        <v>9</v>
      </c>
      <c r="N288" s="101">
        <v>112</v>
      </c>
      <c r="O288" s="101" t="s">
        <v>612</v>
      </c>
      <c r="P288" s="101" t="s">
        <v>113</v>
      </c>
      <c r="Q288" s="101" t="s">
        <v>609</v>
      </c>
      <c r="R288" s="101" t="s">
        <v>120</v>
      </c>
      <c r="S288" s="101" t="s">
        <v>121</v>
      </c>
      <c r="T288" s="101" t="s">
        <v>613</v>
      </c>
      <c r="U288" s="101" t="s">
        <v>609</v>
      </c>
      <c r="W288" s="101" t="s">
        <v>124</v>
      </c>
      <c r="X288" s="101">
        <v>0</v>
      </c>
      <c r="Y288" s="101">
        <v>0</v>
      </c>
      <c r="Z288" s="101">
        <v>0</v>
      </c>
      <c r="AA288" s="101">
        <v>0</v>
      </c>
      <c r="AB288" s="101" t="s">
        <v>125</v>
      </c>
      <c r="AC288" s="101">
        <v>0</v>
      </c>
      <c r="AD288" s="101" t="s">
        <v>1</v>
      </c>
      <c r="AE288" s="101">
        <v>112</v>
      </c>
      <c r="AG288" s="101" t="s">
        <v>1</v>
      </c>
      <c r="AJ288" s="101" t="str">
        <f t="shared" si="30"/>
        <v>717200030023</v>
      </c>
      <c r="AL288" s="101" t="str">
        <f t="shared" si="26"/>
        <v>717200030023</v>
      </c>
      <c r="AM288" s="101" t="str">
        <f t="shared" si="27"/>
        <v>CUADERNO ESPIRAL CUADRICULADO TAMAÑO A4 X 200 HOJAS</v>
      </c>
      <c r="AN288" s="101" t="str">
        <f t="shared" si="28"/>
        <v>UNIDAD</v>
      </c>
      <c r="AO288" s="101">
        <f t="shared" si="29"/>
        <v>9</v>
      </c>
    </row>
    <row r="289" spans="1:41" x14ac:dyDescent="0.25">
      <c r="A289" s="101" t="s">
        <v>177</v>
      </c>
      <c r="B289" s="101" t="s">
        <v>469</v>
      </c>
      <c r="C289" s="101">
        <v>112</v>
      </c>
      <c r="D289" s="101" t="s">
        <v>113</v>
      </c>
      <c r="E289" s="101" t="s">
        <v>325</v>
      </c>
      <c r="F289" s="101" t="s">
        <v>463</v>
      </c>
      <c r="G289" s="101" t="s">
        <v>317</v>
      </c>
      <c r="H289" s="101" t="s">
        <v>113</v>
      </c>
      <c r="I289" s="101">
        <v>112</v>
      </c>
      <c r="J289" s="101">
        <v>2016</v>
      </c>
      <c r="K289" s="101">
        <v>1505</v>
      </c>
      <c r="L289" s="101" t="s">
        <v>117</v>
      </c>
      <c r="M289" s="101">
        <v>4.5</v>
      </c>
      <c r="N289" s="101">
        <v>112</v>
      </c>
      <c r="O289" s="101" t="s">
        <v>615</v>
      </c>
      <c r="P289" s="101" t="s">
        <v>113</v>
      </c>
      <c r="Q289" s="101" t="s">
        <v>609</v>
      </c>
      <c r="R289" s="101" t="s">
        <v>120</v>
      </c>
      <c r="S289" s="101" t="s">
        <v>121</v>
      </c>
      <c r="T289" s="101" t="s">
        <v>620</v>
      </c>
      <c r="U289" s="101" t="s">
        <v>609</v>
      </c>
      <c r="W289" s="101" t="s">
        <v>124</v>
      </c>
      <c r="X289" s="101">
        <v>0</v>
      </c>
      <c r="Y289" s="101">
        <v>0</v>
      </c>
      <c r="Z289" s="101">
        <v>0</v>
      </c>
      <c r="AA289" s="101">
        <v>0</v>
      </c>
      <c r="AB289" s="101" t="s">
        <v>125</v>
      </c>
      <c r="AC289" s="101">
        <v>0</v>
      </c>
      <c r="AD289" s="101" t="s">
        <v>1</v>
      </c>
      <c r="AE289" s="101">
        <v>112</v>
      </c>
      <c r="AG289" s="101" t="s">
        <v>1</v>
      </c>
      <c r="AJ289" s="101" t="str">
        <f t="shared" si="30"/>
        <v>717200030024</v>
      </c>
      <c r="AL289" s="101" t="str">
        <f t="shared" si="26"/>
        <v>717200030024</v>
      </c>
      <c r="AM289" s="101" t="str">
        <f t="shared" si="27"/>
        <v>CUADERNO ESPIRAL CUADRICULADO TAMAÑO A5 X 200 HOJAS</v>
      </c>
      <c r="AN289" s="101" t="str">
        <f t="shared" si="28"/>
        <v>UNIDAD</v>
      </c>
      <c r="AO289" s="101">
        <f t="shared" si="29"/>
        <v>4.5</v>
      </c>
    </row>
    <row r="290" spans="1:41" x14ac:dyDescent="0.25">
      <c r="A290" s="101" t="s">
        <v>251</v>
      </c>
      <c r="B290" s="101" t="s">
        <v>470</v>
      </c>
      <c r="C290" s="101">
        <v>112</v>
      </c>
      <c r="D290" s="101" t="s">
        <v>113</v>
      </c>
      <c r="E290" s="101" t="s">
        <v>325</v>
      </c>
      <c r="F290" s="101" t="s">
        <v>463</v>
      </c>
      <c r="G290" s="101" t="s">
        <v>317</v>
      </c>
      <c r="H290" s="101" t="s">
        <v>113</v>
      </c>
      <c r="I290" s="101">
        <v>112</v>
      </c>
      <c r="J290" s="101">
        <v>2016</v>
      </c>
      <c r="K290" s="101">
        <v>1004</v>
      </c>
      <c r="L290" s="101" t="s">
        <v>117</v>
      </c>
      <c r="M290" s="101">
        <v>4.2480000000000002</v>
      </c>
      <c r="N290" s="101">
        <v>112</v>
      </c>
      <c r="O290" s="101" t="s">
        <v>118</v>
      </c>
      <c r="P290" s="101" t="s">
        <v>113</v>
      </c>
      <c r="Q290" s="101" t="s">
        <v>119</v>
      </c>
      <c r="R290" s="101" t="s">
        <v>120</v>
      </c>
      <c r="S290" s="101" t="s">
        <v>121</v>
      </c>
      <c r="T290" s="101" t="s">
        <v>122</v>
      </c>
      <c r="U290" s="101" t="s">
        <v>123</v>
      </c>
      <c r="W290" s="101" t="s">
        <v>124</v>
      </c>
      <c r="X290" s="101">
        <v>0</v>
      </c>
      <c r="Y290" s="101">
        <v>0</v>
      </c>
      <c r="Z290" s="101">
        <v>0</v>
      </c>
      <c r="AA290" s="101">
        <v>0</v>
      </c>
      <c r="AB290" s="101" t="s">
        <v>125</v>
      </c>
      <c r="AC290" s="101">
        <v>0</v>
      </c>
      <c r="AD290" s="101" t="s">
        <v>1</v>
      </c>
      <c r="AE290" s="101">
        <v>112</v>
      </c>
      <c r="AG290" s="101" t="s">
        <v>1</v>
      </c>
      <c r="AH290" s="101">
        <v>1.2</v>
      </c>
      <c r="AI290" s="101" t="s">
        <v>471</v>
      </c>
      <c r="AJ290" s="101" t="str">
        <f t="shared" si="30"/>
        <v>717200030027</v>
      </c>
      <c r="AL290" s="101" t="str">
        <f t="shared" si="26"/>
        <v>717200030027</v>
      </c>
      <c r="AM290" s="101" t="str">
        <f t="shared" si="27"/>
        <v>CUADERNO ESPIRAL RAYADO TAMAÑO A4 X 100 HOJAS</v>
      </c>
      <c r="AN290" s="101" t="str">
        <f t="shared" si="28"/>
        <v>UNIDAD</v>
      </c>
      <c r="AO290" s="101">
        <f t="shared" si="29"/>
        <v>4.2480000000000002</v>
      </c>
    </row>
    <row r="291" spans="1:41" x14ac:dyDescent="0.25">
      <c r="A291" s="101" t="s">
        <v>472</v>
      </c>
      <c r="B291" s="101" t="s">
        <v>50</v>
      </c>
      <c r="C291" s="101">
        <v>112</v>
      </c>
      <c r="D291" s="101" t="s">
        <v>113</v>
      </c>
      <c r="E291" s="101" t="s">
        <v>325</v>
      </c>
      <c r="F291" s="101" t="s">
        <v>463</v>
      </c>
      <c r="G291" s="101" t="s">
        <v>317</v>
      </c>
      <c r="H291" s="101" t="s">
        <v>113</v>
      </c>
      <c r="I291" s="101">
        <v>112</v>
      </c>
      <c r="J291" s="101">
        <v>2016</v>
      </c>
      <c r="K291" s="101">
        <v>1505</v>
      </c>
      <c r="L291" s="101" t="s">
        <v>117</v>
      </c>
      <c r="M291" s="101">
        <v>5.5</v>
      </c>
      <c r="N291" s="101">
        <v>112</v>
      </c>
      <c r="O291" s="101" t="s">
        <v>615</v>
      </c>
      <c r="P291" s="101" t="s">
        <v>113</v>
      </c>
      <c r="Q291" s="101" t="s">
        <v>609</v>
      </c>
      <c r="R291" s="101" t="s">
        <v>120</v>
      </c>
      <c r="S291" s="101" t="s">
        <v>121</v>
      </c>
      <c r="T291" s="101" t="s">
        <v>620</v>
      </c>
      <c r="U291" s="101" t="s">
        <v>609</v>
      </c>
      <c r="W291" s="101" t="s">
        <v>124</v>
      </c>
      <c r="X291" s="101">
        <v>0</v>
      </c>
      <c r="Y291" s="101">
        <v>0</v>
      </c>
      <c r="Z291" s="101">
        <v>0</v>
      </c>
      <c r="AA291" s="101">
        <v>0</v>
      </c>
      <c r="AB291" s="101" t="s">
        <v>125</v>
      </c>
      <c r="AC291" s="101">
        <v>0</v>
      </c>
      <c r="AD291" s="101" t="s">
        <v>1</v>
      </c>
      <c r="AE291" s="101">
        <v>112</v>
      </c>
      <c r="AG291" s="101" t="s">
        <v>1</v>
      </c>
      <c r="AH291" s="101">
        <v>0</v>
      </c>
      <c r="AJ291" s="101" t="str">
        <f t="shared" si="30"/>
        <v>717200030120</v>
      </c>
      <c r="AL291" s="101" t="str">
        <f t="shared" si="26"/>
        <v>717200030120</v>
      </c>
      <c r="AM291" s="101" t="str">
        <f t="shared" si="27"/>
        <v>CUADERNO CUADRICULADO TAMAÑO A4 X 88 HOJAS</v>
      </c>
      <c r="AN291" s="101" t="str">
        <f t="shared" si="28"/>
        <v>UNIDAD</v>
      </c>
      <c r="AO291" s="101">
        <f t="shared" si="29"/>
        <v>5.5</v>
      </c>
    </row>
    <row r="292" spans="1:41" x14ac:dyDescent="0.25">
      <c r="A292" s="101" t="s">
        <v>473</v>
      </c>
      <c r="B292" s="101" t="s">
        <v>474</v>
      </c>
      <c r="C292" s="101">
        <v>112</v>
      </c>
      <c r="D292" s="101" t="s">
        <v>113</v>
      </c>
      <c r="E292" s="101" t="s">
        <v>325</v>
      </c>
      <c r="F292" s="101" t="s">
        <v>463</v>
      </c>
      <c r="G292" s="101" t="s">
        <v>317</v>
      </c>
      <c r="H292" s="101" t="s">
        <v>113</v>
      </c>
      <c r="I292" s="101">
        <v>112</v>
      </c>
      <c r="J292" s="101">
        <v>2016</v>
      </c>
      <c r="K292" s="101">
        <v>1004</v>
      </c>
      <c r="L292" s="101" t="s">
        <v>117</v>
      </c>
      <c r="M292" s="101">
        <v>2.5960000000000001</v>
      </c>
      <c r="N292" s="101">
        <v>112</v>
      </c>
      <c r="O292" s="101" t="s">
        <v>118</v>
      </c>
      <c r="P292" s="101" t="s">
        <v>113</v>
      </c>
      <c r="Q292" s="101" t="s">
        <v>119</v>
      </c>
      <c r="R292" s="101" t="s">
        <v>120</v>
      </c>
      <c r="S292" s="101" t="s">
        <v>121</v>
      </c>
      <c r="T292" s="101" t="s">
        <v>122</v>
      </c>
      <c r="U292" s="101" t="s">
        <v>123</v>
      </c>
      <c r="W292" s="101" t="s">
        <v>124</v>
      </c>
      <c r="X292" s="101">
        <v>0</v>
      </c>
      <c r="Y292" s="101">
        <v>0</v>
      </c>
      <c r="Z292" s="101">
        <v>0</v>
      </c>
      <c r="AA292" s="101">
        <v>0</v>
      </c>
      <c r="AB292" s="101" t="s">
        <v>125</v>
      </c>
      <c r="AC292" s="101">
        <v>0</v>
      </c>
      <c r="AD292" s="101" t="s">
        <v>1</v>
      </c>
      <c r="AE292" s="101">
        <v>112</v>
      </c>
      <c r="AG292" s="101" t="s">
        <v>1</v>
      </c>
      <c r="AH292" s="101">
        <v>0</v>
      </c>
      <c r="AJ292" s="101" t="str">
        <f t="shared" si="30"/>
        <v>717200030159</v>
      </c>
      <c r="AL292" s="101" t="str">
        <f t="shared" si="26"/>
        <v>717200030159</v>
      </c>
      <c r="AM292" s="101" t="str">
        <f t="shared" si="27"/>
        <v>CUADERNO EMPASTADO CUADRICULADO TAMAÑO A5 X 100 HOJAS</v>
      </c>
      <c r="AN292" s="101" t="str">
        <f t="shared" si="28"/>
        <v>UNIDAD</v>
      </c>
      <c r="AO292" s="101">
        <f t="shared" si="29"/>
        <v>2.5960000000000001</v>
      </c>
    </row>
    <row r="293" spans="1:41" x14ac:dyDescent="0.25">
      <c r="A293" s="101" t="s">
        <v>475</v>
      </c>
      <c r="B293" s="101" t="s">
        <v>476</v>
      </c>
      <c r="C293" s="101">
        <v>112</v>
      </c>
      <c r="D293" s="101" t="s">
        <v>113</v>
      </c>
      <c r="E293" s="101" t="s">
        <v>325</v>
      </c>
      <c r="F293" s="101" t="s">
        <v>463</v>
      </c>
      <c r="G293" s="101" t="s">
        <v>317</v>
      </c>
      <c r="H293" s="101" t="s">
        <v>113</v>
      </c>
      <c r="I293" s="101">
        <v>112</v>
      </c>
      <c r="J293" s="101">
        <v>2016</v>
      </c>
      <c r="K293" s="101">
        <v>1004</v>
      </c>
      <c r="L293" s="101" t="s">
        <v>117</v>
      </c>
      <c r="M293" s="101">
        <v>2.5960000000000001</v>
      </c>
      <c r="N293" s="101">
        <v>112</v>
      </c>
      <c r="O293" s="101" t="s">
        <v>118</v>
      </c>
      <c r="P293" s="101" t="s">
        <v>113</v>
      </c>
      <c r="Q293" s="101" t="s">
        <v>119</v>
      </c>
      <c r="R293" s="101" t="s">
        <v>120</v>
      </c>
      <c r="S293" s="101" t="s">
        <v>121</v>
      </c>
      <c r="T293" s="101" t="s">
        <v>122</v>
      </c>
      <c r="U293" s="101" t="s">
        <v>123</v>
      </c>
      <c r="W293" s="101" t="s">
        <v>124</v>
      </c>
      <c r="X293" s="101">
        <v>0</v>
      </c>
      <c r="Y293" s="101">
        <v>0</v>
      </c>
      <c r="Z293" s="101">
        <v>0</v>
      </c>
      <c r="AA293" s="101">
        <v>0</v>
      </c>
      <c r="AB293" s="101" t="s">
        <v>125</v>
      </c>
      <c r="AC293" s="101">
        <v>0</v>
      </c>
      <c r="AD293" s="101" t="s">
        <v>1</v>
      </c>
      <c r="AE293" s="101">
        <v>112</v>
      </c>
      <c r="AG293" s="101" t="s">
        <v>1</v>
      </c>
      <c r="AH293" s="101">
        <v>0</v>
      </c>
      <c r="AJ293" s="101" t="str">
        <f t="shared" si="30"/>
        <v>717200030226</v>
      </c>
      <c r="AL293" s="101" t="str">
        <f t="shared" si="26"/>
        <v>717200030226</v>
      </c>
      <c r="AM293" s="101" t="str">
        <f t="shared" si="27"/>
        <v>CUADERNO DOBLE ESPIRAL CUADRICULADO TAMAÑO A4 X 100 HOJAS</v>
      </c>
      <c r="AN293" s="101" t="str">
        <f t="shared" si="28"/>
        <v>UNIDAD</v>
      </c>
      <c r="AO293" s="101">
        <f t="shared" si="29"/>
        <v>2.5960000000000001</v>
      </c>
    </row>
    <row r="294" spans="1:41" x14ac:dyDescent="0.25">
      <c r="A294" s="101" t="s">
        <v>477</v>
      </c>
      <c r="B294" s="101" t="s">
        <v>478</v>
      </c>
      <c r="C294" s="101">
        <v>112</v>
      </c>
      <c r="D294" s="101" t="s">
        <v>113</v>
      </c>
      <c r="E294" s="101" t="s">
        <v>325</v>
      </c>
      <c r="F294" s="101" t="s">
        <v>463</v>
      </c>
      <c r="G294" s="101" t="s">
        <v>317</v>
      </c>
      <c r="H294" s="101" t="s">
        <v>113</v>
      </c>
      <c r="I294" s="101">
        <v>112</v>
      </c>
      <c r="J294" s="101">
        <v>2016</v>
      </c>
      <c r="K294" s="101">
        <v>1004</v>
      </c>
      <c r="L294" s="101" t="s">
        <v>117</v>
      </c>
      <c r="M294" s="101">
        <v>2.5</v>
      </c>
      <c r="N294" s="101">
        <v>112</v>
      </c>
      <c r="O294" s="101" t="s">
        <v>153</v>
      </c>
      <c r="P294" s="101" t="s">
        <v>113</v>
      </c>
      <c r="Q294" s="101" t="s">
        <v>119</v>
      </c>
      <c r="R294" s="101" t="s">
        <v>120</v>
      </c>
      <c r="S294" s="101" t="s">
        <v>121</v>
      </c>
      <c r="T294" s="101" t="s">
        <v>153</v>
      </c>
      <c r="U294" s="101" t="s">
        <v>119</v>
      </c>
      <c r="W294" s="101" t="s">
        <v>124</v>
      </c>
      <c r="X294" s="101">
        <v>0</v>
      </c>
      <c r="Y294" s="101">
        <v>0</v>
      </c>
      <c r="Z294" s="101">
        <v>0</v>
      </c>
      <c r="AA294" s="101">
        <v>0</v>
      </c>
      <c r="AB294" s="101" t="s">
        <v>125</v>
      </c>
      <c r="AC294" s="101">
        <v>0</v>
      </c>
      <c r="AD294" s="101" t="s">
        <v>1</v>
      </c>
      <c r="AE294" s="101">
        <v>112</v>
      </c>
      <c r="AG294" s="101" t="s">
        <v>1</v>
      </c>
      <c r="AH294" s="101">
        <v>0</v>
      </c>
      <c r="AJ294" s="101" t="str">
        <f t="shared" si="30"/>
        <v>717200030272</v>
      </c>
      <c r="AL294" s="101" t="str">
        <f t="shared" si="26"/>
        <v>717200030272</v>
      </c>
      <c r="AM294" s="101" t="str">
        <f t="shared" si="27"/>
        <v>CUADERNO CUADRICULADO TAMAÑO A4 X 82 HOJAS</v>
      </c>
      <c r="AN294" s="101" t="str">
        <f t="shared" si="28"/>
        <v>UNIDAD</v>
      </c>
      <c r="AO294" s="101">
        <f t="shared" si="29"/>
        <v>2.5</v>
      </c>
    </row>
    <row r="295" spans="1:41" x14ac:dyDescent="0.25">
      <c r="A295" s="101" t="s">
        <v>479</v>
      </c>
      <c r="B295" s="101" t="s">
        <v>480</v>
      </c>
      <c r="C295" s="101">
        <v>112</v>
      </c>
      <c r="D295" s="101" t="s">
        <v>113</v>
      </c>
      <c r="E295" s="101" t="s">
        <v>325</v>
      </c>
      <c r="F295" s="101" t="s">
        <v>463</v>
      </c>
      <c r="G295" s="101" t="s">
        <v>317</v>
      </c>
      <c r="H295" s="101" t="s">
        <v>113</v>
      </c>
      <c r="I295" s="101">
        <v>112</v>
      </c>
      <c r="J295" s="101">
        <v>2016</v>
      </c>
      <c r="K295" s="101">
        <v>1004</v>
      </c>
      <c r="L295" s="101" t="s">
        <v>117</v>
      </c>
      <c r="M295" s="101">
        <v>7.25</v>
      </c>
      <c r="N295" s="101">
        <v>112</v>
      </c>
      <c r="O295" s="101" t="s">
        <v>118</v>
      </c>
      <c r="P295" s="101" t="s">
        <v>113</v>
      </c>
      <c r="Q295" s="101" t="s">
        <v>119</v>
      </c>
      <c r="R295" s="101" t="s">
        <v>120</v>
      </c>
      <c r="S295" s="101" t="s">
        <v>121</v>
      </c>
      <c r="T295" s="101" t="s">
        <v>122</v>
      </c>
      <c r="U295" s="101" t="s">
        <v>123</v>
      </c>
      <c r="W295" s="101" t="s">
        <v>124</v>
      </c>
      <c r="X295" s="101">
        <v>0</v>
      </c>
      <c r="Y295" s="101">
        <v>0</v>
      </c>
      <c r="Z295" s="101">
        <v>0</v>
      </c>
      <c r="AA295" s="101">
        <v>0</v>
      </c>
      <c r="AB295" s="101" t="s">
        <v>125</v>
      </c>
      <c r="AC295" s="101">
        <v>0</v>
      </c>
      <c r="AD295" s="101" t="s">
        <v>1</v>
      </c>
      <c r="AE295" s="101">
        <v>112</v>
      </c>
      <c r="AG295" s="101" t="s">
        <v>1</v>
      </c>
      <c r="AH295" s="101">
        <v>0</v>
      </c>
      <c r="AJ295" s="101" t="str">
        <f t="shared" si="30"/>
        <v>717200030287</v>
      </c>
      <c r="AL295" s="101" t="str">
        <f t="shared" si="26"/>
        <v>717200030287</v>
      </c>
      <c r="AM295" s="101" t="str">
        <f t="shared" si="27"/>
        <v>CUADERNO DOBLE ESPIRAL CUADRICULADO TAMAÑO A4 X 180 HOJAS</v>
      </c>
      <c r="AN295" s="101" t="str">
        <f t="shared" si="28"/>
        <v>UNIDAD</v>
      </c>
      <c r="AO295" s="101">
        <f t="shared" si="29"/>
        <v>7.25</v>
      </c>
    </row>
    <row r="296" spans="1:41" x14ac:dyDescent="0.25">
      <c r="A296" s="101" t="s">
        <v>481</v>
      </c>
      <c r="B296" s="101" t="s">
        <v>482</v>
      </c>
      <c r="C296" s="101">
        <v>112</v>
      </c>
      <c r="D296" s="101" t="s">
        <v>113</v>
      </c>
      <c r="E296" s="101" t="s">
        <v>325</v>
      </c>
      <c r="F296" s="101" t="s">
        <v>463</v>
      </c>
      <c r="G296" s="101" t="s">
        <v>317</v>
      </c>
      <c r="H296" s="101" t="s">
        <v>113</v>
      </c>
      <c r="I296" s="101">
        <v>112</v>
      </c>
      <c r="J296" s="101">
        <v>2016</v>
      </c>
      <c r="K296" s="101">
        <v>1004</v>
      </c>
      <c r="L296" s="101" t="s">
        <v>117</v>
      </c>
      <c r="M296" s="101">
        <v>6.5</v>
      </c>
      <c r="N296" s="101">
        <v>112</v>
      </c>
      <c r="O296" s="101" t="s">
        <v>118</v>
      </c>
      <c r="P296" s="101" t="s">
        <v>113</v>
      </c>
      <c r="Q296" s="101" t="s">
        <v>119</v>
      </c>
      <c r="R296" s="101" t="s">
        <v>120</v>
      </c>
      <c r="S296" s="101" t="s">
        <v>121</v>
      </c>
      <c r="T296" s="101" t="s">
        <v>122</v>
      </c>
      <c r="U296" s="101" t="s">
        <v>123</v>
      </c>
      <c r="W296" s="101" t="s">
        <v>124</v>
      </c>
      <c r="X296" s="101">
        <v>0</v>
      </c>
      <c r="Y296" s="101">
        <v>0</v>
      </c>
      <c r="Z296" s="101">
        <v>0</v>
      </c>
      <c r="AA296" s="101">
        <v>0</v>
      </c>
      <c r="AB296" s="101" t="s">
        <v>125</v>
      </c>
      <c r="AC296" s="101">
        <v>0</v>
      </c>
      <c r="AD296" s="101" t="s">
        <v>1</v>
      </c>
      <c r="AE296" s="101">
        <v>112</v>
      </c>
      <c r="AG296" s="101" t="s">
        <v>1</v>
      </c>
      <c r="AH296" s="101">
        <v>0</v>
      </c>
      <c r="AJ296" s="101" t="str">
        <f t="shared" si="30"/>
        <v>717200030288</v>
      </c>
      <c r="AL296" s="101" t="str">
        <f t="shared" si="26"/>
        <v>717200030288</v>
      </c>
      <c r="AM296" s="101" t="str">
        <f t="shared" si="27"/>
        <v>CUADERNO DOBLE ESPIRAL CUADRICULADO TAMAÑO A5 X 180 HOJAS</v>
      </c>
      <c r="AN296" s="101" t="str">
        <f t="shared" si="28"/>
        <v>UNIDAD</v>
      </c>
      <c r="AO296" s="101">
        <f t="shared" si="29"/>
        <v>6.5</v>
      </c>
    </row>
    <row r="297" spans="1:41" x14ac:dyDescent="0.25">
      <c r="A297" s="101" t="s">
        <v>410</v>
      </c>
      <c r="B297" s="101" t="s">
        <v>750</v>
      </c>
      <c r="C297" s="101">
        <v>350</v>
      </c>
      <c r="D297" s="101" t="s">
        <v>113</v>
      </c>
      <c r="E297" s="101" t="s">
        <v>325</v>
      </c>
      <c r="F297" s="101" t="s">
        <v>463</v>
      </c>
      <c r="G297" s="101" t="s">
        <v>145</v>
      </c>
      <c r="H297" s="101" t="s">
        <v>113</v>
      </c>
      <c r="I297" s="101">
        <v>350</v>
      </c>
      <c r="J297" s="101">
        <v>2016</v>
      </c>
      <c r="K297" s="101">
        <v>1505</v>
      </c>
      <c r="L297" s="101" t="s">
        <v>117</v>
      </c>
      <c r="M297" s="101">
        <v>12.98</v>
      </c>
      <c r="N297" s="101">
        <v>350</v>
      </c>
      <c r="O297" s="101" t="s">
        <v>612</v>
      </c>
      <c r="P297" s="101" t="s">
        <v>113</v>
      </c>
      <c r="Q297" s="101" t="s">
        <v>609</v>
      </c>
      <c r="R297" s="101" t="s">
        <v>120</v>
      </c>
      <c r="S297" s="101" t="s">
        <v>121</v>
      </c>
      <c r="T297" s="101" t="s">
        <v>613</v>
      </c>
      <c r="U297" s="101" t="s">
        <v>609</v>
      </c>
      <c r="W297" s="101" t="s">
        <v>124</v>
      </c>
      <c r="X297" s="101">
        <v>0</v>
      </c>
      <c r="Y297" s="101">
        <v>0</v>
      </c>
      <c r="Z297" s="101">
        <v>0</v>
      </c>
      <c r="AA297" s="101">
        <v>0</v>
      </c>
      <c r="AB297" s="101" t="s">
        <v>125</v>
      </c>
      <c r="AC297" s="101">
        <v>0</v>
      </c>
      <c r="AD297" s="101" t="s">
        <v>14</v>
      </c>
      <c r="AE297" s="101">
        <v>350</v>
      </c>
      <c r="AG297" s="101" t="s">
        <v>14</v>
      </c>
      <c r="AH297" s="101">
        <v>0</v>
      </c>
      <c r="AJ297" s="101" t="str">
        <f t="shared" si="30"/>
        <v>717200050212</v>
      </c>
      <c r="AL297" s="101" t="str">
        <f t="shared" si="26"/>
        <v>717200050212</v>
      </c>
      <c r="AM297" s="101" t="str">
        <f t="shared" si="27"/>
        <v>PAPEL BOND  75 g TAMAÑO A4</v>
      </c>
      <c r="AN297" s="101" t="str">
        <f t="shared" si="28"/>
        <v>MILLAR</v>
      </c>
      <c r="AO297" s="101">
        <f t="shared" si="29"/>
        <v>12.98</v>
      </c>
    </row>
    <row r="298" spans="1:41" x14ac:dyDescent="0.25">
      <c r="A298" s="101" t="s">
        <v>483</v>
      </c>
      <c r="B298" s="101" t="s">
        <v>484</v>
      </c>
      <c r="C298" s="101">
        <v>452</v>
      </c>
      <c r="D298" s="101" t="s">
        <v>113</v>
      </c>
      <c r="E298" s="101" t="s">
        <v>325</v>
      </c>
      <c r="F298" s="101" t="s">
        <v>463</v>
      </c>
      <c r="G298" s="101" t="s">
        <v>145</v>
      </c>
      <c r="H298" s="101" t="s">
        <v>113</v>
      </c>
      <c r="I298" s="101">
        <v>452</v>
      </c>
      <c r="J298" s="101">
        <v>2016</v>
      </c>
      <c r="K298" s="101">
        <v>1004</v>
      </c>
      <c r="L298" s="101" t="s">
        <v>117</v>
      </c>
      <c r="M298" s="101">
        <v>12</v>
      </c>
      <c r="N298" s="101">
        <v>452</v>
      </c>
      <c r="O298" s="101" t="s">
        <v>153</v>
      </c>
      <c r="P298" s="101" t="s">
        <v>113</v>
      </c>
      <c r="Q298" s="101" t="s">
        <v>119</v>
      </c>
      <c r="R298" s="101" t="s">
        <v>120</v>
      </c>
      <c r="S298" s="101" t="s">
        <v>121</v>
      </c>
      <c r="T298" s="101" t="s">
        <v>163</v>
      </c>
      <c r="U298" s="101" t="s">
        <v>119</v>
      </c>
      <c r="W298" s="101" t="s">
        <v>124</v>
      </c>
      <c r="X298" s="101">
        <v>0</v>
      </c>
      <c r="Y298" s="101">
        <v>0</v>
      </c>
      <c r="Z298" s="101">
        <v>0</v>
      </c>
      <c r="AA298" s="101">
        <v>0</v>
      </c>
      <c r="AB298" s="101" t="s">
        <v>125</v>
      </c>
      <c r="AC298" s="101">
        <v>0</v>
      </c>
      <c r="AD298" s="101" t="s">
        <v>51</v>
      </c>
      <c r="AE298" s="101">
        <v>452</v>
      </c>
      <c r="AG298" s="101" t="s">
        <v>51</v>
      </c>
      <c r="AH298" s="101">
        <v>0</v>
      </c>
      <c r="AJ298" s="101" t="str">
        <f t="shared" si="30"/>
        <v>717200050224</v>
      </c>
      <c r="AL298" s="101" t="str">
        <f t="shared" si="26"/>
        <v>717200050224</v>
      </c>
      <c r="AM298" s="101" t="str">
        <f t="shared" si="27"/>
        <v>PAPEL BOND 80 g TAMAÑO  A4</v>
      </c>
      <c r="AN298" s="101" t="str">
        <f t="shared" si="28"/>
        <v>EMPAQUE X 500</v>
      </c>
      <c r="AO298" s="101">
        <f t="shared" si="29"/>
        <v>12</v>
      </c>
    </row>
    <row r="299" spans="1:41" x14ac:dyDescent="0.25">
      <c r="A299" s="101" t="s">
        <v>485</v>
      </c>
      <c r="B299" s="101" t="s">
        <v>486</v>
      </c>
      <c r="C299" s="101">
        <v>452</v>
      </c>
      <c r="D299" s="101" t="s">
        <v>113</v>
      </c>
      <c r="E299" s="101" t="s">
        <v>325</v>
      </c>
      <c r="F299" s="101" t="s">
        <v>463</v>
      </c>
      <c r="G299" s="101" t="s">
        <v>145</v>
      </c>
      <c r="H299" s="101" t="s">
        <v>113</v>
      </c>
      <c r="I299" s="101">
        <v>452</v>
      </c>
      <c r="J299" s="101">
        <v>2016</v>
      </c>
      <c r="K299" s="101">
        <v>1004</v>
      </c>
      <c r="L299" s="101" t="s">
        <v>117</v>
      </c>
      <c r="M299" s="101">
        <v>15.16</v>
      </c>
      <c r="N299" s="101">
        <v>452</v>
      </c>
      <c r="O299" s="101" t="s">
        <v>239</v>
      </c>
      <c r="P299" s="101" t="s">
        <v>113</v>
      </c>
      <c r="Q299" s="101" t="s">
        <v>123</v>
      </c>
      <c r="R299" s="101" t="s">
        <v>139</v>
      </c>
      <c r="S299" s="101" t="s">
        <v>121</v>
      </c>
      <c r="T299" s="101" t="s">
        <v>122</v>
      </c>
      <c r="U299" s="101" t="s">
        <v>123</v>
      </c>
      <c r="W299" s="101" t="s">
        <v>124</v>
      </c>
      <c r="X299" s="101">
        <v>0</v>
      </c>
      <c r="Y299" s="101">
        <v>0</v>
      </c>
      <c r="Z299" s="101">
        <v>0</v>
      </c>
      <c r="AA299" s="101">
        <v>0</v>
      </c>
      <c r="AB299" s="101" t="s">
        <v>125</v>
      </c>
      <c r="AC299" s="101">
        <v>0</v>
      </c>
      <c r="AD299" s="101" t="s">
        <v>51</v>
      </c>
      <c r="AE299" s="101">
        <v>452</v>
      </c>
      <c r="AG299" s="101" t="s">
        <v>51</v>
      </c>
      <c r="AH299" s="101">
        <v>0</v>
      </c>
      <c r="AJ299" s="101" t="str">
        <f t="shared" si="30"/>
        <v>717200050227</v>
      </c>
      <c r="AL299" s="101" t="str">
        <f t="shared" si="26"/>
        <v>717200050227</v>
      </c>
      <c r="AM299" s="101" t="str">
        <f t="shared" si="27"/>
        <v>PAPEL BOND 75 g  TAMAÑO A4</v>
      </c>
      <c r="AN299" s="101" t="str">
        <f t="shared" si="28"/>
        <v>EMPAQUE X 500</v>
      </c>
      <c r="AO299" s="101">
        <f t="shared" si="29"/>
        <v>15.16</v>
      </c>
    </row>
    <row r="300" spans="1:41" x14ac:dyDescent="0.25">
      <c r="A300" s="101" t="s">
        <v>487</v>
      </c>
      <c r="B300" s="101" t="s">
        <v>488</v>
      </c>
      <c r="C300" s="101">
        <v>452</v>
      </c>
      <c r="D300" s="101" t="s">
        <v>113</v>
      </c>
      <c r="E300" s="101" t="s">
        <v>325</v>
      </c>
      <c r="F300" s="101" t="s">
        <v>463</v>
      </c>
      <c r="G300" s="101" t="s">
        <v>145</v>
      </c>
      <c r="H300" s="101" t="s">
        <v>113</v>
      </c>
      <c r="I300" s="101">
        <v>452</v>
      </c>
      <c r="J300" s="101">
        <v>2016</v>
      </c>
      <c r="K300" s="101">
        <v>1004</v>
      </c>
      <c r="L300" s="101" t="s">
        <v>117</v>
      </c>
      <c r="M300" s="101">
        <v>14.9</v>
      </c>
      <c r="N300" s="101">
        <v>452</v>
      </c>
      <c r="O300" s="101" t="s">
        <v>239</v>
      </c>
      <c r="P300" s="101" t="s">
        <v>113</v>
      </c>
      <c r="Q300" s="101" t="s">
        <v>123</v>
      </c>
      <c r="R300" s="101" t="s">
        <v>139</v>
      </c>
      <c r="S300" s="101" t="s">
        <v>121</v>
      </c>
      <c r="T300" s="101" t="s">
        <v>122</v>
      </c>
      <c r="U300" s="101" t="s">
        <v>123</v>
      </c>
      <c r="W300" s="101" t="s">
        <v>124</v>
      </c>
      <c r="X300" s="101">
        <v>0</v>
      </c>
      <c r="Y300" s="101">
        <v>0</v>
      </c>
      <c r="Z300" s="101">
        <v>0</v>
      </c>
      <c r="AA300" s="101">
        <v>0</v>
      </c>
      <c r="AB300" s="101" t="s">
        <v>125</v>
      </c>
      <c r="AC300" s="101">
        <v>0</v>
      </c>
      <c r="AD300" s="101" t="s">
        <v>51</v>
      </c>
      <c r="AE300" s="101">
        <v>452</v>
      </c>
      <c r="AG300" s="101" t="s">
        <v>51</v>
      </c>
      <c r="AH300" s="101">
        <v>0</v>
      </c>
      <c r="AJ300" s="101" t="str">
        <f t="shared" si="30"/>
        <v>717200050230</v>
      </c>
      <c r="AL300" s="101" t="str">
        <f t="shared" si="26"/>
        <v>717200050230</v>
      </c>
      <c r="AM300" s="101" t="str">
        <f t="shared" si="27"/>
        <v>PAPEL BOND DE 75 g TAMAÑO A4 DE COLOR</v>
      </c>
      <c r="AN300" s="101" t="str">
        <f t="shared" si="28"/>
        <v>EMPAQUE X 500</v>
      </c>
      <c r="AO300" s="101">
        <f t="shared" si="29"/>
        <v>14.9</v>
      </c>
    </row>
    <row r="301" spans="1:41" x14ac:dyDescent="0.25">
      <c r="A301" s="101" t="s">
        <v>751</v>
      </c>
      <c r="B301" s="101" t="s">
        <v>752</v>
      </c>
      <c r="C301" s="101">
        <v>350</v>
      </c>
      <c r="D301" s="101" t="s">
        <v>113</v>
      </c>
      <c r="E301" s="101" t="s">
        <v>325</v>
      </c>
      <c r="F301" s="101" t="s">
        <v>463</v>
      </c>
      <c r="G301" s="101" t="s">
        <v>145</v>
      </c>
      <c r="H301" s="101" t="s">
        <v>113</v>
      </c>
      <c r="I301" s="101">
        <v>350</v>
      </c>
      <c r="J301" s="101">
        <v>2016</v>
      </c>
      <c r="K301" s="101">
        <v>1505</v>
      </c>
      <c r="L301" s="101" t="s">
        <v>117</v>
      </c>
      <c r="M301" s="101">
        <v>15</v>
      </c>
      <c r="N301" s="101">
        <v>350</v>
      </c>
      <c r="O301" s="101" t="s">
        <v>615</v>
      </c>
      <c r="P301" s="101" t="s">
        <v>113</v>
      </c>
      <c r="Q301" s="101" t="s">
        <v>609</v>
      </c>
      <c r="R301" s="101" t="s">
        <v>120</v>
      </c>
      <c r="S301" s="101" t="s">
        <v>121</v>
      </c>
      <c r="T301" s="101" t="s">
        <v>620</v>
      </c>
      <c r="U301" s="101" t="s">
        <v>609</v>
      </c>
      <c r="W301" s="101" t="s">
        <v>124</v>
      </c>
      <c r="X301" s="101">
        <v>0</v>
      </c>
      <c r="Y301" s="101">
        <v>0</v>
      </c>
      <c r="Z301" s="101">
        <v>0</v>
      </c>
      <c r="AA301" s="101">
        <v>0</v>
      </c>
      <c r="AB301" s="101" t="s">
        <v>125</v>
      </c>
      <c r="AC301" s="101">
        <v>0</v>
      </c>
      <c r="AD301" s="101" t="s">
        <v>14</v>
      </c>
      <c r="AE301" s="101">
        <v>350</v>
      </c>
      <c r="AG301" s="101" t="s">
        <v>14</v>
      </c>
      <c r="AH301" s="101">
        <v>0</v>
      </c>
      <c r="AJ301" s="101" t="str">
        <f t="shared" si="30"/>
        <v>717200050237</v>
      </c>
      <c r="AL301" s="101" t="str">
        <f t="shared" si="26"/>
        <v>717200050237</v>
      </c>
      <c r="AM301" s="101" t="str">
        <f t="shared" si="27"/>
        <v>PAPEL BOND 80 g  TAMAÑO OFICIO</v>
      </c>
      <c r="AN301" s="101" t="str">
        <f t="shared" si="28"/>
        <v>MILLAR</v>
      </c>
      <c r="AO301" s="101">
        <f t="shared" si="29"/>
        <v>15</v>
      </c>
    </row>
    <row r="302" spans="1:41" x14ac:dyDescent="0.25">
      <c r="A302" s="101" t="s">
        <v>489</v>
      </c>
      <c r="B302" s="101" t="s">
        <v>490</v>
      </c>
      <c r="C302" s="101">
        <v>452</v>
      </c>
      <c r="D302" s="101" t="s">
        <v>113</v>
      </c>
      <c r="E302" s="101" t="s">
        <v>325</v>
      </c>
      <c r="F302" s="101" t="s">
        <v>463</v>
      </c>
      <c r="G302" s="101" t="s">
        <v>145</v>
      </c>
      <c r="H302" s="101" t="s">
        <v>113</v>
      </c>
      <c r="I302" s="101">
        <v>452</v>
      </c>
      <c r="J302" s="101">
        <v>2016</v>
      </c>
      <c r="K302" s="101">
        <v>1004</v>
      </c>
      <c r="L302" s="101" t="s">
        <v>117</v>
      </c>
      <c r="M302" s="101">
        <v>27</v>
      </c>
      <c r="N302" s="101">
        <v>452</v>
      </c>
      <c r="O302" s="101" t="s">
        <v>491</v>
      </c>
      <c r="P302" s="101" t="s">
        <v>113</v>
      </c>
      <c r="Q302" s="101" t="s">
        <v>492</v>
      </c>
      <c r="R302" s="101" t="s">
        <v>493</v>
      </c>
      <c r="S302" s="101" t="s">
        <v>121</v>
      </c>
      <c r="T302" s="101" t="s">
        <v>491</v>
      </c>
      <c r="U302" s="101" t="s">
        <v>492</v>
      </c>
      <c r="W302" s="101" t="s">
        <v>124</v>
      </c>
      <c r="X302" s="101">
        <v>0</v>
      </c>
      <c r="Y302" s="101">
        <v>0</v>
      </c>
      <c r="Z302" s="101">
        <v>0</v>
      </c>
      <c r="AA302" s="101">
        <v>0</v>
      </c>
      <c r="AB302" s="101" t="s">
        <v>125</v>
      </c>
      <c r="AC302" s="101">
        <v>0</v>
      </c>
      <c r="AD302" s="101" t="s">
        <v>51</v>
      </c>
      <c r="AE302" s="101">
        <v>452</v>
      </c>
      <c r="AG302" s="101" t="s">
        <v>51</v>
      </c>
      <c r="AH302" s="101">
        <v>0</v>
      </c>
      <c r="AJ302" s="101" t="str">
        <f t="shared" si="30"/>
        <v>717200050242</v>
      </c>
      <c r="AL302" s="101" t="str">
        <f t="shared" si="26"/>
        <v>717200050242</v>
      </c>
      <c r="AM302" s="101" t="str">
        <f t="shared" si="27"/>
        <v>PAPEL BOND 80 g TAMAÑO A4 DE COLORES</v>
      </c>
      <c r="AN302" s="101" t="str">
        <f t="shared" si="28"/>
        <v>EMPAQUE X 500</v>
      </c>
      <c r="AO302" s="101">
        <f t="shared" si="29"/>
        <v>27</v>
      </c>
    </row>
    <row r="303" spans="1:41" x14ac:dyDescent="0.25">
      <c r="A303" s="101" t="s">
        <v>753</v>
      </c>
      <c r="B303" s="101" t="s">
        <v>754</v>
      </c>
      <c r="C303" s="101">
        <v>350</v>
      </c>
      <c r="D303" s="101" t="s">
        <v>113</v>
      </c>
      <c r="E303" s="101" t="s">
        <v>325</v>
      </c>
      <c r="F303" s="101" t="s">
        <v>463</v>
      </c>
      <c r="G303" s="101" t="s">
        <v>145</v>
      </c>
      <c r="H303" s="101" t="s">
        <v>113</v>
      </c>
      <c r="I303" s="101">
        <v>350</v>
      </c>
      <c r="J303" s="101">
        <v>2016</v>
      </c>
      <c r="K303" s="101">
        <v>1505</v>
      </c>
      <c r="L303" s="101" t="s">
        <v>117</v>
      </c>
      <c r="M303" s="101">
        <v>14.2</v>
      </c>
      <c r="N303" s="101">
        <v>350</v>
      </c>
      <c r="O303" s="101" t="s">
        <v>615</v>
      </c>
      <c r="P303" s="101" t="s">
        <v>113</v>
      </c>
      <c r="Q303" s="101" t="s">
        <v>609</v>
      </c>
      <c r="R303" s="101" t="s">
        <v>120</v>
      </c>
      <c r="S303" s="101" t="s">
        <v>121</v>
      </c>
      <c r="T303" s="101" t="s">
        <v>620</v>
      </c>
      <c r="U303" s="101" t="s">
        <v>609</v>
      </c>
      <c r="W303" s="101" t="s">
        <v>124</v>
      </c>
      <c r="X303" s="101">
        <v>0</v>
      </c>
      <c r="Y303" s="101">
        <v>0</v>
      </c>
      <c r="Z303" s="101">
        <v>0</v>
      </c>
      <c r="AA303" s="101">
        <v>0</v>
      </c>
      <c r="AB303" s="101" t="s">
        <v>125</v>
      </c>
      <c r="AC303" s="101">
        <v>0</v>
      </c>
      <c r="AD303" s="101" t="s">
        <v>14</v>
      </c>
      <c r="AE303" s="101">
        <v>350</v>
      </c>
      <c r="AG303" s="101" t="s">
        <v>14</v>
      </c>
      <c r="AH303" s="101">
        <v>0</v>
      </c>
      <c r="AJ303" s="101" t="str">
        <f t="shared" si="30"/>
        <v>717200050257</v>
      </c>
      <c r="AL303" s="101" t="str">
        <f t="shared" si="26"/>
        <v>717200050257</v>
      </c>
      <c r="AM303" s="101" t="str">
        <f t="shared" si="27"/>
        <v>PAPEL BOND 75 g TAMAÑO A4 DE COLOR</v>
      </c>
      <c r="AN303" s="101" t="str">
        <f t="shared" si="28"/>
        <v>MILLAR</v>
      </c>
      <c r="AO303" s="101">
        <f t="shared" si="29"/>
        <v>14.2</v>
      </c>
    </row>
    <row r="304" spans="1:41" x14ac:dyDescent="0.25">
      <c r="A304" s="101" t="s">
        <v>494</v>
      </c>
      <c r="B304" s="101" t="s">
        <v>495</v>
      </c>
      <c r="C304" s="101">
        <v>452</v>
      </c>
      <c r="D304" s="101" t="s">
        <v>113</v>
      </c>
      <c r="E304" s="101" t="s">
        <v>325</v>
      </c>
      <c r="F304" s="101" t="s">
        <v>463</v>
      </c>
      <c r="G304" s="101" t="s">
        <v>145</v>
      </c>
      <c r="H304" s="101" t="s">
        <v>113</v>
      </c>
      <c r="I304" s="101">
        <v>452</v>
      </c>
      <c r="J304" s="101">
        <v>2016</v>
      </c>
      <c r="K304" s="101">
        <v>1004</v>
      </c>
      <c r="L304" s="101" t="s">
        <v>117</v>
      </c>
      <c r="M304" s="101">
        <v>2.3954</v>
      </c>
      <c r="N304" s="101">
        <v>452</v>
      </c>
      <c r="O304" s="101" t="s">
        <v>153</v>
      </c>
      <c r="P304" s="101" t="s">
        <v>113</v>
      </c>
      <c r="Q304" s="101" t="s">
        <v>119</v>
      </c>
      <c r="R304" s="101" t="s">
        <v>120</v>
      </c>
      <c r="S304" s="101" t="s">
        <v>121</v>
      </c>
      <c r="T304" s="101" t="s">
        <v>153</v>
      </c>
      <c r="U304" s="101" t="s">
        <v>119</v>
      </c>
      <c r="W304" s="101" t="s">
        <v>124</v>
      </c>
      <c r="X304" s="101">
        <v>0</v>
      </c>
      <c r="Y304" s="101">
        <v>0</v>
      </c>
      <c r="Z304" s="101">
        <v>0</v>
      </c>
      <c r="AA304" s="101">
        <v>0</v>
      </c>
      <c r="AB304" s="101" t="s">
        <v>125</v>
      </c>
      <c r="AC304" s="101">
        <v>0</v>
      </c>
      <c r="AD304" s="101" t="s">
        <v>51</v>
      </c>
      <c r="AE304" s="101">
        <v>452</v>
      </c>
      <c r="AG304" s="101" t="s">
        <v>51</v>
      </c>
      <c r="AH304" s="101">
        <v>0</v>
      </c>
      <c r="AJ304" s="101" t="str">
        <f t="shared" si="30"/>
        <v>717200050338</v>
      </c>
      <c r="AL304" s="101" t="str">
        <f t="shared" si="26"/>
        <v>717200050338</v>
      </c>
      <c r="AM304" s="101" t="str">
        <f t="shared" si="27"/>
        <v>PAPEL BOND 56 g  DE 61 cm X 86 cm</v>
      </c>
      <c r="AN304" s="101" t="str">
        <f t="shared" si="28"/>
        <v>EMPAQUE X 500</v>
      </c>
      <c r="AO304" s="101">
        <f t="shared" si="29"/>
        <v>2.3954</v>
      </c>
    </row>
    <row r="305" spans="1:41" x14ac:dyDescent="0.25">
      <c r="A305" s="101" t="s">
        <v>496</v>
      </c>
      <c r="B305" s="101" t="s">
        <v>497</v>
      </c>
      <c r="C305" s="101">
        <v>452</v>
      </c>
      <c r="D305" s="101" t="s">
        <v>113</v>
      </c>
      <c r="E305" s="101" t="s">
        <v>325</v>
      </c>
      <c r="F305" s="101" t="s">
        <v>463</v>
      </c>
      <c r="G305" s="101" t="s">
        <v>145</v>
      </c>
      <c r="H305" s="101" t="s">
        <v>113</v>
      </c>
      <c r="I305" s="101">
        <v>452</v>
      </c>
      <c r="J305" s="101">
        <v>2016</v>
      </c>
      <c r="K305" s="101">
        <v>1004</v>
      </c>
      <c r="L305" s="101" t="s">
        <v>117</v>
      </c>
      <c r="M305" s="101">
        <v>70</v>
      </c>
      <c r="N305" s="101">
        <v>452</v>
      </c>
      <c r="O305" s="101" t="s">
        <v>239</v>
      </c>
      <c r="P305" s="101" t="s">
        <v>113</v>
      </c>
      <c r="Q305" s="101" t="s">
        <v>123</v>
      </c>
      <c r="R305" s="101" t="s">
        <v>139</v>
      </c>
      <c r="S305" s="101" t="s">
        <v>121</v>
      </c>
      <c r="T305" s="101" t="s">
        <v>163</v>
      </c>
      <c r="U305" s="101" t="s">
        <v>119</v>
      </c>
      <c r="W305" s="101" t="s">
        <v>124</v>
      </c>
      <c r="X305" s="101">
        <v>0</v>
      </c>
      <c r="Y305" s="101">
        <v>0</v>
      </c>
      <c r="Z305" s="101">
        <v>0</v>
      </c>
      <c r="AA305" s="101">
        <v>0</v>
      </c>
      <c r="AB305" s="101" t="s">
        <v>125</v>
      </c>
      <c r="AC305" s="101">
        <v>0</v>
      </c>
      <c r="AD305" s="101" t="s">
        <v>51</v>
      </c>
      <c r="AE305" s="101">
        <v>452</v>
      </c>
      <c r="AG305" s="101" t="s">
        <v>51</v>
      </c>
      <c r="AH305" s="101">
        <v>0</v>
      </c>
      <c r="AJ305" s="101" t="str">
        <f t="shared" si="30"/>
        <v>717200050349</v>
      </c>
      <c r="AL305" s="101" t="str">
        <f t="shared" si="26"/>
        <v>717200050349</v>
      </c>
      <c r="AM305" s="101" t="str">
        <f t="shared" si="27"/>
        <v>PAPEL BOND 90 g DE 61 cm X  86 cm</v>
      </c>
      <c r="AN305" s="101" t="str">
        <f t="shared" si="28"/>
        <v>EMPAQUE X 500</v>
      </c>
      <c r="AO305" s="101">
        <f t="shared" si="29"/>
        <v>70</v>
      </c>
    </row>
    <row r="306" spans="1:41" x14ac:dyDescent="0.25">
      <c r="A306" s="101" t="s">
        <v>111</v>
      </c>
      <c r="B306" s="101" t="s">
        <v>498</v>
      </c>
      <c r="C306" s="101">
        <v>452</v>
      </c>
      <c r="D306" s="101" t="s">
        <v>113</v>
      </c>
      <c r="E306" s="101" t="s">
        <v>325</v>
      </c>
      <c r="F306" s="101" t="s">
        <v>463</v>
      </c>
      <c r="G306" s="101" t="s">
        <v>132</v>
      </c>
      <c r="H306" s="101" t="s">
        <v>113</v>
      </c>
      <c r="I306" s="101">
        <v>452</v>
      </c>
      <c r="J306" s="101">
        <v>2016</v>
      </c>
      <c r="K306" s="101">
        <v>1004</v>
      </c>
      <c r="L306" s="101" t="s">
        <v>117</v>
      </c>
      <c r="M306" s="101">
        <v>12</v>
      </c>
      <c r="N306" s="101">
        <v>452</v>
      </c>
      <c r="O306" s="101" t="s">
        <v>153</v>
      </c>
      <c r="P306" s="101" t="s">
        <v>113</v>
      </c>
      <c r="Q306" s="101" t="s">
        <v>119</v>
      </c>
      <c r="R306" s="101" t="s">
        <v>120</v>
      </c>
      <c r="S306" s="101" t="s">
        <v>121</v>
      </c>
      <c r="T306" s="101" t="s">
        <v>153</v>
      </c>
      <c r="U306" s="101" t="s">
        <v>119</v>
      </c>
      <c r="W306" s="101" t="s">
        <v>124</v>
      </c>
      <c r="X306" s="101">
        <v>0</v>
      </c>
      <c r="Y306" s="101">
        <v>0</v>
      </c>
      <c r="Z306" s="101">
        <v>0</v>
      </c>
      <c r="AA306" s="101">
        <v>0</v>
      </c>
      <c r="AB306" s="101" t="s">
        <v>125</v>
      </c>
      <c r="AC306" s="101">
        <v>0</v>
      </c>
      <c r="AD306" s="101" t="s">
        <v>51</v>
      </c>
      <c r="AE306" s="101">
        <v>452</v>
      </c>
      <c r="AG306" s="101" t="s">
        <v>51</v>
      </c>
      <c r="AH306" s="101">
        <v>0</v>
      </c>
      <c r="AJ306" s="101" t="str">
        <f t="shared" si="30"/>
        <v>717200080034</v>
      </c>
      <c r="AL306" s="101" t="str">
        <f t="shared" si="26"/>
        <v>717200080034</v>
      </c>
      <c r="AM306" s="101" t="str">
        <f t="shared" si="27"/>
        <v>PAPEL KRAFT 50 g DE 1.20 m X 75  cm</v>
      </c>
      <c r="AN306" s="101" t="str">
        <f t="shared" si="28"/>
        <v>EMPAQUE X 500</v>
      </c>
      <c r="AO306" s="101">
        <f t="shared" si="29"/>
        <v>12</v>
      </c>
    </row>
    <row r="307" spans="1:41" x14ac:dyDescent="0.25">
      <c r="A307" s="101" t="s">
        <v>499</v>
      </c>
      <c r="B307" s="101" t="s">
        <v>500</v>
      </c>
      <c r="C307" s="101">
        <v>452</v>
      </c>
      <c r="D307" s="101" t="s">
        <v>113</v>
      </c>
      <c r="E307" s="101" t="s">
        <v>325</v>
      </c>
      <c r="F307" s="101" t="s">
        <v>463</v>
      </c>
      <c r="G307" s="101" t="s">
        <v>132</v>
      </c>
      <c r="H307" s="101" t="s">
        <v>113</v>
      </c>
      <c r="I307" s="101">
        <v>452</v>
      </c>
      <c r="J307" s="101">
        <v>2016</v>
      </c>
      <c r="K307" s="101">
        <v>1505</v>
      </c>
      <c r="L307" s="101" t="s">
        <v>117</v>
      </c>
      <c r="M307" s="101">
        <v>0.24</v>
      </c>
      <c r="N307" s="101">
        <v>452</v>
      </c>
      <c r="O307" s="101" t="s">
        <v>615</v>
      </c>
      <c r="P307" s="101" t="s">
        <v>113</v>
      </c>
      <c r="Q307" s="101" t="s">
        <v>609</v>
      </c>
      <c r="R307" s="101" t="s">
        <v>120</v>
      </c>
      <c r="S307" s="101" t="s">
        <v>121</v>
      </c>
      <c r="T307" s="101" t="s">
        <v>620</v>
      </c>
      <c r="U307" s="101" t="s">
        <v>609</v>
      </c>
      <c r="W307" s="101" t="s">
        <v>124</v>
      </c>
      <c r="X307" s="101">
        <v>0</v>
      </c>
      <c r="Y307" s="101">
        <v>0</v>
      </c>
      <c r="Z307" s="101">
        <v>0</v>
      </c>
      <c r="AA307" s="101">
        <v>0</v>
      </c>
      <c r="AB307" s="101" t="s">
        <v>125</v>
      </c>
      <c r="AC307" s="101">
        <v>0</v>
      </c>
      <c r="AD307" s="101" t="s">
        <v>51</v>
      </c>
      <c r="AE307" s="101">
        <v>452</v>
      </c>
      <c r="AG307" s="101" t="s">
        <v>51</v>
      </c>
      <c r="AH307" s="101">
        <v>0</v>
      </c>
      <c r="AJ307" s="101" t="str">
        <f t="shared" si="30"/>
        <v>717200080035</v>
      </c>
      <c r="AL307" s="101" t="str">
        <f t="shared" si="26"/>
        <v>717200080035</v>
      </c>
      <c r="AM307" s="101" t="str">
        <f t="shared" si="27"/>
        <v>PAPEL KRAFT 75 g DE 1.20 m X 75 cm</v>
      </c>
      <c r="AN307" s="101" t="str">
        <f t="shared" si="28"/>
        <v>EMPAQUE X 500</v>
      </c>
      <c r="AO307" s="101">
        <f t="shared" si="29"/>
        <v>0.24</v>
      </c>
    </row>
    <row r="308" spans="1:41" x14ac:dyDescent="0.25">
      <c r="A308" s="101" t="s">
        <v>317</v>
      </c>
      <c r="B308" s="101" t="s">
        <v>52</v>
      </c>
      <c r="C308" s="101">
        <v>112</v>
      </c>
      <c r="D308" s="101" t="s">
        <v>113</v>
      </c>
      <c r="E308" s="101" t="s">
        <v>325</v>
      </c>
      <c r="F308" s="101" t="s">
        <v>463</v>
      </c>
      <c r="G308" s="101" t="s">
        <v>226</v>
      </c>
      <c r="H308" s="101" t="s">
        <v>113</v>
      </c>
      <c r="I308" s="101">
        <v>112</v>
      </c>
      <c r="J308" s="101">
        <v>2016</v>
      </c>
      <c r="K308" s="101">
        <v>1004</v>
      </c>
      <c r="L308" s="101" t="s">
        <v>117</v>
      </c>
      <c r="M308" s="101">
        <v>8.5</v>
      </c>
      <c r="N308" s="101">
        <v>112</v>
      </c>
      <c r="O308" s="101" t="s">
        <v>239</v>
      </c>
      <c r="P308" s="101" t="s">
        <v>113</v>
      </c>
      <c r="Q308" s="101" t="s">
        <v>123</v>
      </c>
      <c r="R308" s="101" t="s">
        <v>139</v>
      </c>
      <c r="S308" s="101" t="s">
        <v>121</v>
      </c>
      <c r="T308" s="101" t="s">
        <v>122</v>
      </c>
      <c r="U308" s="101" t="s">
        <v>123</v>
      </c>
      <c r="W308" s="101" t="s">
        <v>124</v>
      </c>
      <c r="X308" s="101">
        <v>0</v>
      </c>
      <c r="Y308" s="101">
        <v>0</v>
      </c>
      <c r="Z308" s="101">
        <v>0</v>
      </c>
      <c r="AA308" s="101">
        <v>0</v>
      </c>
      <c r="AB308" s="101" t="s">
        <v>125</v>
      </c>
      <c r="AC308" s="101">
        <v>0</v>
      </c>
      <c r="AD308" s="101" t="s">
        <v>1</v>
      </c>
      <c r="AE308" s="101">
        <v>112</v>
      </c>
      <c r="AG308" s="101" t="s">
        <v>1</v>
      </c>
      <c r="AJ308" s="101" t="str">
        <f t="shared" si="30"/>
        <v>717200140003</v>
      </c>
      <c r="AL308" s="101" t="str">
        <f t="shared" si="26"/>
        <v>717200140003</v>
      </c>
      <c r="AM308" s="101" t="str">
        <f t="shared" si="27"/>
        <v>LIBRO DE ACTAS DE 200 FOLIOS</v>
      </c>
      <c r="AN308" s="101" t="str">
        <f t="shared" si="28"/>
        <v>UNIDAD</v>
      </c>
      <c r="AO308" s="101">
        <f t="shared" si="29"/>
        <v>8.5</v>
      </c>
    </row>
    <row r="309" spans="1:41" x14ac:dyDescent="0.25">
      <c r="A309" s="101" t="s">
        <v>368</v>
      </c>
      <c r="B309" s="101" t="s">
        <v>501</v>
      </c>
      <c r="C309" s="101">
        <v>112</v>
      </c>
      <c r="D309" s="101" t="s">
        <v>113</v>
      </c>
      <c r="E309" s="101" t="s">
        <v>325</v>
      </c>
      <c r="F309" s="101" t="s">
        <v>463</v>
      </c>
      <c r="G309" s="101" t="s">
        <v>226</v>
      </c>
      <c r="H309" s="101" t="s">
        <v>113</v>
      </c>
      <c r="I309" s="101">
        <v>112</v>
      </c>
      <c r="J309" s="101">
        <v>2016</v>
      </c>
      <c r="K309" s="101">
        <v>1004</v>
      </c>
      <c r="L309" s="101" t="s">
        <v>117</v>
      </c>
      <c r="M309" s="101">
        <v>1.0029999999999999</v>
      </c>
      <c r="N309" s="101">
        <v>112</v>
      </c>
      <c r="O309" s="101" t="s">
        <v>153</v>
      </c>
      <c r="P309" s="101" t="s">
        <v>113</v>
      </c>
      <c r="Q309" s="101" t="s">
        <v>119</v>
      </c>
      <c r="R309" s="101" t="s">
        <v>120</v>
      </c>
      <c r="S309" s="101" t="s">
        <v>121</v>
      </c>
      <c r="T309" s="101" t="s">
        <v>153</v>
      </c>
      <c r="U309" s="101" t="s">
        <v>119</v>
      </c>
      <c r="W309" s="101" t="s">
        <v>124</v>
      </c>
      <c r="X309" s="101">
        <v>0</v>
      </c>
      <c r="Y309" s="101">
        <v>0</v>
      </c>
      <c r="Z309" s="101">
        <v>0</v>
      </c>
      <c r="AA309" s="101">
        <v>0</v>
      </c>
      <c r="AB309" s="101" t="s">
        <v>125</v>
      </c>
      <c r="AC309" s="101">
        <v>0</v>
      </c>
      <c r="AD309" s="101" t="s">
        <v>1</v>
      </c>
      <c r="AE309" s="101">
        <v>112</v>
      </c>
      <c r="AG309" s="101" t="s">
        <v>1</v>
      </c>
      <c r="AH309" s="101">
        <v>0</v>
      </c>
      <c r="AJ309" s="101" t="str">
        <f t="shared" si="30"/>
        <v>717200140059</v>
      </c>
      <c r="AL309" s="101" t="str">
        <f t="shared" si="26"/>
        <v>717200140059</v>
      </c>
      <c r="AM309" s="101" t="str">
        <f t="shared" si="27"/>
        <v>LIBRO DE ACTAS RAYADO 75 GR X (100 HOJAS )A-4 200 FOLIOS</v>
      </c>
      <c r="AN309" s="101" t="str">
        <f t="shared" si="28"/>
        <v>UNIDAD</v>
      </c>
      <c r="AO309" s="101">
        <f t="shared" si="29"/>
        <v>1.0029999999999999</v>
      </c>
    </row>
    <row r="310" spans="1:41" x14ac:dyDescent="0.25">
      <c r="A310" s="101" t="s">
        <v>502</v>
      </c>
      <c r="B310" s="101" t="s">
        <v>503</v>
      </c>
      <c r="C310" s="101">
        <v>112</v>
      </c>
      <c r="D310" s="101" t="s">
        <v>113</v>
      </c>
      <c r="E310" s="101" t="s">
        <v>325</v>
      </c>
      <c r="F310" s="101" t="s">
        <v>463</v>
      </c>
      <c r="G310" s="101" t="s">
        <v>226</v>
      </c>
      <c r="H310" s="101" t="s">
        <v>113</v>
      </c>
      <c r="I310" s="101">
        <v>112</v>
      </c>
      <c r="J310" s="101">
        <v>2016</v>
      </c>
      <c r="K310" s="101">
        <v>1004</v>
      </c>
      <c r="L310" s="101" t="s">
        <v>117</v>
      </c>
      <c r="M310" s="101">
        <v>8.5</v>
      </c>
      <c r="N310" s="101">
        <v>112</v>
      </c>
      <c r="O310" s="101" t="s">
        <v>239</v>
      </c>
      <c r="P310" s="101" t="s">
        <v>113</v>
      </c>
      <c r="Q310" s="101" t="s">
        <v>123</v>
      </c>
      <c r="R310" s="101" t="s">
        <v>139</v>
      </c>
      <c r="S310" s="101" t="s">
        <v>121</v>
      </c>
      <c r="T310" s="101" t="s">
        <v>122</v>
      </c>
      <c r="U310" s="101" t="s">
        <v>123</v>
      </c>
      <c r="W310" s="101" t="s">
        <v>124</v>
      </c>
      <c r="X310" s="101">
        <v>0</v>
      </c>
      <c r="Y310" s="101">
        <v>0</v>
      </c>
      <c r="Z310" s="101">
        <v>0</v>
      </c>
      <c r="AA310" s="101">
        <v>0</v>
      </c>
      <c r="AB310" s="101" t="s">
        <v>125</v>
      </c>
      <c r="AC310" s="101">
        <v>0</v>
      </c>
      <c r="AD310" s="101" t="s">
        <v>1</v>
      </c>
      <c r="AE310" s="101">
        <v>112</v>
      </c>
      <c r="AG310" s="101" t="s">
        <v>1</v>
      </c>
      <c r="AH310" s="101">
        <v>0</v>
      </c>
      <c r="AJ310" s="101" t="str">
        <f t="shared" si="30"/>
        <v>717200140085</v>
      </c>
      <c r="AL310" s="101" t="str">
        <f t="shared" si="26"/>
        <v>717200140085</v>
      </c>
      <c r="AM310" s="101" t="str">
        <f t="shared" si="27"/>
        <v>LIBRO DE INVENTARIO X 200 FOLIOS</v>
      </c>
      <c r="AN310" s="101" t="str">
        <f t="shared" si="28"/>
        <v>UNIDAD</v>
      </c>
      <c r="AO310" s="101">
        <f t="shared" si="29"/>
        <v>8.5</v>
      </c>
    </row>
    <row r="311" spans="1:41" x14ac:dyDescent="0.25">
      <c r="A311" s="101" t="s">
        <v>755</v>
      </c>
      <c r="B311" s="101" t="s">
        <v>756</v>
      </c>
      <c r="C311" s="101">
        <v>112</v>
      </c>
      <c r="D311" s="101" t="s">
        <v>113</v>
      </c>
      <c r="E311" s="101" t="s">
        <v>325</v>
      </c>
      <c r="F311" s="101" t="s">
        <v>463</v>
      </c>
      <c r="G311" s="101" t="s">
        <v>226</v>
      </c>
      <c r="H311" s="101" t="s">
        <v>113</v>
      </c>
      <c r="I311" s="101">
        <v>112</v>
      </c>
      <c r="J311" s="101">
        <v>2016</v>
      </c>
      <c r="K311" s="101">
        <v>1505</v>
      </c>
      <c r="L311" s="101" t="s">
        <v>117</v>
      </c>
      <c r="M311" s="101">
        <v>15</v>
      </c>
      <c r="N311" s="101">
        <v>112</v>
      </c>
      <c r="O311" s="101" t="s">
        <v>612</v>
      </c>
      <c r="P311" s="101" t="s">
        <v>113</v>
      </c>
      <c r="Q311" s="101" t="s">
        <v>609</v>
      </c>
      <c r="R311" s="101" t="s">
        <v>120</v>
      </c>
      <c r="S311" s="101" t="s">
        <v>121</v>
      </c>
      <c r="T311" s="101" t="s">
        <v>613</v>
      </c>
      <c r="U311" s="101" t="s">
        <v>609</v>
      </c>
      <c r="W311" s="101" t="s">
        <v>124</v>
      </c>
      <c r="X311" s="101">
        <v>0</v>
      </c>
      <c r="Y311" s="101">
        <v>0</v>
      </c>
      <c r="Z311" s="101">
        <v>0</v>
      </c>
      <c r="AA311" s="101">
        <v>0</v>
      </c>
      <c r="AB311" s="101" t="s">
        <v>125</v>
      </c>
      <c r="AC311" s="101">
        <v>0</v>
      </c>
      <c r="AD311" s="101" t="s">
        <v>1</v>
      </c>
      <c r="AE311" s="101">
        <v>112</v>
      </c>
      <c r="AG311" s="101" t="s">
        <v>1</v>
      </c>
      <c r="AH311" s="101">
        <v>0</v>
      </c>
      <c r="AJ311" s="101" t="str">
        <f t="shared" si="30"/>
        <v>717200140150</v>
      </c>
      <c r="AL311" s="101" t="str">
        <f t="shared" si="26"/>
        <v>717200140150</v>
      </c>
      <c r="AM311" s="101" t="str">
        <f t="shared" si="27"/>
        <v>LIBRO DE ACTAS EMPASTADO RAYADO TAMAÑO A4 X 200 HOJAS</v>
      </c>
      <c r="AN311" s="101" t="str">
        <f t="shared" si="28"/>
        <v>UNIDAD</v>
      </c>
      <c r="AO311" s="101">
        <f t="shared" si="29"/>
        <v>15</v>
      </c>
    </row>
    <row r="312" spans="1:41" x14ac:dyDescent="0.25">
      <c r="A312" s="101" t="s">
        <v>461</v>
      </c>
      <c r="B312" s="101" t="s">
        <v>757</v>
      </c>
      <c r="C312" s="101">
        <v>112</v>
      </c>
      <c r="D312" s="101" t="s">
        <v>113</v>
      </c>
      <c r="E312" s="101" t="s">
        <v>325</v>
      </c>
      <c r="F312" s="101" t="s">
        <v>463</v>
      </c>
      <c r="G312" s="101" t="s">
        <v>226</v>
      </c>
      <c r="H312" s="101" t="s">
        <v>113</v>
      </c>
      <c r="I312" s="101">
        <v>112</v>
      </c>
      <c r="J312" s="101">
        <v>2016</v>
      </c>
      <c r="K312" s="101">
        <v>1505</v>
      </c>
      <c r="L312" s="101" t="s">
        <v>117</v>
      </c>
      <c r="M312" s="101">
        <v>9.9</v>
      </c>
      <c r="N312" s="101">
        <v>112</v>
      </c>
      <c r="O312" s="101" t="s">
        <v>612</v>
      </c>
      <c r="P312" s="101" t="s">
        <v>113</v>
      </c>
      <c r="Q312" s="101" t="s">
        <v>609</v>
      </c>
      <c r="R312" s="101" t="s">
        <v>120</v>
      </c>
      <c r="S312" s="101" t="s">
        <v>121</v>
      </c>
      <c r="T312" s="101" t="s">
        <v>613</v>
      </c>
      <c r="U312" s="101" t="s">
        <v>609</v>
      </c>
      <c r="W312" s="101" t="s">
        <v>124</v>
      </c>
      <c r="X312" s="101">
        <v>0</v>
      </c>
      <c r="Y312" s="101">
        <v>0</v>
      </c>
      <c r="Z312" s="101">
        <v>0</v>
      </c>
      <c r="AA312" s="101">
        <v>0</v>
      </c>
      <c r="AB312" s="101" t="s">
        <v>125</v>
      </c>
      <c r="AC312" s="101">
        <v>0</v>
      </c>
      <c r="AD312" s="101" t="s">
        <v>1</v>
      </c>
      <c r="AE312" s="101">
        <v>112</v>
      </c>
      <c r="AG312" s="101" t="s">
        <v>1</v>
      </c>
      <c r="AH312" s="101">
        <v>0</v>
      </c>
      <c r="AJ312" s="101" t="str">
        <f t="shared" si="30"/>
        <v>717200140152</v>
      </c>
      <c r="AL312" s="101" t="str">
        <f t="shared" si="26"/>
        <v>717200140152</v>
      </c>
      <c r="AM312" s="101" t="str">
        <f t="shared" si="27"/>
        <v>LIBRO DE ACTAS EMPASTADO RAYADO TAMAÑO A4 X 100 HOJAS</v>
      </c>
      <c r="AN312" s="101" t="str">
        <f t="shared" si="28"/>
        <v>UNIDAD</v>
      </c>
      <c r="AO312" s="101">
        <f t="shared" si="29"/>
        <v>9.9</v>
      </c>
    </row>
    <row r="313" spans="1:41" x14ac:dyDescent="0.25">
      <c r="A313" s="101" t="s">
        <v>504</v>
      </c>
      <c r="B313" s="101" t="s">
        <v>505</v>
      </c>
      <c r="C313" s="101">
        <v>112</v>
      </c>
      <c r="D313" s="101" t="s">
        <v>113</v>
      </c>
      <c r="E313" s="101" t="s">
        <v>325</v>
      </c>
      <c r="F313" s="101" t="s">
        <v>463</v>
      </c>
      <c r="G313" s="101" t="s">
        <v>226</v>
      </c>
      <c r="H313" s="101" t="s">
        <v>113</v>
      </c>
      <c r="I313" s="101">
        <v>112</v>
      </c>
      <c r="J313" s="101">
        <v>2016</v>
      </c>
      <c r="K313" s="101">
        <v>1505</v>
      </c>
      <c r="L313" s="101" t="s">
        <v>117</v>
      </c>
      <c r="M313" s="101">
        <v>9.9</v>
      </c>
      <c r="N313" s="101">
        <v>112</v>
      </c>
      <c r="O313" s="101" t="s">
        <v>612</v>
      </c>
      <c r="P313" s="101" t="s">
        <v>113</v>
      </c>
      <c r="Q313" s="101" t="s">
        <v>609</v>
      </c>
      <c r="R313" s="101" t="s">
        <v>120</v>
      </c>
      <c r="S313" s="101" t="s">
        <v>121</v>
      </c>
      <c r="T313" s="101" t="s">
        <v>620</v>
      </c>
      <c r="U313" s="101" t="s">
        <v>609</v>
      </c>
      <c r="W313" s="101" t="s">
        <v>124</v>
      </c>
      <c r="X313" s="101">
        <v>0</v>
      </c>
      <c r="Y313" s="101">
        <v>0</v>
      </c>
      <c r="Z313" s="101">
        <v>0</v>
      </c>
      <c r="AA313" s="101">
        <v>0</v>
      </c>
      <c r="AB313" s="101" t="s">
        <v>125</v>
      </c>
      <c r="AC313" s="101">
        <v>0</v>
      </c>
      <c r="AD313" s="101" t="s">
        <v>1</v>
      </c>
      <c r="AE313" s="101">
        <v>112</v>
      </c>
      <c r="AG313" s="101" t="s">
        <v>1</v>
      </c>
      <c r="AH313" s="101">
        <v>0</v>
      </c>
      <c r="AJ313" s="101" t="str">
        <f t="shared" si="30"/>
        <v>717200140196</v>
      </c>
      <c r="AL313" s="101" t="str">
        <f t="shared" si="26"/>
        <v>717200140196</v>
      </c>
      <c r="AM313" s="101" t="str">
        <f t="shared" si="27"/>
        <v>LIBRO DE ACTAS EMPASTADO RAYADO TAMAÑO A4 X 50 HOJAS</v>
      </c>
      <c r="AN313" s="101" t="str">
        <f t="shared" si="28"/>
        <v>UNIDAD</v>
      </c>
      <c r="AO313" s="101">
        <f t="shared" si="29"/>
        <v>9.9</v>
      </c>
    </row>
    <row r="314" spans="1:41" x14ac:dyDescent="0.25">
      <c r="A314" s="101" t="s">
        <v>376</v>
      </c>
      <c r="B314" s="101" t="s">
        <v>758</v>
      </c>
      <c r="C314" s="101">
        <v>112</v>
      </c>
      <c r="D314" s="101" t="s">
        <v>113</v>
      </c>
      <c r="E314" s="101" t="s">
        <v>325</v>
      </c>
      <c r="F314" s="101" t="s">
        <v>463</v>
      </c>
      <c r="G314" s="101" t="s">
        <v>376</v>
      </c>
      <c r="H314" s="101" t="s">
        <v>113</v>
      </c>
      <c r="I314" s="101">
        <v>112</v>
      </c>
      <c r="J314" s="101">
        <v>2016</v>
      </c>
      <c r="K314" s="101">
        <v>1505</v>
      </c>
      <c r="L314" s="101" t="s">
        <v>117</v>
      </c>
      <c r="M314" s="101">
        <v>0.23</v>
      </c>
      <c r="N314" s="101">
        <v>112</v>
      </c>
      <c r="O314" s="101" t="s">
        <v>615</v>
      </c>
      <c r="P314" s="101" t="s">
        <v>113</v>
      </c>
      <c r="Q314" s="101" t="s">
        <v>609</v>
      </c>
      <c r="R314" s="101" t="s">
        <v>120</v>
      </c>
      <c r="S314" s="101" t="s">
        <v>121</v>
      </c>
      <c r="T314" s="101" t="s">
        <v>620</v>
      </c>
      <c r="U314" s="101" t="s">
        <v>609</v>
      </c>
      <c r="W314" s="101" t="s">
        <v>124</v>
      </c>
      <c r="X314" s="101">
        <v>0</v>
      </c>
      <c r="Y314" s="101">
        <v>0</v>
      </c>
      <c r="Z314" s="101">
        <v>0</v>
      </c>
      <c r="AA314" s="101">
        <v>0</v>
      </c>
      <c r="AB314" s="101" t="s">
        <v>125</v>
      </c>
      <c r="AC314" s="101">
        <v>0</v>
      </c>
      <c r="AD314" s="101" t="s">
        <v>1</v>
      </c>
      <c r="AE314" s="101">
        <v>112</v>
      </c>
      <c r="AG314" s="101" t="s">
        <v>1</v>
      </c>
      <c r="AH314" s="101">
        <v>0</v>
      </c>
      <c r="AJ314" s="101" t="str">
        <f t="shared" si="30"/>
        <v>717200150015</v>
      </c>
      <c r="AL314" s="101" t="str">
        <f t="shared" si="26"/>
        <v>717200150015</v>
      </c>
      <c r="AM314" s="101" t="str">
        <f t="shared" si="27"/>
        <v>PAPEL CUADRICULADO 8 OFICIOS</v>
      </c>
      <c r="AN314" s="101" t="str">
        <f t="shared" si="28"/>
        <v>UNIDAD</v>
      </c>
      <c r="AO314" s="101">
        <f t="shared" si="29"/>
        <v>0.23</v>
      </c>
    </row>
    <row r="315" spans="1:41" x14ac:dyDescent="0.25">
      <c r="A315" s="101" t="s">
        <v>177</v>
      </c>
      <c r="B315" s="101" t="s">
        <v>506</v>
      </c>
      <c r="C315" s="101">
        <v>112</v>
      </c>
      <c r="D315" s="101" t="s">
        <v>113</v>
      </c>
      <c r="E315" s="101" t="s">
        <v>325</v>
      </c>
      <c r="F315" s="101" t="s">
        <v>463</v>
      </c>
      <c r="G315" s="101" t="s">
        <v>507</v>
      </c>
      <c r="H315" s="101" t="s">
        <v>113</v>
      </c>
      <c r="I315" s="101">
        <v>112</v>
      </c>
      <c r="J315" s="101">
        <v>2016</v>
      </c>
      <c r="K315" s="101">
        <v>1004</v>
      </c>
      <c r="L315" s="101" t="s">
        <v>117</v>
      </c>
      <c r="M315" s="101">
        <v>15</v>
      </c>
      <c r="N315" s="101">
        <v>112</v>
      </c>
      <c r="O315" s="101" t="s">
        <v>153</v>
      </c>
      <c r="P315" s="101" t="s">
        <v>113</v>
      </c>
      <c r="Q315" s="101" t="s">
        <v>119</v>
      </c>
      <c r="R315" s="101" t="s">
        <v>120</v>
      </c>
      <c r="S315" s="101" t="s">
        <v>121</v>
      </c>
      <c r="T315" s="101" t="s">
        <v>153</v>
      </c>
      <c r="U315" s="101" t="s">
        <v>119</v>
      </c>
      <c r="W315" s="101" t="s">
        <v>124</v>
      </c>
      <c r="X315" s="101">
        <v>0</v>
      </c>
      <c r="Y315" s="101">
        <v>0</v>
      </c>
      <c r="Z315" s="101">
        <v>0</v>
      </c>
      <c r="AA315" s="101">
        <v>0</v>
      </c>
      <c r="AB315" s="101" t="s">
        <v>125</v>
      </c>
      <c r="AC315" s="101">
        <v>0</v>
      </c>
      <c r="AD315" s="101" t="s">
        <v>1</v>
      </c>
      <c r="AE315" s="101">
        <v>112</v>
      </c>
      <c r="AG315" s="101" t="s">
        <v>1</v>
      </c>
      <c r="AH315" s="101">
        <v>0</v>
      </c>
      <c r="AJ315" s="101" t="str">
        <f t="shared" si="30"/>
        <v>717200170024</v>
      </c>
      <c r="AL315" s="101" t="str">
        <f t="shared" si="26"/>
        <v>717200170024</v>
      </c>
      <c r="AM315" s="101" t="str">
        <f t="shared" si="27"/>
        <v>PAPEL LUSTRE DE 50 cm X 65 cm</v>
      </c>
      <c r="AN315" s="101" t="str">
        <f t="shared" si="28"/>
        <v>UNIDAD</v>
      </c>
      <c r="AO315" s="101">
        <f t="shared" si="29"/>
        <v>15</v>
      </c>
    </row>
    <row r="316" spans="1:41" x14ac:dyDescent="0.25">
      <c r="A316" s="101" t="s">
        <v>502</v>
      </c>
      <c r="B316" s="101" t="s">
        <v>508</v>
      </c>
      <c r="C316" s="101">
        <v>343</v>
      </c>
      <c r="D316" s="101" t="s">
        <v>113</v>
      </c>
      <c r="E316" s="101" t="s">
        <v>325</v>
      </c>
      <c r="F316" s="101" t="s">
        <v>463</v>
      </c>
      <c r="G316" s="101" t="s">
        <v>507</v>
      </c>
      <c r="H316" s="101" t="s">
        <v>113</v>
      </c>
      <c r="I316" s="101">
        <v>343</v>
      </c>
      <c r="J316" s="101">
        <v>2016</v>
      </c>
      <c r="K316" s="101">
        <v>1004</v>
      </c>
      <c r="L316" s="101" t="s">
        <v>117</v>
      </c>
      <c r="M316" s="101">
        <v>0.16520000000000001</v>
      </c>
      <c r="N316" s="101">
        <v>343</v>
      </c>
      <c r="O316" s="101" t="s">
        <v>239</v>
      </c>
      <c r="P316" s="101" t="s">
        <v>113</v>
      </c>
      <c r="Q316" s="101" t="s">
        <v>123</v>
      </c>
      <c r="R316" s="101" t="s">
        <v>139</v>
      </c>
      <c r="S316" s="101" t="s">
        <v>121</v>
      </c>
      <c r="T316" s="101" t="s">
        <v>122</v>
      </c>
      <c r="U316" s="101" t="s">
        <v>123</v>
      </c>
      <c r="W316" s="101" t="s">
        <v>124</v>
      </c>
      <c r="X316" s="101">
        <v>0</v>
      </c>
      <c r="Y316" s="101">
        <v>0</v>
      </c>
      <c r="Z316" s="101">
        <v>0</v>
      </c>
      <c r="AA316" s="101">
        <v>0</v>
      </c>
      <c r="AB316" s="101" t="s">
        <v>125</v>
      </c>
      <c r="AC316" s="101">
        <v>0</v>
      </c>
      <c r="AD316" s="101" t="s">
        <v>6</v>
      </c>
      <c r="AE316" s="101">
        <v>343</v>
      </c>
      <c r="AG316" s="101" t="s">
        <v>6</v>
      </c>
      <c r="AH316" s="101">
        <v>0</v>
      </c>
      <c r="AJ316" s="101" t="str">
        <f t="shared" si="30"/>
        <v>717200170085</v>
      </c>
      <c r="AL316" s="101" t="str">
        <f t="shared" si="26"/>
        <v>717200170085</v>
      </c>
      <c r="AM316" s="101" t="str">
        <f t="shared" si="27"/>
        <v>PAPEL LUSTRE DE 50 cm X 65 cm.</v>
      </c>
      <c r="AN316" s="101" t="str">
        <f t="shared" si="28"/>
        <v>DOCENA</v>
      </c>
      <c r="AO316" s="101">
        <f t="shared" si="29"/>
        <v>0.16520000000000001</v>
      </c>
    </row>
    <row r="317" spans="1:41" x14ac:dyDescent="0.25">
      <c r="A317" s="101" t="s">
        <v>507</v>
      </c>
      <c r="B317" s="101" t="s">
        <v>509</v>
      </c>
      <c r="C317" s="101">
        <v>112</v>
      </c>
      <c r="D317" s="101" t="s">
        <v>113</v>
      </c>
      <c r="E317" s="101" t="s">
        <v>325</v>
      </c>
      <c r="F317" s="101" t="s">
        <v>463</v>
      </c>
      <c r="G317" s="101" t="s">
        <v>373</v>
      </c>
      <c r="H317" s="101" t="s">
        <v>113</v>
      </c>
      <c r="I317" s="101">
        <v>112</v>
      </c>
      <c r="J317" s="101">
        <v>2016</v>
      </c>
      <c r="K317" s="101">
        <v>1004</v>
      </c>
      <c r="L317" s="101" t="s">
        <v>117</v>
      </c>
      <c r="M317" s="101">
        <v>3.5</v>
      </c>
      <c r="N317" s="101">
        <v>112</v>
      </c>
      <c r="O317" s="101" t="s">
        <v>239</v>
      </c>
      <c r="P317" s="101" t="s">
        <v>113</v>
      </c>
      <c r="Q317" s="101" t="s">
        <v>123</v>
      </c>
      <c r="R317" s="101" t="s">
        <v>139</v>
      </c>
      <c r="S317" s="101" t="s">
        <v>121</v>
      </c>
      <c r="T317" s="101" t="s">
        <v>122</v>
      </c>
      <c r="U317" s="101" t="s">
        <v>123</v>
      </c>
      <c r="W317" s="101" t="s">
        <v>124</v>
      </c>
      <c r="X317" s="101">
        <v>0</v>
      </c>
      <c r="Y317" s="101">
        <v>0</v>
      </c>
      <c r="Z317" s="101">
        <v>0</v>
      </c>
      <c r="AA317" s="101">
        <v>0</v>
      </c>
      <c r="AB317" s="101" t="s">
        <v>125</v>
      </c>
      <c r="AC317" s="101">
        <v>0</v>
      </c>
      <c r="AD317" s="101" t="s">
        <v>1</v>
      </c>
      <c r="AE317" s="101">
        <v>112</v>
      </c>
      <c r="AG317" s="101" t="s">
        <v>1</v>
      </c>
      <c r="AH317" s="101">
        <v>0</v>
      </c>
      <c r="AJ317" s="101" t="str">
        <f t="shared" si="30"/>
        <v>717200180017</v>
      </c>
      <c r="AL317" s="101" t="str">
        <f t="shared" si="26"/>
        <v>717200180017</v>
      </c>
      <c r="AM317" s="101" t="str">
        <f t="shared" si="27"/>
        <v>PAPEL CREPE DE 1.80 m X 50 cm</v>
      </c>
      <c r="AN317" s="101" t="str">
        <f t="shared" si="28"/>
        <v>UNIDAD</v>
      </c>
      <c r="AO317" s="101">
        <f t="shared" si="29"/>
        <v>3.5</v>
      </c>
    </row>
    <row r="318" spans="1:41" x14ac:dyDescent="0.25">
      <c r="A318" s="101" t="s">
        <v>510</v>
      </c>
      <c r="B318" s="101" t="s">
        <v>511</v>
      </c>
      <c r="C318" s="101">
        <v>445</v>
      </c>
      <c r="D318" s="101" t="s">
        <v>113</v>
      </c>
      <c r="E318" s="101" t="s">
        <v>325</v>
      </c>
      <c r="F318" s="101" t="s">
        <v>463</v>
      </c>
      <c r="G318" s="101" t="s">
        <v>373</v>
      </c>
      <c r="H318" s="101" t="s">
        <v>113</v>
      </c>
      <c r="I318" s="101">
        <v>445</v>
      </c>
      <c r="J318" s="101">
        <v>2016</v>
      </c>
      <c r="K318" s="101">
        <v>1004</v>
      </c>
      <c r="L318" s="101" t="s">
        <v>117</v>
      </c>
      <c r="M318" s="101">
        <v>3.5</v>
      </c>
      <c r="N318" s="101">
        <v>445</v>
      </c>
      <c r="O318" s="101" t="s">
        <v>153</v>
      </c>
      <c r="P318" s="101" t="s">
        <v>113</v>
      </c>
      <c r="Q318" s="101" t="s">
        <v>119</v>
      </c>
      <c r="R318" s="101" t="s">
        <v>120</v>
      </c>
      <c r="S318" s="101" t="s">
        <v>121</v>
      </c>
      <c r="T318" s="101" t="s">
        <v>153</v>
      </c>
      <c r="U318" s="101" t="s">
        <v>119</v>
      </c>
      <c r="W318" s="101" t="s">
        <v>124</v>
      </c>
      <c r="X318" s="101">
        <v>0</v>
      </c>
      <c r="Y318" s="101">
        <v>0</v>
      </c>
      <c r="Z318" s="101">
        <v>0</v>
      </c>
      <c r="AA318" s="101">
        <v>0</v>
      </c>
      <c r="AB318" s="101" t="s">
        <v>125</v>
      </c>
      <c r="AC318" s="101">
        <v>0</v>
      </c>
      <c r="AD318" s="101" t="s">
        <v>17</v>
      </c>
      <c r="AE318" s="101">
        <v>445</v>
      </c>
      <c r="AG318" s="101" t="s">
        <v>17</v>
      </c>
      <c r="AH318" s="101">
        <v>0</v>
      </c>
      <c r="AJ318" s="101" t="str">
        <f t="shared" si="30"/>
        <v>717200180028</v>
      </c>
      <c r="AL318" s="101" t="str">
        <f t="shared" si="26"/>
        <v>717200180028</v>
      </c>
      <c r="AM318" s="101" t="str">
        <f t="shared" si="27"/>
        <v>PAPEL CREPE DE 1.80 m X 50 cm COLORES VARIADOS</v>
      </c>
      <c r="AN318" s="101" t="str">
        <f t="shared" si="28"/>
        <v>DECENA</v>
      </c>
      <c r="AO318" s="101">
        <f t="shared" si="29"/>
        <v>3.5</v>
      </c>
    </row>
    <row r="319" spans="1:41" x14ac:dyDescent="0.25">
      <c r="A319" s="101" t="s">
        <v>155</v>
      </c>
      <c r="B319" s="101" t="s">
        <v>759</v>
      </c>
      <c r="C319" s="101">
        <v>112</v>
      </c>
      <c r="D319" s="101" t="s">
        <v>113</v>
      </c>
      <c r="E319" s="101" t="s">
        <v>325</v>
      </c>
      <c r="F319" s="101" t="s">
        <v>463</v>
      </c>
      <c r="G319" s="101" t="s">
        <v>382</v>
      </c>
      <c r="H319" s="101" t="s">
        <v>113</v>
      </c>
      <c r="I319" s="101">
        <v>112</v>
      </c>
      <c r="J319" s="101">
        <v>2016</v>
      </c>
      <c r="K319" s="101">
        <v>1505</v>
      </c>
      <c r="L319" s="101" t="s">
        <v>117</v>
      </c>
      <c r="M319" s="101">
        <v>0.25</v>
      </c>
      <c r="N319" s="101">
        <v>112</v>
      </c>
      <c r="O319" s="101" t="s">
        <v>615</v>
      </c>
      <c r="P319" s="101" t="s">
        <v>113</v>
      </c>
      <c r="Q319" s="101" t="s">
        <v>609</v>
      </c>
      <c r="R319" s="101" t="s">
        <v>120</v>
      </c>
      <c r="S319" s="101" t="s">
        <v>121</v>
      </c>
      <c r="T319" s="101" t="s">
        <v>620</v>
      </c>
      <c r="U319" s="101" t="s">
        <v>609</v>
      </c>
      <c r="W319" s="101" t="s">
        <v>124</v>
      </c>
      <c r="X319" s="101">
        <v>0</v>
      </c>
      <c r="Y319" s="101">
        <v>0</v>
      </c>
      <c r="Z319" s="101">
        <v>0</v>
      </c>
      <c r="AA319" s="101">
        <v>0</v>
      </c>
      <c r="AB319" s="101" t="s">
        <v>125</v>
      </c>
      <c r="AC319" s="101">
        <v>0</v>
      </c>
      <c r="AD319" s="101" t="s">
        <v>1</v>
      </c>
      <c r="AE319" s="101">
        <v>112</v>
      </c>
      <c r="AG319" s="101" t="s">
        <v>1</v>
      </c>
      <c r="AH319" s="101">
        <v>0</v>
      </c>
      <c r="AJ319" s="101" t="str">
        <f t="shared" si="30"/>
        <v>717200260013</v>
      </c>
      <c r="AL319" s="101" t="str">
        <f t="shared" si="26"/>
        <v>717200260013</v>
      </c>
      <c r="AM319" s="101" t="str">
        <f t="shared" si="27"/>
        <v>PAPELOGRAFO RAYADO 60 g DE 61 cm X 86 cm</v>
      </c>
      <c r="AN319" s="101" t="str">
        <f t="shared" si="28"/>
        <v>UNIDAD</v>
      </c>
      <c r="AO319" s="101">
        <f t="shared" si="29"/>
        <v>0.25</v>
      </c>
    </row>
    <row r="320" spans="1:41" x14ac:dyDescent="0.25">
      <c r="A320" s="101" t="s">
        <v>510</v>
      </c>
      <c r="B320" s="101" t="s">
        <v>512</v>
      </c>
      <c r="C320" s="101">
        <v>112</v>
      </c>
      <c r="D320" s="101" t="s">
        <v>113</v>
      </c>
      <c r="E320" s="101" t="s">
        <v>325</v>
      </c>
      <c r="F320" s="101" t="s">
        <v>463</v>
      </c>
      <c r="G320" s="101" t="s">
        <v>513</v>
      </c>
      <c r="H320" s="101" t="s">
        <v>113</v>
      </c>
      <c r="I320" s="101">
        <v>112</v>
      </c>
      <c r="J320" s="101">
        <v>2016</v>
      </c>
      <c r="K320" s="101">
        <v>1004</v>
      </c>
      <c r="L320" s="101" t="s">
        <v>117</v>
      </c>
      <c r="M320" s="101">
        <v>0.16</v>
      </c>
      <c r="N320" s="101">
        <v>112</v>
      </c>
      <c r="O320" s="101" t="s">
        <v>239</v>
      </c>
      <c r="P320" s="101" t="s">
        <v>113</v>
      </c>
      <c r="Q320" s="101" t="s">
        <v>123</v>
      </c>
      <c r="R320" s="101" t="s">
        <v>139</v>
      </c>
      <c r="S320" s="101" t="s">
        <v>121</v>
      </c>
      <c r="T320" s="101" t="s">
        <v>122</v>
      </c>
      <c r="U320" s="101" t="s">
        <v>123</v>
      </c>
      <c r="W320" s="101" t="s">
        <v>124</v>
      </c>
      <c r="X320" s="101">
        <v>0</v>
      </c>
      <c r="Y320" s="101">
        <v>0</v>
      </c>
      <c r="Z320" s="101">
        <v>0</v>
      </c>
      <c r="AA320" s="101">
        <v>0</v>
      </c>
      <c r="AB320" s="101" t="s">
        <v>125</v>
      </c>
      <c r="AC320" s="101">
        <v>0</v>
      </c>
      <c r="AD320" s="101" t="s">
        <v>1</v>
      </c>
      <c r="AE320" s="101">
        <v>112</v>
      </c>
      <c r="AG320" s="101" t="s">
        <v>1</v>
      </c>
      <c r="AH320" s="101">
        <v>0</v>
      </c>
      <c r="AJ320" s="101" t="str">
        <f t="shared" si="30"/>
        <v>717200290028</v>
      </c>
      <c r="AL320" s="101" t="str">
        <f t="shared" si="26"/>
        <v>717200290028</v>
      </c>
      <c r="AM320" s="101" t="str">
        <f t="shared" si="27"/>
        <v>PAPEL SEDITA DIFERENTES COLORES</v>
      </c>
      <c r="AN320" s="101" t="str">
        <f t="shared" si="28"/>
        <v>UNIDAD</v>
      </c>
      <c r="AO320" s="101">
        <f t="shared" si="29"/>
        <v>0.16</v>
      </c>
    </row>
    <row r="321" spans="1:41" x14ac:dyDescent="0.25">
      <c r="A321" s="101" t="s">
        <v>514</v>
      </c>
      <c r="B321" s="101" t="s">
        <v>515</v>
      </c>
      <c r="C321" s="101">
        <v>112</v>
      </c>
      <c r="D321" s="101" t="s">
        <v>113</v>
      </c>
      <c r="E321" s="101" t="s">
        <v>325</v>
      </c>
      <c r="F321" s="101" t="s">
        <v>463</v>
      </c>
      <c r="G321" s="101" t="s">
        <v>513</v>
      </c>
      <c r="H321" s="101" t="s">
        <v>113</v>
      </c>
      <c r="I321" s="101">
        <v>112</v>
      </c>
      <c r="J321" s="101">
        <v>2016</v>
      </c>
      <c r="K321" s="101">
        <v>1004</v>
      </c>
      <c r="L321" s="101" t="s">
        <v>117</v>
      </c>
      <c r="M321" s="101">
        <v>0.14000000000000001</v>
      </c>
      <c r="N321" s="101">
        <v>112</v>
      </c>
      <c r="O321" s="101" t="s">
        <v>239</v>
      </c>
      <c r="P321" s="101" t="s">
        <v>113</v>
      </c>
      <c r="Q321" s="101" t="s">
        <v>123</v>
      </c>
      <c r="R321" s="101" t="s">
        <v>139</v>
      </c>
      <c r="S321" s="101" t="s">
        <v>121</v>
      </c>
      <c r="T321" s="101" t="s">
        <v>122</v>
      </c>
      <c r="U321" s="101" t="s">
        <v>123</v>
      </c>
      <c r="W321" s="101" t="s">
        <v>124</v>
      </c>
      <c r="X321" s="101">
        <v>0</v>
      </c>
      <c r="Y321" s="101">
        <v>0</v>
      </c>
      <c r="Z321" s="101">
        <v>0</v>
      </c>
      <c r="AA321" s="101">
        <v>0</v>
      </c>
      <c r="AB321" s="101" t="s">
        <v>125</v>
      </c>
      <c r="AC321" s="101">
        <v>0</v>
      </c>
      <c r="AD321" s="101" t="s">
        <v>1</v>
      </c>
      <c r="AE321" s="101">
        <v>112</v>
      </c>
      <c r="AG321" s="101" t="s">
        <v>1</v>
      </c>
      <c r="AH321" s="101">
        <v>0</v>
      </c>
      <c r="AJ321" s="101" t="str">
        <f t="shared" si="30"/>
        <v>717200290118</v>
      </c>
      <c r="AL321" s="101" t="str">
        <f t="shared" si="26"/>
        <v>717200290118</v>
      </c>
      <c r="AM321" s="101" t="str">
        <f t="shared" si="27"/>
        <v>PAPEL COMETA</v>
      </c>
      <c r="AN321" s="101" t="str">
        <f t="shared" si="28"/>
        <v>UNIDAD</v>
      </c>
      <c r="AO321" s="101">
        <f t="shared" si="29"/>
        <v>0.14000000000000001</v>
      </c>
    </row>
    <row r="322" spans="1:41" x14ac:dyDescent="0.25">
      <c r="A322" s="101" t="s">
        <v>760</v>
      </c>
      <c r="B322" s="101" t="s">
        <v>761</v>
      </c>
      <c r="C322" s="101">
        <v>112</v>
      </c>
      <c r="D322" s="101" t="s">
        <v>113</v>
      </c>
      <c r="E322" s="101" t="s">
        <v>325</v>
      </c>
      <c r="F322" s="101" t="s">
        <v>463</v>
      </c>
      <c r="G322" s="101" t="s">
        <v>513</v>
      </c>
      <c r="H322" s="101" t="s">
        <v>113</v>
      </c>
      <c r="I322" s="101">
        <v>112</v>
      </c>
      <c r="J322" s="101">
        <v>2016</v>
      </c>
      <c r="K322" s="101">
        <v>1505</v>
      </c>
      <c r="L322" s="101" t="s">
        <v>117</v>
      </c>
      <c r="M322" s="101">
        <v>0.15</v>
      </c>
      <c r="N322" s="101">
        <v>112</v>
      </c>
      <c r="O322" s="101" t="s">
        <v>615</v>
      </c>
      <c r="P322" s="101" t="s">
        <v>113</v>
      </c>
      <c r="Q322" s="101" t="s">
        <v>609</v>
      </c>
      <c r="R322" s="101" t="s">
        <v>120</v>
      </c>
      <c r="S322" s="101" t="s">
        <v>121</v>
      </c>
      <c r="T322" s="101" t="s">
        <v>620</v>
      </c>
      <c r="U322" s="101" t="s">
        <v>609</v>
      </c>
      <c r="W322" s="101" t="s">
        <v>124</v>
      </c>
      <c r="X322" s="101">
        <v>0</v>
      </c>
      <c r="Y322" s="101">
        <v>0</v>
      </c>
      <c r="Z322" s="101">
        <v>0</v>
      </c>
      <c r="AA322" s="101">
        <v>0</v>
      </c>
      <c r="AB322" s="101" t="s">
        <v>125</v>
      </c>
      <c r="AC322" s="101">
        <v>0</v>
      </c>
      <c r="AD322" s="101" t="s">
        <v>1</v>
      </c>
      <c r="AE322" s="101">
        <v>112</v>
      </c>
      <c r="AG322" s="101" t="s">
        <v>1</v>
      </c>
      <c r="AH322" s="101">
        <v>0</v>
      </c>
      <c r="AJ322" s="101" t="str">
        <f t="shared" si="30"/>
        <v>717200290221</v>
      </c>
      <c r="AL322" s="101" t="str">
        <f t="shared" si="26"/>
        <v>717200290221</v>
      </c>
      <c r="AM322" s="101" t="str">
        <f t="shared" si="27"/>
        <v>PAPEL SEDA 50 cm X  65 cm</v>
      </c>
      <c r="AN322" s="101" t="str">
        <f t="shared" si="28"/>
        <v>UNIDAD</v>
      </c>
      <c r="AO322" s="101">
        <f t="shared" si="29"/>
        <v>0.15</v>
      </c>
    </row>
    <row r="323" spans="1:41" x14ac:dyDescent="0.25">
      <c r="A323" s="101" t="s">
        <v>137</v>
      </c>
      <c r="B323" s="101" t="s">
        <v>762</v>
      </c>
      <c r="C323" s="101">
        <v>350</v>
      </c>
      <c r="D323" s="101" t="s">
        <v>113</v>
      </c>
      <c r="E323" s="101" t="s">
        <v>325</v>
      </c>
      <c r="F323" s="101" t="s">
        <v>463</v>
      </c>
      <c r="G323" s="101" t="s">
        <v>133</v>
      </c>
      <c r="H323" s="101" t="s">
        <v>113</v>
      </c>
      <c r="I323" s="101">
        <v>350</v>
      </c>
      <c r="J323" s="101">
        <v>2016</v>
      </c>
      <c r="K323" s="101">
        <v>1505</v>
      </c>
      <c r="L323" s="101" t="s">
        <v>117</v>
      </c>
      <c r="M323" s="101">
        <v>19</v>
      </c>
      <c r="N323" s="101">
        <v>350</v>
      </c>
      <c r="O323" s="101" t="s">
        <v>615</v>
      </c>
      <c r="P323" s="101" t="s">
        <v>113</v>
      </c>
      <c r="Q323" s="101" t="s">
        <v>609</v>
      </c>
      <c r="R323" s="101" t="s">
        <v>120</v>
      </c>
      <c r="S323" s="101" t="s">
        <v>121</v>
      </c>
      <c r="T323" s="101" t="s">
        <v>620</v>
      </c>
      <c r="U323" s="101" t="s">
        <v>609</v>
      </c>
      <c r="W323" s="101" t="s">
        <v>124</v>
      </c>
      <c r="X323" s="101">
        <v>0</v>
      </c>
      <c r="Y323" s="101">
        <v>0</v>
      </c>
      <c r="Z323" s="101">
        <v>0</v>
      </c>
      <c r="AA323" s="101">
        <v>0</v>
      </c>
      <c r="AB323" s="101" t="s">
        <v>125</v>
      </c>
      <c r="AC323" s="101">
        <v>0</v>
      </c>
      <c r="AD323" s="101" t="s">
        <v>14</v>
      </c>
      <c r="AE323" s="101">
        <v>350</v>
      </c>
      <c r="AG323" s="101" t="s">
        <v>14</v>
      </c>
      <c r="AH323" s="101">
        <v>0</v>
      </c>
      <c r="AJ323" s="101" t="str">
        <f t="shared" si="30"/>
        <v>717200330022</v>
      </c>
      <c r="AL323" s="101" t="str">
        <f t="shared" ref="AL323:AL386" si="31">+AJ323</f>
        <v>717200330022</v>
      </c>
      <c r="AM323" s="101" t="str">
        <f t="shared" ref="AM323:AM386" si="32">+B323</f>
        <v>PAPEL BULKY 52 g TAMAÑO  A4</v>
      </c>
      <c r="AN323" s="101" t="str">
        <f t="shared" ref="AN323:AN386" si="33">+AG323</f>
        <v>MILLAR</v>
      </c>
      <c r="AO323" s="101">
        <f t="shared" ref="AO323:AO386" si="34">+M323</f>
        <v>19</v>
      </c>
    </row>
    <row r="324" spans="1:41" x14ac:dyDescent="0.25">
      <c r="A324" s="101" t="s">
        <v>151</v>
      </c>
      <c r="B324" s="101" t="s">
        <v>516</v>
      </c>
      <c r="C324" s="101">
        <v>452</v>
      </c>
      <c r="D324" s="101" t="s">
        <v>113</v>
      </c>
      <c r="E324" s="101" t="s">
        <v>325</v>
      </c>
      <c r="F324" s="101" t="s">
        <v>463</v>
      </c>
      <c r="G324" s="101" t="s">
        <v>133</v>
      </c>
      <c r="H324" s="101" t="s">
        <v>113</v>
      </c>
      <c r="I324" s="101">
        <v>452</v>
      </c>
      <c r="J324" s="101">
        <v>2016</v>
      </c>
      <c r="K324" s="101">
        <v>1004</v>
      </c>
      <c r="L324" s="101" t="s">
        <v>117</v>
      </c>
      <c r="M324" s="101">
        <v>9.32</v>
      </c>
      <c r="N324" s="101">
        <v>452</v>
      </c>
      <c r="O324" s="101" t="s">
        <v>239</v>
      </c>
      <c r="P324" s="101" t="s">
        <v>113</v>
      </c>
      <c r="Q324" s="101" t="s">
        <v>123</v>
      </c>
      <c r="R324" s="101" t="s">
        <v>139</v>
      </c>
      <c r="S324" s="101" t="s">
        <v>121</v>
      </c>
      <c r="T324" s="101" t="s">
        <v>122</v>
      </c>
      <c r="U324" s="101" t="s">
        <v>123</v>
      </c>
      <c r="W324" s="101" t="s">
        <v>124</v>
      </c>
      <c r="X324" s="101">
        <v>0</v>
      </c>
      <c r="Y324" s="101">
        <v>0</v>
      </c>
      <c r="Z324" s="101">
        <v>0</v>
      </c>
      <c r="AA324" s="101">
        <v>0</v>
      </c>
      <c r="AB324" s="101" t="s">
        <v>125</v>
      </c>
      <c r="AC324" s="101">
        <v>0</v>
      </c>
      <c r="AD324" s="101" t="s">
        <v>51</v>
      </c>
      <c r="AE324" s="101">
        <v>452</v>
      </c>
      <c r="AG324" s="101" t="s">
        <v>51</v>
      </c>
      <c r="AH324" s="101">
        <v>0</v>
      </c>
      <c r="AJ324" s="101" t="str">
        <f t="shared" si="30"/>
        <v>717200330039</v>
      </c>
      <c r="AL324" s="101" t="str">
        <f t="shared" si="31"/>
        <v>717200330039</v>
      </c>
      <c r="AM324" s="101" t="str">
        <f t="shared" si="32"/>
        <v>PAPEL BULKY 52 g  TAMAÑO A4</v>
      </c>
      <c r="AN324" s="101" t="str">
        <f t="shared" si="33"/>
        <v>EMPAQUE X 500</v>
      </c>
      <c r="AO324" s="101">
        <f t="shared" si="34"/>
        <v>9.32</v>
      </c>
    </row>
    <row r="325" spans="1:41" x14ac:dyDescent="0.25">
      <c r="A325" s="101" t="s">
        <v>145</v>
      </c>
      <c r="B325" s="101" t="s">
        <v>517</v>
      </c>
      <c r="C325" s="101">
        <v>112</v>
      </c>
      <c r="D325" s="101" t="s">
        <v>113</v>
      </c>
      <c r="E325" s="101" t="s">
        <v>325</v>
      </c>
      <c r="F325" s="101" t="s">
        <v>518</v>
      </c>
      <c r="G325" s="101" t="s">
        <v>145</v>
      </c>
      <c r="H325" s="101" t="s">
        <v>113</v>
      </c>
      <c r="I325" s="101">
        <v>112</v>
      </c>
      <c r="J325" s="101">
        <v>2016</v>
      </c>
      <c r="K325" s="101">
        <v>1004</v>
      </c>
      <c r="L325" s="101" t="s">
        <v>117</v>
      </c>
      <c r="M325" s="101">
        <v>0.59</v>
      </c>
      <c r="N325" s="101">
        <v>112</v>
      </c>
      <c r="O325" s="101" t="s">
        <v>118</v>
      </c>
      <c r="P325" s="101" t="s">
        <v>113</v>
      </c>
      <c r="Q325" s="101" t="s">
        <v>119</v>
      </c>
      <c r="R325" s="101" t="s">
        <v>120</v>
      </c>
      <c r="S325" s="101" t="s">
        <v>121</v>
      </c>
      <c r="T325" s="101" t="s">
        <v>122</v>
      </c>
      <c r="U325" s="101" t="s">
        <v>123</v>
      </c>
      <c r="W325" s="101" t="s">
        <v>124</v>
      </c>
      <c r="X325" s="101">
        <v>0</v>
      </c>
      <c r="Y325" s="101">
        <v>0</v>
      </c>
      <c r="Z325" s="101">
        <v>0</v>
      </c>
      <c r="AA325" s="101">
        <v>0</v>
      </c>
      <c r="AB325" s="101" t="s">
        <v>125</v>
      </c>
      <c r="AC325" s="101">
        <v>0</v>
      </c>
      <c r="AD325" s="101" t="s">
        <v>1</v>
      </c>
      <c r="AE325" s="101">
        <v>112</v>
      </c>
      <c r="AG325" s="101" t="s">
        <v>1</v>
      </c>
      <c r="AH325" s="101">
        <v>0</v>
      </c>
      <c r="AJ325" s="101" t="str">
        <f t="shared" si="30"/>
        <v>717300050005</v>
      </c>
      <c r="AL325" s="101" t="str">
        <f t="shared" si="31"/>
        <v>717300050005</v>
      </c>
      <c r="AM325" s="101" t="str">
        <f t="shared" si="32"/>
        <v>CARTULINA DE HILO 165 g DE 50 cm X 65 cm</v>
      </c>
      <c r="AN325" s="101" t="str">
        <f t="shared" si="33"/>
        <v>UNIDAD</v>
      </c>
      <c r="AO325" s="101">
        <f t="shared" si="34"/>
        <v>0.59</v>
      </c>
    </row>
    <row r="326" spans="1:41" x14ac:dyDescent="0.25">
      <c r="A326" s="101" t="s">
        <v>142</v>
      </c>
      <c r="B326" s="101" t="s">
        <v>763</v>
      </c>
      <c r="C326" s="101">
        <v>112</v>
      </c>
      <c r="D326" s="101" t="s">
        <v>113</v>
      </c>
      <c r="E326" s="101" t="s">
        <v>325</v>
      </c>
      <c r="F326" s="101" t="s">
        <v>518</v>
      </c>
      <c r="G326" s="101" t="s">
        <v>287</v>
      </c>
      <c r="H326" s="101" t="s">
        <v>113</v>
      </c>
      <c r="I326" s="101">
        <v>112</v>
      </c>
      <c r="J326" s="101">
        <v>2016</v>
      </c>
      <c r="K326" s="101">
        <v>1505</v>
      </c>
      <c r="L326" s="101" t="s">
        <v>117</v>
      </c>
      <c r="M326" s="101">
        <v>0.39</v>
      </c>
      <c r="N326" s="101">
        <v>112</v>
      </c>
      <c r="O326" s="101" t="s">
        <v>612</v>
      </c>
      <c r="P326" s="101" t="s">
        <v>113</v>
      </c>
      <c r="Q326" s="101" t="s">
        <v>609</v>
      </c>
      <c r="R326" s="101" t="s">
        <v>120</v>
      </c>
      <c r="S326" s="101" t="s">
        <v>121</v>
      </c>
      <c r="T326" s="101" t="s">
        <v>613</v>
      </c>
      <c r="U326" s="101" t="s">
        <v>609</v>
      </c>
      <c r="W326" s="101" t="s">
        <v>124</v>
      </c>
      <c r="X326" s="101">
        <v>0</v>
      </c>
      <c r="Y326" s="101">
        <v>0</v>
      </c>
      <c r="Z326" s="101">
        <v>0</v>
      </c>
      <c r="AA326" s="101">
        <v>0</v>
      </c>
      <c r="AB326" s="101" t="s">
        <v>125</v>
      </c>
      <c r="AC326" s="101">
        <v>0</v>
      </c>
      <c r="AD326" s="101" t="s">
        <v>1</v>
      </c>
      <c r="AE326" s="101">
        <v>112</v>
      </c>
      <c r="AG326" s="101" t="s">
        <v>1</v>
      </c>
      <c r="AH326" s="101">
        <v>0</v>
      </c>
      <c r="AJ326" s="101" t="str">
        <f t="shared" si="30"/>
        <v>717300110045</v>
      </c>
      <c r="AL326" s="101" t="str">
        <f t="shared" si="31"/>
        <v>717300110045</v>
      </c>
      <c r="AM326" s="101" t="str">
        <f t="shared" si="32"/>
        <v>CARTULINA SIMPLE 180 g DE 100 cm X 50 cm</v>
      </c>
      <c r="AN326" s="101" t="str">
        <f t="shared" si="33"/>
        <v>UNIDAD</v>
      </c>
      <c r="AO326" s="101">
        <f t="shared" si="34"/>
        <v>0.39</v>
      </c>
    </row>
    <row r="327" spans="1:41" x14ac:dyDescent="0.25">
      <c r="A327" s="101" t="s">
        <v>519</v>
      </c>
      <c r="B327" s="101" t="s">
        <v>520</v>
      </c>
      <c r="C327" s="101">
        <v>112</v>
      </c>
      <c r="D327" s="101" t="s">
        <v>113</v>
      </c>
      <c r="E327" s="101" t="s">
        <v>325</v>
      </c>
      <c r="F327" s="101" t="s">
        <v>518</v>
      </c>
      <c r="G327" s="101" t="s">
        <v>287</v>
      </c>
      <c r="H327" s="101" t="s">
        <v>113</v>
      </c>
      <c r="I327" s="101">
        <v>112</v>
      </c>
      <c r="J327" s="101">
        <v>2016</v>
      </c>
      <c r="K327" s="101">
        <v>1004</v>
      </c>
      <c r="L327" s="101" t="s">
        <v>117</v>
      </c>
      <c r="M327" s="101">
        <v>0.26</v>
      </c>
      <c r="N327" s="101">
        <v>112</v>
      </c>
      <c r="O327" s="101" t="s">
        <v>118</v>
      </c>
      <c r="P327" s="101" t="s">
        <v>113</v>
      </c>
      <c r="Q327" s="101" t="s">
        <v>119</v>
      </c>
      <c r="R327" s="101" t="s">
        <v>120</v>
      </c>
      <c r="S327" s="101" t="s">
        <v>121</v>
      </c>
      <c r="T327" s="101" t="s">
        <v>122</v>
      </c>
      <c r="U327" s="101" t="s">
        <v>123</v>
      </c>
      <c r="W327" s="101" t="s">
        <v>124</v>
      </c>
      <c r="X327" s="101">
        <v>0</v>
      </c>
      <c r="Y327" s="101">
        <v>0</v>
      </c>
      <c r="Z327" s="101">
        <v>0</v>
      </c>
      <c r="AA327" s="101">
        <v>0</v>
      </c>
      <c r="AB327" s="101" t="s">
        <v>125</v>
      </c>
      <c r="AC327" s="101">
        <v>0</v>
      </c>
      <c r="AD327" s="101" t="s">
        <v>1</v>
      </c>
      <c r="AE327" s="101">
        <v>112</v>
      </c>
      <c r="AG327" s="101" t="s">
        <v>1</v>
      </c>
      <c r="AH327" s="101">
        <v>0</v>
      </c>
      <c r="AJ327" s="101" t="str">
        <f t="shared" si="30"/>
        <v>717300110097</v>
      </c>
      <c r="AL327" s="101" t="str">
        <f t="shared" si="31"/>
        <v>717300110097</v>
      </c>
      <c r="AM327" s="101" t="str">
        <f t="shared" si="32"/>
        <v>CARTULINA SATINADA 150 g DE 50 cm X 65 cm COLOR BLANCO</v>
      </c>
      <c r="AN327" s="101" t="str">
        <f t="shared" si="33"/>
        <v>UNIDAD</v>
      </c>
      <c r="AO327" s="101">
        <f t="shared" si="34"/>
        <v>0.26</v>
      </c>
    </row>
    <row r="328" spans="1:41" x14ac:dyDescent="0.25">
      <c r="A328" s="101" t="s">
        <v>521</v>
      </c>
      <c r="B328" s="101" t="s">
        <v>522</v>
      </c>
      <c r="C328" s="101">
        <v>112</v>
      </c>
      <c r="D328" s="101" t="s">
        <v>113</v>
      </c>
      <c r="E328" s="101" t="s">
        <v>325</v>
      </c>
      <c r="F328" s="101" t="s">
        <v>518</v>
      </c>
      <c r="G328" s="101" t="s">
        <v>287</v>
      </c>
      <c r="H328" s="101" t="s">
        <v>113</v>
      </c>
      <c r="I328" s="101">
        <v>112</v>
      </c>
      <c r="J328" s="101">
        <v>2016</v>
      </c>
      <c r="K328" s="101">
        <v>1004</v>
      </c>
      <c r="L328" s="101" t="s">
        <v>117</v>
      </c>
      <c r="M328" s="101">
        <v>2.2999999999999998</v>
      </c>
      <c r="N328" s="101">
        <v>112</v>
      </c>
      <c r="O328" s="101" t="s">
        <v>163</v>
      </c>
      <c r="P328" s="101" t="s">
        <v>113</v>
      </c>
      <c r="Q328" s="101" t="s">
        <v>119</v>
      </c>
      <c r="R328" s="101" t="s">
        <v>120</v>
      </c>
      <c r="S328" s="101" t="s">
        <v>121</v>
      </c>
      <c r="T328" s="101" t="s">
        <v>163</v>
      </c>
      <c r="U328" s="101" t="s">
        <v>119</v>
      </c>
      <c r="W328" s="101" t="s">
        <v>124</v>
      </c>
      <c r="X328" s="101">
        <v>0</v>
      </c>
      <c r="Y328" s="101">
        <v>0</v>
      </c>
      <c r="Z328" s="101">
        <v>0</v>
      </c>
      <c r="AA328" s="101">
        <v>0</v>
      </c>
      <c r="AB328" s="101" t="s">
        <v>125</v>
      </c>
      <c r="AC328" s="101">
        <v>0</v>
      </c>
      <c r="AD328" s="101" t="s">
        <v>1</v>
      </c>
      <c r="AE328" s="101">
        <v>112</v>
      </c>
      <c r="AG328" s="101" t="s">
        <v>1</v>
      </c>
      <c r="AH328" s="101">
        <v>0</v>
      </c>
      <c r="AJ328" s="101" t="str">
        <f t="shared" si="30"/>
        <v>717300110140</v>
      </c>
      <c r="AL328" s="101" t="str">
        <f t="shared" si="31"/>
        <v>717300110140</v>
      </c>
      <c r="AM328" s="101" t="str">
        <f t="shared" si="32"/>
        <v>CARTULINA CORRUGADA 180 g DE 50 cm X 65 cm DE COLOR</v>
      </c>
      <c r="AN328" s="101" t="str">
        <f t="shared" si="33"/>
        <v>UNIDAD</v>
      </c>
      <c r="AO328" s="101">
        <f t="shared" si="34"/>
        <v>2.2999999999999998</v>
      </c>
    </row>
    <row r="329" spans="1:41" x14ac:dyDescent="0.25">
      <c r="A329" s="101" t="s">
        <v>523</v>
      </c>
      <c r="B329" s="101" t="s">
        <v>524</v>
      </c>
      <c r="C329" s="101">
        <v>112</v>
      </c>
      <c r="D329" s="101" t="s">
        <v>113</v>
      </c>
      <c r="E329" s="101" t="s">
        <v>325</v>
      </c>
      <c r="F329" s="101" t="s">
        <v>518</v>
      </c>
      <c r="G329" s="101" t="s">
        <v>287</v>
      </c>
      <c r="H329" s="101" t="s">
        <v>113</v>
      </c>
      <c r="I329" s="101">
        <v>112</v>
      </c>
      <c r="J329" s="101">
        <v>2016</v>
      </c>
      <c r="K329" s="101">
        <v>1004</v>
      </c>
      <c r="L329" s="101" t="s">
        <v>117</v>
      </c>
      <c r="M329" s="101">
        <v>0.25</v>
      </c>
      <c r="N329" s="101">
        <v>112</v>
      </c>
      <c r="O329" s="101" t="s">
        <v>118</v>
      </c>
      <c r="P329" s="101" t="s">
        <v>113</v>
      </c>
      <c r="Q329" s="101" t="s">
        <v>119</v>
      </c>
      <c r="R329" s="101" t="s">
        <v>120</v>
      </c>
      <c r="S329" s="101" t="s">
        <v>121</v>
      </c>
      <c r="T329" s="101" t="s">
        <v>122</v>
      </c>
      <c r="U329" s="101" t="s">
        <v>123</v>
      </c>
      <c r="W329" s="101" t="s">
        <v>124</v>
      </c>
      <c r="X329" s="101">
        <v>0</v>
      </c>
      <c r="Y329" s="101">
        <v>0</v>
      </c>
      <c r="Z329" s="101">
        <v>0</v>
      </c>
      <c r="AA329" s="101">
        <v>0</v>
      </c>
      <c r="AB329" s="101" t="s">
        <v>125</v>
      </c>
      <c r="AC329" s="101">
        <v>0</v>
      </c>
      <c r="AD329" s="101" t="s">
        <v>1</v>
      </c>
      <c r="AE329" s="101">
        <v>112</v>
      </c>
      <c r="AG329" s="101" t="s">
        <v>1</v>
      </c>
      <c r="AH329" s="101">
        <v>0</v>
      </c>
      <c r="AJ329" s="101" t="str">
        <f t="shared" si="30"/>
        <v>717300110192</v>
      </c>
      <c r="AL329" s="101" t="str">
        <f t="shared" si="31"/>
        <v>717300110192</v>
      </c>
      <c r="AM329" s="101" t="str">
        <f t="shared" si="32"/>
        <v>CARTULINA SATINADA 150 g DE 50 cm X 65 cm DE COLOR</v>
      </c>
      <c r="AN329" s="101" t="str">
        <f t="shared" si="33"/>
        <v>UNIDAD</v>
      </c>
      <c r="AO329" s="101">
        <f t="shared" si="34"/>
        <v>0.25</v>
      </c>
    </row>
    <row r="330" spans="1:41" x14ac:dyDescent="0.25">
      <c r="A330" s="101" t="s">
        <v>525</v>
      </c>
      <c r="B330" s="101" t="s">
        <v>526</v>
      </c>
      <c r="C330" s="101">
        <v>112</v>
      </c>
      <c r="D330" s="101" t="s">
        <v>113</v>
      </c>
      <c r="E330" s="101" t="s">
        <v>325</v>
      </c>
      <c r="F330" s="101" t="s">
        <v>518</v>
      </c>
      <c r="G330" s="101" t="s">
        <v>287</v>
      </c>
      <c r="H330" s="101" t="s">
        <v>113</v>
      </c>
      <c r="I330" s="101">
        <v>112</v>
      </c>
      <c r="J330" s="101">
        <v>2016</v>
      </c>
      <c r="K330" s="101">
        <v>1004</v>
      </c>
      <c r="L330" s="101" t="s">
        <v>117</v>
      </c>
      <c r="M330" s="101">
        <v>0.7</v>
      </c>
      <c r="N330" s="101">
        <v>112</v>
      </c>
      <c r="O330" s="101" t="s">
        <v>163</v>
      </c>
      <c r="P330" s="101" t="s">
        <v>113</v>
      </c>
      <c r="Q330" s="101" t="s">
        <v>119</v>
      </c>
      <c r="R330" s="101" t="s">
        <v>120</v>
      </c>
      <c r="S330" s="101" t="s">
        <v>121</v>
      </c>
      <c r="T330" s="101" t="s">
        <v>163</v>
      </c>
      <c r="U330" s="101" t="s">
        <v>119</v>
      </c>
      <c r="W330" s="101" t="s">
        <v>124</v>
      </c>
      <c r="X330" s="101">
        <v>0</v>
      </c>
      <c r="Y330" s="101">
        <v>0</v>
      </c>
      <c r="Z330" s="101">
        <v>0</v>
      </c>
      <c r="AA330" s="101">
        <v>0</v>
      </c>
      <c r="AB330" s="101" t="s">
        <v>125</v>
      </c>
      <c r="AC330" s="101">
        <v>0</v>
      </c>
      <c r="AD330" s="101" t="s">
        <v>1</v>
      </c>
      <c r="AE330" s="101">
        <v>112</v>
      </c>
      <c r="AG330" s="101" t="s">
        <v>1</v>
      </c>
      <c r="AH330" s="101">
        <v>0</v>
      </c>
      <c r="AJ330" s="101" t="str">
        <f t="shared" si="30"/>
        <v>717300110264</v>
      </c>
      <c r="AL330" s="101" t="str">
        <f t="shared" si="31"/>
        <v>717300110264</v>
      </c>
      <c r="AM330" s="101" t="str">
        <f t="shared" si="32"/>
        <v>CARTULINA PLASTIFICADA 50 cm X 70 cm</v>
      </c>
      <c r="AN330" s="101" t="str">
        <f t="shared" si="33"/>
        <v>UNIDAD</v>
      </c>
      <c r="AO330" s="101">
        <f t="shared" si="34"/>
        <v>0.7</v>
      </c>
    </row>
    <row r="331" spans="1:41" x14ac:dyDescent="0.25">
      <c r="A331" s="101" t="s">
        <v>376</v>
      </c>
      <c r="B331" s="101" t="s">
        <v>527</v>
      </c>
      <c r="C331" s="101">
        <v>112</v>
      </c>
      <c r="D331" s="101" t="s">
        <v>113</v>
      </c>
      <c r="E331" s="101" t="s">
        <v>325</v>
      </c>
      <c r="F331" s="101" t="s">
        <v>518</v>
      </c>
      <c r="G331" s="101" t="s">
        <v>272</v>
      </c>
      <c r="H331" s="101" t="s">
        <v>113</v>
      </c>
      <c r="I331" s="101">
        <v>112</v>
      </c>
      <c r="J331" s="101">
        <v>2016</v>
      </c>
      <c r="K331" s="101">
        <v>1004</v>
      </c>
      <c r="L331" s="101" t="s">
        <v>117</v>
      </c>
      <c r="M331" s="101">
        <v>1.4</v>
      </c>
      <c r="N331" s="101">
        <v>112</v>
      </c>
      <c r="O331" s="101" t="s">
        <v>163</v>
      </c>
      <c r="P331" s="101" t="s">
        <v>113</v>
      </c>
      <c r="Q331" s="101" t="s">
        <v>119</v>
      </c>
      <c r="R331" s="101" t="s">
        <v>120</v>
      </c>
      <c r="S331" s="101" t="s">
        <v>121</v>
      </c>
      <c r="T331" s="101" t="s">
        <v>163</v>
      </c>
      <c r="U331" s="101" t="s">
        <v>119</v>
      </c>
      <c r="W331" s="101" t="s">
        <v>124</v>
      </c>
      <c r="X331" s="101">
        <v>0</v>
      </c>
      <c r="Y331" s="101">
        <v>0</v>
      </c>
      <c r="Z331" s="101">
        <v>0</v>
      </c>
      <c r="AA331" s="101">
        <v>0</v>
      </c>
      <c r="AB331" s="101" t="s">
        <v>125</v>
      </c>
      <c r="AC331" s="101">
        <v>0</v>
      </c>
      <c r="AD331" s="101" t="s">
        <v>1</v>
      </c>
      <c r="AE331" s="101">
        <v>112</v>
      </c>
      <c r="AG331" s="101" t="s">
        <v>1</v>
      </c>
      <c r="AH331" s="101">
        <v>0</v>
      </c>
      <c r="AJ331" s="101" t="str">
        <f t="shared" si="30"/>
        <v>717300120015</v>
      </c>
      <c r="AL331" s="101" t="str">
        <f t="shared" si="31"/>
        <v>717300120015</v>
      </c>
      <c r="AM331" s="101" t="str">
        <f t="shared" si="32"/>
        <v>CARTULINA TIPO CANSON 150 g DE 50 cm X 65 cm DE COLORES</v>
      </c>
      <c r="AN331" s="101" t="str">
        <f t="shared" si="33"/>
        <v>UNIDAD</v>
      </c>
      <c r="AO331" s="101">
        <f t="shared" si="34"/>
        <v>1.4</v>
      </c>
    </row>
    <row r="332" spans="1:41" x14ac:dyDescent="0.25">
      <c r="A332" s="101" t="s">
        <v>137</v>
      </c>
      <c r="B332" s="101" t="s">
        <v>528</v>
      </c>
      <c r="C332" s="101">
        <v>112</v>
      </c>
      <c r="D332" s="101" t="s">
        <v>113</v>
      </c>
      <c r="E332" s="101" t="s">
        <v>325</v>
      </c>
      <c r="F332" s="101" t="s">
        <v>529</v>
      </c>
      <c r="G332" s="101" t="s">
        <v>135</v>
      </c>
      <c r="H332" s="101" t="s">
        <v>113</v>
      </c>
      <c r="I332" s="101">
        <v>112</v>
      </c>
      <c r="J332" s="101">
        <v>2016</v>
      </c>
      <c r="K332" s="101">
        <v>1004</v>
      </c>
      <c r="L332" s="101" t="s">
        <v>117</v>
      </c>
      <c r="M332" s="101">
        <v>12</v>
      </c>
      <c r="N332" s="101">
        <v>112</v>
      </c>
      <c r="O332" s="101" t="s">
        <v>153</v>
      </c>
      <c r="P332" s="101" t="s">
        <v>113</v>
      </c>
      <c r="Q332" s="101" t="s">
        <v>119</v>
      </c>
      <c r="R332" s="101" t="s">
        <v>120</v>
      </c>
      <c r="S332" s="101" t="s">
        <v>121</v>
      </c>
      <c r="T332" s="101" t="s">
        <v>153</v>
      </c>
      <c r="U332" s="101" t="s">
        <v>119</v>
      </c>
      <c r="W332" s="101" t="s">
        <v>124</v>
      </c>
      <c r="X332" s="101">
        <v>0</v>
      </c>
      <c r="Y332" s="101">
        <v>0</v>
      </c>
      <c r="Z332" s="101">
        <v>0</v>
      </c>
      <c r="AA332" s="101">
        <v>0</v>
      </c>
      <c r="AB332" s="101" t="s">
        <v>125</v>
      </c>
      <c r="AC332" s="101">
        <v>0</v>
      </c>
      <c r="AD332" s="101" t="s">
        <v>1</v>
      </c>
      <c r="AE332" s="101">
        <v>112</v>
      </c>
      <c r="AG332" s="101" t="s">
        <v>1</v>
      </c>
      <c r="AH332" s="101">
        <v>0</v>
      </c>
      <c r="AJ332" s="101" t="str">
        <f t="shared" si="30"/>
        <v>718500010022</v>
      </c>
      <c r="AL332" s="101" t="str">
        <f t="shared" si="31"/>
        <v>718500010022</v>
      </c>
      <c r="AM332" s="101" t="str">
        <f t="shared" si="32"/>
        <v>ALFILER DE METAL X 50 g</v>
      </c>
      <c r="AN332" s="101" t="str">
        <f t="shared" si="33"/>
        <v>UNIDAD</v>
      </c>
      <c r="AO332" s="101">
        <f t="shared" si="34"/>
        <v>12</v>
      </c>
    </row>
    <row r="333" spans="1:41" x14ac:dyDescent="0.25">
      <c r="A333" s="101" t="s">
        <v>135</v>
      </c>
      <c r="B333" s="101" t="s">
        <v>530</v>
      </c>
      <c r="C333" s="101">
        <v>112</v>
      </c>
      <c r="D333" s="101" t="s">
        <v>113</v>
      </c>
      <c r="E333" s="101" t="s">
        <v>325</v>
      </c>
      <c r="F333" s="101" t="s">
        <v>529</v>
      </c>
      <c r="G333" s="101" t="s">
        <v>145</v>
      </c>
      <c r="H333" s="101" t="s">
        <v>113</v>
      </c>
      <c r="I333" s="101">
        <v>112</v>
      </c>
      <c r="J333" s="101">
        <v>2016</v>
      </c>
      <c r="K333" s="101">
        <v>1004</v>
      </c>
      <c r="L333" s="101" t="s">
        <v>117</v>
      </c>
      <c r="M333" s="101">
        <v>2.3954</v>
      </c>
      <c r="N333" s="101">
        <v>112</v>
      </c>
      <c r="O333" s="101" t="s">
        <v>153</v>
      </c>
      <c r="P333" s="101" t="s">
        <v>113</v>
      </c>
      <c r="Q333" s="101" t="s">
        <v>119</v>
      </c>
      <c r="R333" s="101" t="s">
        <v>120</v>
      </c>
      <c r="S333" s="101" t="s">
        <v>121</v>
      </c>
      <c r="T333" s="101" t="s">
        <v>153</v>
      </c>
      <c r="U333" s="101" t="s">
        <v>119</v>
      </c>
      <c r="W333" s="101" t="s">
        <v>124</v>
      </c>
      <c r="X333" s="101">
        <v>0</v>
      </c>
      <c r="Y333" s="101">
        <v>0</v>
      </c>
      <c r="Z333" s="101">
        <v>0</v>
      </c>
      <c r="AA333" s="101">
        <v>0</v>
      </c>
      <c r="AB333" s="101" t="s">
        <v>125</v>
      </c>
      <c r="AC333" s="101">
        <v>0</v>
      </c>
      <c r="AD333" s="101" t="s">
        <v>1</v>
      </c>
      <c r="AE333" s="101">
        <v>112</v>
      </c>
      <c r="AG333" s="101" t="s">
        <v>1</v>
      </c>
      <c r="AJ333" s="101" t="str">
        <f t="shared" si="30"/>
        <v>718500050001</v>
      </c>
      <c r="AL333" s="101" t="str">
        <f t="shared" si="31"/>
        <v>718500050001</v>
      </c>
      <c r="AM333" s="101" t="str">
        <f t="shared" si="32"/>
        <v>CLIP DE METAL CHICO Nº 1 X 100</v>
      </c>
      <c r="AN333" s="101" t="str">
        <f t="shared" si="33"/>
        <v>UNIDAD</v>
      </c>
      <c r="AO333" s="101">
        <f t="shared" si="34"/>
        <v>2.3954</v>
      </c>
    </row>
    <row r="334" spans="1:41" x14ac:dyDescent="0.25">
      <c r="A334" s="101" t="s">
        <v>157</v>
      </c>
      <c r="B334" s="101" t="s">
        <v>531</v>
      </c>
      <c r="C334" s="101">
        <v>112</v>
      </c>
      <c r="D334" s="101" t="s">
        <v>113</v>
      </c>
      <c r="E334" s="101" t="s">
        <v>325</v>
      </c>
      <c r="F334" s="101" t="s">
        <v>529</v>
      </c>
      <c r="G334" s="101" t="s">
        <v>145</v>
      </c>
      <c r="H334" s="101" t="s">
        <v>113</v>
      </c>
      <c r="I334" s="101">
        <v>112</v>
      </c>
      <c r="J334" s="101">
        <v>2016</v>
      </c>
      <c r="K334" s="101">
        <v>1004</v>
      </c>
      <c r="L334" s="101" t="s">
        <v>117</v>
      </c>
      <c r="M334" s="101">
        <v>2.29</v>
      </c>
      <c r="N334" s="101">
        <v>112</v>
      </c>
      <c r="O334" s="101" t="s">
        <v>163</v>
      </c>
      <c r="P334" s="101" t="s">
        <v>113</v>
      </c>
      <c r="Q334" s="101" t="s">
        <v>119</v>
      </c>
      <c r="R334" s="101" t="s">
        <v>120</v>
      </c>
      <c r="S334" s="101" t="s">
        <v>121</v>
      </c>
      <c r="T334" s="101" t="s">
        <v>163</v>
      </c>
      <c r="U334" s="101" t="s">
        <v>119</v>
      </c>
      <c r="W334" s="101" t="s">
        <v>124</v>
      </c>
      <c r="X334" s="101">
        <v>0</v>
      </c>
      <c r="Y334" s="101">
        <v>0</v>
      </c>
      <c r="Z334" s="101">
        <v>0</v>
      </c>
      <c r="AA334" s="101">
        <v>0</v>
      </c>
      <c r="AB334" s="101" t="s">
        <v>125</v>
      </c>
      <c r="AC334" s="101">
        <v>0</v>
      </c>
      <c r="AD334" s="101" t="s">
        <v>1</v>
      </c>
      <c r="AE334" s="101">
        <v>112</v>
      </c>
      <c r="AG334" s="101" t="s">
        <v>1</v>
      </c>
      <c r="AJ334" s="101" t="str">
        <f t="shared" si="30"/>
        <v>718500050004</v>
      </c>
      <c r="AL334" s="101" t="str">
        <f t="shared" si="31"/>
        <v>718500050004</v>
      </c>
      <c r="AM334" s="101" t="str">
        <f t="shared" si="32"/>
        <v>CLIP MARIPOSA DE METAL Nº 3 X 12</v>
      </c>
      <c r="AN334" s="101" t="str">
        <f t="shared" si="33"/>
        <v>UNIDAD</v>
      </c>
      <c r="AO334" s="101">
        <f t="shared" si="34"/>
        <v>2.29</v>
      </c>
    </row>
    <row r="335" spans="1:41" x14ac:dyDescent="0.25">
      <c r="A335" s="101" t="s">
        <v>145</v>
      </c>
      <c r="B335" s="101" t="s">
        <v>53</v>
      </c>
      <c r="C335" s="101">
        <v>112</v>
      </c>
      <c r="D335" s="101" t="s">
        <v>113</v>
      </c>
      <c r="E335" s="101" t="s">
        <v>325</v>
      </c>
      <c r="F335" s="101" t="s">
        <v>529</v>
      </c>
      <c r="G335" s="101" t="s">
        <v>145</v>
      </c>
      <c r="H335" s="101" t="s">
        <v>113</v>
      </c>
      <c r="I335" s="101">
        <v>112</v>
      </c>
      <c r="J335" s="101">
        <v>2016</v>
      </c>
      <c r="K335" s="101">
        <v>1004</v>
      </c>
      <c r="L335" s="101" t="s">
        <v>117</v>
      </c>
      <c r="M335" s="101">
        <v>1.9588000000000001</v>
      </c>
      <c r="N335" s="101">
        <v>112</v>
      </c>
      <c r="O335" s="101" t="s">
        <v>118</v>
      </c>
      <c r="P335" s="101" t="s">
        <v>113</v>
      </c>
      <c r="Q335" s="101" t="s">
        <v>119</v>
      </c>
      <c r="R335" s="101" t="s">
        <v>120</v>
      </c>
      <c r="S335" s="101" t="s">
        <v>121</v>
      </c>
      <c r="T335" s="101" t="s">
        <v>122</v>
      </c>
      <c r="U335" s="101" t="s">
        <v>123</v>
      </c>
      <c r="W335" s="101" t="s">
        <v>124</v>
      </c>
      <c r="X335" s="101">
        <v>0</v>
      </c>
      <c r="Y335" s="101">
        <v>0</v>
      </c>
      <c r="Z335" s="101">
        <v>0</v>
      </c>
      <c r="AA335" s="101">
        <v>0</v>
      </c>
      <c r="AB335" s="101" t="s">
        <v>125</v>
      </c>
      <c r="AC335" s="101">
        <v>0</v>
      </c>
      <c r="AD335" s="101" t="s">
        <v>1</v>
      </c>
      <c r="AE335" s="101">
        <v>112</v>
      </c>
      <c r="AG335" s="101" t="s">
        <v>1</v>
      </c>
      <c r="AJ335" s="101" t="str">
        <f t="shared" si="30"/>
        <v>718500050005</v>
      </c>
      <c r="AL335" s="101" t="str">
        <f t="shared" si="31"/>
        <v>718500050005</v>
      </c>
      <c r="AM335" s="101" t="str">
        <f t="shared" si="32"/>
        <v>CLIP MARIPOSA DE METAL Nº 2 X 50</v>
      </c>
      <c r="AN335" s="101" t="str">
        <f t="shared" si="33"/>
        <v>UNIDAD</v>
      </c>
      <c r="AO335" s="101">
        <f t="shared" si="34"/>
        <v>1.9588000000000001</v>
      </c>
    </row>
    <row r="336" spans="1:41" x14ac:dyDescent="0.25">
      <c r="A336" s="101" t="s">
        <v>383</v>
      </c>
      <c r="B336" s="101" t="s">
        <v>764</v>
      </c>
      <c r="C336" s="101">
        <v>112</v>
      </c>
      <c r="D336" s="101" t="s">
        <v>113</v>
      </c>
      <c r="E336" s="101" t="s">
        <v>325</v>
      </c>
      <c r="F336" s="101" t="s">
        <v>529</v>
      </c>
      <c r="G336" s="101" t="s">
        <v>145</v>
      </c>
      <c r="H336" s="101" t="s">
        <v>113</v>
      </c>
      <c r="I336" s="101">
        <v>112</v>
      </c>
      <c r="J336" s="101">
        <v>2016</v>
      </c>
      <c r="K336" s="101">
        <v>1505</v>
      </c>
      <c r="L336" s="101" t="s">
        <v>117</v>
      </c>
      <c r="M336" s="101">
        <v>1.25</v>
      </c>
      <c r="N336" s="101">
        <v>112</v>
      </c>
      <c r="O336" s="101" t="s">
        <v>615</v>
      </c>
      <c r="P336" s="101" t="s">
        <v>113</v>
      </c>
      <c r="Q336" s="101" t="s">
        <v>609</v>
      </c>
      <c r="R336" s="101" t="s">
        <v>120</v>
      </c>
      <c r="S336" s="101" t="s">
        <v>121</v>
      </c>
      <c r="T336" s="101" t="s">
        <v>616</v>
      </c>
      <c r="U336" s="101" t="s">
        <v>609</v>
      </c>
      <c r="W336" s="101" t="s">
        <v>124</v>
      </c>
      <c r="X336" s="101">
        <v>0</v>
      </c>
      <c r="Y336" s="101">
        <v>0</v>
      </c>
      <c r="Z336" s="101">
        <v>0</v>
      </c>
      <c r="AA336" s="101">
        <v>0</v>
      </c>
      <c r="AB336" s="101" t="s">
        <v>125</v>
      </c>
      <c r="AC336" s="101">
        <v>0</v>
      </c>
      <c r="AD336" s="101" t="s">
        <v>1</v>
      </c>
      <c r="AE336" s="101">
        <v>112</v>
      </c>
      <c r="AG336" s="101" t="s">
        <v>1</v>
      </c>
      <c r="AH336" s="101">
        <v>0</v>
      </c>
      <c r="AJ336" s="101" t="str">
        <f t="shared" si="30"/>
        <v>718500050021</v>
      </c>
      <c r="AL336" s="101" t="str">
        <f t="shared" si="31"/>
        <v>718500050021</v>
      </c>
      <c r="AM336" s="101" t="str">
        <f t="shared" si="32"/>
        <v>CLIP MARIPOSA DE METAL Nº 1 X 12</v>
      </c>
      <c r="AN336" s="101" t="str">
        <f t="shared" si="33"/>
        <v>UNIDAD</v>
      </c>
      <c r="AO336" s="101">
        <f t="shared" si="34"/>
        <v>1.25</v>
      </c>
    </row>
    <row r="337" spans="1:41" x14ac:dyDescent="0.25">
      <c r="A337" s="101" t="s">
        <v>230</v>
      </c>
      <c r="B337" s="101" t="s">
        <v>532</v>
      </c>
      <c r="C337" s="101">
        <v>112</v>
      </c>
      <c r="D337" s="101" t="s">
        <v>113</v>
      </c>
      <c r="E337" s="101" t="s">
        <v>325</v>
      </c>
      <c r="F337" s="101" t="s">
        <v>529</v>
      </c>
      <c r="G337" s="101" t="s">
        <v>145</v>
      </c>
      <c r="H337" s="101" t="s">
        <v>113</v>
      </c>
      <c r="I337" s="101">
        <v>112</v>
      </c>
      <c r="J337" s="101">
        <v>2016</v>
      </c>
      <c r="K337" s="101">
        <v>1004</v>
      </c>
      <c r="L337" s="101" t="s">
        <v>117</v>
      </c>
      <c r="M337" s="101">
        <v>2.29</v>
      </c>
      <c r="N337" s="101">
        <v>112</v>
      </c>
      <c r="O337" s="101" t="s">
        <v>118</v>
      </c>
      <c r="P337" s="101" t="s">
        <v>113</v>
      </c>
      <c r="Q337" s="101" t="s">
        <v>119</v>
      </c>
      <c r="R337" s="101" t="s">
        <v>120</v>
      </c>
      <c r="S337" s="101" t="s">
        <v>121</v>
      </c>
      <c r="T337" s="101" t="s">
        <v>122</v>
      </c>
      <c r="U337" s="101" t="s">
        <v>123</v>
      </c>
      <c r="W337" s="101" t="s">
        <v>124</v>
      </c>
      <c r="X337" s="101">
        <v>0</v>
      </c>
      <c r="Y337" s="101">
        <v>0</v>
      </c>
      <c r="Z337" s="101">
        <v>0</v>
      </c>
      <c r="AA337" s="101">
        <v>0</v>
      </c>
      <c r="AB337" s="101" t="s">
        <v>125</v>
      </c>
      <c r="AC337" s="101">
        <v>0</v>
      </c>
      <c r="AD337" s="101" t="s">
        <v>1</v>
      </c>
      <c r="AE337" s="101">
        <v>112</v>
      </c>
      <c r="AG337" s="101" t="s">
        <v>1</v>
      </c>
      <c r="AH337" s="101">
        <v>0</v>
      </c>
      <c r="AJ337" s="101" t="str">
        <f t="shared" si="30"/>
        <v>718500050025</v>
      </c>
      <c r="AL337" s="101" t="str">
        <f t="shared" si="31"/>
        <v>718500050025</v>
      </c>
      <c r="AM337" s="101" t="str">
        <f t="shared" si="32"/>
        <v>CLIP MARIPOSA DE METAL Nº 1 X 50</v>
      </c>
      <c r="AN337" s="101" t="str">
        <f t="shared" si="33"/>
        <v>UNIDAD</v>
      </c>
      <c r="AO337" s="101">
        <f t="shared" si="34"/>
        <v>2.29</v>
      </c>
    </row>
    <row r="338" spans="1:41" x14ac:dyDescent="0.25">
      <c r="A338" s="101" t="s">
        <v>513</v>
      </c>
      <c r="B338" s="101" t="s">
        <v>533</v>
      </c>
      <c r="C338" s="101">
        <v>112</v>
      </c>
      <c r="D338" s="101" t="s">
        <v>113</v>
      </c>
      <c r="E338" s="101" t="s">
        <v>325</v>
      </c>
      <c r="F338" s="101" t="s">
        <v>529</v>
      </c>
      <c r="G338" s="101" t="s">
        <v>145</v>
      </c>
      <c r="H338" s="101" t="s">
        <v>113</v>
      </c>
      <c r="I338" s="101">
        <v>112</v>
      </c>
      <c r="J338" s="101">
        <v>2016</v>
      </c>
      <c r="K338" s="101">
        <v>1004</v>
      </c>
      <c r="L338" s="101" t="s">
        <v>117</v>
      </c>
      <c r="M338" s="101">
        <v>2.29</v>
      </c>
      <c r="N338" s="101">
        <v>112</v>
      </c>
      <c r="O338" s="101" t="s">
        <v>118</v>
      </c>
      <c r="P338" s="101" t="s">
        <v>113</v>
      </c>
      <c r="Q338" s="101" t="s">
        <v>119</v>
      </c>
      <c r="R338" s="101" t="s">
        <v>120</v>
      </c>
      <c r="S338" s="101" t="s">
        <v>121</v>
      </c>
      <c r="T338" s="101" t="s">
        <v>122</v>
      </c>
      <c r="U338" s="101" t="s">
        <v>123</v>
      </c>
      <c r="W338" s="101" t="s">
        <v>124</v>
      </c>
      <c r="X338" s="101">
        <v>0</v>
      </c>
      <c r="Y338" s="101">
        <v>0</v>
      </c>
      <c r="Z338" s="101">
        <v>0</v>
      </c>
      <c r="AA338" s="101">
        <v>0</v>
      </c>
      <c r="AB338" s="101" t="s">
        <v>125</v>
      </c>
      <c r="AC338" s="101">
        <v>0</v>
      </c>
      <c r="AD338" s="101" t="s">
        <v>1</v>
      </c>
      <c r="AE338" s="101">
        <v>112</v>
      </c>
      <c r="AG338" s="101" t="s">
        <v>1</v>
      </c>
      <c r="AH338" s="101">
        <v>0</v>
      </c>
      <c r="AJ338" s="101" t="str">
        <f t="shared" si="30"/>
        <v>718500050029</v>
      </c>
      <c r="AL338" s="101" t="str">
        <f t="shared" si="31"/>
        <v>718500050029</v>
      </c>
      <c r="AM338" s="101" t="str">
        <f t="shared" si="32"/>
        <v>CLIP MARIPOSA DE METAL Nº 1 X 100</v>
      </c>
      <c r="AN338" s="101" t="str">
        <f t="shared" si="33"/>
        <v>UNIDAD</v>
      </c>
      <c r="AO338" s="101">
        <f t="shared" si="34"/>
        <v>2.29</v>
      </c>
    </row>
    <row r="339" spans="1:41" x14ac:dyDescent="0.25">
      <c r="A339" s="101" t="s">
        <v>135</v>
      </c>
      <c r="B339" s="101" t="s">
        <v>54</v>
      </c>
      <c r="C339" s="101">
        <v>112</v>
      </c>
      <c r="D339" s="101" t="s">
        <v>113</v>
      </c>
      <c r="E339" s="101" t="s">
        <v>325</v>
      </c>
      <c r="F339" s="101" t="s">
        <v>529</v>
      </c>
      <c r="G339" s="101" t="s">
        <v>150</v>
      </c>
      <c r="H339" s="101" t="s">
        <v>113</v>
      </c>
      <c r="I339" s="101">
        <v>112</v>
      </c>
      <c r="J339" s="101">
        <v>2016</v>
      </c>
      <c r="K339" s="101">
        <v>1004</v>
      </c>
      <c r="L339" s="101" t="s">
        <v>117</v>
      </c>
      <c r="M339" s="101">
        <v>1.357</v>
      </c>
      <c r="N339" s="101">
        <v>112</v>
      </c>
      <c r="O339" s="101" t="s">
        <v>118</v>
      </c>
      <c r="P339" s="101" t="s">
        <v>113</v>
      </c>
      <c r="Q339" s="101" t="s">
        <v>119</v>
      </c>
      <c r="R339" s="101" t="s">
        <v>120</v>
      </c>
      <c r="S339" s="101" t="s">
        <v>121</v>
      </c>
      <c r="T339" s="101" t="s">
        <v>122</v>
      </c>
      <c r="U339" s="101" t="s">
        <v>123</v>
      </c>
      <c r="W339" s="101" t="s">
        <v>124</v>
      </c>
      <c r="X339" s="101">
        <v>0</v>
      </c>
      <c r="Y339" s="101">
        <v>0</v>
      </c>
      <c r="Z339" s="101">
        <v>0</v>
      </c>
      <c r="AA339" s="101">
        <v>0</v>
      </c>
      <c r="AB339" s="101" t="s">
        <v>125</v>
      </c>
      <c r="AC339" s="101">
        <v>0</v>
      </c>
      <c r="AD339" s="101" t="s">
        <v>1</v>
      </c>
      <c r="AE339" s="101">
        <v>112</v>
      </c>
      <c r="AG339" s="101" t="s">
        <v>1</v>
      </c>
      <c r="AJ339" s="101" t="str">
        <f t="shared" si="30"/>
        <v>718500060001</v>
      </c>
      <c r="AL339" s="101" t="str">
        <f t="shared" si="31"/>
        <v>718500060001</v>
      </c>
      <c r="AM339" s="101" t="str">
        <f t="shared" si="32"/>
        <v>CHINCHE CON CABEZA DE COLORES X 100</v>
      </c>
      <c r="AN339" s="101" t="str">
        <f t="shared" si="33"/>
        <v>UNIDAD</v>
      </c>
      <c r="AO339" s="101">
        <f t="shared" si="34"/>
        <v>1.357</v>
      </c>
    </row>
    <row r="340" spans="1:41" x14ac:dyDescent="0.25">
      <c r="A340" s="101" t="s">
        <v>222</v>
      </c>
      <c r="B340" s="101" t="s">
        <v>55</v>
      </c>
      <c r="C340" s="101">
        <v>112</v>
      </c>
      <c r="D340" s="101" t="s">
        <v>113</v>
      </c>
      <c r="E340" s="101" t="s">
        <v>325</v>
      </c>
      <c r="F340" s="101" t="s">
        <v>529</v>
      </c>
      <c r="G340" s="101" t="s">
        <v>150</v>
      </c>
      <c r="H340" s="101" t="s">
        <v>113</v>
      </c>
      <c r="I340" s="101">
        <v>112</v>
      </c>
      <c r="J340" s="101">
        <v>2016</v>
      </c>
      <c r="K340" s="101">
        <v>1004</v>
      </c>
      <c r="L340" s="101" t="s">
        <v>117</v>
      </c>
      <c r="M340" s="101">
        <v>1</v>
      </c>
      <c r="N340" s="101">
        <v>112</v>
      </c>
      <c r="O340" s="101" t="s">
        <v>118</v>
      </c>
      <c r="P340" s="101" t="s">
        <v>113</v>
      </c>
      <c r="Q340" s="101" t="s">
        <v>119</v>
      </c>
      <c r="R340" s="101" t="s">
        <v>120</v>
      </c>
      <c r="S340" s="101" t="s">
        <v>121</v>
      </c>
      <c r="T340" s="101" t="s">
        <v>122</v>
      </c>
      <c r="U340" s="101" t="s">
        <v>123</v>
      </c>
      <c r="W340" s="101" t="s">
        <v>124</v>
      </c>
      <c r="X340" s="101">
        <v>0</v>
      </c>
      <c r="Y340" s="101">
        <v>0</v>
      </c>
      <c r="Z340" s="101">
        <v>0</v>
      </c>
      <c r="AA340" s="101">
        <v>0</v>
      </c>
      <c r="AB340" s="101" t="s">
        <v>125</v>
      </c>
      <c r="AC340" s="101">
        <v>0</v>
      </c>
      <c r="AD340" s="101" t="s">
        <v>1</v>
      </c>
      <c r="AE340" s="101">
        <v>112</v>
      </c>
      <c r="AG340" s="101" t="s">
        <v>1</v>
      </c>
      <c r="AJ340" s="101" t="str">
        <f t="shared" ref="AJ340:AJ348" si="35">CONCATENATE(E340,F340,G340,A340)</f>
        <v>718500060002</v>
      </c>
      <c r="AL340" s="101" t="str">
        <f t="shared" si="31"/>
        <v>718500060002</v>
      </c>
      <c r="AM340" s="101" t="str">
        <f t="shared" si="32"/>
        <v>CHINCHE CON CABEZA DORADA X 100</v>
      </c>
      <c r="AN340" s="101" t="str">
        <f t="shared" si="33"/>
        <v>UNIDAD</v>
      </c>
      <c r="AO340" s="101">
        <f t="shared" si="34"/>
        <v>1</v>
      </c>
    </row>
    <row r="341" spans="1:41" x14ac:dyDescent="0.25">
      <c r="A341" s="101" t="s">
        <v>383</v>
      </c>
      <c r="B341" s="101" t="s">
        <v>56</v>
      </c>
      <c r="C341" s="101">
        <v>112</v>
      </c>
      <c r="D341" s="101" t="s">
        <v>113</v>
      </c>
      <c r="E341" s="101" t="s">
        <v>325</v>
      </c>
      <c r="F341" s="101" t="s">
        <v>529</v>
      </c>
      <c r="G341" s="101" t="s">
        <v>132</v>
      </c>
      <c r="H341" s="101" t="s">
        <v>113</v>
      </c>
      <c r="I341" s="101">
        <v>112</v>
      </c>
      <c r="J341" s="101">
        <v>2016</v>
      </c>
      <c r="K341" s="101">
        <v>1505</v>
      </c>
      <c r="L341" s="101" t="s">
        <v>117</v>
      </c>
      <c r="M341" s="101">
        <v>1.98</v>
      </c>
      <c r="N341" s="101">
        <v>112</v>
      </c>
      <c r="O341" s="101" t="s">
        <v>615</v>
      </c>
      <c r="P341" s="101" t="s">
        <v>113</v>
      </c>
      <c r="Q341" s="101" t="s">
        <v>609</v>
      </c>
      <c r="R341" s="101" t="s">
        <v>120</v>
      </c>
      <c r="S341" s="101" t="s">
        <v>121</v>
      </c>
      <c r="T341" s="101" t="s">
        <v>616</v>
      </c>
      <c r="U341" s="101" t="s">
        <v>609</v>
      </c>
      <c r="W341" s="101" t="s">
        <v>124</v>
      </c>
      <c r="X341" s="101">
        <v>0</v>
      </c>
      <c r="Y341" s="101">
        <v>0</v>
      </c>
      <c r="Z341" s="101">
        <v>0</v>
      </c>
      <c r="AA341" s="101">
        <v>0</v>
      </c>
      <c r="AB341" s="101" t="s">
        <v>125</v>
      </c>
      <c r="AC341" s="101">
        <v>0</v>
      </c>
      <c r="AD341" s="101" t="s">
        <v>1</v>
      </c>
      <c r="AE341" s="101">
        <v>112</v>
      </c>
      <c r="AG341" s="101" t="s">
        <v>1</v>
      </c>
      <c r="AJ341" s="101" t="str">
        <f t="shared" si="35"/>
        <v>718500080021</v>
      </c>
      <c r="AL341" s="101" t="str">
        <f t="shared" si="31"/>
        <v>718500080021</v>
      </c>
      <c r="AM341" s="101" t="str">
        <f t="shared" si="32"/>
        <v>GRAPA 23/8 X 1000</v>
      </c>
      <c r="AN341" s="101" t="str">
        <f t="shared" si="33"/>
        <v>UNIDAD</v>
      </c>
      <c r="AO341" s="101">
        <f t="shared" si="34"/>
        <v>1.98</v>
      </c>
    </row>
    <row r="342" spans="1:41" x14ac:dyDescent="0.25">
      <c r="A342" s="101" t="s">
        <v>382</v>
      </c>
      <c r="B342" s="101" t="s">
        <v>58</v>
      </c>
      <c r="C342" s="101">
        <v>112</v>
      </c>
      <c r="D342" s="101" t="s">
        <v>113</v>
      </c>
      <c r="E342" s="101" t="s">
        <v>325</v>
      </c>
      <c r="F342" s="101" t="s">
        <v>529</v>
      </c>
      <c r="G342" s="101" t="s">
        <v>132</v>
      </c>
      <c r="H342" s="101" t="s">
        <v>113</v>
      </c>
      <c r="I342" s="101">
        <v>112</v>
      </c>
      <c r="J342" s="101">
        <v>2016</v>
      </c>
      <c r="K342" s="101">
        <v>1505</v>
      </c>
      <c r="L342" s="101" t="s">
        <v>117</v>
      </c>
      <c r="M342" s="101">
        <v>1.85</v>
      </c>
      <c r="N342" s="101">
        <v>112</v>
      </c>
      <c r="O342" s="101" t="s">
        <v>616</v>
      </c>
      <c r="P342" s="101" t="s">
        <v>113</v>
      </c>
      <c r="Q342" s="101" t="s">
        <v>609</v>
      </c>
      <c r="R342" s="101" t="s">
        <v>120</v>
      </c>
      <c r="S342" s="101" t="s">
        <v>121</v>
      </c>
      <c r="T342" s="101" t="s">
        <v>616</v>
      </c>
      <c r="U342" s="101" t="s">
        <v>609</v>
      </c>
      <c r="W342" s="101" t="s">
        <v>124</v>
      </c>
      <c r="X342" s="101">
        <v>0</v>
      </c>
      <c r="Y342" s="101">
        <v>0</v>
      </c>
      <c r="Z342" s="101">
        <v>0</v>
      </c>
      <c r="AA342" s="101">
        <v>0</v>
      </c>
      <c r="AB342" s="101" t="s">
        <v>125</v>
      </c>
      <c r="AC342" s="101">
        <v>0</v>
      </c>
      <c r="AD342" s="101" t="s">
        <v>1</v>
      </c>
      <c r="AE342" s="101">
        <v>112</v>
      </c>
      <c r="AG342" s="101" t="s">
        <v>1</v>
      </c>
      <c r="AJ342" s="101" t="str">
        <f t="shared" si="35"/>
        <v>718500080026</v>
      </c>
      <c r="AL342" s="101" t="str">
        <f t="shared" si="31"/>
        <v>718500080026</v>
      </c>
      <c r="AM342" s="101" t="str">
        <f t="shared" si="32"/>
        <v>GRAPA 26/6 X 5000</v>
      </c>
      <c r="AN342" s="101" t="str">
        <f t="shared" si="33"/>
        <v>UNIDAD</v>
      </c>
      <c r="AO342" s="101">
        <f t="shared" si="34"/>
        <v>1.85</v>
      </c>
    </row>
    <row r="343" spans="1:41" x14ac:dyDescent="0.25">
      <c r="A343" s="101" t="s">
        <v>162</v>
      </c>
      <c r="B343" s="101" t="s">
        <v>534</v>
      </c>
      <c r="C343" s="101">
        <v>112</v>
      </c>
      <c r="D343" s="101" t="s">
        <v>113</v>
      </c>
      <c r="E343" s="101" t="s">
        <v>325</v>
      </c>
      <c r="F343" s="101" t="s">
        <v>529</v>
      </c>
      <c r="G343" s="101" t="s">
        <v>162</v>
      </c>
      <c r="H343" s="101" t="s">
        <v>113</v>
      </c>
      <c r="I343" s="101">
        <v>112</v>
      </c>
      <c r="J343" s="101">
        <v>2016</v>
      </c>
      <c r="K343" s="101">
        <v>1004</v>
      </c>
      <c r="L343" s="101" t="s">
        <v>117</v>
      </c>
      <c r="M343" s="101">
        <v>4.4800000000000004</v>
      </c>
      <c r="N343" s="101">
        <v>112</v>
      </c>
      <c r="O343" s="101" t="s">
        <v>156</v>
      </c>
      <c r="P343" s="101" t="s">
        <v>113</v>
      </c>
      <c r="Q343" s="101" t="s">
        <v>123</v>
      </c>
      <c r="R343" s="101" t="s">
        <v>139</v>
      </c>
      <c r="S343" s="101" t="s">
        <v>121</v>
      </c>
      <c r="T343" s="101" t="s">
        <v>122</v>
      </c>
      <c r="U343" s="101" t="s">
        <v>123</v>
      </c>
      <c r="W343" s="101" t="s">
        <v>124</v>
      </c>
      <c r="X343" s="101">
        <v>0</v>
      </c>
      <c r="Y343" s="101">
        <v>0</v>
      </c>
      <c r="Z343" s="101">
        <v>0</v>
      </c>
      <c r="AA343" s="101">
        <v>0</v>
      </c>
      <c r="AB343" s="101" t="s">
        <v>125</v>
      </c>
      <c r="AC343" s="101">
        <v>0</v>
      </c>
      <c r="AD343" s="101" t="s">
        <v>1</v>
      </c>
      <c r="AE343" s="101">
        <v>112</v>
      </c>
      <c r="AG343" s="101" t="s">
        <v>1</v>
      </c>
      <c r="AH343" s="101">
        <v>0</v>
      </c>
      <c r="AJ343" s="101" t="str">
        <f t="shared" si="35"/>
        <v>718500100010</v>
      </c>
      <c r="AL343" s="101" t="str">
        <f t="shared" si="31"/>
        <v>718500100010</v>
      </c>
      <c r="AM343" s="101" t="str">
        <f t="shared" si="32"/>
        <v>SUJETADOR PARA PAPEL (TIPO FASTENER) DE METAL X 100</v>
      </c>
      <c r="AN343" s="101" t="str">
        <f t="shared" si="33"/>
        <v>UNIDAD</v>
      </c>
      <c r="AO343" s="101">
        <f t="shared" si="34"/>
        <v>4.4800000000000004</v>
      </c>
    </row>
    <row r="344" spans="1:41" x14ac:dyDescent="0.25">
      <c r="A344" s="101" t="s">
        <v>226</v>
      </c>
      <c r="B344" s="101" t="s">
        <v>59</v>
      </c>
      <c r="C344" s="101">
        <v>112</v>
      </c>
      <c r="D344" s="101" t="s">
        <v>113</v>
      </c>
      <c r="E344" s="101" t="s">
        <v>325</v>
      </c>
      <c r="F344" s="101" t="s">
        <v>529</v>
      </c>
      <c r="G344" s="101" t="s">
        <v>162</v>
      </c>
      <c r="H344" s="101" t="s">
        <v>113</v>
      </c>
      <c r="I344" s="101">
        <v>112</v>
      </c>
      <c r="J344" s="101">
        <v>2016</v>
      </c>
      <c r="K344" s="101">
        <v>1004</v>
      </c>
      <c r="L344" s="101" t="s">
        <v>117</v>
      </c>
      <c r="M344" s="101">
        <v>3.87</v>
      </c>
      <c r="N344" s="101">
        <v>112</v>
      </c>
      <c r="O344" s="101" t="s">
        <v>163</v>
      </c>
      <c r="P344" s="101" t="s">
        <v>113</v>
      </c>
      <c r="Q344" s="101" t="s">
        <v>119</v>
      </c>
      <c r="R344" s="101" t="s">
        <v>120</v>
      </c>
      <c r="S344" s="101" t="s">
        <v>121</v>
      </c>
      <c r="T344" s="101" t="s">
        <v>163</v>
      </c>
      <c r="U344" s="101" t="s">
        <v>119</v>
      </c>
      <c r="W344" s="101" t="s">
        <v>124</v>
      </c>
      <c r="X344" s="101">
        <v>0</v>
      </c>
      <c r="Y344" s="101">
        <v>0</v>
      </c>
      <c r="Z344" s="101">
        <v>0</v>
      </c>
      <c r="AA344" s="101">
        <v>0</v>
      </c>
      <c r="AB344" s="101" t="s">
        <v>125</v>
      </c>
      <c r="AC344" s="101">
        <v>0</v>
      </c>
      <c r="AD344" s="101" t="s">
        <v>1</v>
      </c>
      <c r="AE344" s="101">
        <v>112</v>
      </c>
      <c r="AG344" s="101" t="s">
        <v>1</v>
      </c>
      <c r="AH344" s="101">
        <v>0</v>
      </c>
      <c r="AJ344" s="101" t="str">
        <f t="shared" si="35"/>
        <v>718500100014</v>
      </c>
      <c r="AL344" s="101" t="str">
        <f t="shared" si="31"/>
        <v>718500100014</v>
      </c>
      <c r="AM344" s="101" t="str">
        <f t="shared" si="32"/>
        <v>SUJETADOR PARA PAPEL (TIPO FASTENER) DE METAL X 50</v>
      </c>
      <c r="AN344" s="101" t="str">
        <f t="shared" si="33"/>
        <v>UNIDAD</v>
      </c>
      <c r="AO344" s="101">
        <f t="shared" si="34"/>
        <v>3.87</v>
      </c>
    </row>
    <row r="345" spans="1:41" x14ac:dyDescent="0.25">
      <c r="A345" s="101" t="s">
        <v>507</v>
      </c>
      <c r="B345" s="101" t="s">
        <v>765</v>
      </c>
      <c r="C345" s="101">
        <v>449</v>
      </c>
      <c r="D345" s="101" t="s">
        <v>113</v>
      </c>
      <c r="E345" s="101" t="s">
        <v>325</v>
      </c>
      <c r="F345" s="101" t="s">
        <v>529</v>
      </c>
      <c r="G345" s="101" t="s">
        <v>162</v>
      </c>
      <c r="H345" s="101" t="s">
        <v>113</v>
      </c>
      <c r="I345" s="101">
        <v>449</v>
      </c>
      <c r="J345" s="101">
        <v>2016</v>
      </c>
      <c r="K345" s="101">
        <v>1505</v>
      </c>
      <c r="L345" s="101" t="s">
        <v>117</v>
      </c>
      <c r="M345" s="101">
        <v>3.5</v>
      </c>
      <c r="N345" s="101">
        <v>449</v>
      </c>
      <c r="O345" s="101" t="s">
        <v>615</v>
      </c>
      <c r="P345" s="101" t="s">
        <v>113</v>
      </c>
      <c r="Q345" s="101" t="s">
        <v>609</v>
      </c>
      <c r="R345" s="101" t="s">
        <v>120</v>
      </c>
      <c r="S345" s="101" t="s">
        <v>121</v>
      </c>
      <c r="T345" s="101" t="s">
        <v>620</v>
      </c>
      <c r="U345" s="101" t="s">
        <v>609</v>
      </c>
      <c r="W345" s="101" t="s">
        <v>124</v>
      </c>
      <c r="X345" s="101">
        <v>0</v>
      </c>
      <c r="Y345" s="101">
        <v>0</v>
      </c>
      <c r="Z345" s="101">
        <v>0</v>
      </c>
      <c r="AA345" s="101">
        <v>0</v>
      </c>
      <c r="AB345" s="101" t="s">
        <v>125</v>
      </c>
      <c r="AC345" s="101">
        <v>0</v>
      </c>
      <c r="AD345" s="101" t="s">
        <v>16</v>
      </c>
      <c r="AE345" s="101">
        <v>449</v>
      </c>
      <c r="AG345" s="101" t="s">
        <v>16</v>
      </c>
      <c r="AH345" s="101">
        <v>0</v>
      </c>
      <c r="AJ345" s="101" t="str">
        <f t="shared" si="35"/>
        <v>718500100017</v>
      </c>
      <c r="AL345" s="101" t="str">
        <f t="shared" si="31"/>
        <v>718500100017</v>
      </c>
      <c r="AM345" s="101" t="str">
        <f t="shared" si="32"/>
        <v>SUJETADOR PARA PAPEL (TIPO FASTENER) DE METAL</v>
      </c>
      <c r="AN345" s="101" t="str">
        <f t="shared" si="33"/>
        <v>EMPAQUE X 50</v>
      </c>
      <c r="AO345" s="101">
        <f t="shared" si="34"/>
        <v>3.5</v>
      </c>
    </row>
    <row r="346" spans="1:41" x14ac:dyDescent="0.25">
      <c r="A346" s="101" t="s">
        <v>383</v>
      </c>
      <c r="B346" s="101" t="s">
        <v>766</v>
      </c>
      <c r="C346" s="101">
        <v>112</v>
      </c>
      <c r="D346" s="101" t="s">
        <v>113</v>
      </c>
      <c r="E346" s="101" t="s">
        <v>325</v>
      </c>
      <c r="F346" s="101" t="s">
        <v>529</v>
      </c>
      <c r="G346" s="101" t="s">
        <v>162</v>
      </c>
      <c r="H346" s="101" t="s">
        <v>113</v>
      </c>
      <c r="I346" s="101">
        <v>112</v>
      </c>
      <c r="J346" s="101">
        <v>2016</v>
      </c>
      <c r="K346" s="101">
        <v>1505</v>
      </c>
      <c r="L346" s="101" t="s">
        <v>117</v>
      </c>
      <c r="M346" s="101">
        <v>3.5</v>
      </c>
      <c r="N346" s="101">
        <v>112</v>
      </c>
      <c r="O346" s="101" t="s">
        <v>612</v>
      </c>
      <c r="P346" s="101" t="s">
        <v>113</v>
      </c>
      <c r="Q346" s="101" t="s">
        <v>609</v>
      </c>
      <c r="R346" s="101" t="s">
        <v>120</v>
      </c>
      <c r="S346" s="101" t="s">
        <v>121</v>
      </c>
      <c r="T346" s="101" t="s">
        <v>613</v>
      </c>
      <c r="U346" s="101" t="s">
        <v>609</v>
      </c>
      <c r="W346" s="101" t="s">
        <v>124</v>
      </c>
      <c r="X346" s="101">
        <v>0</v>
      </c>
      <c r="Y346" s="101">
        <v>0</v>
      </c>
      <c r="Z346" s="101">
        <v>0</v>
      </c>
      <c r="AA346" s="101">
        <v>0</v>
      </c>
      <c r="AB346" s="101" t="s">
        <v>125</v>
      </c>
      <c r="AC346" s="101">
        <v>0</v>
      </c>
      <c r="AD346" s="101" t="s">
        <v>1</v>
      </c>
      <c r="AE346" s="101">
        <v>112</v>
      </c>
      <c r="AG346" s="101" t="s">
        <v>1</v>
      </c>
      <c r="AH346" s="101">
        <v>0</v>
      </c>
      <c r="AJ346" s="101" t="str">
        <f t="shared" si="35"/>
        <v>718500100021</v>
      </c>
      <c r="AL346" s="101" t="str">
        <f t="shared" si="31"/>
        <v>718500100021</v>
      </c>
      <c r="AM346" s="101" t="str">
        <f t="shared" si="32"/>
        <v>SUJETADOR PARA PAPEL (TIPO FASTENER) DE  METAL</v>
      </c>
      <c r="AN346" s="101" t="str">
        <f t="shared" si="33"/>
        <v>UNIDAD</v>
      </c>
      <c r="AO346" s="101">
        <f t="shared" si="34"/>
        <v>3.5</v>
      </c>
    </row>
    <row r="347" spans="1:41" x14ac:dyDescent="0.25">
      <c r="A347" s="101" t="s">
        <v>142</v>
      </c>
      <c r="B347" s="101" t="s">
        <v>535</v>
      </c>
      <c r="C347" s="101">
        <v>339</v>
      </c>
      <c r="D347" s="101" t="s">
        <v>113</v>
      </c>
      <c r="E347" s="101" t="s">
        <v>325</v>
      </c>
      <c r="F347" s="101" t="s">
        <v>529</v>
      </c>
      <c r="G347" s="101" t="s">
        <v>287</v>
      </c>
      <c r="H347" s="101" t="s">
        <v>113</v>
      </c>
      <c r="I347" s="101">
        <v>339</v>
      </c>
      <c r="J347" s="101">
        <v>2016</v>
      </c>
      <c r="K347" s="101">
        <v>1004</v>
      </c>
      <c r="L347" s="101" t="s">
        <v>117</v>
      </c>
      <c r="M347" s="101">
        <v>2</v>
      </c>
      <c r="N347" s="101">
        <v>339</v>
      </c>
      <c r="O347" s="101" t="s">
        <v>239</v>
      </c>
      <c r="P347" s="101" t="s">
        <v>113</v>
      </c>
      <c r="Q347" s="101" t="s">
        <v>123</v>
      </c>
      <c r="R347" s="101" t="s">
        <v>139</v>
      </c>
      <c r="S347" s="101" t="s">
        <v>121</v>
      </c>
      <c r="T347" s="101" t="s">
        <v>122</v>
      </c>
      <c r="U347" s="101" t="s">
        <v>123</v>
      </c>
      <c r="W347" s="101" t="s">
        <v>124</v>
      </c>
      <c r="X347" s="101">
        <v>0</v>
      </c>
      <c r="Y347" s="101">
        <v>0</v>
      </c>
      <c r="Z347" s="101">
        <v>0</v>
      </c>
      <c r="AA347" s="101">
        <v>0</v>
      </c>
      <c r="AB347" s="101" t="s">
        <v>125</v>
      </c>
      <c r="AC347" s="101">
        <v>0</v>
      </c>
      <c r="AD347" s="101" t="s">
        <v>13</v>
      </c>
      <c r="AE347" s="101">
        <v>339</v>
      </c>
      <c r="AG347" s="101" t="s">
        <v>13</v>
      </c>
      <c r="AH347" s="101">
        <v>0</v>
      </c>
      <c r="AJ347" s="101" t="str">
        <f t="shared" si="35"/>
        <v>718500110045</v>
      </c>
      <c r="AL347" s="101" t="str">
        <f t="shared" si="31"/>
        <v>718500110045</v>
      </c>
      <c r="AM347" s="101" t="str">
        <f t="shared" si="32"/>
        <v>LIGA DE JEBE DELGADA Nº  18</v>
      </c>
      <c r="AN347" s="101" t="str">
        <f t="shared" si="33"/>
        <v>CIENTO</v>
      </c>
      <c r="AO347" s="101">
        <f t="shared" si="34"/>
        <v>2</v>
      </c>
    </row>
    <row r="348" spans="1:41" x14ac:dyDescent="0.25">
      <c r="A348" s="101" t="s">
        <v>132</v>
      </c>
      <c r="B348" s="101" t="s">
        <v>536</v>
      </c>
      <c r="C348" s="101">
        <v>112</v>
      </c>
      <c r="D348" s="101" t="s">
        <v>113</v>
      </c>
      <c r="E348" s="101" t="s">
        <v>325</v>
      </c>
      <c r="F348" s="101" t="s">
        <v>529</v>
      </c>
      <c r="G348" s="101" t="s">
        <v>226</v>
      </c>
      <c r="H348" s="101" t="s">
        <v>113</v>
      </c>
      <c r="I348" s="101">
        <v>112</v>
      </c>
      <c r="J348" s="101">
        <v>2016</v>
      </c>
      <c r="K348" s="101">
        <v>1004</v>
      </c>
      <c r="L348" s="101" t="s">
        <v>117</v>
      </c>
      <c r="M348" s="101">
        <v>0.84</v>
      </c>
      <c r="N348" s="101">
        <v>112</v>
      </c>
      <c r="O348" s="101" t="s">
        <v>163</v>
      </c>
      <c r="P348" s="101" t="s">
        <v>113</v>
      </c>
      <c r="Q348" s="101" t="s">
        <v>119</v>
      </c>
      <c r="R348" s="101" t="s">
        <v>120</v>
      </c>
      <c r="S348" s="101" t="s">
        <v>121</v>
      </c>
      <c r="T348" s="101" t="s">
        <v>163</v>
      </c>
      <c r="U348" s="101" t="s">
        <v>119</v>
      </c>
      <c r="W348" s="101" t="s">
        <v>124</v>
      </c>
      <c r="X348" s="101">
        <v>0</v>
      </c>
      <c r="Y348" s="101">
        <v>0</v>
      </c>
      <c r="Z348" s="101">
        <v>0</v>
      </c>
      <c r="AA348" s="101">
        <v>0</v>
      </c>
      <c r="AB348" s="101" t="s">
        <v>125</v>
      </c>
      <c r="AC348" s="101">
        <v>0</v>
      </c>
      <c r="AD348" s="101" t="s">
        <v>1</v>
      </c>
      <c r="AE348" s="101">
        <v>112</v>
      </c>
      <c r="AG348" s="101" t="s">
        <v>1</v>
      </c>
      <c r="AH348" s="101">
        <v>0</v>
      </c>
      <c r="AJ348" s="101" t="str">
        <f t="shared" si="35"/>
        <v>718500140008</v>
      </c>
      <c r="AL348" s="101" t="str">
        <f t="shared" si="31"/>
        <v>718500140008</v>
      </c>
      <c r="AM348" s="101" t="str">
        <f t="shared" si="32"/>
        <v>BINDER CLIP (CLIP BILLETERO) DE 3/4 in X 12</v>
      </c>
      <c r="AN348" s="101" t="str">
        <f t="shared" si="33"/>
        <v>UNIDAD</v>
      </c>
      <c r="AO348" s="101">
        <f t="shared" si="34"/>
        <v>0.84</v>
      </c>
    </row>
    <row r="349" spans="1:41" x14ac:dyDescent="0.25">
      <c r="AL349" s="101">
        <f t="shared" si="31"/>
        <v>0</v>
      </c>
      <c r="AM349" s="101">
        <f t="shared" si="32"/>
        <v>0</v>
      </c>
      <c r="AN349" s="101">
        <f t="shared" si="33"/>
        <v>0</v>
      </c>
      <c r="AO349" s="101">
        <f t="shared" si="34"/>
        <v>0</v>
      </c>
    </row>
    <row r="350" spans="1:41" x14ac:dyDescent="0.25">
      <c r="A350" s="101" t="s">
        <v>133</v>
      </c>
      <c r="B350" s="101" t="s">
        <v>537</v>
      </c>
      <c r="C350" s="101">
        <v>112</v>
      </c>
      <c r="D350" s="101" t="s">
        <v>113</v>
      </c>
      <c r="E350" s="101" t="s">
        <v>518</v>
      </c>
      <c r="F350" s="101" t="s">
        <v>538</v>
      </c>
      <c r="G350" s="101" t="s">
        <v>135</v>
      </c>
      <c r="H350" s="101" t="s">
        <v>113</v>
      </c>
      <c r="I350" s="101">
        <v>112</v>
      </c>
      <c r="J350" s="101">
        <v>2016</v>
      </c>
      <c r="K350" s="101">
        <v>1505</v>
      </c>
      <c r="L350" s="101" t="s">
        <v>117</v>
      </c>
      <c r="M350" s="101">
        <v>2</v>
      </c>
      <c r="N350" s="101">
        <v>112</v>
      </c>
      <c r="O350" s="101" t="s">
        <v>615</v>
      </c>
      <c r="P350" s="101" t="s">
        <v>113</v>
      </c>
      <c r="Q350" s="101" t="s">
        <v>609</v>
      </c>
      <c r="R350" s="101" t="s">
        <v>120</v>
      </c>
      <c r="S350" s="101" t="s">
        <v>121</v>
      </c>
      <c r="T350" s="101" t="s">
        <v>620</v>
      </c>
      <c r="U350" s="101" t="s">
        <v>609</v>
      </c>
      <c r="W350" s="101" t="s">
        <v>124</v>
      </c>
      <c r="X350" s="101">
        <v>0</v>
      </c>
      <c r="Y350" s="101">
        <v>0</v>
      </c>
      <c r="Z350" s="101">
        <v>0</v>
      </c>
      <c r="AA350" s="101">
        <v>0</v>
      </c>
      <c r="AB350" s="101" t="s">
        <v>125</v>
      </c>
      <c r="AC350" s="101">
        <v>0</v>
      </c>
      <c r="AD350" s="101" t="s">
        <v>1</v>
      </c>
      <c r="AE350" s="101">
        <v>112</v>
      </c>
      <c r="AG350" s="101" t="s">
        <v>1</v>
      </c>
      <c r="AH350" s="101">
        <v>0</v>
      </c>
      <c r="AJ350" s="101" t="str">
        <f>CONCATENATE(E350,F350,G350,A350)</f>
        <v>737000010033</v>
      </c>
      <c r="AL350" s="101" t="str">
        <f t="shared" si="31"/>
        <v>737000010033</v>
      </c>
      <c r="AM350" s="101" t="str">
        <f t="shared" si="32"/>
        <v>COLA SINTETICA X 250 g</v>
      </c>
      <c r="AN350" s="101" t="str">
        <f t="shared" si="33"/>
        <v>UNIDAD</v>
      </c>
      <c r="AO350" s="101">
        <f t="shared" si="34"/>
        <v>2</v>
      </c>
    </row>
    <row r="351" spans="1:41" x14ac:dyDescent="0.25">
      <c r="A351" s="101" t="s">
        <v>282</v>
      </c>
      <c r="B351" s="101" t="s">
        <v>539</v>
      </c>
      <c r="C351" s="101">
        <v>112</v>
      </c>
      <c r="D351" s="101" t="s">
        <v>113</v>
      </c>
      <c r="E351" s="101" t="s">
        <v>518</v>
      </c>
      <c r="F351" s="101" t="s">
        <v>538</v>
      </c>
      <c r="G351" s="101" t="s">
        <v>145</v>
      </c>
      <c r="H351" s="101" t="s">
        <v>113</v>
      </c>
      <c r="I351" s="101">
        <v>112</v>
      </c>
      <c r="J351" s="101">
        <v>2016</v>
      </c>
      <c r="K351" s="101">
        <v>1004</v>
      </c>
      <c r="L351" s="101" t="s">
        <v>117</v>
      </c>
      <c r="M351" s="101">
        <v>23</v>
      </c>
      <c r="N351" s="101">
        <v>112</v>
      </c>
      <c r="O351" s="101" t="s">
        <v>153</v>
      </c>
      <c r="P351" s="101" t="s">
        <v>113</v>
      </c>
      <c r="Q351" s="101" t="s">
        <v>119</v>
      </c>
      <c r="R351" s="101" t="s">
        <v>120</v>
      </c>
      <c r="S351" s="101" t="s">
        <v>121</v>
      </c>
      <c r="T351" s="101" t="s">
        <v>153</v>
      </c>
      <c r="U351" s="101" t="s">
        <v>119</v>
      </c>
      <c r="W351" s="101" t="s">
        <v>124</v>
      </c>
      <c r="X351" s="101">
        <v>0</v>
      </c>
      <c r="Y351" s="101">
        <v>0</v>
      </c>
      <c r="Z351" s="101">
        <v>0</v>
      </c>
      <c r="AA351" s="101">
        <v>0</v>
      </c>
      <c r="AB351" s="101" t="s">
        <v>125</v>
      </c>
      <c r="AC351" s="101">
        <v>0</v>
      </c>
      <c r="AD351" s="101" t="s">
        <v>1</v>
      </c>
      <c r="AE351" s="101">
        <v>112</v>
      </c>
      <c r="AG351" s="101" t="s">
        <v>1</v>
      </c>
      <c r="AJ351" s="101" t="str">
        <f>CONCATENATE(E351,F351,G351,A351)</f>
        <v>737000050020</v>
      </c>
      <c r="AL351" s="101" t="str">
        <f t="shared" si="31"/>
        <v>737000050020</v>
      </c>
      <c r="AM351" s="101" t="str">
        <f t="shared" si="32"/>
        <v>PEGAMENTO TIPO TEROKAL X 1/4 gal</v>
      </c>
      <c r="AN351" s="101" t="str">
        <f t="shared" si="33"/>
        <v>UNIDAD</v>
      </c>
      <c r="AO351" s="101">
        <f t="shared" si="34"/>
        <v>23</v>
      </c>
    </row>
    <row r="352" spans="1:41" x14ac:dyDescent="0.25">
      <c r="A352" s="101" t="s">
        <v>540</v>
      </c>
      <c r="B352" s="101" t="s">
        <v>541</v>
      </c>
      <c r="C352" s="101">
        <v>112</v>
      </c>
      <c r="D352" s="101" t="s">
        <v>113</v>
      </c>
      <c r="E352" s="101" t="s">
        <v>518</v>
      </c>
      <c r="F352" s="101" t="s">
        <v>538</v>
      </c>
      <c r="G352" s="101" t="s">
        <v>145</v>
      </c>
      <c r="H352" s="101" t="s">
        <v>113</v>
      </c>
      <c r="I352" s="101">
        <v>112</v>
      </c>
      <c r="J352" s="101">
        <v>2016</v>
      </c>
      <c r="K352" s="101">
        <v>1004</v>
      </c>
      <c r="L352" s="101" t="s">
        <v>117</v>
      </c>
      <c r="M352" s="101">
        <v>23</v>
      </c>
      <c r="N352" s="101">
        <v>112</v>
      </c>
      <c r="O352" s="101" t="s">
        <v>163</v>
      </c>
      <c r="P352" s="101" t="s">
        <v>113</v>
      </c>
      <c r="Q352" s="101" t="s">
        <v>119</v>
      </c>
      <c r="R352" s="101" t="s">
        <v>120</v>
      </c>
      <c r="S352" s="101" t="s">
        <v>121</v>
      </c>
      <c r="T352" s="101" t="s">
        <v>163</v>
      </c>
      <c r="U352" s="101" t="s">
        <v>119</v>
      </c>
      <c r="W352" s="101" t="s">
        <v>124</v>
      </c>
      <c r="X352" s="101">
        <v>0</v>
      </c>
      <c r="Y352" s="101">
        <v>0</v>
      </c>
      <c r="Z352" s="101">
        <v>0</v>
      </c>
      <c r="AA352" s="101">
        <v>0</v>
      </c>
      <c r="AB352" s="101" t="s">
        <v>125</v>
      </c>
      <c r="AC352" s="101">
        <v>0</v>
      </c>
      <c r="AD352" s="101" t="s">
        <v>1</v>
      </c>
      <c r="AE352" s="101">
        <v>112</v>
      </c>
      <c r="AG352" s="101" t="s">
        <v>1</v>
      </c>
      <c r="AH352" s="101">
        <v>0</v>
      </c>
      <c r="AJ352" s="101" t="str">
        <f>CONCATENATE(E352,F352,G352,A352)</f>
        <v>737000050312</v>
      </c>
      <c r="AL352" s="101" t="str">
        <f t="shared" si="31"/>
        <v>737000050312</v>
      </c>
      <c r="AM352" s="101" t="str">
        <f t="shared" si="32"/>
        <v>PEGAMENTO TIPO TEROKAL X 1/8 L</v>
      </c>
      <c r="AN352" s="101" t="str">
        <f t="shared" si="33"/>
        <v>UNIDAD</v>
      </c>
      <c r="AO352" s="101">
        <f t="shared" si="34"/>
        <v>23</v>
      </c>
    </row>
    <row r="353" spans="1:41" x14ac:dyDescent="0.25">
      <c r="AL353" s="101">
        <f t="shared" si="31"/>
        <v>0</v>
      </c>
      <c r="AM353" s="101">
        <f t="shared" si="32"/>
        <v>0</v>
      </c>
      <c r="AN353" s="101">
        <f t="shared" si="33"/>
        <v>0</v>
      </c>
      <c r="AO353" s="101">
        <f t="shared" si="34"/>
        <v>0</v>
      </c>
    </row>
    <row r="354" spans="1:41" x14ac:dyDescent="0.25">
      <c r="A354" s="101" t="s">
        <v>135</v>
      </c>
      <c r="B354" s="101" t="s">
        <v>542</v>
      </c>
      <c r="C354" s="101">
        <v>112</v>
      </c>
      <c r="D354" s="101" t="s">
        <v>113</v>
      </c>
      <c r="E354" s="101" t="s">
        <v>543</v>
      </c>
      <c r="F354" s="101" t="s">
        <v>544</v>
      </c>
      <c r="G354" s="101" t="s">
        <v>545</v>
      </c>
      <c r="H354" s="101" t="s">
        <v>113</v>
      </c>
      <c r="I354" s="101">
        <v>112</v>
      </c>
      <c r="J354" s="101">
        <v>2016</v>
      </c>
      <c r="K354" s="101">
        <v>1004</v>
      </c>
      <c r="L354" s="101" t="s">
        <v>117</v>
      </c>
      <c r="M354" s="101">
        <v>758</v>
      </c>
      <c r="N354" s="101">
        <v>112</v>
      </c>
      <c r="O354" s="101" t="s">
        <v>163</v>
      </c>
      <c r="P354" s="101" t="s">
        <v>113</v>
      </c>
      <c r="Q354" s="101" t="s">
        <v>119</v>
      </c>
      <c r="R354" s="101" t="s">
        <v>120</v>
      </c>
      <c r="S354" s="101" t="s">
        <v>121</v>
      </c>
      <c r="T354" s="101" t="s">
        <v>163</v>
      </c>
      <c r="U354" s="101" t="s">
        <v>119</v>
      </c>
      <c r="W354" s="101" t="s">
        <v>124</v>
      </c>
      <c r="X354" s="101">
        <v>0</v>
      </c>
      <c r="Y354" s="101">
        <v>0</v>
      </c>
      <c r="Z354" s="101">
        <v>0</v>
      </c>
      <c r="AA354" s="101">
        <v>0</v>
      </c>
      <c r="AB354" s="101" t="s">
        <v>172</v>
      </c>
      <c r="AC354" s="101">
        <v>0</v>
      </c>
      <c r="AD354" s="101" t="s">
        <v>1</v>
      </c>
      <c r="AE354" s="101">
        <v>112</v>
      </c>
      <c r="AG354" s="101" t="s">
        <v>1</v>
      </c>
      <c r="AJ354" s="101" t="str">
        <f t="shared" ref="AJ354:AJ360" si="36">CONCATENATE(E354,F354,G354,A354)</f>
        <v>740832000001</v>
      </c>
      <c r="AL354" s="101" t="str">
        <f t="shared" si="31"/>
        <v>740832000001</v>
      </c>
      <c r="AM354" s="101" t="str">
        <f t="shared" si="32"/>
        <v>IMPRESORA (OTRAS)</v>
      </c>
      <c r="AN354" s="101" t="str">
        <f t="shared" si="33"/>
        <v>UNIDAD</v>
      </c>
      <c r="AO354" s="101">
        <f t="shared" si="34"/>
        <v>758</v>
      </c>
    </row>
    <row r="355" spans="1:41" x14ac:dyDescent="0.25">
      <c r="A355" s="101" t="s">
        <v>272</v>
      </c>
      <c r="B355" s="101" t="s">
        <v>546</v>
      </c>
      <c r="C355" s="101">
        <v>112</v>
      </c>
      <c r="D355" s="101" t="s">
        <v>113</v>
      </c>
      <c r="E355" s="101" t="s">
        <v>543</v>
      </c>
      <c r="F355" s="101" t="s">
        <v>547</v>
      </c>
      <c r="G355" s="101" t="s">
        <v>548</v>
      </c>
      <c r="H355" s="101" t="s">
        <v>113</v>
      </c>
      <c r="I355" s="101">
        <v>112</v>
      </c>
      <c r="J355" s="101">
        <v>2016</v>
      </c>
      <c r="K355" s="101">
        <v>1004</v>
      </c>
      <c r="L355" s="101" t="s">
        <v>117</v>
      </c>
      <c r="M355" s="101">
        <v>0</v>
      </c>
      <c r="N355" s="101">
        <v>112</v>
      </c>
      <c r="O355" s="101" t="s">
        <v>549</v>
      </c>
      <c r="P355" s="101" t="s">
        <v>113</v>
      </c>
      <c r="Q355" s="101" t="s">
        <v>119</v>
      </c>
      <c r="R355" s="101" t="s">
        <v>120</v>
      </c>
      <c r="S355" s="101" t="s">
        <v>121</v>
      </c>
      <c r="W355" s="101" t="s">
        <v>124</v>
      </c>
      <c r="X355" s="101">
        <v>0</v>
      </c>
      <c r="Y355" s="101">
        <v>0</v>
      </c>
      <c r="Z355" s="101">
        <v>0</v>
      </c>
      <c r="AB355" s="101" t="s">
        <v>172</v>
      </c>
      <c r="AC355" s="101">
        <v>0</v>
      </c>
      <c r="AD355" s="101" t="s">
        <v>1</v>
      </c>
      <c r="AE355" s="101">
        <v>112</v>
      </c>
      <c r="AG355" s="101" t="s">
        <v>1</v>
      </c>
      <c r="AH355" s="101">
        <v>0</v>
      </c>
      <c r="AJ355" s="101" t="str">
        <f t="shared" si="36"/>
        <v>742223580012</v>
      </c>
      <c r="AL355" s="101" t="str">
        <f t="shared" si="31"/>
        <v>742223580012</v>
      </c>
      <c r="AM355" s="101" t="str">
        <f t="shared" si="32"/>
        <v>EQUIPO MULTIFUNCIONAL COPIADORA IMPRESORA SCANNER 19 PPM</v>
      </c>
      <c r="AN355" s="101" t="str">
        <f t="shared" si="33"/>
        <v>UNIDAD</v>
      </c>
      <c r="AO355" s="101">
        <f t="shared" si="34"/>
        <v>0</v>
      </c>
    </row>
    <row r="356" spans="1:41" x14ac:dyDescent="0.25">
      <c r="A356" s="101" t="s">
        <v>550</v>
      </c>
      <c r="B356" s="101" t="s">
        <v>551</v>
      </c>
      <c r="C356" s="101">
        <v>112</v>
      </c>
      <c r="D356" s="101" t="s">
        <v>113</v>
      </c>
      <c r="E356" s="101" t="s">
        <v>543</v>
      </c>
      <c r="F356" s="101" t="s">
        <v>315</v>
      </c>
      <c r="G356" s="101" t="s">
        <v>552</v>
      </c>
      <c r="H356" s="101" t="s">
        <v>113</v>
      </c>
      <c r="I356" s="101">
        <v>112</v>
      </c>
      <c r="J356" s="101">
        <v>2016</v>
      </c>
      <c r="K356" s="101">
        <v>1004</v>
      </c>
      <c r="L356" s="101" t="s">
        <v>117</v>
      </c>
      <c r="M356" s="101">
        <v>1.5</v>
      </c>
      <c r="N356" s="101">
        <v>112</v>
      </c>
      <c r="O356" s="101" t="s">
        <v>153</v>
      </c>
      <c r="P356" s="101" t="s">
        <v>113</v>
      </c>
      <c r="Q356" s="101" t="s">
        <v>119</v>
      </c>
      <c r="R356" s="101" t="s">
        <v>120</v>
      </c>
      <c r="S356" s="101" t="s">
        <v>121</v>
      </c>
      <c r="T356" s="101" t="s">
        <v>153</v>
      </c>
      <c r="U356" s="101" t="s">
        <v>119</v>
      </c>
      <c r="W356" s="101" t="s">
        <v>124</v>
      </c>
      <c r="X356" s="101">
        <v>0</v>
      </c>
      <c r="Y356" s="101">
        <v>0</v>
      </c>
      <c r="Z356" s="101">
        <v>0</v>
      </c>
      <c r="AA356" s="101">
        <v>0</v>
      </c>
      <c r="AB356" s="101" t="s">
        <v>172</v>
      </c>
      <c r="AC356" s="101">
        <v>0</v>
      </c>
      <c r="AD356" s="101" t="s">
        <v>1</v>
      </c>
      <c r="AE356" s="101">
        <v>112</v>
      </c>
      <c r="AG356" s="101" t="s">
        <v>1</v>
      </c>
      <c r="AH356" s="101">
        <v>0</v>
      </c>
      <c r="AJ356" s="101" t="str">
        <f t="shared" si="36"/>
        <v>746473050089</v>
      </c>
      <c r="AL356" s="101" t="str">
        <f t="shared" si="31"/>
        <v>746473050089</v>
      </c>
      <c r="AM356" s="101" t="str">
        <f t="shared" si="32"/>
        <v>PIZARRA ACRILICA DE 1.20 m X 2 m</v>
      </c>
      <c r="AN356" s="101" t="str">
        <f t="shared" si="33"/>
        <v>UNIDAD</v>
      </c>
      <c r="AO356" s="101">
        <f t="shared" si="34"/>
        <v>1.5</v>
      </c>
    </row>
    <row r="357" spans="1:41" x14ac:dyDescent="0.25">
      <c r="A357" s="101" t="s">
        <v>519</v>
      </c>
      <c r="B357" s="101" t="s">
        <v>553</v>
      </c>
      <c r="C357" s="101">
        <v>112</v>
      </c>
      <c r="D357" s="101" t="s">
        <v>113</v>
      </c>
      <c r="E357" s="101" t="s">
        <v>543</v>
      </c>
      <c r="F357" s="101" t="s">
        <v>315</v>
      </c>
      <c r="G357" s="101" t="s">
        <v>552</v>
      </c>
      <c r="H357" s="101" t="s">
        <v>113</v>
      </c>
      <c r="I357" s="101">
        <v>112</v>
      </c>
      <c r="J357" s="101">
        <v>2016</v>
      </c>
      <c r="K357" s="101">
        <v>1004</v>
      </c>
      <c r="L357" s="101" t="s">
        <v>117</v>
      </c>
      <c r="M357" s="101">
        <v>130</v>
      </c>
      <c r="N357" s="101">
        <v>112</v>
      </c>
      <c r="O357" s="101" t="s">
        <v>163</v>
      </c>
      <c r="P357" s="101" t="s">
        <v>113</v>
      </c>
      <c r="Q357" s="101" t="s">
        <v>119</v>
      </c>
      <c r="R357" s="101" t="s">
        <v>120</v>
      </c>
      <c r="S357" s="101" t="s">
        <v>121</v>
      </c>
      <c r="T357" s="101" t="s">
        <v>163</v>
      </c>
      <c r="U357" s="101" t="s">
        <v>119</v>
      </c>
      <c r="W357" s="101" t="s">
        <v>124</v>
      </c>
      <c r="X357" s="101">
        <v>0</v>
      </c>
      <c r="Y357" s="101">
        <v>0</v>
      </c>
      <c r="Z357" s="101">
        <v>0</v>
      </c>
      <c r="AA357" s="101">
        <v>0</v>
      </c>
      <c r="AB357" s="101" t="s">
        <v>172</v>
      </c>
      <c r="AC357" s="101">
        <v>0</v>
      </c>
      <c r="AD357" s="101" t="s">
        <v>1</v>
      </c>
      <c r="AE357" s="101">
        <v>112</v>
      </c>
      <c r="AG357" s="101" t="s">
        <v>1</v>
      </c>
      <c r="AH357" s="101">
        <v>0</v>
      </c>
      <c r="AJ357" s="101" t="str">
        <f t="shared" si="36"/>
        <v>746473050097</v>
      </c>
      <c r="AL357" s="101" t="str">
        <f t="shared" si="31"/>
        <v>746473050097</v>
      </c>
      <c r="AM357" s="101" t="str">
        <f t="shared" si="32"/>
        <v>PIZARRA ACRILICA DE 2.40 m X 1.20 m</v>
      </c>
      <c r="AN357" s="101" t="str">
        <f t="shared" si="33"/>
        <v>UNIDAD</v>
      </c>
      <c r="AO357" s="101">
        <f t="shared" si="34"/>
        <v>130</v>
      </c>
    </row>
    <row r="358" spans="1:41" x14ac:dyDescent="0.25">
      <c r="A358" s="101" t="s">
        <v>554</v>
      </c>
      <c r="B358" s="101" t="s">
        <v>555</v>
      </c>
      <c r="C358" s="101">
        <v>112</v>
      </c>
      <c r="D358" s="101" t="s">
        <v>113</v>
      </c>
      <c r="E358" s="101" t="s">
        <v>543</v>
      </c>
      <c r="F358" s="101" t="s">
        <v>315</v>
      </c>
      <c r="G358" s="101" t="s">
        <v>552</v>
      </c>
      <c r="H358" s="101" t="s">
        <v>113</v>
      </c>
      <c r="I358" s="101">
        <v>112</v>
      </c>
      <c r="J358" s="101">
        <v>2016</v>
      </c>
      <c r="K358" s="101">
        <v>1004</v>
      </c>
      <c r="L358" s="101" t="s">
        <v>117</v>
      </c>
      <c r="M358" s="101">
        <v>58</v>
      </c>
      <c r="N358" s="101">
        <v>112</v>
      </c>
      <c r="O358" s="101" t="s">
        <v>163</v>
      </c>
      <c r="P358" s="101" t="s">
        <v>113</v>
      </c>
      <c r="Q358" s="101" t="s">
        <v>119</v>
      </c>
      <c r="R358" s="101" t="s">
        <v>120</v>
      </c>
      <c r="S358" s="101" t="s">
        <v>121</v>
      </c>
      <c r="T358" s="101" t="s">
        <v>163</v>
      </c>
      <c r="U358" s="101" t="s">
        <v>119</v>
      </c>
      <c r="W358" s="101" t="s">
        <v>124</v>
      </c>
      <c r="X358" s="101">
        <v>0</v>
      </c>
      <c r="Y358" s="101">
        <v>0</v>
      </c>
      <c r="Z358" s="101">
        <v>0</v>
      </c>
      <c r="AA358" s="101">
        <v>0</v>
      </c>
      <c r="AB358" s="101" t="s">
        <v>172</v>
      </c>
      <c r="AC358" s="101">
        <v>0</v>
      </c>
      <c r="AD358" s="101" t="s">
        <v>1</v>
      </c>
      <c r="AE358" s="101">
        <v>112</v>
      </c>
      <c r="AG358" s="101" t="s">
        <v>1</v>
      </c>
      <c r="AH358" s="101">
        <v>0</v>
      </c>
      <c r="AJ358" s="101" t="str">
        <f t="shared" si="36"/>
        <v>746473050108</v>
      </c>
      <c r="AL358" s="101" t="str">
        <f t="shared" si="31"/>
        <v>746473050108</v>
      </c>
      <c r="AM358" s="101" t="str">
        <f t="shared" si="32"/>
        <v>PIZARRA ACRILICA DE 82.5 cm X 1.20 m CON SUJETADOR DE PAPEL</v>
      </c>
      <c r="AN358" s="101" t="str">
        <f t="shared" si="33"/>
        <v>UNIDAD</v>
      </c>
      <c r="AO358" s="101">
        <f t="shared" si="34"/>
        <v>58</v>
      </c>
    </row>
    <row r="359" spans="1:41" x14ac:dyDescent="0.25">
      <c r="A359" s="101" t="s">
        <v>473</v>
      </c>
      <c r="B359" s="101" t="s">
        <v>556</v>
      </c>
      <c r="C359" s="101">
        <v>112</v>
      </c>
      <c r="D359" s="101" t="s">
        <v>113</v>
      </c>
      <c r="E359" s="101" t="s">
        <v>543</v>
      </c>
      <c r="F359" s="101" t="s">
        <v>315</v>
      </c>
      <c r="G359" s="101" t="s">
        <v>552</v>
      </c>
      <c r="H359" s="101" t="s">
        <v>113</v>
      </c>
      <c r="I359" s="101">
        <v>112</v>
      </c>
      <c r="J359" s="101">
        <v>2016</v>
      </c>
      <c r="K359" s="101">
        <v>1004</v>
      </c>
      <c r="L359" s="101" t="s">
        <v>117</v>
      </c>
      <c r="M359" s="101">
        <v>70</v>
      </c>
      <c r="N359" s="101">
        <v>112</v>
      </c>
      <c r="O359" s="101" t="s">
        <v>163</v>
      </c>
      <c r="P359" s="101" t="s">
        <v>113</v>
      </c>
      <c r="Q359" s="101" t="s">
        <v>119</v>
      </c>
      <c r="R359" s="101" t="s">
        <v>120</v>
      </c>
      <c r="S359" s="101" t="s">
        <v>121</v>
      </c>
      <c r="T359" s="101" t="s">
        <v>163</v>
      </c>
      <c r="U359" s="101" t="s">
        <v>119</v>
      </c>
      <c r="W359" s="101" t="s">
        <v>124</v>
      </c>
      <c r="X359" s="101">
        <v>0</v>
      </c>
      <c r="Y359" s="101">
        <v>0</v>
      </c>
      <c r="Z359" s="101">
        <v>0</v>
      </c>
      <c r="AA359" s="101">
        <v>0</v>
      </c>
      <c r="AB359" s="101" t="s">
        <v>172</v>
      </c>
      <c r="AC359" s="101">
        <v>0</v>
      </c>
      <c r="AD359" s="101" t="s">
        <v>1</v>
      </c>
      <c r="AE359" s="101">
        <v>112</v>
      </c>
      <c r="AG359" s="101" t="s">
        <v>1</v>
      </c>
      <c r="AH359" s="101">
        <v>0</v>
      </c>
      <c r="AJ359" s="101" t="str">
        <f t="shared" si="36"/>
        <v>746473050159</v>
      </c>
      <c r="AL359" s="101" t="str">
        <f t="shared" si="31"/>
        <v>746473050159</v>
      </c>
      <c r="AM359" s="101" t="str">
        <f t="shared" si="32"/>
        <v>PIZARRA ACRÍLICA 80 cm X 1.15 m</v>
      </c>
      <c r="AN359" s="101" t="str">
        <f t="shared" si="33"/>
        <v>UNIDAD</v>
      </c>
      <c r="AO359" s="101">
        <f t="shared" si="34"/>
        <v>70</v>
      </c>
    </row>
    <row r="360" spans="1:41" x14ac:dyDescent="0.25">
      <c r="A360" s="101" t="s">
        <v>282</v>
      </c>
      <c r="B360" s="101" t="s">
        <v>767</v>
      </c>
      <c r="C360" s="101">
        <v>112</v>
      </c>
      <c r="D360" s="101" t="s">
        <v>113</v>
      </c>
      <c r="E360" s="101" t="s">
        <v>543</v>
      </c>
      <c r="F360" s="101" t="s">
        <v>315</v>
      </c>
      <c r="G360" s="101" t="s">
        <v>768</v>
      </c>
      <c r="H360" s="101" t="s">
        <v>113</v>
      </c>
      <c r="I360" s="101">
        <v>112</v>
      </c>
      <c r="J360" s="101">
        <v>2016</v>
      </c>
      <c r="K360" s="101">
        <v>1505</v>
      </c>
      <c r="L360" s="101" t="s">
        <v>117</v>
      </c>
      <c r="M360" s="101">
        <v>24.17</v>
      </c>
      <c r="N360" s="101">
        <v>112</v>
      </c>
      <c r="O360" s="101" t="s">
        <v>612</v>
      </c>
      <c r="P360" s="101" t="s">
        <v>113</v>
      </c>
      <c r="Q360" s="101" t="s">
        <v>609</v>
      </c>
      <c r="R360" s="101" t="s">
        <v>120</v>
      </c>
      <c r="S360" s="101" t="s">
        <v>121</v>
      </c>
      <c r="T360" s="101" t="s">
        <v>613</v>
      </c>
      <c r="U360" s="101" t="s">
        <v>609</v>
      </c>
      <c r="W360" s="101" t="s">
        <v>124</v>
      </c>
      <c r="X360" s="101">
        <v>0</v>
      </c>
      <c r="Y360" s="101">
        <v>0</v>
      </c>
      <c r="Z360" s="101">
        <v>0</v>
      </c>
      <c r="AA360" s="101">
        <v>0</v>
      </c>
      <c r="AB360" s="101" t="s">
        <v>172</v>
      </c>
      <c r="AC360" s="101">
        <v>0</v>
      </c>
      <c r="AD360" s="101" t="s">
        <v>1</v>
      </c>
      <c r="AE360" s="101">
        <v>112</v>
      </c>
      <c r="AG360" s="101" t="s">
        <v>1</v>
      </c>
      <c r="AH360" s="101">
        <v>0</v>
      </c>
      <c r="AJ360" s="101" t="str">
        <f t="shared" si="36"/>
        <v>746482550020</v>
      </c>
      <c r="AL360" s="101" t="str">
        <f t="shared" si="31"/>
        <v>746482550020</v>
      </c>
      <c r="AM360" s="101" t="str">
        <f t="shared" si="32"/>
        <v>SILLA FIJA DE PLASTICO</v>
      </c>
      <c r="AN360" s="101" t="str">
        <f t="shared" si="33"/>
        <v>UNIDAD</v>
      </c>
      <c r="AO360" s="101">
        <f t="shared" si="34"/>
        <v>24.17</v>
      </c>
    </row>
    <row r="361" spans="1:41" x14ac:dyDescent="0.25">
      <c r="AL361" s="101">
        <f t="shared" si="31"/>
        <v>0</v>
      </c>
      <c r="AM361" s="101">
        <f t="shared" si="32"/>
        <v>0</v>
      </c>
      <c r="AN361" s="101">
        <f t="shared" si="33"/>
        <v>0</v>
      </c>
      <c r="AO361" s="101">
        <f t="shared" si="34"/>
        <v>0</v>
      </c>
    </row>
    <row r="362" spans="1:41" x14ac:dyDescent="0.25">
      <c r="A362" s="101" t="s">
        <v>507</v>
      </c>
      <c r="B362" s="101" t="s">
        <v>557</v>
      </c>
      <c r="C362" s="101">
        <v>112</v>
      </c>
      <c r="D362" s="101" t="s">
        <v>113</v>
      </c>
      <c r="E362" s="101" t="s">
        <v>558</v>
      </c>
      <c r="F362" s="101" t="s">
        <v>543</v>
      </c>
      <c r="G362" s="101" t="s">
        <v>317</v>
      </c>
      <c r="H362" s="101" t="s">
        <v>113</v>
      </c>
      <c r="I362" s="101">
        <v>112</v>
      </c>
      <c r="J362" s="101">
        <v>2016</v>
      </c>
      <c r="K362" s="101">
        <v>1004</v>
      </c>
      <c r="L362" s="101" t="s">
        <v>117</v>
      </c>
      <c r="M362" s="101">
        <v>6.8</v>
      </c>
      <c r="N362" s="101">
        <v>112</v>
      </c>
      <c r="O362" s="101" t="s">
        <v>118</v>
      </c>
      <c r="P362" s="101" t="s">
        <v>113</v>
      </c>
      <c r="Q362" s="101" t="s">
        <v>119</v>
      </c>
      <c r="R362" s="101" t="s">
        <v>120</v>
      </c>
      <c r="S362" s="101" t="s">
        <v>121</v>
      </c>
      <c r="T362" s="101" t="s">
        <v>122</v>
      </c>
      <c r="U362" s="101" t="s">
        <v>123</v>
      </c>
      <c r="W362" s="101" t="s">
        <v>124</v>
      </c>
      <c r="X362" s="101">
        <v>0</v>
      </c>
      <c r="Y362" s="101">
        <v>0</v>
      </c>
      <c r="Z362" s="101">
        <v>0</v>
      </c>
      <c r="AA362" s="101">
        <v>0</v>
      </c>
      <c r="AB362" s="101" t="s">
        <v>125</v>
      </c>
      <c r="AC362" s="101">
        <v>0</v>
      </c>
      <c r="AD362" s="101" t="s">
        <v>1</v>
      </c>
      <c r="AE362" s="101">
        <v>112</v>
      </c>
      <c r="AG362" s="101" t="s">
        <v>1</v>
      </c>
      <c r="AH362" s="101">
        <v>0</v>
      </c>
      <c r="AJ362" s="101" t="str">
        <f t="shared" ref="AJ362:AJ392" si="37">CONCATENATE(E362,F362,G362,A362)</f>
        <v>767400030017</v>
      </c>
      <c r="AL362" s="101" t="str">
        <f t="shared" si="31"/>
        <v>767400030017</v>
      </c>
      <c r="AM362" s="101" t="str">
        <f t="shared" si="32"/>
        <v>DISKETTE DE 1.44 MB 3.5 in 2HD</v>
      </c>
      <c r="AN362" s="101" t="str">
        <f t="shared" si="33"/>
        <v>UNIDAD</v>
      </c>
      <c r="AO362" s="101">
        <f t="shared" si="34"/>
        <v>6.8</v>
      </c>
    </row>
    <row r="363" spans="1:41" x14ac:dyDescent="0.25">
      <c r="A363" s="101" t="s">
        <v>142</v>
      </c>
      <c r="B363" s="101" t="s">
        <v>559</v>
      </c>
      <c r="C363" s="101">
        <v>112</v>
      </c>
      <c r="D363" s="101" t="s">
        <v>113</v>
      </c>
      <c r="E363" s="101" t="s">
        <v>558</v>
      </c>
      <c r="F363" s="101" t="s">
        <v>543</v>
      </c>
      <c r="G363" s="101" t="s">
        <v>157</v>
      </c>
      <c r="H363" s="101" t="s">
        <v>113</v>
      </c>
      <c r="I363" s="101">
        <v>112</v>
      </c>
      <c r="J363" s="101">
        <v>2016</v>
      </c>
      <c r="K363" s="101">
        <v>1004</v>
      </c>
      <c r="L363" s="101" t="s">
        <v>117</v>
      </c>
      <c r="M363" s="101">
        <v>0.8</v>
      </c>
      <c r="N363" s="101">
        <v>112</v>
      </c>
      <c r="O363" s="101" t="s">
        <v>118</v>
      </c>
      <c r="P363" s="101" t="s">
        <v>113</v>
      </c>
      <c r="Q363" s="101" t="s">
        <v>119</v>
      </c>
      <c r="R363" s="101" t="s">
        <v>120</v>
      </c>
      <c r="S363" s="101" t="s">
        <v>121</v>
      </c>
      <c r="T363" s="101" t="s">
        <v>122</v>
      </c>
      <c r="U363" s="101" t="s">
        <v>123</v>
      </c>
      <c r="W363" s="101" t="s">
        <v>124</v>
      </c>
      <c r="X363" s="101">
        <v>0</v>
      </c>
      <c r="Y363" s="101">
        <v>0</v>
      </c>
      <c r="Z363" s="101">
        <v>0</v>
      </c>
      <c r="AA363" s="101">
        <v>0</v>
      </c>
      <c r="AB363" s="101" t="s">
        <v>125</v>
      </c>
      <c r="AC363" s="101">
        <v>0</v>
      </c>
      <c r="AD363" s="101" t="s">
        <v>1</v>
      </c>
      <c r="AE363" s="101">
        <v>112</v>
      </c>
      <c r="AG363" s="101" t="s">
        <v>1</v>
      </c>
      <c r="AH363" s="101">
        <v>0</v>
      </c>
      <c r="AJ363" s="101" t="str">
        <f t="shared" si="37"/>
        <v>767400040045</v>
      </c>
      <c r="AL363" s="101" t="str">
        <f t="shared" si="31"/>
        <v>767400040045</v>
      </c>
      <c r="AM363" s="101" t="str">
        <f t="shared" si="32"/>
        <v>CD GRABABLE DE 202 MB</v>
      </c>
      <c r="AN363" s="101" t="str">
        <f t="shared" si="33"/>
        <v>UNIDAD</v>
      </c>
      <c r="AO363" s="101">
        <f t="shared" si="34"/>
        <v>0.8</v>
      </c>
    </row>
    <row r="364" spans="1:41" x14ac:dyDescent="0.25">
      <c r="A364" s="101" t="s">
        <v>368</v>
      </c>
      <c r="B364" s="101" t="s">
        <v>60</v>
      </c>
      <c r="C364" s="101">
        <v>112</v>
      </c>
      <c r="D364" s="101" t="s">
        <v>113</v>
      </c>
      <c r="E364" s="101" t="s">
        <v>558</v>
      </c>
      <c r="F364" s="101" t="s">
        <v>543</v>
      </c>
      <c r="G364" s="101" t="s">
        <v>157</v>
      </c>
      <c r="H364" s="101" t="s">
        <v>113</v>
      </c>
      <c r="I364" s="101">
        <v>112</v>
      </c>
      <c r="J364" s="101">
        <v>2016</v>
      </c>
      <c r="K364" s="101">
        <v>1505</v>
      </c>
      <c r="L364" s="101" t="s">
        <v>117</v>
      </c>
      <c r="M364" s="101">
        <v>55</v>
      </c>
      <c r="N364" s="101">
        <v>112</v>
      </c>
      <c r="O364" s="101" t="s">
        <v>608</v>
      </c>
      <c r="P364" s="101" t="s">
        <v>113</v>
      </c>
      <c r="Q364" s="101" t="s">
        <v>609</v>
      </c>
      <c r="R364" s="101" t="s">
        <v>120</v>
      </c>
      <c r="S364" s="101" t="s">
        <v>121</v>
      </c>
      <c r="T364" s="101" t="s">
        <v>608</v>
      </c>
      <c r="U364" s="101" t="s">
        <v>609</v>
      </c>
      <c r="W364" s="101" t="s">
        <v>124</v>
      </c>
      <c r="X364" s="101">
        <v>0</v>
      </c>
      <c r="Y364" s="101">
        <v>0</v>
      </c>
      <c r="Z364" s="101">
        <v>0</v>
      </c>
      <c r="AA364" s="101">
        <v>0</v>
      </c>
      <c r="AB364" s="101" t="s">
        <v>125</v>
      </c>
      <c r="AC364" s="101">
        <v>0</v>
      </c>
      <c r="AD364" s="101" t="s">
        <v>1</v>
      </c>
      <c r="AE364" s="101">
        <v>112</v>
      </c>
      <c r="AG364" s="101" t="s">
        <v>1</v>
      </c>
      <c r="AH364" s="101">
        <v>0</v>
      </c>
      <c r="AJ364" s="101" t="str">
        <f t="shared" si="37"/>
        <v>767400040059</v>
      </c>
      <c r="AL364" s="101" t="str">
        <f t="shared" si="31"/>
        <v>767400040059</v>
      </c>
      <c r="AM364" s="101" t="str">
        <f t="shared" si="32"/>
        <v>CD GRABABLE DE 700 MB</v>
      </c>
      <c r="AN364" s="101" t="str">
        <f t="shared" si="33"/>
        <v>UNIDAD</v>
      </c>
      <c r="AO364" s="101">
        <f t="shared" si="34"/>
        <v>55</v>
      </c>
    </row>
    <row r="365" spans="1:41" x14ac:dyDescent="0.25">
      <c r="A365" s="101" t="s">
        <v>560</v>
      </c>
      <c r="B365" s="101" t="s">
        <v>561</v>
      </c>
      <c r="C365" s="101">
        <v>112</v>
      </c>
      <c r="D365" s="101" t="s">
        <v>113</v>
      </c>
      <c r="E365" s="101" t="s">
        <v>558</v>
      </c>
      <c r="F365" s="101" t="s">
        <v>543</v>
      </c>
      <c r="G365" s="101" t="s">
        <v>157</v>
      </c>
      <c r="H365" s="101" t="s">
        <v>113</v>
      </c>
      <c r="I365" s="101">
        <v>112</v>
      </c>
      <c r="J365" s="101">
        <v>2016</v>
      </c>
      <c r="K365" s="101">
        <v>1004</v>
      </c>
      <c r="L365" s="101" t="s">
        <v>117</v>
      </c>
      <c r="M365" s="101">
        <v>0.55000000000000004</v>
      </c>
      <c r="N365" s="101">
        <v>112</v>
      </c>
      <c r="O365" s="101" t="s">
        <v>118</v>
      </c>
      <c r="P365" s="101" t="s">
        <v>113</v>
      </c>
      <c r="Q365" s="101" t="s">
        <v>119</v>
      </c>
      <c r="R365" s="101" t="s">
        <v>120</v>
      </c>
      <c r="S365" s="101" t="s">
        <v>121</v>
      </c>
      <c r="T365" s="101" t="s">
        <v>122</v>
      </c>
      <c r="U365" s="101" t="s">
        <v>123</v>
      </c>
      <c r="W365" s="101" t="s">
        <v>124</v>
      </c>
      <c r="X365" s="101">
        <v>0</v>
      </c>
      <c r="Y365" s="101">
        <v>0</v>
      </c>
      <c r="Z365" s="101">
        <v>0</v>
      </c>
      <c r="AA365" s="101">
        <v>0</v>
      </c>
      <c r="AB365" s="101" t="s">
        <v>125</v>
      </c>
      <c r="AC365" s="101">
        <v>0</v>
      </c>
      <c r="AD365" s="101" t="s">
        <v>1</v>
      </c>
      <c r="AE365" s="101">
        <v>112</v>
      </c>
      <c r="AG365" s="101" t="s">
        <v>1</v>
      </c>
      <c r="AH365" s="101">
        <v>0</v>
      </c>
      <c r="AJ365" s="101" t="str">
        <f t="shared" si="37"/>
        <v>767400040083</v>
      </c>
      <c r="AL365" s="101" t="str">
        <f t="shared" si="31"/>
        <v>767400040083</v>
      </c>
      <c r="AM365" s="101" t="str">
        <f t="shared" si="32"/>
        <v>DISCO DVD - RW DE 4.7 GB</v>
      </c>
      <c r="AN365" s="101" t="str">
        <f t="shared" si="33"/>
        <v>UNIDAD</v>
      </c>
      <c r="AO365" s="101">
        <f t="shared" si="34"/>
        <v>0.55000000000000004</v>
      </c>
    </row>
    <row r="366" spans="1:41" x14ac:dyDescent="0.25">
      <c r="A366" s="101" t="s">
        <v>146</v>
      </c>
      <c r="B366" s="101" t="s">
        <v>562</v>
      </c>
      <c r="C366" s="101">
        <v>112</v>
      </c>
      <c r="D366" s="101" t="s">
        <v>113</v>
      </c>
      <c r="E366" s="101" t="s">
        <v>558</v>
      </c>
      <c r="F366" s="101" t="s">
        <v>543</v>
      </c>
      <c r="G366" s="101" t="s">
        <v>145</v>
      </c>
      <c r="H366" s="101" t="s">
        <v>113</v>
      </c>
      <c r="I366" s="101">
        <v>112</v>
      </c>
      <c r="J366" s="101">
        <v>2016</v>
      </c>
      <c r="K366" s="101">
        <v>1004</v>
      </c>
      <c r="L366" s="101" t="s">
        <v>117</v>
      </c>
      <c r="M366" s="101">
        <v>57.8</v>
      </c>
      <c r="N366" s="101">
        <v>112</v>
      </c>
      <c r="O366" s="101" t="s">
        <v>163</v>
      </c>
      <c r="P366" s="101" t="s">
        <v>113</v>
      </c>
      <c r="Q366" s="101" t="s">
        <v>119</v>
      </c>
      <c r="R366" s="101" t="s">
        <v>120</v>
      </c>
      <c r="S366" s="101" t="s">
        <v>121</v>
      </c>
      <c r="T366" s="101" t="s">
        <v>163</v>
      </c>
      <c r="U366" s="101" t="s">
        <v>119</v>
      </c>
      <c r="W366" s="101" t="s">
        <v>124</v>
      </c>
      <c r="X366" s="101">
        <v>0</v>
      </c>
      <c r="Y366" s="101">
        <v>0</v>
      </c>
      <c r="Z366" s="101">
        <v>0</v>
      </c>
      <c r="AA366" s="101">
        <v>0</v>
      </c>
      <c r="AB366" s="101" t="s">
        <v>125</v>
      </c>
      <c r="AC366" s="101">
        <v>0</v>
      </c>
      <c r="AD366" s="101" t="s">
        <v>1</v>
      </c>
      <c r="AE366" s="101">
        <v>112</v>
      </c>
      <c r="AG366" s="101" t="s">
        <v>1</v>
      </c>
      <c r="AJ366" s="101" t="str">
        <f t="shared" si="37"/>
        <v>767400050047</v>
      </c>
      <c r="AL366" s="101" t="str">
        <f t="shared" si="31"/>
        <v>767400050047</v>
      </c>
      <c r="AM366" s="101" t="str">
        <f t="shared" si="32"/>
        <v>TINTA DE IMPRESION PARA HP COD. REF. 51629A NEGRO</v>
      </c>
      <c r="AN366" s="101" t="str">
        <f t="shared" si="33"/>
        <v>UNIDAD</v>
      </c>
      <c r="AO366" s="101">
        <f t="shared" si="34"/>
        <v>57.8</v>
      </c>
    </row>
    <row r="367" spans="1:41" x14ac:dyDescent="0.25">
      <c r="A367" s="101" t="s">
        <v>414</v>
      </c>
      <c r="B367" s="101" t="s">
        <v>563</v>
      </c>
      <c r="C367" s="101">
        <v>112</v>
      </c>
      <c r="D367" s="101" t="s">
        <v>113</v>
      </c>
      <c r="E367" s="101" t="s">
        <v>558</v>
      </c>
      <c r="F367" s="101" t="s">
        <v>543</v>
      </c>
      <c r="G367" s="101" t="s">
        <v>145</v>
      </c>
      <c r="H367" s="101" t="s">
        <v>113</v>
      </c>
      <c r="I367" s="101">
        <v>112</v>
      </c>
      <c r="J367" s="101">
        <v>2016</v>
      </c>
      <c r="K367" s="101">
        <v>1004</v>
      </c>
      <c r="L367" s="101" t="s">
        <v>117</v>
      </c>
      <c r="M367" s="101">
        <v>65</v>
      </c>
      <c r="N367" s="101">
        <v>112</v>
      </c>
      <c r="O367" s="101" t="s">
        <v>163</v>
      </c>
      <c r="P367" s="101" t="s">
        <v>113</v>
      </c>
      <c r="Q367" s="101" t="s">
        <v>119</v>
      </c>
      <c r="R367" s="101" t="s">
        <v>120</v>
      </c>
      <c r="S367" s="101" t="s">
        <v>121</v>
      </c>
      <c r="T367" s="101" t="s">
        <v>163</v>
      </c>
      <c r="U367" s="101" t="s">
        <v>119</v>
      </c>
      <c r="W367" s="101" t="s">
        <v>124</v>
      </c>
      <c r="X367" s="101">
        <v>0</v>
      </c>
      <c r="Y367" s="101">
        <v>0</v>
      </c>
      <c r="Z367" s="101">
        <v>0</v>
      </c>
      <c r="AA367" s="101">
        <v>0</v>
      </c>
      <c r="AB367" s="101" t="s">
        <v>125</v>
      </c>
      <c r="AC367" s="101">
        <v>0</v>
      </c>
      <c r="AD367" s="101" t="s">
        <v>1</v>
      </c>
      <c r="AE367" s="101">
        <v>112</v>
      </c>
      <c r="AG367" s="101" t="s">
        <v>1</v>
      </c>
      <c r="AJ367" s="101" t="str">
        <f t="shared" si="37"/>
        <v>767400050214</v>
      </c>
      <c r="AL367" s="101" t="str">
        <f t="shared" si="31"/>
        <v>767400050214</v>
      </c>
      <c r="AM367" s="101" t="str">
        <f t="shared" si="32"/>
        <v>TINTA DE IMPRESION PARA HP COD. REF. C6615D NEGRO</v>
      </c>
      <c r="AN367" s="101" t="str">
        <f t="shared" si="33"/>
        <v>UNIDAD</v>
      </c>
      <c r="AO367" s="101">
        <f t="shared" si="34"/>
        <v>65</v>
      </c>
    </row>
    <row r="368" spans="1:41" x14ac:dyDescent="0.25">
      <c r="A368" s="101" t="s">
        <v>564</v>
      </c>
      <c r="B368" s="101" t="s">
        <v>565</v>
      </c>
      <c r="C368" s="101">
        <v>112</v>
      </c>
      <c r="D368" s="101" t="s">
        <v>113</v>
      </c>
      <c r="E368" s="101" t="s">
        <v>558</v>
      </c>
      <c r="F368" s="101" t="s">
        <v>543</v>
      </c>
      <c r="G368" s="101" t="s">
        <v>145</v>
      </c>
      <c r="H368" s="101" t="s">
        <v>113</v>
      </c>
      <c r="I368" s="101">
        <v>112</v>
      </c>
      <c r="J368" s="101">
        <v>2016</v>
      </c>
      <c r="K368" s="101">
        <v>1004</v>
      </c>
      <c r="L368" s="101" t="s">
        <v>117</v>
      </c>
      <c r="M368" s="101">
        <v>119</v>
      </c>
      <c r="N368" s="101">
        <v>112</v>
      </c>
      <c r="O368" s="101" t="s">
        <v>163</v>
      </c>
      <c r="P368" s="101" t="s">
        <v>113</v>
      </c>
      <c r="Q368" s="101" t="s">
        <v>119</v>
      </c>
      <c r="R368" s="101" t="s">
        <v>120</v>
      </c>
      <c r="S368" s="101" t="s">
        <v>121</v>
      </c>
      <c r="T368" s="101" t="s">
        <v>163</v>
      </c>
      <c r="U368" s="101" t="s">
        <v>119</v>
      </c>
      <c r="W368" s="101" t="s">
        <v>124</v>
      </c>
      <c r="X368" s="101">
        <v>0</v>
      </c>
      <c r="Y368" s="101">
        <v>0</v>
      </c>
      <c r="Z368" s="101">
        <v>0</v>
      </c>
      <c r="AA368" s="101">
        <v>0</v>
      </c>
      <c r="AB368" s="101" t="s">
        <v>125</v>
      </c>
      <c r="AC368" s="101">
        <v>0</v>
      </c>
      <c r="AD368" s="101" t="s">
        <v>1</v>
      </c>
      <c r="AE368" s="101">
        <v>112</v>
      </c>
      <c r="AG368" s="101" t="s">
        <v>1</v>
      </c>
      <c r="AJ368" s="101" t="str">
        <f t="shared" si="37"/>
        <v>767400050215</v>
      </c>
      <c r="AL368" s="101" t="str">
        <f t="shared" si="31"/>
        <v>767400050215</v>
      </c>
      <c r="AM368" s="101" t="str">
        <f t="shared" si="32"/>
        <v>TINTA DE IMPRESION PARA HP COD. REF. C6625A COLOR</v>
      </c>
      <c r="AN368" s="101" t="str">
        <f t="shared" si="33"/>
        <v>UNIDAD</v>
      </c>
      <c r="AO368" s="101">
        <f t="shared" si="34"/>
        <v>119</v>
      </c>
    </row>
    <row r="369" spans="1:41" x14ac:dyDescent="0.25">
      <c r="A369" s="101" t="s">
        <v>566</v>
      </c>
      <c r="B369" s="101" t="s">
        <v>567</v>
      </c>
      <c r="C369" s="101">
        <v>112</v>
      </c>
      <c r="D369" s="101" t="s">
        <v>113</v>
      </c>
      <c r="E369" s="101" t="s">
        <v>558</v>
      </c>
      <c r="F369" s="101" t="s">
        <v>543</v>
      </c>
      <c r="G369" s="101" t="s">
        <v>145</v>
      </c>
      <c r="H369" s="101" t="s">
        <v>113</v>
      </c>
      <c r="I369" s="101">
        <v>112</v>
      </c>
      <c r="J369" s="101">
        <v>2016</v>
      </c>
      <c r="K369" s="101">
        <v>1004</v>
      </c>
      <c r="L369" s="101" t="s">
        <v>117</v>
      </c>
      <c r="M369" s="101">
        <v>70</v>
      </c>
      <c r="N369" s="101">
        <v>112</v>
      </c>
      <c r="O369" s="101" t="s">
        <v>156</v>
      </c>
      <c r="P369" s="101" t="s">
        <v>113</v>
      </c>
      <c r="Q369" s="101" t="s">
        <v>123</v>
      </c>
      <c r="R369" s="101" t="s">
        <v>139</v>
      </c>
      <c r="S369" s="101" t="s">
        <v>121</v>
      </c>
      <c r="T369" s="101" t="s">
        <v>122</v>
      </c>
      <c r="U369" s="101" t="s">
        <v>123</v>
      </c>
      <c r="W369" s="101" t="s">
        <v>124</v>
      </c>
      <c r="X369" s="101">
        <v>0</v>
      </c>
      <c r="Y369" s="101">
        <v>0</v>
      </c>
      <c r="Z369" s="101">
        <v>0</v>
      </c>
      <c r="AA369" s="101">
        <v>0</v>
      </c>
      <c r="AB369" s="101" t="s">
        <v>125</v>
      </c>
      <c r="AC369" s="101">
        <v>0</v>
      </c>
      <c r="AD369" s="101" t="s">
        <v>1</v>
      </c>
      <c r="AE369" s="101">
        <v>112</v>
      </c>
      <c r="AG369" s="101" t="s">
        <v>1</v>
      </c>
      <c r="AH369" s="101">
        <v>0</v>
      </c>
      <c r="AJ369" s="101" t="str">
        <f t="shared" si="37"/>
        <v>767400050235</v>
      </c>
      <c r="AL369" s="101" t="str">
        <f t="shared" si="31"/>
        <v>767400050235</v>
      </c>
      <c r="AM369" s="101" t="str">
        <f t="shared" si="32"/>
        <v>TINTA DE IMPRESION PARA LEXMARK COD. REF. 18L0042 COLOR</v>
      </c>
      <c r="AN369" s="101" t="str">
        <f t="shared" si="33"/>
        <v>UNIDAD</v>
      </c>
      <c r="AO369" s="101">
        <f t="shared" si="34"/>
        <v>70</v>
      </c>
    </row>
    <row r="370" spans="1:41" x14ac:dyDescent="0.25">
      <c r="A370" s="101" t="s">
        <v>568</v>
      </c>
      <c r="B370" s="101" t="s">
        <v>569</v>
      </c>
      <c r="C370" s="101">
        <v>112</v>
      </c>
      <c r="D370" s="101" t="s">
        <v>113</v>
      </c>
      <c r="E370" s="101" t="s">
        <v>558</v>
      </c>
      <c r="F370" s="101" t="s">
        <v>543</v>
      </c>
      <c r="G370" s="101" t="s">
        <v>145</v>
      </c>
      <c r="H370" s="101" t="s">
        <v>113</v>
      </c>
      <c r="I370" s="101">
        <v>112</v>
      </c>
      <c r="J370" s="101">
        <v>2016</v>
      </c>
      <c r="K370" s="101">
        <v>1004</v>
      </c>
      <c r="L370" s="101" t="s">
        <v>117</v>
      </c>
      <c r="M370" s="101">
        <v>75</v>
      </c>
      <c r="N370" s="101">
        <v>112</v>
      </c>
      <c r="O370" s="101" t="s">
        <v>156</v>
      </c>
      <c r="P370" s="101" t="s">
        <v>113</v>
      </c>
      <c r="Q370" s="101" t="s">
        <v>123</v>
      </c>
      <c r="R370" s="101" t="s">
        <v>139</v>
      </c>
      <c r="S370" s="101" t="s">
        <v>121</v>
      </c>
      <c r="T370" s="101" t="s">
        <v>122</v>
      </c>
      <c r="U370" s="101" t="s">
        <v>123</v>
      </c>
      <c r="W370" s="101" t="s">
        <v>124</v>
      </c>
      <c r="X370" s="101">
        <v>0</v>
      </c>
      <c r="Y370" s="101">
        <v>0</v>
      </c>
      <c r="Z370" s="101">
        <v>0</v>
      </c>
      <c r="AA370" s="101">
        <v>0</v>
      </c>
      <c r="AB370" s="101" t="s">
        <v>125</v>
      </c>
      <c r="AC370" s="101">
        <v>0</v>
      </c>
      <c r="AD370" s="101" t="s">
        <v>1</v>
      </c>
      <c r="AE370" s="101">
        <v>112</v>
      </c>
      <c r="AG370" s="101" t="s">
        <v>1</v>
      </c>
      <c r="AH370" s="101">
        <v>0</v>
      </c>
      <c r="AJ370" s="101" t="str">
        <f t="shared" si="37"/>
        <v>767400050317</v>
      </c>
      <c r="AL370" s="101" t="str">
        <f t="shared" si="31"/>
        <v>767400050317</v>
      </c>
      <c r="AM370" s="101" t="str">
        <f t="shared" si="32"/>
        <v>TINTA DE IMPRESION PARA LEXMARK COD. REF. 18L0032 NEGRO</v>
      </c>
      <c r="AN370" s="101" t="str">
        <f t="shared" si="33"/>
        <v>UNIDAD</v>
      </c>
      <c r="AO370" s="101">
        <f t="shared" si="34"/>
        <v>75</v>
      </c>
    </row>
    <row r="371" spans="1:41" x14ac:dyDescent="0.25">
      <c r="A371" s="101" t="s">
        <v>570</v>
      </c>
      <c r="B371" s="101" t="s">
        <v>571</v>
      </c>
      <c r="C371" s="101">
        <v>112</v>
      </c>
      <c r="D371" s="101" t="s">
        <v>113</v>
      </c>
      <c r="E371" s="101" t="s">
        <v>558</v>
      </c>
      <c r="F371" s="101" t="s">
        <v>543</v>
      </c>
      <c r="G371" s="101" t="s">
        <v>145</v>
      </c>
      <c r="H371" s="101" t="s">
        <v>113</v>
      </c>
      <c r="I371" s="101">
        <v>112</v>
      </c>
      <c r="J371" s="101">
        <v>2016</v>
      </c>
      <c r="K371" s="101">
        <v>1004</v>
      </c>
      <c r="L371" s="101" t="s">
        <v>117</v>
      </c>
      <c r="M371" s="101">
        <v>57.8</v>
      </c>
      <c r="N371" s="101">
        <v>112</v>
      </c>
      <c r="O371" s="101" t="s">
        <v>156</v>
      </c>
      <c r="P371" s="101" t="s">
        <v>113</v>
      </c>
      <c r="Q371" s="101" t="s">
        <v>123</v>
      </c>
      <c r="R371" s="101" t="s">
        <v>139</v>
      </c>
      <c r="S371" s="101" t="s">
        <v>121</v>
      </c>
      <c r="T371" s="101" t="s">
        <v>122</v>
      </c>
      <c r="U371" s="101" t="s">
        <v>123</v>
      </c>
      <c r="W371" s="101" t="s">
        <v>124</v>
      </c>
      <c r="X371" s="101">
        <v>0</v>
      </c>
      <c r="Y371" s="101">
        <v>0</v>
      </c>
      <c r="Z371" s="101">
        <v>0</v>
      </c>
      <c r="AA371" s="101">
        <v>0</v>
      </c>
      <c r="AB371" s="101" t="s">
        <v>125</v>
      </c>
      <c r="AC371" s="101">
        <v>0</v>
      </c>
      <c r="AD371" s="101" t="s">
        <v>1</v>
      </c>
      <c r="AE371" s="101">
        <v>112</v>
      </c>
      <c r="AG371" s="101" t="s">
        <v>1</v>
      </c>
      <c r="AH371" s="101">
        <v>0</v>
      </c>
      <c r="AJ371" s="101" t="str">
        <f t="shared" si="37"/>
        <v>767400051225</v>
      </c>
      <c r="AL371" s="101" t="str">
        <f t="shared" si="31"/>
        <v>767400051225</v>
      </c>
      <c r="AM371" s="101" t="str">
        <f t="shared" si="32"/>
        <v>TINTA DE IMPRESION PARA HP COD. REF. 51639A NEGRO</v>
      </c>
      <c r="AN371" s="101" t="str">
        <f t="shared" si="33"/>
        <v>UNIDAD</v>
      </c>
      <c r="AO371" s="101">
        <f t="shared" si="34"/>
        <v>57.8</v>
      </c>
    </row>
    <row r="372" spans="1:41" x14ac:dyDescent="0.25">
      <c r="A372" s="101" t="s">
        <v>466</v>
      </c>
      <c r="B372" s="101" t="s">
        <v>61</v>
      </c>
      <c r="C372" s="101">
        <v>112</v>
      </c>
      <c r="D372" s="101" t="s">
        <v>113</v>
      </c>
      <c r="E372" s="101" t="s">
        <v>558</v>
      </c>
      <c r="F372" s="101" t="s">
        <v>543</v>
      </c>
      <c r="G372" s="101" t="s">
        <v>150</v>
      </c>
      <c r="H372" s="101" t="s">
        <v>113</v>
      </c>
      <c r="I372" s="101">
        <v>112</v>
      </c>
      <c r="J372" s="101">
        <v>2016</v>
      </c>
      <c r="K372" s="101">
        <v>1004</v>
      </c>
      <c r="L372" s="101" t="s">
        <v>117</v>
      </c>
      <c r="M372" s="101">
        <v>225</v>
      </c>
      <c r="N372" s="101">
        <v>112</v>
      </c>
      <c r="O372" s="101" t="s">
        <v>163</v>
      </c>
      <c r="P372" s="101" t="s">
        <v>113</v>
      </c>
      <c r="Q372" s="101" t="s">
        <v>119</v>
      </c>
      <c r="R372" s="101" t="s">
        <v>120</v>
      </c>
      <c r="S372" s="101" t="s">
        <v>121</v>
      </c>
      <c r="T372" s="101" t="s">
        <v>163</v>
      </c>
      <c r="U372" s="101" t="s">
        <v>119</v>
      </c>
      <c r="W372" s="101" t="s">
        <v>124</v>
      </c>
      <c r="X372" s="101">
        <v>0</v>
      </c>
      <c r="Y372" s="101">
        <v>0</v>
      </c>
      <c r="Z372" s="101">
        <v>0</v>
      </c>
      <c r="AA372" s="101">
        <v>0</v>
      </c>
      <c r="AB372" s="101" t="s">
        <v>125</v>
      </c>
      <c r="AC372" s="101">
        <v>0</v>
      </c>
      <c r="AD372" s="101" t="s">
        <v>1</v>
      </c>
      <c r="AE372" s="101">
        <v>112</v>
      </c>
      <c r="AG372" s="101" t="s">
        <v>1</v>
      </c>
      <c r="AH372" s="101">
        <v>0</v>
      </c>
      <c r="AJ372" s="101" t="str">
        <f t="shared" si="37"/>
        <v>767400060168</v>
      </c>
      <c r="AL372" s="101" t="str">
        <f t="shared" si="31"/>
        <v>767400060168</v>
      </c>
      <c r="AM372" s="101" t="str">
        <f t="shared" si="32"/>
        <v>TONER DE IMPRESION PARA HP COD. REF. 49A Q5949A NEGRO</v>
      </c>
      <c r="AN372" s="101" t="str">
        <f t="shared" si="33"/>
        <v>UNIDAD</v>
      </c>
      <c r="AO372" s="101">
        <f t="shared" si="34"/>
        <v>225</v>
      </c>
    </row>
    <row r="373" spans="1:41" x14ac:dyDescent="0.25">
      <c r="A373" s="101" t="s">
        <v>572</v>
      </c>
      <c r="B373" s="101" t="s">
        <v>62</v>
      </c>
      <c r="C373" s="101">
        <v>112</v>
      </c>
      <c r="D373" s="101" t="s">
        <v>113</v>
      </c>
      <c r="E373" s="101" t="s">
        <v>558</v>
      </c>
      <c r="F373" s="101" t="s">
        <v>543</v>
      </c>
      <c r="G373" s="101" t="s">
        <v>150</v>
      </c>
      <c r="H373" s="101" t="s">
        <v>113</v>
      </c>
      <c r="I373" s="101">
        <v>112</v>
      </c>
      <c r="J373" s="101">
        <v>2016</v>
      </c>
      <c r="K373" s="101">
        <v>1505</v>
      </c>
      <c r="L373" s="101" t="s">
        <v>117</v>
      </c>
      <c r="M373" s="101">
        <v>235</v>
      </c>
      <c r="N373" s="101">
        <v>112</v>
      </c>
      <c r="O373" s="101" t="s">
        <v>612</v>
      </c>
      <c r="P373" s="101" t="s">
        <v>113</v>
      </c>
      <c r="Q373" s="101" t="s">
        <v>609</v>
      </c>
      <c r="R373" s="101" t="s">
        <v>120</v>
      </c>
      <c r="S373" s="101" t="s">
        <v>121</v>
      </c>
      <c r="T373" s="101" t="s">
        <v>613</v>
      </c>
      <c r="U373" s="101" t="s">
        <v>609</v>
      </c>
      <c r="W373" s="101" t="s">
        <v>124</v>
      </c>
      <c r="X373" s="101">
        <v>0</v>
      </c>
      <c r="Y373" s="101">
        <v>0</v>
      </c>
      <c r="Z373" s="101">
        <v>0</v>
      </c>
      <c r="AA373" s="101">
        <v>0</v>
      </c>
      <c r="AB373" s="101" t="s">
        <v>125</v>
      </c>
      <c r="AC373" s="101">
        <v>0</v>
      </c>
      <c r="AD373" s="101" t="s">
        <v>1</v>
      </c>
      <c r="AE373" s="101">
        <v>112</v>
      </c>
      <c r="AG373" s="101" t="s">
        <v>1</v>
      </c>
      <c r="AH373" s="101">
        <v>0</v>
      </c>
      <c r="AJ373" s="101" t="str">
        <f t="shared" si="37"/>
        <v>767400060354</v>
      </c>
      <c r="AL373" s="101" t="str">
        <f t="shared" si="31"/>
        <v>767400060354</v>
      </c>
      <c r="AM373" s="101" t="str">
        <f t="shared" si="32"/>
        <v>TONER DE IMPRESION PARA HP COD. REF. 12A Q2612A NEGRO</v>
      </c>
      <c r="AN373" s="101" t="str">
        <f t="shared" si="33"/>
        <v>UNIDAD</v>
      </c>
      <c r="AO373" s="101">
        <f t="shared" si="34"/>
        <v>235</v>
      </c>
    </row>
    <row r="374" spans="1:41" x14ac:dyDescent="0.25">
      <c r="A374" s="101" t="s">
        <v>769</v>
      </c>
      <c r="B374" s="101" t="s">
        <v>770</v>
      </c>
      <c r="C374" s="101">
        <v>112</v>
      </c>
      <c r="D374" s="101" t="s">
        <v>113</v>
      </c>
      <c r="E374" s="101" t="s">
        <v>558</v>
      </c>
      <c r="F374" s="101" t="s">
        <v>543</v>
      </c>
      <c r="G374" s="101" t="s">
        <v>150</v>
      </c>
      <c r="H374" s="101" t="s">
        <v>113</v>
      </c>
      <c r="I374" s="101">
        <v>112</v>
      </c>
      <c r="J374" s="101">
        <v>2016</v>
      </c>
      <c r="K374" s="101">
        <v>1505</v>
      </c>
      <c r="L374" s="101" t="s">
        <v>117</v>
      </c>
      <c r="M374" s="101">
        <v>235</v>
      </c>
      <c r="N374" s="101">
        <v>112</v>
      </c>
      <c r="O374" s="101" t="s">
        <v>612</v>
      </c>
      <c r="P374" s="101" t="s">
        <v>113</v>
      </c>
      <c r="Q374" s="101" t="s">
        <v>609</v>
      </c>
      <c r="R374" s="101" t="s">
        <v>120</v>
      </c>
      <c r="S374" s="101" t="s">
        <v>121</v>
      </c>
      <c r="T374" s="101" t="s">
        <v>613</v>
      </c>
      <c r="U374" s="101" t="s">
        <v>609</v>
      </c>
      <c r="W374" s="101" t="s">
        <v>124</v>
      </c>
      <c r="X374" s="101">
        <v>0</v>
      </c>
      <c r="Y374" s="101">
        <v>0</v>
      </c>
      <c r="Z374" s="101">
        <v>0</v>
      </c>
      <c r="AA374" s="101">
        <v>0</v>
      </c>
      <c r="AB374" s="101" t="s">
        <v>125</v>
      </c>
      <c r="AC374" s="101">
        <v>0</v>
      </c>
      <c r="AD374" s="101" t="s">
        <v>1</v>
      </c>
      <c r="AE374" s="101">
        <v>112</v>
      </c>
      <c r="AG374" s="101" t="s">
        <v>1</v>
      </c>
      <c r="AH374" s="101">
        <v>0</v>
      </c>
      <c r="AJ374" s="101" t="str">
        <f t="shared" si="37"/>
        <v>767400060519</v>
      </c>
      <c r="AL374" s="101" t="str">
        <f t="shared" si="31"/>
        <v>767400060519</v>
      </c>
      <c r="AM374" s="101" t="str">
        <f t="shared" si="32"/>
        <v>TONER DE IMPRESION PARA KYOCERA COD. REF. TK-57 NEGRO</v>
      </c>
      <c r="AN374" s="101" t="str">
        <f t="shared" si="33"/>
        <v>UNIDAD</v>
      </c>
      <c r="AO374" s="101">
        <f t="shared" si="34"/>
        <v>235</v>
      </c>
    </row>
    <row r="375" spans="1:41" x14ac:dyDescent="0.25">
      <c r="A375" s="101" t="s">
        <v>573</v>
      </c>
      <c r="B375" s="101" t="s">
        <v>574</v>
      </c>
      <c r="C375" s="101">
        <v>112</v>
      </c>
      <c r="D375" s="101" t="s">
        <v>113</v>
      </c>
      <c r="E375" s="101" t="s">
        <v>558</v>
      </c>
      <c r="F375" s="101" t="s">
        <v>543</v>
      </c>
      <c r="G375" s="101" t="s">
        <v>150</v>
      </c>
      <c r="H375" s="101" t="s">
        <v>113</v>
      </c>
      <c r="I375" s="101">
        <v>112</v>
      </c>
      <c r="J375" s="101">
        <v>2016</v>
      </c>
      <c r="K375" s="101">
        <v>1004</v>
      </c>
      <c r="L375" s="101" t="s">
        <v>117</v>
      </c>
      <c r="M375" s="101">
        <v>225</v>
      </c>
      <c r="N375" s="101">
        <v>112</v>
      </c>
      <c r="O375" s="101" t="s">
        <v>156</v>
      </c>
      <c r="P375" s="101" t="s">
        <v>113</v>
      </c>
      <c r="Q375" s="101" t="s">
        <v>123</v>
      </c>
      <c r="R375" s="101" t="s">
        <v>139</v>
      </c>
      <c r="S375" s="101" t="s">
        <v>121</v>
      </c>
      <c r="T375" s="101" t="s">
        <v>122</v>
      </c>
      <c r="U375" s="101" t="s">
        <v>123</v>
      </c>
      <c r="W375" s="101" t="s">
        <v>124</v>
      </c>
      <c r="X375" s="101">
        <v>0</v>
      </c>
      <c r="Y375" s="101">
        <v>0</v>
      </c>
      <c r="Z375" s="101">
        <v>0</v>
      </c>
      <c r="AA375" s="101">
        <v>0</v>
      </c>
      <c r="AB375" s="101" t="s">
        <v>125</v>
      </c>
      <c r="AC375" s="101">
        <v>0</v>
      </c>
      <c r="AD375" s="101" t="s">
        <v>1</v>
      </c>
      <c r="AE375" s="101">
        <v>112</v>
      </c>
      <c r="AG375" s="101" t="s">
        <v>1</v>
      </c>
      <c r="AH375" s="101">
        <v>0</v>
      </c>
      <c r="AJ375" s="101" t="str">
        <f t="shared" si="37"/>
        <v>767400060525</v>
      </c>
      <c r="AL375" s="101" t="str">
        <f t="shared" si="31"/>
        <v>767400060525</v>
      </c>
      <c r="AM375" s="101" t="str">
        <f t="shared" si="32"/>
        <v>TONER DE IMPRESION PARA HP COD. REF. Q5950A NEGRO</v>
      </c>
      <c r="AN375" s="101" t="str">
        <f t="shared" si="33"/>
        <v>UNIDAD</v>
      </c>
      <c r="AO375" s="101">
        <f t="shared" si="34"/>
        <v>225</v>
      </c>
    </row>
    <row r="376" spans="1:41" x14ac:dyDescent="0.25">
      <c r="A376" s="101" t="s">
        <v>771</v>
      </c>
      <c r="B376" s="101" t="s">
        <v>63</v>
      </c>
      <c r="C376" s="101">
        <v>112</v>
      </c>
      <c r="D376" s="101" t="s">
        <v>113</v>
      </c>
      <c r="E376" s="101" t="s">
        <v>558</v>
      </c>
      <c r="F376" s="101" t="s">
        <v>543</v>
      </c>
      <c r="G376" s="101" t="s">
        <v>150</v>
      </c>
      <c r="H376" s="101" t="s">
        <v>113</v>
      </c>
      <c r="I376" s="101">
        <v>112</v>
      </c>
      <c r="J376" s="101">
        <v>2016</v>
      </c>
      <c r="K376" s="101">
        <v>1505</v>
      </c>
      <c r="L376" s="101" t="s">
        <v>117</v>
      </c>
      <c r="M376" s="101">
        <v>230</v>
      </c>
      <c r="N376" s="101">
        <v>112</v>
      </c>
      <c r="O376" s="101" t="s">
        <v>612</v>
      </c>
      <c r="P376" s="101" t="s">
        <v>113</v>
      </c>
      <c r="Q376" s="101" t="s">
        <v>609</v>
      </c>
      <c r="R376" s="101" t="s">
        <v>120</v>
      </c>
      <c r="S376" s="101" t="s">
        <v>121</v>
      </c>
      <c r="T376" s="101" t="s">
        <v>613</v>
      </c>
      <c r="U376" s="101" t="s">
        <v>609</v>
      </c>
      <c r="W376" s="101" t="s">
        <v>124</v>
      </c>
      <c r="X376" s="101">
        <v>0</v>
      </c>
      <c r="Y376" s="101">
        <v>0</v>
      </c>
      <c r="Z376" s="101">
        <v>0</v>
      </c>
      <c r="AA376" s="101">
        <v>0</v>
      </c>
      <c r="AB376" s="101" t="s">
        <v>125</v>
      </c>
      <c r="AC376" s="101">
        <v>0</v>
      </c>
      <c r="AD376" s="101" t="s">
        <v>1</v>
      </c>
      <c r="AE376" s="101">
        <v>112</v>
      </c>
      <c r="AG376" s="101" t="s">
        <v>1</v>
      </c>
      <c r="AH376" s="101">
        <v>0</v>
      </c>
      <c r="AJ376" s="101" t="str">
        <f t="shared" si="37"/>
        <v>767400060630</v>
      </c>
      <c r="AL376" s="101" t="str">
        <f t="shared" si="31"/>
        <v>767400060630</v>
      </c>
      <c r="AM376" s="101" t="str">
        <f t="shared" si="32"/>
        <v>TONER DE IMPRESION PARA HP COD. REF. 36A CB436A NEGRO</v>
      </c>
      <c r="AN376" s="101" t="str">
        <f t="shared" si="33"/>
        <v>UNIDAD</v>
      </c>
      <c r="AO376" s="101">
        <f t="shared" si="34"/>
        <v>230</v>
      </c>
    </row>
    <row r="377" spans="1:41" x14ac:dyDescent="0.25">
      <c r="A377" s="101" t="s">
        <v>575</v>
      </c>
      <c r="B377" s="101" t="s">
        <v>64</v>
      </c>
      <c r="C377" s="101">
        <v>112</v>
      </c>
      <c r="D377" s="101" t="s">
        <v>113</v>
      </c>
      <c r="E377" s="101" t="s">
        <v>558</v>
      </c>
      <c r="F377" s="101" t="s">
        <v>543</v>
      </c>
      <c r="G377" s="101" t="s">
        <v>150</v>
      </c>
      <c r="H377" s="101" t="s">
        <v>113</v>
      </c>
      <c r="I377" s="101">
        <v>112</v>
      </c>
      <c r="J377" s="101">
        <v>2016</v>
      </c>
      <c r="K377" s="101">
        <v>1505</v>
      </c>
      <c r="L377" s="101" t="s">
        <v>117</v>
      </c>
      <c r="M377" s="101">
        <v>240</v>
      </c>
      <c r="N377" s="101">
        <v>112</v>
      </c>
      <c r="O377" s="101" t="s">
        <v>612</v>
      </c>
      <c r="P377" s="101" t="s">
        <v>113</v>
      </c>
      <c r="Q377" s="101" t="s">
        <v>609</v>
      </c>
      <c r="R377" s="101" t="s">
        <v>120</v>
      </c>
      <c r="S377" s="101" t="s">
        <v>121</v>
      </c>
      <c r="T377" s="101" t="s">
        <v>613</v>
      </c>
      <c r="U377" s="101" t="s">
        <v>609</v>
      </c>
      <c r="W377" s="101" t="s">
        <v>124</v>
      </c>
      <c r="X377" s="101">
        <v>0</v>
      </c>
      <c r="Y377" s="101">
        <v>0</v>
      </c>
      <c r="Z377" s="101">
        <v>0</v>
      </c>
      <c r="AA377" s="101">
        <v>0</v>
      </c>
      <c r="AB377" s="101" t="s">
        <v>125</v>
      </c>
      <c r="AC377" s="101">
        <v>0</v>
      </c>
      <c r="AD377" s="101" t="s">
        <v>1</v>
      </c>
      <c r="AE377" s="101">
        <v>112</v>
      </c>
      <c r="AG377" s="101" t="s">
        <v>1</v>
      </c>
      <c r="AH377" s="101">
        <v>0</v>
      </c>
      <c r="AJ377" s="101" t="str">
        <f t="shared" si="37"/>
        <v>767400060635</v>
      </c>
      <c r="AL377" s="101" t="str">
        <f t="shared" si="31"/>
        <v>767400060635</v>
      </c>
      <c r="AM377" s="101" t="str">
        <f t="shared" si="32"/>
        <v>TONER DE IMPRESION PARA HP COD. REF. 35A CB435A NEGRO</v>
      </c>
      <c r="AN377" s="101" t="str">
        <f t="shared" si="33"/>
        <v>UNIDAD</v>
      </c>
      <c r="AO377" s="101">
        <f t="shared" si="34"/>
        <v>240</v>
      </c>
    </row>
    <row r="378" spans="1:41" x14ac:dyDescent="0.25">
      <c r="A378" s="101" t="s">
        <v>576</v>
      </c>
      <c r="B378" s="101" t="s">
        <v>577</v>
      </c>
      <c r="C378" s="101">
        <v>112</v>
      </c>
      <c r="D378" s="101" t="s">
        <v>113</v>
      </c>
      <c r="E378" s="101" t="s">
        <v>558</v>
      </c>
      <c r="F378" s="101" t="s">
        <v>543</v>
      </c>
      <c r="G378" s="101" t="s">
        <v>150</v>
      </c>
      <c r="H378" s="101" t="s">
        <v>113</v>
      </c>
      <c r="I378" s="101">
        <v>112</v>
      </c>
      <c r="J378" s="101">
        <v>2016</v>
      </c>
      <c r="K378" s="101">
        <v>1505</v>
      </c>
      <c r="L378" s="101" t="s">
        <v>117</v>
      </c>
      <c r="M378" s="101">
        <v>235</v>
      </c>
      <c r="N378" s="101">
        <v>112</v>
      </c>
      <c r="O378" s="101" t="s">
        <v>612</v>
      </c>
      <c r="P378" s="101" t="s">
        <v>113</v>
      </c>
      <c r="Q378" s="101" t="s">
        <v>609</v>
      </c>
      <c r="R378" s="101" t="s">
        <v>120</v>
      </c>
      <c r="S378" s="101" t="s">
        <v>121</v>
      </c>
      <c r="T378" s="101" t="s">
        <v>613</v>
      </c>
      <c r="U378" s="101" t="s">
        <v>609</v>
      </c>
      <c r="W378" s="101" t="s">
        <v>124</v>
      </c>
      <c r="X378" s="101">
        <v>0</v>
      </c>
      <c r="Y378" s="101">
        <v>0</v>
      </c>
      <c r="Z378" s="101">
        <v>0</v>
      </c>
      <c r="AA378" s="101">
        <v>0</v>
      </c>
      <c r="AB378" s="101" t="s">
        <v>125</v>
      </c>
      <c r="AC378" s="101">
        <v>0</v>
      </c>
      <c r="AD378" s="101" t="s">
        <v>1</v>
      </c>
      <c r="AE378" s="101">
        <v>112</v>
      </c>
      <c r="AG378" s="101" t="s">
        <v>1</v>
      </c>
      <c r="AH378" s="101">
        <v>0</v>
      </c>
      <c r="AJ378" s="101" t="str">
        <f t="shared" si="37"/>
        <v>767400061035</v>
      </c>
      <c r="AL378" s="101" t="str">
        <f t="shared" si="31"/>
        <v>767400061035</v>
      </c>
      <c r="AM378" s="101" t="str">
        <f t="shared" si="32"/>
        <v>TONER DE IMPRESION PARA HP COD. REF. 85A CE285A NEGRO</v>
      </c>
      <c r="AN378" s="101" t="str">
        <f t="shared" si="33"/>
        <v>UNIDAD</v>
      </c>
      <c r="AO378" s="101">
        <f t="shared" si="34"/>
        <v>235</v>
      </c>
    </row>
    <row r="379" spans="1:41" x14ac:dyDescent="0.25">
      <c r="A379" s="101" t="s">
        <v>772</v>
      </c>
      <c r="B379" s="101" t="s">
        <v>773</v>
      </c>
      <c r="C379" s="101">
        <v>112</v>
      </c>
      <c r="D379" s="101" t="s">
        <v>113</v>
      </c>
      <c r="E379" s="101" t="s">
        <v>558</v>
      </c>
      <c r="F379" s="101" t="s">
        <v>543</v>
      </c>
      <c r="G379" s="101" t="s">
        <v>150</v>
      </c>
      <c r="H379" s="101" t="s">
        <v>113</v>
      </c>
      <c r="I379" s="101">
        <v>112</v>
      </c>
      <c r="J379" s="101">
        <v>2016</v>
      </c>
      <c r="K379" s="101">
        <v>1505</v>
      </c>
      <c r="L379" s="101" t="s">
        <v>117</v>
      </c>
      <c r="M379" s="101">
        <v>218</v>
      </c>
      <c r="N379" s="101">
        <v>112</v>
      </c>
      <c r="O379" s="101" t="s">
        <v>704</v>
      </c>
      <c r="P379" s="101" t="s">
        <v>113</v>
      </c>
      <c r="Q379" s="101" t="s">
        <v>609</v>
      </c>
      <c r="R379" s="101" t="s">
        <v>120</v>
      </c>
      <c r="S379" s="101" t="s">
        <v>121</v>
      </c>
      <c r="T379" s="101" t="s">
        <v>608</v>
      </c>
      <c r="U379" s="101" t="s">
        <v>609</v>
      </c>
      <c r="W379" s="101" t="s">
        <v>124</v>
      </c>
      <c r="X379" s="101">
        <v>0</v>
      </c>
      <c r="Y379" s="101">
        <v>0</v>
      </c>
      <c r="Z379" s="101">
        <v>0</v>
      </c>
      <c r="AA379" s="101">
        <v>0</v>
      </c>
      <c r="AB379" s="101" t="s">
        <v>125</v>
      </c>
      <c r="AC379" s="101">
        <v>0</v>
      </c>
      <c r="AD379" s="101" t="s">
        <v>1</v>
      </c>
      <c r="AE379" s="101">
        <v>112</v>
      </c>
      <c r="AG379" s="101" t="s">
        <v>1</v>
      </c>
      <c r="AH379" s="101">
        <v>0</v>
      </c>
      <c r="AJ379" s="101" t="str">
        <f t="shared" si="37"/>
        <v>767400061093</v>
      </c>
      <c r="AL379" s="101" t="str">
        <f t="shared" si="31"/>
        <v>767400061093</v>
      </c>
      <c r="AM379" s="101" t="str">
        <f t="shared" si="32"/>
        <v>TONER DE IMPRESION PARA KYOCERA COD. REF. TK-162 NEGRO</v>
      </c>
      <c r="AN379" s="101" t="str">
        <f t="shared" si="33"/>
        <v>UNIDAD</v>
      </c>
      <c r="AO379" s="101">
        <f t="shared" si="34"/>
        <v>218</v>
      </c>
    </row>
    <row r="380" spans="1:41" x14ac:dyDescent="0.25">
      <c r="A380" s="101" t="s">
        <v>774</v>
      </c>
      <c r="B380" s="101" t="s">
        <v>775</v>
      </c>
      <c r="C380" s="101">
        <v>112</v>
      </c>
      <c r="D380" s="101" t="s">
        <v>113</v>
      </c>
      <c r="E380" s="101" t="s">
        <v>558</v>
      </c>
      <c r="F380" s="101" t="s">
        <v>543</v>
      </c>
      <c r="G380" s="101" t="s">
        <v>150</v>
      </c>
      <c r="H380" s="101" t="s">
        <v>113</v>
      </c>
      <c r="I380" s="101">
        <v>112</v>
      </c>
      <c r="J380" s="101">
        <v>2016</v>
      </c>
      <c r="K380" s="101">
        <v>1505</v>
      </c>
      <c r="L380" s="101" t="s">
        <v>117</v>
      </c>
      <c r="M380" s="101">
        <v>235</v>
      </c>
      <c r="N380" s="101">
        <v>112</v>
      </c>
      <c r="O380" s="101" t="s">
        <v>612</v>
      </c>
      <c r="P380" s="101" t="s">
        <v>113</v>
      </c>
      <c r="Q380" s="101" t="s">
        <v>609</v>
      </c>
      <c r="R380" s="101" t="s">
        <v>120</v>
      </c>
      <c r="S380" s="101" t="s">
        <v>121</v>
      </c>
      <c r="T380" s="101" t="s">
        <v>613</v>
      </c>
      <c r="U380" s="101" t="s">
        <v>609</v>
      </c>
      <c r="W380" s="101" t="s">
        <v>124</v>
      </c>
      <c r="X380" s="101">
        <v>0</v>
      </c>
      <c r="Y380" s="101">
        <v>0</v>
      </c>
      <c r="Z380" s="101">
        <v>0</v>
      </c>
      <c r="AA380" s="101">
        <v>0</v>
      </c>
      <c r="AB380" s="101" t="s">
        <v>125</v>
      </c>
      <c r="AC380" s="101">
        <v>0</v>
      </c>
      <c r="AD380" s="101" t="s">
        <v>1</v>
      </c>
      <c r="AE380" s="101">
        <v>112</v>
      </c>
      <c r="AG380" s="101" t="s">
        <v>1</v>
      </c>
      <c r="AH380" s="101">
        <v>0</v>
      </c>
      <c r="AJ380" s="101" t="str">
        <f t="shared" si="37"/>
        <v>767400061218</v>
      </c>
      <c r="AL380" s="101" t="str">
        <f t="shared" si="31"/>
        <v>767400061218</v>
      </c>
      <c r="AM380" s="101" t="str">
        <f t="shared" si="32"/>
        <v>TONER DE IMPRESION PARA CANON COD. REF. 104 NEGRO</v>
      </c>
      <c r="AN380" s="101" t="str">
        <f t="shared" si="33"/>
        <v>UNIDAD</v>
      </c>
      <c r="AO380" s="101">
        <f t="shared" si="34"/>
        <v>235</v>
      </c>
    </row>
    <row r="381" spans="1:41" x14ac:dyDescent="0.25">
      <c r="A381" s="101" t="s">
        <v>578</v>
      </c>
      <c r="B381" s="101" t="s">
        <v>579</v>
      </c>
      <c r="C381" s="101">
        <v>112</v>
      </c>
      <c r="D381" s="101" t="s">
        <v>113</v>
      </c>
      <c r="E381" s="101" t="s">
        <v>558</v>
      </c>
      <c r="F381" s="101" t="s">
        <v>543</v>
      </c>
      <c r="G381" s="101" t="s">
        <v>150</v>
      </c>
      <c r="H381" s="101" t="s">
        <v>113</v>
      </c>
      <c r="I381" s="101">
        <v>112</v>
      </c>
      <c r="J381" s="101">
        <v>2016</v>
      </c>
      <c r="K381" s="101">
        <v>1004</v>
      </c>
      <c r="L381" s="101" t="s">
        <v>117</v>
      </c>
      <c r="M381" s="101">
        <v>330</v>
      </c>
      <c r="N381" s="101">
        <v>112</v>
      </c>
      <c r="O381" s="101" t="s">
        <v>163</v>
      </c>
      <c r="P381" s="101" t="s">
        <v>113</v>
      </c>
      <c r="Q381" s="101" t="s">
        <v>119</v>
      </c>
      <c r="R381" s="101" t="s">
        <v>120</v>
      </c>
      <c r="S381" s="101" t="s">
        <v>121</v>
      </c>
      <c r="T381" s="101" t="s">
        <v>163</v>
      </c>
      <c r="U381" s="101" t="s">
        <v>119</v>
      </c>
      <c r="W381" s="101" t="s">
        <v>124</v>
      </c>
      <c r="X381" s="101">
        <v>0</v>
      </c>
      <c r="Y381" s="101">
        <v>0</v>
      </c>
      <c r="Z381" s="101">
        <v>0</v>
      </c>
      <c r="AA381" s="101">
        <v>0</v>
      </c>
      <c r="AB381" s="101" t="s">
        <v>125</v>
      </c>
      <c r="AC381" s="101">
        <v>0</v>
      </c>
      <c r="AD381" s="101" t="s">
        <v>1</v>
      </c>
      <c r="AE381" s="101">
        <v>112</v>
      </c>
      <c r="AG381" s="101" t="s">
        <v>1</v>
      </c>
      <c r="AH381" s="101">
        <v>0</v>
      </c>
      <c r="AJ381" s="101" t="str">
        <f t="shared" si="37"/>
        <v>767400061508</v>
      </c>
      <c r="AL381" s="101" t="str">
        <f t="shared" si="31"/>
        <v>767400061508</v>
      </c>
      <c r="AM381" s="101" t="str">
        <f t="shared" si="32"/>
        <v>TONER DE IMPRESION PARA KYOCERA COD. REF. TK 1147 NEGRO</v>
      </c>
      <c r="AN381" s="101" t="str">
        <f t="shared" si="33"/>
        <v>UNIDAD</v>
      </c>
      <c r="AO381" s="101">
        <f t="shared" si="34"/>
        <v>330</v>
      </c>
    </row>
    <row r="382" spans="1:41" x14ac:dyDescent="0.25">
      <c r="A382" s="101" t="s">
        <v>580</v>
      </c>
      <c r="B382" s="101" t="s">
        <v>581</v>
      </c>
      <c r="C382" s="101">
        <v>112</v>
      </c>
      <c r="D382" s="101" t="s">
        <v>113</v>
      </c>
      <c r="E382" s="101" t="s">
        <v>558</v>
      </c>
      <c r="F382" s="101" t="s">
        <v>543</v>
      </c>
      <c r="G382" s="101" t="s">
        <v>150</v>
      </c>
      <c r="H382" s="101" t="s">
        <v>113</v>
      </c>
      <c r="I382" s="101">
        <v>112</v>
      </c>
      <c r="J382" s="101">
        <v>2016</v>
      </c>
      <c r="K382" s="101">
        <v>1004</v>
      </c>
      <c r="L382" s="101" t="s">
        <v>117</v>
      </c>
      <c r="M382" s="101">
        <v>240</v>
      </c>
      <c r="N382" s="101">
        <v>112</v>
      </c>
      <c r="O382" s="101" t="s">
        <v>163</v>
      </c>
      <c r="P382" s="101" t="s">
        <v>113</v>
      </c>
      <c r="Q382" s="101" t="s">
        <v>119</v>
      </c>
      <c r="R382" s="101" t="s">
        <v>120</v>
      </c>
      <c r="S382" s="101" t="s">
        <v>121</v>
      </c>
      <c r="T382" s="101" t="s">
        <v>163</v>
      </c>
      <c r="U382" s="101" t="s">
        <v>119</v>
      </c>
      <c r="W382" s="101" t="s">
        <v>124</v>
      </c>
      <c r="X382" s="101">
        <v>0</v>
      </c>
      <c r="Y382" s="101">
        <v>0</v>
      </c>
      <c r="Z382" s="101">
        <v>0</v>
      </c>
      <c r="AA382" s="101">
        <v>0</v>
      </c>
      <c r="AB382" s="101" t="s">
        <v>125</v>
      </c>
      <c r="AC382" s="101">
        <v>0</v>
      </c>
      <c r="AD382" s="101" t="s">
        <v>1</v>
      </c>
      <c r="AE382" s="101">
        <v>112</v>
      </c>
      <c r="AG382" s="101" t="s">
        <v>1</v>
      </c>
      <c r="AH382" s="101">
        <v>0</v>
      </c>
      <c r="AJ382" s="101" t="str">
        <f t="shared" si="37"/>
        <v>767400061600</v>
      </c>
      <c r="AL382" s="101" t="str">
        <f t="shared" si="31"/>
        <v>767400061600</v>
      </c>
      <c r="AM382" s="101" t="str">
        <f t="shared" si="32"/>
        <v>TÓNER DE IMPRESIÓN PARA HP COD. REF. 35AD CB435AD NEGRO</v>
      </c>
      <c r="AN382" s="101" t="str">
        <f t="shared" si="33"/>
        <v>UNIDAD</v>
      </c>
      <c r="AO382" s="101">
        <f t="shared" si="34"/>
        <v>240</v>
      </c>
    </row>
    <row r="383" spans="1:41" x14ac:dyDescent="0.25">
      <c r="A383" s="101" t="s">
        <v>582</v>
      </c>
      <c r="B383" s="101" t="s">
        <v>583</v>
      </c>
      <c r="C383" s="101">
        <v>112</v>
      </c>
      <c r="D383" s="101" t="s">
        <v>113</v>
      </c>
      <c r="E383" s="101" t="s">
        <v>558</v>
      </c>
      <c r="F383" s="101" t="s">
        <v>543</v>
      </c>
      <c r="G383" s="101" t="s">
        <v>150</v>
      </c>
      <c r="H383" s="101" t="s">
        <v>113</v>
      </c>
      <c r="I383" s="101">
        <v>112</v>
      </c>
      <c r="J383" s="101">
        <v>2016</v>
      </c>
      <c r="K383" s="101">
        <v>1004</v>
      </c>
      <c r="L383" s="101" t="s">
        <v>117</v>
      </c>
      <c r="M383" s="101">
        <v>220</v>
      </c>
      <c r="N383" s="101">
        <v>112</v>
      </c>
      <c r="O383" s="101" t="s">
        <v>163</v>
      </c>
      <c r="P383" s="101" t="s">
        <v>113</v>
      </c>
      <c r="Q383" s="101" t="s">
        <v>119</v>
      </c>
      <c r="R383" s="101" t="s">
        <v>120</v>
      </c>
      <c r="S383" s="101" t="s">
        <v>121</v>
      </c>
      <c r="T383" s="101" t="s">
        <v>163</v>
      </c>
      <c r="U383" s="101" t="s">
        <v>119</v>
      </c>
      <c r="W383" s="101" t="s">
        <v>124</v>
      </c>
      <c r="X383" s="101">
        <v>0</v>
      </c>
      <c r="Y383" s="101">
        <v>0</v>
      </c>
      <c r="Z383" s="101">
        <v>0</v>
      </c>
      <c r="AA383" s="101">
        <v>0</v>
      </c>
      <c r="AB383" s="101" t="s">
        <v>125</v>
      </c>
      <c r="AC383" s="101">
        <v>0</v>
      </c>
      <c r="AD383" s="101" t="s">
        <v>1</v>
      </c>
      <c r="AE383" s="101">
        <v>112</v>
      </c>
      <c r="AG383" s="101" t="s">
        <v>1</v>
      </c>
      <c r="AH383" s="101">
        <v>0</v>
      </c>
      <c r="AJ383" s="101" t="str">
        <f t="shared" si="37"/>
        <v>767400061603</v>
      </c>
      <c r="AL383" s="101" t="str">
        <f t="shared" si="31"/>
        <v>767400061603</v>
      </c>
      <c r="AM383" s="101" t="str">
        <f t="shared" si="32"/>
        <v>TÓNER DE IMPRESIÓN PARA HP COD. REF. 12AD Q2612AD NEGRO</v>
      </c>
      <c r="AN383" s="101" t="str">
        <f t="shared" si="33"/>
        <v>UNIDAD</v>
      </c>
      <c r="AO383" s="101">
        <f t="shared" si="34"/>
        <v>220</v>
      </c>
    </row>
    <row r="384" spans="1:41" x14ac:dyDescent="0.25">
      <c r="A384" s="101" t="s">
        <v>776</v>
      </c>
      <c r="B384" s="101" t="s">
        <v>777</v>
      </c>
      <c r="C384" s="101">
        <v>112</v>
      </c>
      <c r="D384" s="101" t="s">
        <v>113</v>
      </c>
      <c r="E384" s="101" t="s">
        <v>558</v>
      </c>
      <c r="F384" s="101" t="s">
        <v>543</v>
      </c>
      <c r="G384" s="101" t="s">
        <v>150</v>
      </c>
      <c r="H384" s="101" t="s">
        <v>113</v>
      </c>
      <c r="I384" s="101">
        <v>112</v>
      </c>
      <c r="J384" s="101">
        <v>2016</v>
      </c>
      <c r="K384" s="101">
        <v>1505</v>
      </c>
      <c r="L384" s="101" t="s">
        <v>117</v>
      </c>
      <c r="M384" s="101">
        <v>250</v>
      </c>
      <c r="N384" s="101">
        <v>112</v>
      </c>
      <c r="O384" s="101" t="s">
        <v>612</v>
      </c>
      <c r="P384" s="101" t="s">
        <v>113</v>
      </c>
      <c r="Q384" s="101" t="s">
        <v>609</v>
      </c>
      <c r="R384" s="101" t="s">
        <v>120</v>
      </c>
      <c r="S384" s="101" t="s">
        <v>121</v>
      </c>
      <c r="T384" s="101" t="s">
        <v>613</v>
      </c>
      <c r="U384" s="101" t="s">
        <v>609</v>
      </c>
      <c r="W384" s="101" t="s">
        <v>124</v>
      </c>
      <c r="X384" s="101">
        <v>0</v>
      </c>
      <c r="Y384" s="101">
        <v>0</v>
      </c>
      <c r="Z384" s="101">
        <v>0</v>
      </c>
      <c r="AA384" s="101">
        <v>0</v>
      </c>
      <c r="AB384" s="101" t="s">
        <v>125</v>
      </c>
      <c r="AC384" s="101">
        <v>0</v>
      </c>
      <c r="AD384" s="101" t="s">
        <v>1</v>
      </c>
      <c r="AE384" s="101">
        <v>112</v>
      </c>
      <c r="AG384" s="101" t="s">
        <v>1</v>
      </c>
      <c r="AH384" s="101">
        <v>0</v>
      </c>
      <c r="AJ384" s="101" t="str">
        <f t="shared" si="37"/>
        <v>767400061998</v>
      </c>
      <c r="AL384" s="101" t="str">
        <f t="shared" si="31"/>
        <v>767400061998</v>
      </c>
      <c r="AM384" s="101" t="str">
        <f t="shared" si="32"/>
        <v>TONER DE IMPRESION PARA KYOCERA COD. REF. TK 1122 NEGRO</v>
      </c>
      <c r="AN384" s="101" t="str">
        <f t="shared" si="33"/>
        <v>UNIDAD</v>
      </c>
      <c r="AO384" s="101">
        <f t="shared" si="34"/>
        <v>250</v>
      </c>
    </row>
    <row r="385" spans="1:41" x14ac:dyDescent="0.25">
      <c r="A385" s="101" t="s">
        <v>778</v>
      </c>
      <c r="B385" s="101" t="s">
        <v>779</v>
      </c>
      <c r="C385" s="101">
        <v>112</v>
      </c>
      <c r="D385" s="101" t="s">
        <v>113</v>
      </c>
      <c r="E385" s="101" t="s">
        <v>558</v>
      </c>
      <c r="F385" s="101" t="s">
        <v>543</v>
      </c>
      <c r="G385" s="101" t="s">
        <v>150</v>
      </c>
      <c r="H385" s="101" t="s">
        <v>113</v>
      </c>
      <c r="I385" s="101">
        <v>112</v>
      </c>
      <c r="J385" s="101">
        <v>2016</v>
      </c>
      <c r="K385" s="101">
        <v>1505</v>
      </c>
      <c r="L385" s="101" t="s">
        <v>117</v>
      </c>
      <c r="M385" s="101">
        <v>245</v>
      </c>
      <c r="N385" s="101">
        <v>112</v>
      </c>
      <c r="O385" s="101" t="s">
        <v>612</v>
      </c>
      <c r="P385" s="101" t="s">
        <v>113</v>
      </c>
      <c r="Q385" s="101" t="s">
        <v>609</v>
      </c>
      <c r="R385" s="101" t="s">
        <v>120</v>
      </c>
      <c r="S385" s="101" t="s">
        <v>121</v>
      </c>
      <c r="T385" s="101" t="s">
        <v>613</v>
      </c>
      <c r="U385" s="101" t="s">
        <v>609</v>
      </c>
      <c r="W385" s="101" t="s">
        <v>124</v>
      </c>
      <c r="X385" s="101">
        <v>0</v>
      </c>
      <c r="Y385" s="101">
        <v>0</v>
      </c>
      <c r="Z385" s="101">
        <v>0</v>
      </c>
      <c r="AA385" s="101">
        <v>0</v>
      </c>
      <c r="AB385" s="101" t="s">
        <v>125</v>
      </c>
      <c r="AC385" s="101">
        <v>0</v>
      </c>
      <c r="AD385" s="101" t="s">
        <v>1</v>
      </c>
      <c r="AE385" s="101">
        <v>112</v>
      </c>
      <c r="AG385" s="101" t="s">
        <v>1</v>
      </c>
      <c r="AH385" s="101">
        <v>0</v>
      </c>
      <c r="AJ385" s="101" t="str">
        <f t="shared" si="37"/>
        <v>767400062034</v>
      </c>
      <c r="AL385" s="101" t="str">
        <f t="shared" si="31"/>
        <v>767400062034</v>
      </c>
      <c r="AM385" s="101" t="str">
        <f t="shared" si="32"/>
        <v>TONER DE IMPRESION PARA KYOCERA COD. REF. TK 1112 NEGRO</v>
      </c>
      <c r="AN385" s="101" t="str">
        <f t="shared" si="33"/>
        <v>UNIDAD</v>
      </c>
      <c r="AO385" s="101">
        <f t="shared" si="34"/>
        <v>245</v>
      </c>
    </row>
    <row r="386" spans="1:41" x14ac:dyDescent="0.25">
      <c r="A386" s="101" t="s">
        <v>584</v>
      </c>
      <c r="B386" s="101" t="s">
        <v>585</v>
      </c>
      <c r="C386" s="101">
        <v>112</v>
      </c>
      <c r="D386" s="101" t="s">
        <v>113</v>
      </c>
      <c r="E386" s="101" t="s">
        <v>558</v>
      </c>
      <c r="F386" s="101" t="s">
        <v>543</v>
      </c>
      <c r="G386" s="101" t="s">
        <v>150</v>
      </c>
      <c r="H386" s="101" t="s">
        <v>113</v>
      </c>
      <c r="I386" s="101">
        <v>112</v>
      </c>
      <c r="J386" s="101">
        <v>2016</v>
      </c>
      <c r="K386" s="101">
        <v>1004</v>
      </c>
      <c r="L386" s="101" t="s">
        <v>117</v>
      </c>
      <c r="M386" s="101">
        <v>235</v>
      </c>
      <c r="N386" s="101">
        <v>112</v>
      </c>
      <c r="O386" s="101" t="s">
        <v>163</v>
      </c>
      <c r="P386" s="101" t="s">
        <v>113</v>
      </c>
      <c r="Q386" s="101" t="s">
        <v>119</v>
      </c>
      <c r="R386" s="101" t="s">
        <v>120</v>
      </c>
      <c r="S386" s="101" t="s">
        <v>121</v>
      </c>
      <c r="T386" s="101" t="s">
        <v>163</v>
      </c>
      <c r="U386" s="101" t="s">
        <v>119</v>
      </c>
      <c r="W386" s="101" t="s">
        <v>124</v>
      </c>
      <c r="X386" s="101">
        <v>0</v>
      </c>
      <c r="Y386" s="101">
        <v>0</v>
      </c>
      <c r="Z386" s="101">
        <v>0</v>
      </c>
      <c r="AA386" s="101">
        <v>0</v>
      </c>
      <c r="AB386" s="101" t="s">
        <v>125</v>
      </c>
      <c r="AC386" s="101">
        <v>0</v>
      </c>
      <c r="AD386" s="101" t="s">
        <v>1</v>
      </c>
      <c r="AE386" s="101">
        <v>112</v>
      </c>
      <c r="AG386" s="101" t="s">
        <v>1</v>
      </c>
      <c r="AH386" s="101">
        <v>0</v>
      </c>
      <c r="AJ386" s="101" t="str">
        <f t="shared" si="37"/>
        <v>767400062115</v>
      </c>
      <c r="AL386" s="101" t="str">
        <f t="shared" si="31"/>
        <v>767400062115</v>
      </c>
      <c r="AM386" s="101" t="str">
        <f t="shared" si="32"/>
        <v>TONER DE IMPRESION PARA HP COD. REF. 85A CE285AD NEGRO</v>
      </c>
      <c r="AN386" s="101" t="str">
        <f t="shared" si="33"/>
        <v>UNIDAD</v>
      </c>
      <c r="AO386" s="101">
        <f t="shared" si="34"/>
        <v>235</v>
      </c>
    </row>
    <row r="387" spans="1:41" x14ac:dyDescent="0.25">
      <c r="A387" s="101" t="s">
        <v>586</v>
      </c>
      <c r="B387" s="101" t="s">
        <v>587</v>
      </c>
      <c r="C387" s="101">
        <v>112</v>
      </c>
      <c r="D387" s="101" t="s">
        <v>113</v>
      </c>
      <c r="E387" s="101" t="s">
        <v>558</v>
      </c>
      <c r="F387" s="101" t="s">
        <v>259</v>
      </c>
      <c r="G387" s="101" t="s">
        <v>272</v>
      </c>
      <c r="H387" s="101" t="s">
        <v>113</v>
      </c>
      <c r="I387" s="101">
        <v>112</v>
      </c>
      <c r="J387" s="101">
        <v>2016</v>
      </c>
      <c r="K387" s="101">
        <v>1004</v>
      </c>
      <c r="L387" s="101" t="s">
        <v>117</v>
      </c>
      <c r="M387" s="101">
        <v>10</v>
      </c>
      <c r="N387" s="101">
        <v>112</v>
      </c>
      <c r="O387" s="101" t="s">
        <v>163</v>
      </c>
      <c r="P387" s="101" t="s">
        <v>113</v>
      </c>
      <c r="Q387" s="101" t="s">
        <v>119</v>
      </c>
      <c r="R387" s="101" t="s">
        <v>120</v>
      </c>
      <c r="S387" s="101" t="s">
        <v>121</v>
      </c>
      <c r="T387" s="101" t="s">
        <v>163</v>
      </c>
      <c r="U387" s="101" t="s">
        <v>119</v>
      </c>
      <c r="W387" s="101" t="s">
        <v>124</v>
      </c>
      <c r="X387" s="101">
        <v>0</v>
      </c>
      <c r="Y387" s="101">
        <v>0</v>
      </c>
      <c r="Z387" s="101">
        <v>0</v>
      </c>
      <c r="AA387" s="101">
        <v>0</v>
      </c>
      <c r="AB387" s="101" t="s">
        <v>125</v>
      </c>
      <c r="AC387" s="101">
        <v>0</v>
      </c>
      <c r="AD387" s="101" t="s">
        <v>1</v>
      </c>
      <c r="AE387" s="101">
        <v>112</v>
      </c>
      <c r="AG387" s="101" t="s">
        <v>1</v>
      </c>
      <c r="AH387" s="101">
        <v>0</v>
      </c>
      <c r="AJ387" s="101" t="str">
        <f t="shared" si="37"/>
        <v>767500120756</v>
      </c>
      <c r="AL387" s="101" t="str">
        <f t="shared" ref="AL387:AL409" si="38">+AJ387</f>
        <v>767500120756</v>
      </c>
      <c r="AM387" s="101" t="str">
        <f t="shared" ref="AM387:AM409" si="39">+B387</f>
        <v>FILTRO DE PANTALLA DE 15 in</v>
      </c>
      <c r="AN387" s="101" t="str">
        <f t="shared" ref="AN387:AN409" si="40">+AG387</f>
        <v>UNIDAD</v>
      </c>
      <c r="AO387" s="101">
        <f t="shared" ref="AO387:AO409" si="41">+M387</f>
        <v>10</v>
      </c>
    </row>
    <row r="388" spans="1:41" x14ac:dyDescent="0.25">
      <c r="A388" s="101" t="s">
        <v>588</v>
      </c>
      <c r="B388" s="101" t="s">
        <v>589</v>
      </c>
      <c r="C388" s="101">
        <v>112</v>
      </c>
      <c r="D388" s="101" t="s">
        <v>113</v>
      </c>
      <c r="E388" s="101" t="s">
        <v>558</v>
      </c>
      <c r="F388" s="101" t="s">
        <v>259</v>
      </c>
      <c r="G388" s="101" t="s">
        <v>272</v>
      </c>
      <c r="H388" s="101" t="s">
        <v>113</v>
      </c>
      <c r="I388" s="101">
        <v>112</v>
      </c>
      <c r="J388" s="101">
        <v>2016</v>
      </c>
      <c r="K388" s="101">
        <v>1004</v>
      </c>
      <c r="L388" s="101" t="s">
        <v>117</v>
      </c>
      <c r="M388" s="101">
        <v>40</v>
      </c>
      <c r="N388" s="101">
        <v>112</v>
      </c>
      <c r="O388" s="101" t="s">
        <v>163</v>
      </c>
      <c r="P388" s="101" t="s">
        <v>113</v>
      </c>
      <c r="Q388" s="101" t="s">
        <v>119</v>
      </c>
      <c r="R388" s="101" t="s">
        <v>120</v>
      </c>
      <c r="S388" s="101" t="s">
        <v>121</v>
      </c>
      <c r="T388" s="101" t="s">
        <v>163</v>
      </c>
      <c r="U388" s="101" t="s">
        <v>119</v>
      </c>
      <c r="W388" s="101" t="s">
        <v>124</v>
      </c>
      <c r="X388" s="101">
        <v>0</v>
      </c>
      <c r="Y388" s="101">
        <v>0</v>
      </c>
      <c r="Z388" s="101">
        <v>0</v>
      </c>
      <c r="AA388" s="101">
        <v>0</v>
      </c>
      <c r="AB388" s="101" t="s">
        <v>125</v>
      </c>
      <c r="AC388" s="101">
        <v>0</v>
      </c>
      <c r="AD388" s="101" t="s">
        <v>1</v>
      </c>
      <c r="AE388" s="101">
        <v>112</v>
      </c>
      <c r="AG388" s="101" t="s">
        <v>1</v>
      </c>
      <c r="AH388" s="101">
        <v>0</v>
      </c>
      <c r="AJ388" s="101" t="str">
        <f t="shared" si="37"/>
        <v>767500120923</v>
      </c>
      <c r="AL388" s="101" t="str">
        <f t="shared" si="38"/>
        <v>767500120923</v>
      </c>
      <c r="AM388" s="101" t="str">
        <f t="shared" si="39"/>
        <v>COOLER PARA COMPUTADORA PORTATIL</v>
      </c>
      <c r="AN388" s="101" t="str">
        <f t="shared" si="40"/>
        <v>UNIDAD</v>
      </c>
      <c r="AO388" s="101">
        <f t="shared" si="41"/>
        <v>40</v>
      </c>
    </row>
    <row r="389" spans="1:41" x14ac:dyDescent="0.25">
      <c r="A389" s="101" t="s">
        <v>145</v>
      </c>
      <c r="B389" s="101" t="s">
        <v>780</v>
      </c>
      <c r="C389" s="101">
        <v>112</v>
      </c>
      <c r="D389" s="101" t="s">
        <v>113</v>
      </c>
      <c r="E389" s="101" t="s">
        <v>558</v>
      </c>
      <c r="F389" s="101" t="s">
        <v>259</v>
      </c>
      <c r="G389" s="101" t="s">
        <v>151</v>
      </c>
      <c r="H389" s="101" t="s">
        <v>113</v>
      </c>
      <c r="I389" s="101">
        <v>112</v>
      </c>
      <c r="J389" s="101">
        <v>2016</v>
      </c>
      <c r="K389" s="101">
        <v>1505</v>
      </c>
      <c r="L389" s="101" t="s">
        <v>117</v>
      </c>
      <c r="M389" s="101">
        <v>500</v>
      </c>
      <c r="N389" s="101">
        <v>112</v>
      </c>
      <c r="O389" s="101" t="s">
        <v>612</v>
      </c>
      <c r="P389" s="101" t="s">
        <v>113</v>
      </c>
      <c r="Q389" s="101" t="s">
        <v>609</v>
      </c>
      <c r="R389" s="101" t="s">
        <v>120</v>
      </c>
      <c r="S389" s="101" t="s">
        <v>121</v>
      </c>
      <c r="T389" s="101" t="s">
        <v>613</v>
      </c>
      <c r="U389" s="101" t="s">
        <v>609</v>
      </c>
      <c r="W389" s="101" t="s">
        <v>124</v>
      </c>
      <c r="X389" s="101">
        <v>0</v>
      </c>
      <c r="Y389" s="101">
        <v>0</v>
      </c>
      <c r="Z389" s="101">
        <v>0</v>
      </c>
      <c r="AA389" s="101">
        <v>0</v>
      </c>
      <c r="AB389" s="101" t="s">
        <v>125</v>
      </c>
      <c r="AC389" s="101">
        <v>0</v>
      </c>
      <c r="AD389" s="101" t="s">
        <v>1</v>
      </c>
      <c r="AE389" s="101">
        <v>112</v>
      </c>
      <c r="AG389" s="101" t="s">
        <v>1</v>
      </c>
      <c r="AH389" s="101">
        <v>0</v>
      </c>
      <c r="AJ389" s="101" t="str">
        <f t="shared" si="37"/>
        <v>767500390005</v>
      </c>
      <c r="AL389" s="101" t="str">
        <f t="shared" si="38"/>
        <v>767500390005</v>
      </c>
      <c r="AM389" s="101" t="str">
        <f t="shared" si="39"/>
        <v>DATA SWITCH AUTOMATICO DE 4 PUERTOS</v>
      </c>
      <c r="AN389" s="101" t="str">
        <f t="shared" si="40"/>
        <v>UNIDAD</v>
      </c>
      <c r="AO389" s="101">
        <f t="shared" si="41"/>
        <v>500</v>
      </c>
    </row>
    <row r="390" spans="1:41" x14ac:dyDescent="0.25">
      <c r="A390" s="101" t="s">
        <v>317</v>
      </c>
      <c r="B390" s="101" t="s">
        <v>590</v>
      </c>
      <c r="C390" s="101">
        <v>112</v>
      </c>
      <c r="D390" s="101" t="s">
        <v>113</v>
      </c>
      <c r="E390" s="101" t="s">
        <v>558</v>
      </c>
      <c r="F390" s="101" t="s">
        <v>259</v>
      </c>
      <c r="G390" s="101" t="s">
        <v>368</v>
      </c>
      <c r="H390" s="101" t="s">
        <v>113</v>
      </c>
      <c r="I390" s="101">
        <v>112</v>
      </c>
      <c r="J390" s="101">
        <v>2016</v>
      </c>
      <c r="K390" s="101">
        <v>1004</v>
      </c>
      <c r="L390" s="101" t="s">
        <v>117</v>
      </c>
      <c r="M390" s="101">
        <v>14</v>
      </c>
      <c r="N390" s="101">
        <v>112</v>
      </c>
      <c r="O390" s="101" t="s">
        <v>239</v>
      </c>
      <c r="P390" s="101" t="s">
        <v>113</v>
      </c>
      <c r="Q390" s="101" t="s">
        <v>123</v>
      </c>
      <c r="R390" s="101" t="s">
        <v>139</v>
      </c>
      <c r="S390" s="101" t="s">
        <v>121</v>
      </c>
      <c r="T390" s="101" t="s">
        <v>122</v>
      </c>
      <c r="U390" s="101" t="s">
        <v>123</v>
      </c>
      <c r="W390" s="101" t="s">
        <v>124</v>
      </c>
      <c r="X390" s="101">
        <v>0</v>
      </c>
      <c r="Y390" s="101">
        <v>0</v>
      </c>
      <c r="Z390" s="101">
        <v>0</v>
      </c>
      <c r="AA390" s="101">
        <v>0</v>
      </c>
      <c r="AB390" s="101" t="s">
        <v>125</v>
      </c>
      <c r="AC390" s="101">
        <v>0</v>
      </c>
      <c r="AD390" s="101" t="s">
        <v>1</v>
      </c>
      <c r="AE390" s="101">
        <v>112</v>
      </c>
      <c r="AG390" s="101" t="s">
        <v>1</v>
      </c>
      <c r="AH390" s="101">
        <v>0</v>
      </c>
      <c r="AJ390" s="101" t="str">
        <f t="shared" si="37"/>
        <v>767500590003</v>
      </c>
      <c r="AL390" s="101" t="str">
        <f t="shared" si="38"/>
        <v>767500590003</v>
      </c>
      <c r="AM390" s="101" t="str">
        <f t="shared" si="39"/>
        <v>MEMORIA PORTATIL USB DE 4 GB</v>
      </c>
      <c r="AN390" s="101" t="str">
        <f t="shared" si="40"/>
        <v>UNIDAD</v>
      </c>
      <c r="AO390" s="101">
        <f t="shared" si="41"/>
        <v>14</v>
      </c>
    </row>
    <row r="391" spans="1:41" x14ac:dyDescent="0.25">
      <c r="A391" s="101" t="s">
        <v>157</v>
      </c>
      <c r="B391" s="101" t="s">
        <v>66</v>
      </c>
      <c r="C391" s="101">
        <v>112</v>
      </c>
      <c r="D391" s="101" t="s">
        <v>113</v>
      </c>
      <c r="E391" s="101" t="s">
        <v>558</v>
      </c>
      <c r="F391" s="101" t="s">
        <v>259</v>
      </c>
      <c r="G391" s="101" t="s">
        <v>368</v>
      </c>
      <c r="H391" s="101" t="s">
        <v>113</v>
      </c>
      <c r="I391" s="101">
        <v>112</v>
      </c>
      <c r="J391" s="101">
        <v>2016</v>
      </c>
      <c r="K391" s="101">
        <v>1505</v>
      </c>
      <c r="L391" s="101" t="s">
        <v>117</v>
      </c>
      <c r="M391" s="101">
        <v>30</v>
      </c>
      <c r="N391" s="101">
        <v>112</v>
      </c>
      <c r="O391" s="101" t="s">
        <v>612</v>
      </c>
      <c r="P391" s="101" t="s">
        <v>113</v>
      </c>
      <c r="Q391" s="101" t="s">
        <v>609</v>
      </c>
      <c r="R391" s="101" t="s">
        <v>120</v>
      </c>
      <c r="S391" s="101" t="s">
        <v>121</v>
      </c>
      <c r="T391" s="101" t="s">
        <v>613</v>
      </c>
      <c r="U391" s="101" t="s">
        <v>609</v>
      </c>
      <c r="W391" s="101" t="s">
        <v>124</v>
      </c>
      <c r="X391" s="101">
        <v>0</v>
      </c>
      <c r="Y391" s="101">
        <v>0</v>
      </c>
      <c r="Z391" s="101">
        <v>0</v>
      </c>
      <c r="AA391" s="101">
        <v>0</v>
      </c>
      <c r="AB391" s="101" t="s">
        <v>125</v>
      </c>
      <c r="AC391" s="101">
        <v>0</v>
      </c>
      <c r="AD391" s="101" t="s">
        <v>1</v>
      </c>
      <c r="AE391" s="101">
        <v>112</v>
      </c>
      <c r="AG391" s="101" t="s">
        <v>1</v>
      </c>
      <c r="AH391" s="101">
        <v>0</v>
      </c>
      <c r="AJ391" s="101" t="str">
        <f t="shared" si="37"/>
        <v>767500590004</v>
      </c>
      <c r="AL391" s="101" t="str">
        <f t="shared" si="38"/>
        <v>767500590004</v>
      </c>
      <c r="AM391" s="101" t="str">
        <f t="shared" si="39"/>
        <v>MEMORIA PORTATIL USB DE 8 GB</v>
      </c>
      <c r="AN391" s="101" t="str">
        <f t="shared" si="40"/>
        <v>UNIDAD</v>
      </c>
      <c r="AO391" s="101">
        <f t="shared" si="41"/>
        <v>30</v>
      </c>
    </row>
    <row r="392" spans="1:41" x14ac:dyDescent="0.25">
      <c r="A392" s="101" t="s">
        <v>145</v>
      </c>
      <c r="B392" s="101" t="s">
        <v>67</v>
      </c>
      <c r="C392" s="101">
        <v>112</v>
      </c>
      <c r="D392" s="101" t="s">
        <v>113</v>
      </c>
      <c r="E392" s="101" t="s">
        <v>558</v>
      </c>
      <c r="F392" s="101" t="s">
        <v>259</v>
      </c>
      <c r="G392" s="101" t="s">
        <v>368</v>
      </c>
      <c r="H392" s="101" t="s">
        <v>113</v>
      </c>
      <c r="I392" s="101">
        <v>112</v>
      </c>
      <c r="J392" s="101">
        <v>2016</v>
      </c>
      <c r="K392" s="101">
        <v>1004</v>
      </c>
      <c r="L392" s="101" t="s">
        <v>117</v>
      </c>
      <c r="M392" s="101">
        <v>35</v>
      </c>
      <c r="N392" s="101">
        <v>112</v>
      </c>
      <c r="O392" s="101" t="s">
        <v>153</v>
      </c>
      <c r="P392" s="101" t="s">
        <v>113</v>
      </c>
      <c r="Q392" s="101" t="s">
        <v>119</v>
      </c>
      <c r="R392" s="101" t="s">
        <v>120</v>
      </c>
      <c r="S392" s="101" t="s">
        <v>121</v>
      </c>
      <c r="T392" s="101" t="s">
        <v>153</v>
      </c>
      <c r="U392" s="101" t="s">
        <v>119</v>
      </c>
      <c r="W392" s="101" t="s">
        <v>124</v>
      </c>
      <c r="X392" s="101">
        <v>0</v>
      </c>
      <c r="Y392" s="101">
        <v>0</v>
      </c>
      <c r="Z392" s="101">
        <v>0</v>
      </c>
      <c r="AA392" s="101">
        <v>0</v>
      </c>
      <c r="AB392" s="101" t="s">
        <v>125</v>
      </c>
      <c r="AC392" s="101">
        <v>0</v>
      </c>
      <c r="AD392" s="101" t="s">
        <v>1</v>
      </c>
      <c r="AE392" s="101">
        <v>112</v>
      </c>
      <c r="AG392" s="101" t="s">
        <v>1</v>
      </c>
      <c r="AH392" s="101">
        <v>0</v>
      </c>
      <c r="AJ392" s="101" t="str">
        <f t="shared" si="37"/>
        <v>767500590005</v>
      </c>
      <c r="AL392" s="101" t="str">
        <f t="shared" si="38"/>
        <v>767500590005</v>
      </c>
      <c r="AM392" s="101" t="str">
        <f t="shared" si="39"/>
        <v>MEMORIA PORTATIL USB DE 16 GB</v>
      </c>
      <c r="AN392" s="101" t="str">
        <f t="shared" si="40"/>
        <v>UNIDAD</v>
      </c>
      <c r="AO392" s="101">
        <f t="shared" si="41"/>
        <v>35</v>
      </c>
    </row>
    <row r="393" spans="1:41" x14ac:dyDescent="0.25">
      <c r="AL393" s="101">
        <f t="shared" si="38"/>
        <v>0</v>
      </c>
      <c r="AM393" s="101">
        <f t="shared" si="39"/>
        <v>0</v>
      </c>
      <c r="AN393" s="101">
        <f t="shared" si="40"/>
        <v>0</v>
      </c>
      <c r="AO393" s="101">
        <f t="shared" si="41"/>
        <v>0</v>
      </c>
    </row>
    <row r="394" spans="1:41" x14ac:dyDescent="0.25">
      <c r="A394" s="101" t="s">
        <v>591</v>
      </c>
      <c r="B394" s="101" t="s">
        <v>592</v>
      </c>
      <c r="C394" s="101">
        <v>112</v>
      </c>
      <c r="D394" s="101" t="s">
        <v>113</v>
      </c>
      <c r="E394" s="101" t="s">
        <v>593</v>
      </c>
      <c r="F394" s="101" t="s">
        <v>170</v>
      </c>
      <c r="G394" s="101" t="s">
        <v>317</v>
      </c>
      <c r="H394" s="101" t="s">
        <v>113</v>
      </c>
      <c r="I394" s="101">
        <v>112</v>
      </c>
      <c r="J394" s="101">
        <v>2016</v>
      </c>
      <c r="K394" s="101">
        <v>1004</v>
      </c>
      <c r="L394" s="101" t="s">
        <v>117</v>
      </c>
      <c r="M394" s="101">
        <v>8</v>
      </c>
      <c r="N394" s="101">
        <v>112</v>
      </c>
      <c r="O394" s="101" t="s">
        <v>163</v>
      </c>
      <c r="P394" s="101" t="s">
        <v>113</v>
      </c>
      <c r="Q394" s="101" t="s">
        <v>119</v>
      </c>
      <c r="R394" s="101" t="s">
        <v>120</v>
      </c>
      <c r="S394" s="101" t="s">
        <v>121</v>
      </c>
      <c r="T394" s="101" t="s">
        <v>163</v>
      </c>
      <c r="U394" s="101" t="s">
        <v>119</v>
      </c>
      <c r="W394" s="101" t="s">
        <v>124</v>
      </c>
      <c r="X394" s="101">
        <v>0</v>
      </c>
      <c r="Y394" s="101">
        <v>0</v>
      </c>
      <c r="Z394" s="101">
        <v>0</v>
      </c>
      <c r="AA394" s="101">
        <v>0</v>
      </c>
      <c r="AB394" s="101" t="s">
        <v>125</v>
      </c>
      <c r="AC394" s="101">
        <v>0</v>
      </c>
      <c r="AD394" s="101" t="s">
        <v>1</v>
      </c>
      <c r="AE394" s="101">
        <v>112</v>
      </c>
      <c r="AG394" s="101" t="s">
        <v>1</v>
      </c>
      <c r="AH394" s="101">
        <v>0</v>
      </c>
      <c r="AJ394" s="101" t="str">
        <f>CONCATENATE(E394,F394,G394,A394)</f>
        <v>791400030132</v>
      </c>
      <c r="AL394" s="101" t="str">
        <f t="shared" si="38"/>
        <v>791400030132</v>
      </c>
      <c r="AM394" s="101" t="str">
        <f t="shared" si="39"/>
        <v>FUNDA DE PLASTICO PARA COMPUTADORA X 4 PIEZAS</v>
      </c>
      <c r="AN394" s="101" t="str">
        <f t="shared" si="40"/>
        <v>UNIDAD</v>
      </c>
      <c r="AO394" s="101">
        <f t="shared" si="41"/>
        <v>8</v>
      </c>
    </row>
    <row r="395" spans="1:41" x14ac:dyDescent="0.25">
      <c r="A395" s="101" t="s">
        <v>352</v>
      </c>
      <c r="B395" s="101" t="s">
        <v>781</v>
      </c>
      <c r="C395" s="101">
        <v>112</v>
      </c>
      <c r="D395" s="101" t="s">
        <v>113</v>
      </c>
      <c r="E395" s="101" t="s">
        <v>593</v>
      </c>
      <c r="F395" s="101" t="s">
        <v>232</v>
      </c>
      <c r="G395" s="101" t="s">
        <v>317</v>
      </c>
      <c r="H395" s="101" t="s">
        <v>113</v>
      </c>
      <c r="I395" s="101">
        <v>112</v>
      </c>
      <c r="J395" s="101">
        <v>2016</v>
      </c>
      <c r="K395" s="101">
        <v>1505</v>
      </c>
      <c r="L395" s="101" t="s">
        <v>117</v>
      </c>
      <c r="M395" s="101">
        <v>145</v>
      </c>
      <c r="N395" s="101">
        <v>112</v>
      </c>
      <c r="O395" s="101" t="s">
        <v>615</v>
      </c>
      <c r="P395" s="101" t="s">
        <v>113</v>
      </c>
      <c r="Q395" s="101" t="s">
        <v>609</v>
      </c>
      <c r="R395" s="101" t="s">
        <v>120</v>
      </c>
      <c r="S395" s="101" t="s">
        <v>121</v>
      </c>
      <c r="T395" s="101" t="s">
        <v>620</v>
      </c>
      <c r="U395" s="101" t="s">
        <v>609</v>
      </c>
      <c r="W395" s="101" t="s">
        <v>124</v>
      </c>
      <c r="X395" s="101">
        <v>0</v>
      </c>
      <c r="Y395" s="101">
        <v>0</v>
      </c>
      <c r="Z395" s="101">
        <v>0</v>
      </c>
      <c r="AA395" s="101">
        <v>0</v>
      </c>
      <c r="AB395" s="101" t="s">
        <v>125</v>
      </c>
      <c r="AC395" s="101">
        <v>0</v>
      </c>
      <c r="AD395" s="101" t="s">
        <v>1</v>
      </c>
      <c r="AE395" s="101">
        <v>112</v>
      </c>
      <c r="AG395" s="101" t="s">
        <v>1</v>
      </c>
      <c r="AH395" s="101">
        <v>0</v>
      </c>
      <c r="AJ395" s="101" t="str">
        <f>CONCATENATE(E395,F395,G395,A395)</f>
        <v>791900030044</v>
      </c>
      <c r="AL395" s="101" t="str">
        <f t="shared" si="38"/>
        <v>791900030044</v>
      </c>
      <c r="AM395" s="101" t="str">
        <f t="shared" si="39"/>
        <v>COLCHON DE LONA COLOR BLANCO DE 1 PLAZA</v>
      </c>
      <c r="AN395" s="101" t="str">
        <f t="shared" si="40"/>
        <v>UNIDAD</v>
      </c>
      <c r="AO395" s="101">
        <f t="shared" si="41"/>
        <v>145</v>
      </c>
    </row>
    <row r="396" spans="1:41" x14ac:dyDescent="0.25">
      <c r="A396" s="101" t="s">
        <v>383</v>
      </c>
      <c r="B396" s="101" t="s">
        <v>782</v>
      </c>
      <c r="C396" s="101">
        <v>112</v>
      </c>
      <c r="D396" s="101" t="s">
        <v>113</v>
      </c>
      <c r="E396" s="101" t="s">
        <v>593</v>
      </c>
      <c r="F396" s="101" t="s">
        <v>232</v>
      </c>
      <c r="G396" s="101" t="s">
        <v>132</v>
      </c>
      <c r="H396" s="101" t="s">
        <v>113</v>
      </c>
      <c r="I396" s="101">
        <v>112</v>
      </c>
      <c r="J396" s="101">
        <v>2016</v>
      </c>
      <c r="K396" s="101">
        <v>1505</v>
      </c>
      <c r="L396" s="101" t="s">
        <v>117</v>
      </c>
      <c r="M396" s="101">
        <v>120</v>
      </c>
      <c r="N396" s="101">
        <v>112</v>
      </c>
      <c r="O396" s="101" t="s">
        <v>615</v>
      </c>
      <c r="P396" s="101" t="s">
        <v>113</v>
      </c>
      <c r="Q396" s="101" t="s">
        <v>609</v>
      </c>
      <c r="R396" s="101" t="s">
        <v>120</v>
      </c>
      <c r="S396" s="101" t="s">
        <v>121</v>
      </c>
      <c r="T396" s="101" t="s">
        <v>620</v>
      </c>
      <c r="U396" s="101" t="s">
        <v>609</v>
      </c>
      <c r="W396" s="101" t="s">
        <v>124</v>
      </c>
      <c r="X396" s="101">
        <v>0</v>
      </c>
      <c r="Y396" s="101">
        <v>0</v>
      </c>
      <c r="Z396" s="101">
        <v>0</v>
      </c>
      <c r="AA396" s="101">
        <v>0</v>
      </c>
      <c r="AB396" s="101" t="s">
        <v>125</v>
      </c>
      <c r="AC396" s="101">
        <v>0</v>
      </c>
      <c r="AD396" s="101" t="s">
        <v>1</v>
      </c>
      <c r="AE396" s="101">
        <v>112</v>
      </c>
      <c r="AG396" s="101" t="s">
        <v>1</v>
      </c>
      <c r="AH396" s="101">
        <v>0</v>
      </c>
      <c r="AJ396" s="101" t="str">
        <f>CONCATENATE(E396,F396,G396,A396)</f>
        <v>791900080021</v>
      </c>
      <c r="AL396" s="101" t="str">
        <f t="shared" si="38"/>
        <v>791900080021</v>
      </c>
      <c r="AM396" s="101" t="str">
        <f t="shared" si="39"/>
        <v>COLCHONETA DE ESPUMA DE 5 in X 1.90 m X 1.05 m</v>
      </c>
      <c r="AN396" s="101" t="str">
        <f t="shared" si="40"/>
        <v>UNIDAD</v>
      </c>
      <c r="AO396" s="101">
        <f t="shared" si="41"/>
        <v>120</v>
      </c>
    </row>
    <row r="397" spans="1:41" x14ac:dyDescent="0.25">
      <c r="AL397" s="101">
        <f t="shared" si="38"/>
        <v>0</v>
      </c>
      <c r="AM397" s="101">
        <f t="shared" si="39"/>
        <v>0</v>
      </c>
      <c r="AN397" s="101">
        <f t="shared" si="40"/>
        <v>0</v>
      </c>
      <c r="AO397" s="101">
        <f t="shared" si="41"/>
        <v>0</v>
      </c>
    </row>
    <row r="398" spans="1:41" x14ac:dyDescent="0.25">
      <c r="A398" s="101" t="s">
        <v>137</v>
      </c>
      <c r="B398" s="101" t="s">
        <v>594</v>
      </c>
      <c r="C398" s="101">
        <v>112</v>
      </c>
      <c r="D398" s="101" t="s">
        <v>113</v>
      </c>
      <c r="E398" s="101" t="s">
        <v>595</v>
      </c>
      <c r="F398" s="101" t="s">
        <v>171</v>
      </c>
      <c r="G398" s="101" t="s">
        <v>135</v>
      </c>
      <c r="H398" s="101" t="s">
        <v>113</v>
      </c>
      <c r="I398" s="101">
        <v>112</v>
      </c>
      <c r="J398" s="101">
        <v>2016</v>
      </c>
      <c r="K398" s="101">
        <v>1004</v>
      </c>
      <c r="L398" s="101" t="s">
        <v>117</v>
      </c>
      <c r="M398" s="101">
        <v>38.700000000000003</v>
      </c>
      <c r="N398" s="101">
        <v>112</v>
      </c>
      <c r="O398" s="101" t="s">
        <v>163</v>
      </c>
      <c r="P398" s="101" t="s">
        <v>113</v>
      </c>
      <c r="Q398" s="101" t="s">
        <v>119</v>
      </c>
      <c r="R398" s="101" t="s">
        <v>120</v>
      </c>
      <c r="S398" s="101" t="s">
        <v>121</v>
      </c>
      <c r="T398" s="101" t="s">
        <v>163</v>
      </c>
      <c r="U398" s="101" t="s">
        <v>119</v>
      </c>
      <c r="W398" s="101" t="s">
        <v>124</v>
      </c>
      <c r="X398" s="101">
        <v>0</v>
      </c>
      <c r="Y398" s="101">
        <v>0</v>
      </c>
      <c r="Z398" s="101">
        <v>0</v>
      </c>
      <c r="AA398" s="101">
        <v>0</v>
      </c>
      <c r="AB398" s="101" t="s">
        <v>125</v>
      </c>
      <c r="AC398" s="101">
        <v>0</v>
      </c>
      <c r="AD398" s="101" t="s">
        <v>1</v>
      </c>
      <c r="AE398" s="101">
        <v>112</v>
      </c>
      <c r="AG398" s="101" t="s">
        <v>1</v>
      </c>
      <c r="AH398" s="101">
        <v>0</v>
      </c>
      <c r="AJ398" s="101" t="str">
        <f t="shared" ref="AJ398:AJ409" si="42">CONCATENATE(E398,F398,G398,A398)</f>
        <v>890300010022</v>
      </c>
      <c r="AL398" s="101" t="str">
        <f t="shared" si="38"/>
        <v>890300010022</v>
      </c>
      <c r="AM398" s="101" t="str">
        <f t="shared" si="39"/>
        <v>MALETIN PORTADOCUMENTOS DE NAILON TETRON</v>
      </c>
      <c r="AN398" s="101" t="str">
        <f t="shared" si="40"/>
        <v>UNIDAD</v>
      </c>
      <c r="AO398" s="101">
        <f t="shared" si="41"/>
        <v>38.700000000000003</v>
      </c>
    </row>
    <row r="399" spans="1:41" x14ac:dyDescent="0.25">
      <c r="A399" s="101" t="s">
        <v>142</v>
      </c>
      <c r="B399" s="101" t="s">
        <v>596</v>
      </c>
      <c r="C399" s="101">
        <v>112</v>
      </c>
      <c r="D399" s="101" t="s">
        <v>113</v>
      </c>
      <c r="E399" s="101" t="s">
        <v>595</v>
      </c>
      <c r="F399" s="101" t="s">
        <v>597</v>
      </c>
      <c r="G399" s="101" t="s">
        <v>135</v>
      </c>
      <c r="H399" s="101" t="s">
        <v>113</v>
      </c>
      <c r="I399" s="101">
        <v>112</v>
      </c>
      <c r="J399" s="101">
        <v>2016</v>
      </c>
      <c r="K399" s="101">
        <v>1505</v>
      </c>
      <c r="L399" s="101" t="s">
        <v>117</v>
      </c>
      <c r="M399" s="101">
        <v>1.9</v>
      </c>
      <c r="N399" s="101">
        <v>112</v>
      </c>
      <c r="O399" s="101" t="s">
        <v>612</v>
      </c>
      <c r="P399" s="101" t="s">
        <v>113</v>
      </c>
      <c r="Q399" s="101" t="s">
        <v>609</v>
      </c>
      <c r="R399" s="101" t="s">
        <v>120</v>
      </c>
      <c r="S399" s="101" t="s">
        <v>121</v>
      </c>
      <c r="T399" s="101" t="s">
        <v>613</v>
      </c>
      <c r="U399" s="101" t="s">
        <v>609</v>
      </c>
      <c r="W399" s="101" t="s">
        <v>124</v>
      </c>
      <c r="X399" s="101">
        <v>0</v>
      </c>
      <c r="Y399" s="101">
        <v>0</v>
      </c>
      <c r="Z399" s="101">
        <v>0</v>
      </c>
      <c r="AA399" s="101">
        <v>0</v>
      </c>
      <c r="AB399" s="101" t="s">
        <v>125</v>
      </c>
      <c r="AC399" s="101">
        <v>0</v>
      </c>
      <c r="AD399" s="101" t="s">
        <v>1</v>
      </c>
      <c r="AE399" s="101">
        <v>112</v>
      </c>
      <c r="AG399" s="101" t="s">
        <v>1</v>
      </c>
      <c r="AH399" s="101">
        <v>0</v>
      </c>
      <c r="AJ399" s="101" t="str">
        <f t="shared" si="42"/>
        <v>890400010045</v>
      </c>
      <c r="AL399" s="101" t="str">
        <f t="shared" si="38"/>
        <v>890400010045</v>
      </c>
      <c r="AM399" s="101" t="str">
        <f t="shared" si="39"/>
        <v>CORROSPUN 1.00 m X 1.00 m</v>
      </c>
      <c r="AN399" s="101" t="str">
        <f t="shared" si="40"/>
        <v>UNIDAD</v>
      </c>
      <c r="AO399" s="101">
        <f t="shared" si="41"/>
        <v>1.9</v>
      </c>
    </row>
    <row r="400" spans="1:41" x14ac:dyDescent="0.25">
      <c r="A400" s="101" t="s">
        <v>755</v>
      </c>
      <c r="B400" s="101" t="s">
        <v>783</v>
      </c>
      <c r="C400" s="101">
        <v>112</v>
      </c>
      <c r="D400" s="101" t="s">
        <v>113</v>
      </c>
      <c r="E400" s="101" t="s">
        <v>595</v>
      </c>
      <c r="F400" s="101" t="s">
        <v>597</v>
      </c>
      <c r="G400" s="101" t="s">
        <v>135</v>
      </c>
      <c r="H400" s="101" t="s">
        <v>113</v>
      </c>
      <c r="I400" s="101">
        <v>112</v>
      </c>
      <c r="J400" s="101">
        <v>2016</v>
      </c>
      <c r="K400" s="101">
        <v>1505</v>
      </c>
      <c r="L400" s="101" t="s">
        <v>117</v>
      </c>
      <c r="M400" s="101">
        <v>1.9</v>
      </c>
      <c r="N400" s="101">
        <v>112</v>
      </c>
      <c r="O400" s="101" t="s">
        <v>612</v>
      </c>
      <c r="P400" s="101" t="s">
        <v>113</v>
      </c>
      <c r="Q400" s="101" t="s">
        <v>609</v>
      </c>
      <c r="R400" s="101" t="s">
        <v>120</v>
      </c>
      <c r="S400" s="101" t="s">
        <v>121</v>
      </c>
      <c r="T400" s="101" t="s">
        <v>613</v>
      </c>
      <c r="U400" s="101" t="s">
        <v>609</v>
      </c>
      <c r="W400" s="101" t="s">
        <v>124</v>
      </c>
      <c r="X400" s="101">
        <v>0</v>
      </c>
      <c r="Y400" s="101">
        <v>0</v>
      </c>
      <c r="Z400" s="101">
        <v>0</v>
      </c>
      <c r="AA400" s="101">
        <v>0</v>
      </c>
      <c r="AB400" s="101" t="s">
        <v>125</v>
      </c>
      <c r="AC400" s="101">
        <v>0</v>
      </c>
      <c r="AD400" s="101" t="s">
        <v>1</v>
      </c>
      <c r="AE400" s="101">
        <v>112</v>
      </c>
      <c r="AG400" s="101" t="s">
        <v>1</v>
      </c>
      <c r="AH400" s="101">
        <v>0</v>
      </c>
      <c r="AJ400" s="101" t="str">
        <f t="shared" si="42"/>
        <v>890400010150</v>
      </c>
      <c r="AL400" s="101" t="str">
        <f t="shared" si="38"/>
        <v>890400010150</v>
      </c>
      <c r="AM400" s="101" t="str">
        <f t="shared" si="39"/>
        <v>CORROSPUN 1.00 m X 1.00 m COLOR FUCSIA</v>
      </c>
      <c r="AN400" s="101" t="str">
        <f t="shared" si="40"/>
        <v>UNIDAD</v>
      </c>
      <c r="AO400" s="101">
        <f t="shared" si="41"/>
        <v>1.9</v>
      </c>
    </row>
    <row r="401" spans="1:41" x14ac:dyDescent="0.25">
      <c r="A401" s="101" t="s">
        <v>784</v>
      </c>
      <c r="B401" s="101" t="s">
        <v>785</v>
      </c>
      <c r="C401" s="101">
        <v>112</v>
      </c>
      <c r="D401" s="101" t="s">
        <v>113</v>
      </c>
      <c r="E401" s="101" t="s">
        <v>595</v>
      </c>
      <c r="F401" s="101" t="s">
        <v>597</v>
      </c>
      <c r="G401" s="101" t="s">
        <v>135</v>
      </c>
      <c r="H401" s="101" t="s">
        <v>113</v>
      </c>
      <c r="I401" s="101">
        <v>112</v>
      </c>
      <c r="J401" s="101">
        <v>2016</v>
      </c>
      <c r="K401" s="101">
        <v>1505</v>
      </c>
      <c r="L401" s="101" t="s">
        <v>117</v>
      </c>
      <c r="M401" s="101">
        <v>1.9</v>
      </c>
      <c r="N401" s="101">
        <v>112</v>
      </c>
      <c r="O401" s="101" t="s">
        <v>612</v>
      </c>
      <c r="P401" s="101" t="s">
        <v>113</v>
      </c>
      <c r="Q401" s="101" t="s">
        <v>609</v>
      </c>
      <c r="R401" s="101" t="s">
        <v>120</v>
      </c>
      <c r="S401" s="101" t="s">
        <v>121</v>
      </c>
      <c r="T401" s="101" t="s">
        <v>613</v>
      </c>
      <c r="U401" s="101" t="s">
        <v>609</v>
      </c>
      <c r="W401" s="101" t="s">
        <v>124</v>
      </c>
      <c r="X401" s="101">
        <v>0</v>
      </c>
      <c r="Y401" s="101">
        <v>0</v>
      </c>
      <c r="Z401" s="101">
        <v>0</v>
      </c>
      <c r="AA401" s="101">
        <v>0</v>
      </c>
      <c r="AB401" s="101" t="s">
        <v>125</v>
      </c>
      <c r="AC401" s="101">
        <v>0</v>
      </c>
      <c r="AD401" s="101" t="s">
        <v>1</v>
      </c>
      <c r="AE401" s="101">
        <v>112</v>
      </c>
      <c r="AG401" s="101" t="s">
        <v>1</v>
      </c>
      <c r="AH401" s="101">
        <v>0</v>
      </c>
      <c r="AJ401" s="101" t="str">
        <f t="shared" si="42"/>
        <v>890400010151</v>
      </c>
      <c r="AL401" s="101" t="str">
        <f t="shared" si="38"/>
        <v>890400010151</v>
      </c>
      <c r="AM401" s="101" t="str">
        <f t="shared" si="39"/>
        <v>CORROSPUN 1.00 m X 1.00 m COLOR AMARILLO</v>
      </c>
      <c r="AN401" s="101" t="str">
        <f t="shared" si="40"/>
        <v>UNIDAD</v>
      </c>
      <c r="AO401" s="101">
        <f t="shared" si="41"/>
        <v>1.9</v>
      </c>
    </row>
    <row r="402" spans="1:41" x14ac:dyDescent="0.25">
      <c r="A402" s="101" t="s">
        <v>461</v>
      </c>
      <c r="B402" s="101" t="s">
        <v>786</v>
      </c>
      <c r="C402" s="101">
        <v>112</v>
      </c>
      <c r="D402" s="101" t="s">
        <v>113</v>
      </c>
      <c r="E402" s="101" t="s">
        <v>595</v>
      </c>
      <c r="F402" s="101" t="s">
        <v>597</v>
      </c>
      <c r="G402" s="101" t="s">
        <v>135</v>
      </c>
      <c r="H402" s="101" t="s">
        <v>113</v>
      </c>
      <c r="I402" s="101">
        <v>112</v>
      </c>
      <c r="J402" s="101">
        <v>2016</v>
      </c>
      <c r="K402" s="101">
        <v>1505</v>
      </c>
      <c r="L402" s="101" t="s">
        <v>117</v>
      </c>
      <c r="M402" s="101">
        <v>1.9</v>
      </c>
      <c r="N402" s="101">
        <v>112</v>
      </c>
      <c r="O402" s="101" t="s">
        <v>612</v>
      </c>
      <c r="P402" s="101" t="s">
        <v>113</v>
      </c>
      <c r="Q402" s="101" t="s">
        <v>609</v>
      </c>
      <c r="R402" s="101" t="s">
        <v>120</v>
      </c>
      <c r="S402" s="101" t="s">
        <v>121</v>
      </c>
      <c r="T402" s="101" t="s">
        <v>613</v>
      </c>
      <c r="U402" s="101" t="s">
        <v>609</v>
      </c>
      <c r="W402" s="101" t="s">
        <v>124</v>
      </c>
      <c r="X402" s="101">
        <v>0</v>
      </c>
      <c r="Y402" s="101">
        <v>0</v>
      </c>
      <c r="Z402" s="101">
        <v>0</v>
      </c>
      <c r="AA402" s="101">
        <v>0</v>
      </c>
      <c r="AB402" s="101" t="s">
        <v>125</v>
      </c>
      <c r="AC402" s="101">
        <v>0</v>
      </c>
      <c r="AD402" s="101" t="s">
        <v>1</v>
      </c>
      <c r="AE402" s="101">
        <v>112</v>
      </c>
      <c r="AG402" s="101" t="s">
        <v>1</v>
      </c>
      <c r="AH402" s="101">
        <v>0</v>
      </c>
      <c r="AJ402" s="101" t="str">
        <f t="shared" si="42"/>
        <v>890400010152</v>
      </c>
      <c r="AL402" s="101" t="str">
        <f t="shared" si="38"/>
        <v>890400010152</v>
      </c>
      <c r="AM402" s="101" t="str">
        <f t="shared" si="39"/>
        <v>CORROSPUN 1.00 m X 1.00 m COLOR CELESTE</v>
      </c>
      <c r="AN402" s="101" t="str">
        <f t="shared" si="40"/>
        <v>UNIDAD</v>
      </c>
      <c r="AO402" s="101">
        <f t="shared" si="41"/>
        <v>1.9</v>
      </c>
    </row>
    <row r="403" spans="1:41" x14ac:dyDescent="0.25">
      <c r="A403" s="101" t="s">
        <v>464</v>
      </c>
      <c r="B403" s="101" t="s">
        <v>787</v>
      </c>
      <c r="C403" s="101">
        <v>112</v>
      </c>
      <c r="D403" s="101" t="s">
        <v>113</v>
      </c>
      <c r="E403" s="101" t="s">
        <v>595</v>
      </c>
      <c r="F403" s="101" t="s">
        <v>597</v>
      </c>
      <c r="G403" s="101" t="s">
        <v>135</v>
      </c>
      <c r="H403" s="101" t="s">
        <v>113</v>
      </c>
      <c r="I403" s="101">
        <v>112</v>
      </c>
      <c r="J403" s="101">
        <v>2016</v>
      </c>
      <c r="K403" s="101">
        <v>1505</v>
      </c>
      <c r="L403" s="101" t="s">
        <v>117</v>
      </c>
      <c r="M403" s="101">
        <v>1.9</v>
      </c>
      <c r="N403" s="101">
        <v>112</v>
      </c>
      <c r="O403" s="101" t="s">
        <v>612</v>
      </c>
      <c r="P403" s="101" t="s">
        <v>113</v>
      </c>
      <c r="Q403" s="101" t="s">
        <v>609</v>
      </c>
      <c r="R403" s="101" t="s">
        <v>120</v>
      </c>
      <c r="S403" s="101" t="s">
        <v>121</v>
      </c>
      <c r="T403" s="101" t="s">
        <v>613</v>
      </c>
      <c r="U403" s="101" t="s">
        <v>609</v>
      </c>
      <c r="W403" s="101" t="s">
        <v>124</v>
      </c>
      <c r="X403" s="101">
        <v>0</v>
      </c>
      <c r="Y403" s="101">
        <v>0</v>
      </c>
      <c r="Z403" s="101">
        <v>0</v>
      </c>
      <c r="AA403" s="101">
        <v>0</v>
      </c>
      <c r="AB403" s="101" t="s">
        <v>125</v>
      </c>
      <c r="AC403" s="101">
        <v>0</v>
      </c>
      <c r="AD403" s="101" t="s">
        <v>1</v>
      </c>
      <c r="AE403" s="101">
        <v>112</v>
      </c>
      <c r="AG403" s="101" t="s">
        <v>1</v>
      </c>
      <c r="AH403" s="101">
        <v>0</v>
      </c>
      <c r="AJ403" s="101" t="str">
        <f t="shared" si="42"/>
        <v>890400010153</v>
      </c>
      <c r="AL403" s="101" t="str">
        <f t="shared" si="38"/>
        <v>890400010153</v>
      </c>
      <c r="AM403" s="101" t="str">
        <f t="shared" si="39"/>
        <v>CORROSPUN 1.00 m X 1.00 m COLOR VERDE CLARO</v>
      </c>
      <c r="AN403" s="101" t="str">
        <f t="shared" si="40"/>
        <v>UNIDAD</v>
      </c>
      <c r="AO403" s="101">
        <f t="shared" si="41"/>
        <v>1.9</v>
      </c>
    </row>
    <row r="404" spans="1:41" x14ac:dyDescent="0.25">
      <c r="A404" s="101" t="s">
        <v>177</v>
      </c>
      <c r="B404" s="101" t="s">
        <v>598</v>
      </c>
      <c r="C404" s="101">
        <v>73</v>
      </c>
      <c r="D404" s="101" t="s">
        <v>113</v>
      </c>
      <c r="E404" s="101" t="s">
        <v>595</v>
      </c>
      <c r="F404" s="101" t="s">
        <v>599</v>
      </c>
      <c r="G404" s="101" t="s">
        <v>132</v>
      </c>
      <c r="H404" s="101" t="s">
        <v>113</v>
      </c>
      <c r="I404" s="101">
        <v>73</v>
      </c>
      <c r="J404" s="101">
        <v>2016</v>
      </c>
      <c r="K404" s="101">
        <v>1004</v>
      </c>
      <c r="L404" s="101" t="s">
        <v>117</v>
      </c>
      <c r="M404" s="101">
        <v>85</v>
      </c>
      <c r="N404" s="101">
        <v>73</v>
      </c>
      <c r="O404" s="101" t="s">
        <v>153</v>
      </c>
      <c r="P404" s="101" t="s">
        <v>113</v>
      </c>
      <c r="Q404" s="101" t="s">
        <v>119</v>
      </c>
      <c r="R404" s="101" t="s">
        <v>120</v>
      </c>
      <c r="S404" s="101" t="s">
        <v>121</v>
      </c>
      <c r="T404" s="101" t="s">
        <v>153</v>
      </c>
      <c r="U404" s="101" t="s">
        <v>119</v>
      </c>
      <c r="W404" s="101" t="s">
        <v>124</v>
      </c>
      <c r="X404" s="101">
        <v>0</v>
      </c>
      <c r="Y404" s="101">
        <v>0</v>
      </c>
      <c r="Z404" s="101">
        <v>0</v>
      </c>
      <c r="AA404" s="101">
        <v>0</v>
      </c>
      <c r="AB404" s="101" t="s">
        <v>125</v>
      </c>
      <c r="AC404" s="101">
        <v>0</v>
      </c>
      <c r="AD404" s="101" t="s">
        <v>3</v>
      </c>
      <c r="AE404" s="101">
        <v>73</v>
      </c>
      <c r="AG404" s="101" t="s">
        <v>3</v>
      </c>
      <c r="AH404" s="101">
        <v>0</v>
      </c>
      <c r="AJ404" s="101" t="str">
        <f t="shared" si="42"/>
        <v>895700080024</v>
      </c>
      <c r="AL404" s="101" t="str">
        <f t="shared" si="38"/>
        <v>895700080024</v>
      </c>
      <c r="AM404" s="101" t="str">
        <f t="shared" si="39"/>
        <v>TELA CASIMIR X 1.50 m DE ANCHO</v>
      </c>
      <c r="AN404" s="101" t="str">
        <f t="shared" si="40"/>
        <v>METRO</v>
      </c>
      <c r="AO404" s="101">
        <f t="shared" si="41"/>
        <v>85</v>
      </c>
    </row>
    <row r="405" spans="1:41" x14ac:dyDescent="0.25">
      <c r="A405" s="101" t="s">
        <v>701</v>
      </c>
      <c r="B405" s="101" t="s">
        <v>788</v>
      </c>
      <c r="C405" s="101">
        <v>112</v>
      </c>
      <c r="D405" s="101" t="s">
        <v>113</v>
      </c>
      <c r="E405" s="101" t="s">
        <v>595</v>
      </c>
      <c r="F405" s="101" t="s">
        <v>599</v>
      </c>
      <c r="G405" s="101" t="s">
        <v>132</v>
      </c>
      <c r="H405" s="101" t="s">
        <v>113</v>
      </c>
      <c r="I405" s="101">
        <v>112</v>
      </c>
      <c r="J405" s="101">
        <v>2016</v>
      </c>
      <c r="K405" s="101">
        <v>1505</v>
      </c>
      <c r="L405" s="101" t="s">
        <v>117</v>
      </c>
      <c r="M405" s="101">
        <v>225</v>
      </c>
      <c r="N405" s="101">
        <v>112</v>
      </c>
      <c r="O405" s="101" t="s">
        <v>612</v>
      </c>
      <c r="P405" s="101" t="s">
        <v>113</v>
      </c>
      <c r="Q405" s="101" t="s">
        <v>609</v>
      </c>
      <c r="R405" s="101" t="s">
        <v>120</v>
      </c>
      <c r="S405" s="101" t="s">
        <v>121</v>
      </c>
      <c r="T405" s="101" t="s">
        <v>616</v>
      </c>
      <c r="U405" s="101" t="s">
        <v>609</v>
      </c>
      <c r="W405" s="101" t="s">
        <v>124</v>
      </c>
      <c r="X405" s="101">
        <v>0</v>
      </c>
      <c r="Y405" s="101">
        <v>0</v>
      </c>
      <c r="Z405" s="101">
        <v>0</v>
      </c>
      <c r="AA405" s="101">
        <v>0</v>
      </c>
      <c r="AB405" s="101" t="s">
        <v>125</v>
      </c>
      <c r="AC405" s="101">
        <v>0</v>
      </c>
      <c r="AD405" s="101" t="s">
        <v>1</v>
      </c>
      <c r="AE405" s="101">
        <v>112</v>
      </c>
      <c r="AG405" s="101" t="s">
        <v>1</v>
      </c>
      <c r="AH405" s="101">
        <v>0</v>
      </c>
      <c r="AJ405" s="101" t="str">
        <f t="shared" si="42"/>
        <v>895700080124</v>
      </c>
      <c r="AL405" s="101" t="str">
        <f t="shared" si="38"/>
        <v>895700080124</v>
      </c>
      <c r="AM405" s="101" t="str">
        <f t="shared" si="39"/>
        <v>TELA FRANELA 70 cm X 50 m</v>
      </c>
      <c r="AN405" s="101" t="str">
        <f t="shared" si="40"/>
        <v>UNIDAD</v>
      </c>
      <c r="AO405" s="101">
        <f t="shared" si="41"/>
        <v>225</v>
      </c>
    </row>
    <row r="406" spans="1:41" x14ac:dyDescent="0.25">
      <c r="A406" s="101" t="s">
        <v>600</v>
      </c>
      <c r="B406" s="101" t="s">
        <v>601</v>
      </c>
      <c r="C406" s="101">
        <v>73</v>
      </c>
      <c r="D406" s="101" t="s">
        <v>113</v>
      </c>
      <c r="E406" s="101" t="s">
        <v>595</v>
      </c>
      <c r="F406" s="101" t="s">
        <v>599</v>
      </c>
      <c r="G406" s="101" t="s">
        <v>132</v>
      </c>
      <c r="H406" s="101" t="s">
        <v>113</v>
      </c>
      <c r="I406" s="101">
        <v>73</v>
      </c>
      <c r="J406" s="101">
        <v>2016</v>
      </c>
      <c r="K406" s="101">
        <v>1004</v>
      </c>
      <c r="L406" s="101" t="s">
        <v>117</v>
      </c>
      <c r="M406" s="101">
        <v>38.700000000000003</v>
      </c>
      <c r="N406" s="101">
        <v>73</v>
      </c>
      <c r="O406" s="101" t="s">
        <v>153</v>
      </c>
      <c r="P406" s="101" t="s">
        <v>113</v>
      </c>
      <c r="Q406" s="101" t="s">
        <v>119</v>
      </c>
      <c r="R406" s="101" t="s">
        <v>120</v>
      </c>
      <c r="S406" s="101" t="s">
        <v>121</v>
      </c>
      <c r="T406" s="101" t="s">
        <v>153</v>
      </c>
      <c r="U406" s="101" t="s">
        <v>119</v>
      </c>
      <c r="W406" s="101" t="s">
        <v>124</v>
      </c>
      <c r="X406" s="101">
        <v>0</v>
      </c>
      <c r="Y406" s="101">
        <v>0</v>
      </c>
      <c r="Z406" s="101">
        <v>0</v>
      </c>
      <c r="AA406" s="101">
        <v>0</v>
      </c>
      <c r="AB406" s="101" t="s">
        <v>125</v>
      </c>
      <c r="AC406" s="101">
        <v>0</v>
      </c>
      <c r="AD406" s="101" t="s">
        <v>3</v>
      </c>
      <c r="AE406" s="101">
        <v>73</v>
      </c>
      <c r="AG406" s="101" t="s">
        <v>3</v>
      </c>
      <c r="AH406" s="101">
        <v>0</v>
      </c>
      <c r="AJ406" s="101" t="str">
        <f t="shared" si="42"/>
        <v>895700080160</v>
      </c>
      <c r="AL406" s="101" t="str">
        <f t="shared" si="38"/>
        <v>895700080160</v>
      </c>
      <c r="AM406" s="101" t="str">
        <f t="shared" si="39"/>
        <v>TELA YUTE X 1 m DE ANCHO</v>
      </c>
      <c r="AN406" s="101" t="str">
        <f t="shared" si="40"/>
        <v>METRO</v>
      </c>
      <c r="AO406" s="101">
        <f t="shared" si="41"/>
        <v>38.700000000000003</v>
      </c>
    </row>
    <row r="407" spans="1:41" x14ac:dyDescent="0.25">
      <c r="A407" s="101" t="s">
        <v>602</v>
      </c>
      <c r="B407" s="101" t="s">
        <v>603</v>
      </c>
      <c r="C407" s="101">
        <v>112</v>
      </c>
      <c r="D407" s="101" t="s">
        <v>113</v>
      </c>
      <c r="E407" s="101" t="s">
        <v>595</v>
      </c>
      <c r="F407" s="101" t="s">
        <v>599</v>
      </c>
      <c r="G407" s="101" t="s">
        <v>132</v>
      </c>
      <c r="H407" s="101" t="s">
        <v>113</v>
      </c>
      <c r="I407" s="101">
        <v>112</v>
      </c>
      <c r="J407" s="101">
        <v>2016</v>
      </c>
      <c r="K407" s="101">
        <v>1004</v>
      </c>
      <c r="L407" s="101" t="s">
        <v>117</v>
      </c>
      <c r="M407" s="101">
        <v>5.3</v>
      </c>
      <c r="N407" s="101">
        <v>112</v>
      </c>
      <c r="O407" s="101" t="s">
        <v>163</v>
      </c>
      <c r="P407" s="101" t="s">
        <v>113</v>
      </c>
      <c r="Q407" s="101" t="s">
        <v>119</v>
      </c>
      <c r="R407" s="101" t="s">
        <v>120</v>
      </c>
      <c r="S407" s="101" t="s">
        <v>121</v>
      </c>
      <c r="T407" s="101" t="s">
        <v>163</v>
      </c>
      <c r="U407" s="101" t="s">
        <v>119</v>
      </c>
      <c r="W407" s="101" t="s">
        <v>124</v>
      </c>
      <c r="X407" s="101">
        <v>0</v>
      </c>
      <c r="Y407" s="101">
        <v>0</v>
      </c>
      <c r="Z407" s="101">
        <v>0</v>
      </c>
      <c r="AA407" s="101">
        <v>0</v>
      </c>
      <c r="AB407" s="101" t="s">
        <v>125</v>
      </c>
      <c r="AC407" s="101">
        <v>0</v>
      </c>
      <c r="AD407" s="101" t="s">
        <v>1</v>
      </c>
      <c r="AE407" s="101">
        <v>112</v>
      </c>
      <c r="AG407" s="101" t="s">
        <v>1</v>
      </c>
      <c r="AH407" s="101">
        <v>0</v>
      </c>
      <c r="AJ407" s="101" t="str">
        <f t="shared" si="42"/>
        <v>895700080666</v>
      </c>
      <c r="AL407" s="101" t="str">
        <f t="shared" si="38"/>
        <v>895700080666</v>
      </c>
      <c r="AM407" s="101" t="str">
        <f t="shared" si="39"/>
        <v>TELA FRANELA 1.00 m X 1.80 m COLOR VERDE</v>
      </c>
      <c r="AN407" s="101" t="str">
        <f t="shared" si="40"/>
        <v>UNIDAD</v>
      </c>
      <c r="AO407" s="101">
        <f t="shared" si="41"/>
        <v>5.3</v>
      </c>
    </row>
    <row r="408" spans="1:41" x14ac:dyDescent="0.25">
      <c r="A408" s="101" t="s">
        <v>604</v>
      </c>
      <c r="B408" s="101" t="s">
        <v>605</v>
      </c>
      <c r="C408" s="101">
        <v>112</v>
      </c>
      <c r="D408" s="101" t="s">
        <v>113</v>
      </c>
      <c r="E408" s="101" t="s">
        <v>595</v>
      </c>
      <c r="F408" s="101" t="s">
        <v>599</v>
      </c>
      <c r="G408" s="101" t="s">
        <v>132</v>
      </c>
      <c r="H408" s="101" t="s">
        <v>113</v>
      </c>
      <c r="I408" s="101">
        <v>112</v>
      </c>
      <c r="J408" s="101">
        <v>2016</v>
      </c>
      <c r="K408" s="101">
        <v>1004</v>
      </c>
      <c r="L408" s="101" t="s">
        <v>117</v>
      </c>
      <c r="M408" s="101">
        <v>5.5</v>
      </c>
      <c r="N408" s="101">
        <v>112</v>
      </c>
      <c r="O408" s="101" t="s">
        <v>163</v>
      </c>
      <c r="P408" s="101" t="s">
        <v>113</v>
      </c>
      <c r="Q408" s="101" t="s">
        <v>119</v>
      </c>
      <c r="R408" s="101" t="s">
        <v>120</v>
      </c>
      <c r="S408" s="101" t="s">
        <v>121</v>
      </c>
      <c r="T408" s="101" t="s">
        <v>163</v>
      </c>
      <c r="U408" s="101" t="s">
        <v>119</v>
      </c>
      <c r="W408" s="101" t="s">
        <v>124</v>
      </c>
      <c r="X408" s="101">
        <v>0</v>
      </c>
      <c r="Y408" s="101">
        <v>0</v>
      </c>
      <c r="Z408" s="101">
        <v>0</v>
      </c>
      <c r="AA408" s="101">
        <v>0</v>
      </c>
      <c r="AB408" s="101" t="s">
        <v>125</v>
      </c>
      <c r="AC408" s="101">
        <v>0</v>
      </c>
      <c r="AD408" s="101" t="s">
        <v>1</v>
      </c>
      <c r="AE408" s="101">
        <v>112</v>
      </c>
      <c r="AG408" s="101" t="s">
        <v>1</v>
      </c>
      <c r="AH408" s="101">
        <v>0</v>
      </c>
      <c r="AJ408" s="101" t="str">
        <f t="shared" si="42"/>
        <v>895700081005</v>
      </c>
      <c r="AL408" s="101" t="str">
        <f t="shared" si="38"/>
        <v>895700081005</v>
      </c>
      <c r="AM408" s="101" t="str">
        <f t="shared" si="39"/>
        <v>TELA FRANELA 1.00 m X 1.50 m</v>
      </c>
      <c r="AN408" s="101" t="str">
        <f t="shared" si="40"/>
        <v>UNIDAD</v>
      </c>
      <c r="AO408" s="101">
        <f t="shared" si="41"/>
        <v>5.5</v>
      </c>
    </row>
    <row r="409" spans="1:41" x14ac:dyDescent="0.25">
      <c r="A409" s="101" t="s">
        <v>222</v>
      </c>
      <c r="B409" s="101" t="s">
        <v>606</v>
      </c>
      <c r="C409" s="101">
        <v>112</v>
      </c>
      <c r="D409" s="101" t="s">
        <v>113</v>
      </c>
      <c r="E409" s="101" t="s">
        <v>595</v>
      </c>
      <c r="F409" s="101" t="s">
        <v>599</v>
      </c>
      <c r="G409" s="101" t="s">
        <v>272</v>
      </c>
      <c r="H409" s="101" t="s">
        <v>113</v>
      </c>
      <c r="I409" s="101">
        <v>112</v>
      </c>
      <c r="J409" s="101">
        <v>2016</v>
      </c>
      <c r="K409" s="101">
        <v>1004</v>
      </c>
      <c r="L409" s="101" t="s">
        <v>117</v>
      </c>
      <c r="M409" s="101">
        <v>7</v>
      </c>
      <c r="N409" s="101">
        <v>112</v>
      </c>
      <c r="O409" s="101" t="s">
        <v>163</v>
      </c>
      <c r="P409" s="101" t="s">
        <v>113</v>
      </c>
      <c r="Q409" s="101" t="s">
        <v>119</v>
      </c>
      <c r="R409" s="101" t="s">
        <v>120</v>
      </c>
      <c r="S409" s="101" t="s">
        <v>121</v>
      </c>
      <c r="T409" s="101" t="s">
        <v>163</v>
      </c>
      <c r="U409" s="101" t="s">
        <v>119</v>
      </c>
      <c r="W409" s="101" t="s">
        <v>124</v>
      </c>
      <c r="X409" s="101">
        <v>0</v>
      </c>
      <c r="Y409" s="101">
        <v>0</v>
      </c>
      <c r="Z409" s="101">
        <v>0</v>
      </c>
      <c r="AA409" s="101">
        <v>0</v>
      </c>
      <c r="AB409" s="101" t="s">
        <v>125</v>
      </c>
      <c r="AC409" s="101">
        <v>0</v>
      </c>
      <c r="AD409" s="101" t="s">
        <v>1</v>
      </c>
      <c r="AE409" s="101">
        <v>112</v>
      </c>
      <c r="AG409" s="101" t="s">
        <v>1</v>
      </c>
      <c r="AH409" s="101">
        <v>0</v>
      </c>
      <c r="AJ409" s="101" t="str">
        <f t="shared" si="42"/>
        <v>895700120002</v>
      </c>
      <c r="AL409" s="101" t="str">
        <f t="shared" si="38"/>
        <v>895700120002</v>
      </c>
      <c r="AM409" s="101" t="str">
        <f t="shared" si="39"/>
        <v>COLA DE RATA X 10 m</v>
      </c>
      <c r="AN409" s="101" t="str">
        <f t="shared" si="40"/>
        <v>UNIDAD</v>
      </c>
      <c r="AO409" s="101">
        <f t="shared" si="41"/>
        <v>7</v>
      </c>
    </row>
  </sheetData>
  <sheetProtection password="ABDC" sheet="1" objects="1" scenarios="1"/>
  <sortState ref="A2:AJ443">
    <sortCondition ref="AJ2:AJ443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875"/>
  <sheetViews>
    <sheetView topLeftCell="F1" workbookViewId="0">
      <selection activeCell="I13" sqref="I13"/>
    </sheetView>
  </sheetViews>
  <sheetFormatPr baseColWidth="10" defaultRowHeight="15" x14ac:dyDescent="0.25"/>
  <cols>
    <col min="1" max="1" width="4" customWidth="1"/>
    <col min="4" max="4" width="11.42578125" style="31"/>
    <col min="5" max="5" width="54.42578125" bestFit="1" customWidth="1"/>
    <col min="6" max="6" width="28.140625" bestFit="1" customWidth="1"/>
    <col min="9" max="9" width="34.7109375" bestFit="1" customWidth="1"/>
  </cols>
  <sheetData>
    <row r="1" spans="1:13" x14ac:dyDescent="0.25">
      <c r="A1" t="s">
        <v>840</v>
      </c>
      <c r="B1" s="29" t="s">
        <v>899</v>
      </c>
      <c r="C1" s="29" t="s">
        <v>900</v>
      </c>
      <c r="D1" s="30" t="s">
        <v>901</v>
      </c>
      <c r="E1" s="29" t="s">
        <v>902</v>
      </c>
      <c r="F1" s="29" t="s">
        <v>903</v>
      </c>
      <c r="G1" s="29" t="s">
        <v>904</v>
      </c>
      <c r="H1" s="29" t="s">
        <v>905</v>
      </c>
      <c r="I1" s="29" t="s">
        <v>906</v>
      </c>
      <c r="K1" s="29" t="s">
        <v>2995</v>
      </c>
      <c r="L1" s="29" t="s">
        <v>3005</v>
      </c>
    </row>
    <row r="2" spans="1:13" x14ac:dyDescent="0.25">
      <c r="A2">
        <v>509</v>
      </c>
      <c r="B2" t="s">
        <v>1529</v>
      </c>
      <c r="C2" t="s">
        <v>1529</v>
      </c>
      <c r="D2" s="31" t="s">
        <v>1733</v>
      </c>
      <c r="E2" t="s">
        <v>2655</v>
      </c>
      <c r="F2" t="s">
        <v>2165</v>
      </c>
      <c r="G2" t="s">
        <v>910</v>
      </c>
      <c r="H2" t="s">
        <v>911</v>
      </c>
      <c r="I2">
        <v>54</v>
      </c>
      <c r="J2" t="str">
        <f t="shared" ref="J2:J65" si="0">+B2</f>
        <v>PUNO</v>
      </c>
      <c r="K2" t="s">
        <v>2997</v>
      </c>
      <c r="M2">
        <v>60.61</v>
      </c>
    </row>
    <row r="3" spans="1:13" x14ac:dyDescent="0.25">
      <c r="A3">
        <v>827</v>
      </c>
      <c r="B3" t="s">
        <v>1529</v>
      </c>
      <c r="C3" t="s">
        <v>1573</v>
      </c>
      <c r="D3" s="31" t="s">
        <v>2123</v>
      </c>
      <c r="E3" t="s">
        <v>2932</v>
      </c>
      <c r="F3" t="s">
        <v>2166</v>
      </c>
      <c r="G3" t="s">
        <v>910</v>
      </c>
      <c r="H3" t="s">
        <v>911</v>
      </c>
      <c r="I3">
        <v>50</v>
      </c>
      <c r="J3" t="str">
        <f t="shared" si="0"/>
        <v>PUNO</v>
      </c>
      <c r="K3" t="s">
        <v>2997</v>
      </c>
      <c r="L3">
        <v>645.95000000000005</v>
      </c>
      <c r="M3">
        <v>158.90999999999997</v>
      </c>
    </row>
    <row r="4" spans="1:13" x14ac:dyDescent="0.25">
      <c r="A4">
        <v>365</v>
      </c>
      <c r="B4" t="s">
        <v>1529</v>
      </c>
      <c r="C4" t="s">
        <v>1547</v>
      </c>
      <c r="D4" s="31" t="s">
        <v>1548</v>
      </c>
      <c r="E4" t="s">
        <v>2522</v>
      </c>
      <c r="F4" t="s">
        <v>2165</v>
      </c>
      <c r="G4" t="s">
        <v>910</v>
      </c>
      <c r="H4" t="s">
        <v>911</v>
      </c>
      <c r="I4">
        <v>9</v>
      </c>
      <c r="J4" t="str">
        <f t="shared" si="0"/>
        <v>PUNO</v>
      </c>
      <c r="K4" t="s">
        <v>2997</v>
      </c>
      <c r="L4">
        <v>56.05</v>
      </c>
      <c r="M4">
        <v>170.56</v>
      </c>
    </row>
    <row r="5" spans="1:13" x14ac:dyDescent="0.25">
      <c r="A5">
        <v>502</v>
      </c>
      <c r="B5" t="s">
        <v>1529</v>
      </c>
      <c r="C5" t="s">
        <v>1579</v>
      </c>
      <c r="D5" s="31" t="s">
        <v>1724</v>
      </c>
      <c r="E5" t="s">
        <v>2648</v>
      </c>
      <c r="F5" t="s">
        <v>2165</v>
      </c>
      <c r="G5" t="s">
        <v>910</v>
      </c>
      <c r="H5" t="s">
        <v>911</v>
      </c>
      <c r="I5">
        <v>76</v>
      </c>
      <c r="J5" t="str">
        <f t="shared" si="0"/>
        <v>PUNO</v>
      </c>
      <c r="K5" t="s">
        <v>2997</v>
      </c>
      <c r="L5">
        <v>177.35</v>
      </c>
      <c r="M5">
        <v>266.82</v>
      </c>
    </row>
    <row r="6" spans="1:13" x14ac:dyDescent="0.25">
      <c r="A6">
        <v>497</v>
      </c>
      <c r="B6" t="s">
        <v>1529</v>
      </c>
      <c r="C6" t="s">
        <v>1109</v>
      </c>
      <c r="D6" s="31" t="s">
        <v>1718</v>
      </c>
      <c r="E6" t="s">
        <v>2643</v>
      </c>
      <c r="F6" t="s">
        <v>2165</v>
      </c>
      <c r="G6" t="s">
        <v>910</v>
      </c>
      <c r="H6" t="s">
        <v>911</v>
      </c>
      <c r="I6">
        <v>74</v>
      </c>
      <c r="J6" t="str">
        <f t="shared" si="0"/>
        <v>PUNO</v>
      </c>
      <c r="K6" t="s">
        <v>2997</v>
      </c>
      <c r="L6">
        <v>92.149999999999991</v>
      </c>
      <c r="M6">
        <v>302.25</v>
      </c>
    </row>
    <row r="7" spans="1:13" x14ac:dyDescent="0.25">
      <c r="A7">
        <v>506</v>
      </c>
      <c r="B7" t="s">
        <v>1529</v>
      </c>
      <c r="C7" t="s">
        <v>1729</v>
      </c>
      <c r="D7" s="31" t="s">
        <v>1730</v>
      </c>
      <c r="E7" t="s">
        <v>2652</v>
      </c>
      <c r="F7" t="s">
        <v>2165</v>
      </c>
      <c r="G7" t="s">
        <v>910</v>
      </c>
      <c r="H7" t="s">
        <v>911</v>
      </c>
      <c r="I7">
        <v>62</v>
      </c>
      <c r="J7" t="str">
        <f t="shared" si="0"/>
        <v>PUNO</v>
      </c>
      <c r="K7" t="s">
        <v>2997</v>
      </c>
      <c r="L7">
        <v>70.75</v>
      </c>
      <c r="M7">
        <v>332.47999999999996</v>
      </c>
    </row>
    <row r="8" spans="1:13" x14ac:dyDescent="0.25">
      <c r="A8">
        <v>355</v>
      </c>
      <c r="B8" t="s">
        <v>1529</v>
      </c>
      <c r="C8" t="s">
        <v>1529</v>
      </c>
      <c r="D8" s="31" t="s">
        <v>1530</v>
      </c>
      <c r="E8" t="s">
        <v>2512</v>
      </c>
      <c r="F8" t="s">
        <v>2165</v>
      </c>
      <c r="G8" t="s">
        <v>910</v>
      </c>
      <c r="H8" t="s">
        <v>911</v>
      </c>
      <c r="I8">
        <v>20</v>
      </c>
      <c r="J8" t="str">
        <f t="shared" si="0"/>
        <v>PUNO</v>
      </c>
      <c r="K8" t="s">
        <v>2997</v>
      </c>
      <c r="L8">
        <v>42.25</v>
      </c>
      <c r="M8">
        <v>333.68999999999994</v>
      </c>
    </row>
    <row r="9" spans="1:13" x14ac:dyDescent="0.25">
      <c r="A9">
        <v>504</v>
      </c>
      <c r="B9" t="s">
        <v>1529</v>
      </c>
      <c r="C9" t="s">
        <v>1529</v>
      </c>
      <c r="D9" s="31" t="s">
        <v>1727</v>
      </c>
      <c r="E9" t="s">
        <v>2650</v>
      </c>
      <c r="F9" t="s">
        <v>2165</v>
      </c>
      <c r="G9" t="s">
        <v>910</v>
      </c>
      <c r="H9" t="s">
        <v>911</v>
      </c>
      <c r="I9">
        <v>110</v>
      </c>
      <c r="J9" t="str">
        <f t="shared" si="0"/>
        <v>PUNO</v>
      </c>
      <c r="K9" t="s">
        <v>2997</v>
      </c>
      <c r="L9">
        <v>670.45</v>
      </c>
      <c r="M9">
        <v>365</v>
      </c>
    </row>
    <row r="10" spans="1:13" x14ac:dyDescent="0.25">
      <c r="A10">
        <v>841</v>
      </c>
      <c r="B10" t="s">
        <v>1529</v>
      </c>
      <c r="C10" t="s">
        <v>1529</v>
      </c>
      <c r="D10" s="31" t="s">
        <v>2138</v>
      </c>
      <c r="E10" t="s">
        <v>2975</v>
      </c>
      <c r="F10" t="s">
        <v>2166</v>
      </c>
      <c r="G10" t="s">
        <v>910</v>
      </c>
      <c r="H10" t="s">
        <v>911</v>
      </c>
      <c r="I10">
        <v>102</v>
      </c>
      <c r="J10" t="str">
        <f t="shared" si="0"/>
        <v>PUNO</v>
      </c>
      <c r="K10" t="s">
        <v>2997</v>
      </c>
      <c r="L10">
        <v>719.9</v>
      </c>
      <c r="M10">
        <v>379.15999999999997</v>
      </c>
    </row>
    <row r="11" spans="1:13" x14ac:dyDescent="0.25">
      <c r="A11">
        <v>596</v>
      </c>
      <c r="B11" t="s">
        <v>1529</v>
      </c>
      <c r="C11" t="s">
        <v>1529</v>
      </c>
      <c r="D11" s="31" t="s">
        <v>1853</v>
      </c>
      <c r="E11" t="s">
        <v>2739</v>
      </c>
      <c r="F11" t="s">
        <v>2164</v>
      </c>
      <c r="G11" t="s">
        <v>910</v>
      </c>
      <c r="H11" t="s">
        <v>911</v>
      </c>
      <c r="I11">
        <v>40</v>
      </c>
      <c r="J11" t="str">
        <f t="shared" si="0"/>
        <v>PUNO</v>
      </c>
      <c r="K11" t="s">
        <v>2997</v>
      </c>
      <c r="L11">
        <v>857.7</v>
      </c>
      <c r="M11">
        <v>392.51</v>
      </c>
    </row>
    <row r="12" spans="1:13" x14ac:dyDescent="0.25">
      <c r="A12">
        <v>362</v>
      </c>
      <c r="B12" t="s">
        <v>1529</v>
      </c>
      <c r="C12" t="s">
        <v>1542</v>
      </c>
      <c r="D12" s="31" t="s">
        <v>1543</v>
      </c>
      <c r="E12" t="s">
        <v>2519</v>
      </c>
      <c r="F12" t="s">
        <v>2165</v>
      </c>
      <c r="G12" t="s">
        <v>910</v>
      </c>
      <c r="H12" t="s">
        <v>911</v>
      </c>
      <c r="I12">
        <v>68</v>
      </c>
      <c r="J12" t="str">
        <f t="shared" si="0"/>
        <v>PUNO</v>
      </c>
      <c r="K12" t="s">
        <v>2997</v>
      </c>
      <c r="L12">
        <v>287.70000000000005</v>
      </c>
      <c r="M12">
        <v>395.73</v>
      </c>
    </row>
    <row r="13" spans="1:13" x14ac:dyDescent="0.25">
      <c r="A13">
        <v>608</v>
      </c>
      <c r="B13" t="s">
        <v>1529</v>
      </c>
      <c r="C13" t="s">
        <v>1573</v>
      </c>
      <c r="D13" s="31" t="s">
        <v>1867</v>
      </c>
      <c r="E13" t="s">
        <v>2751</v>
      </c>
      <c r="F13" t="s">
        <v>2164</v>
      </c>
      <c r="G13" t="s">
        <v>910</v>
      </c>
      <c r="H13" t="s">
        <v>911</v>
      </c>
      <c r="I13">
        <v>44</v>
      </c>
      <c r="J13" t="str">
        <f t="shared" si="0"/>
        <v>PUNO</v>
      </c>
      <c r="K13" t="s">
        <v>2997</v>
      </c>
      <c r="L13">
        <v>1364.6</v>
      </c>
      <c r="M13">
        <v>402.49</v>
      </c>
    </row>
    <row r="14" spans="1:13" x14ac:dyDescent="0.25">
      <c r="A14">
        <v>619</v>
      </c>
      <c r="B14" t="s">
        <v>1529</v>
      </c>
      <c r="C14" t="s">
        <v>1529</v>
      </c>
      <c r="D14" s="31" t="s">
        <v>1880</v>
      </c>
      <c r="E14" t="s">
        <v>2762</v>
      </c>
      <c r="F14" t="s">
        <v>2164</v>
      </c>
      <c r="G14" t="s">
        <v>910</v>
      </c>
      <c r="H14" t="s">
        <v>911</v>
      </c>
      <c r="I14">
        <v>59</v>
      </c>
      <c r="J14" t="str">
        <f t="shared" si="0"/>
        <v>PUNO</v>
      </c>
      <c r="K14" t="s">
        <v>2997</v>
      </c>
      <c r="L14">
        <v>272.60000000000002</v>
      </c>
      <c r="M14">
        <v>411.79999999999995</v>
      </c>
    </row>
    <row r="15" spans="1:13" x14ac:dyDescent="0.25">
      <c r="A15">
        <v>494</v>
      </c>
      <c r="B15" t="s">
        <v>1529</v>
      </c>
      <c r="C15" t="s">
        <v>1714</v>
      </c>
      <c r="D15" s="31" t="s">
        <v>1715</v>
      </c>
      <c r="E15" t="s">
        <v>2640</v>
      </c>
      <c r="F15" t="s">
        <v>2165</v>
      </c>
      <c r="G15" t="s">
        <v>910</v>
      </c>
      <c r="H15" t="s">
        <v>911</v>
      </c>
      <c r="I15">
        <v>87</v>
      </c>
      <c r="J15" t="str">
        <f t="shared" si="0"/>
        <v>PUNO</v>
      </c>
      <c r="K15" t="s">
        <v>2997</v>
      </c>
      <c r="L15">
        <v>139.5</v>
      </c>
      <c r="M15">
        <v>428.29</v>
      </c>
    </row>
    <row r="16" spans="1:13" x14ac:dyDescent="0.25">
      <c r="A16">
        <v>591</v>
      </c>
      <c r="B16" t="s">
        <v>1529</v>
      </c>
      <c r="C16" t="s">
        <v>1529</v>
      </c>
      <c r="D16" s="31" t="s">
        <v>1847</v>
      </c>
      <c r="E16" t="s">
        <v>2734</v>
      </c>
      <c r="F16" t="s">
        <v>2164</v>
      </c>
      <c r="G16" t="s">
        <v>910</v>
      </c>
      <c r="H16" t="s">
        <v>911</v>
      </c>
      <c r="I16">
        <v>91</v>
      </c>
      <c r="J16" t="str">
        <f t="shared" si="0"/>
        <v>PUNO</v>
      </c>
      <c r="K16" t="s">
        <v>2997</v>
      </c>
      <c r="L16">
        <v>759.10000000000014</v>
      </c>
      <c r="M16">
        <v>481.3</v>
      </c>
    </row>
    <row r="17" spans="1:13" x14ac:dyDescent="0.25">
      <c r="A17">
        <v>610</v>
      </c>
      <c r="B17" t="s">
        <v>1529</v>
      </c>
      <c r="C17" t="s">
        <v>953</v>
      </c>
      <c r="D17" s="31" t="s">
        <v>1869</v>
      </c>
      <c r="E17" t="s">
        <v>2753</v>
      </c>
      <c r="F17" t="s">
        <v>2164</v>
      </c>
      <c r="G17" t="s">
        <v>910</v>
      </c>
      <c r="H17" t="s">
        <v>911</v>
      </c>
      <c r="I17">
        <v>48</v>
      </c>
      <c r="J17" t="str">
        <f t="shared" si="0"/>
        <v>PUNO</v>
      </c>
      <c r="K17" t="s">
        <v>2997</v>
      </c>
      <c r="L17">
        <v>335.99999999999994</v>
      </c>
      <c r="M17">
        <v>508.86</v>
      </c>
    </row>
    <row r="18" spans="1:13" x14ac:dyDescent="0.25">
      <c r="A18">
        <v>624</v>
      </c>
      <c r="B18" t="s">
        <v>1529</v>
      </c>
      <c r="C18" t="s">
        <v>1529</v>
      </c>
      <c r="D18" s="31" t="s">
        <v>1887</v>
      </c>
      <c r="E18" t="s">
        <v>2767</v>
      </c>
      <c r="F18" t="s">
        <v>2164</v>
      </c>
      <c r="G18" t="s">
        <v>910</v>
      </c>
      <c r="H18" t="s">
        <v>911</v>
      </c>
      <c r="I18">
        <v>19</v>
      </c>
      <c r="J18" t="str">
        <f t="shared" si="0"/>
        <v>PUNO</v>
      </c>
      <c r="K18" t="s">
        <v>2997</v>
      </c>
      <c r="L18">
        <v>2104.85</v>
      </c>
      <c r="M18">
        <v>568.03000000000009</v>
      </c>
    </row>
    <row r="19" spans="1:13" x14ac:dyDescent="0.25">
      <c r="A19">
        <v>487</v>
      </c>
      <c r="B19" t="s">
        <v>1529</v>
      </c>
      <c r="C19" t="s">
        <v>1705</v>
      </c>
      <c r="D19" s="31" t="s">
        <v>1706</v>
      </c>
      <c r="E19" t="s">
        <v>2633</v>
      </c>
      <c r="F19" t="s">
        <v>2165</v>
      </c>
      <c r="G19" t="s">
        <v>910</v>
      </c>
      <c r="H19" t="s">
        <v>911</v>
      </c>
      <c r="I19">
        <v>76</v>
      </c>
      <c r="J19" t="str">
        <f t="shared" si="0"/>
        <v>PUNO</v>
      </c>
      <c r="K19" t="s">
        <v>2997</v>
      </c>
      <c r="L19">
        <v>74.7</v>
      </c>
      <c r="M19">
        <v>599.1</v>
      </c>
    </row>
    <row r="20" spans="1:13" x14ac:dyDescent="0.25">
      <c r="A20">
        <v>501</v>
      </c>
      <c r="B20" t="s">
        <v>1529</v>
      </c>
      <c r="C20" t="s">
        <v>953</v>
      </c>
      <c r="D20" s="31" t="s">
        <v>1723</v>
      </c>
      <c r="E20" t="s">
        <v>2647</v>
      </c>
      <c r="F20" t="s">
        <v>2165</v>
      </c>
      <c r="G20" t="s">
        <v>910</v>
      </c>
      <c r="H20" t="s">
        <v>911</v>
      </c>
      <c r="I20">
        <v>64</v>
      </c>
      <c r="J20" t="str">
        <f t="shared" si="0"/>
        <v>PUNO</v>
      </c>
      <c r="K20" t="s">
        <v>2997</v>
      </c>
      <c r="L20">
        <v>53.050000000000004</v>
      </c>
      <c r="M20">
        <v>644.49</v>
      </c>
    </row>
    <row r="21" spans="1:13" x14ac:dyDescent="0.25">
      <c r="A21">
        <v>840</v>
      </c>
      <c r="B21" t="s">
        <v>1529</v>
      </c>
      <c r="C21" t="s">
        <v>1529</v>
      </c>
      <c r="D21" s="31" t="s">
        <v>2137</v>
      </c>
      <c r="E21" t="s">
        <v>2974</v>
      </c>
      <c r="F21" t="s">
        <v>2166</v>
      </c>
      <c r="G21" t="s">
        <v>910</v>
      </c>
      <c r="H21" t="s">
        <v>911</v>
      </c>
      <c r="I21">
        <v>246</v>
      </c>
      <c r="J21" t="str">
        <f t="shared" si="0"/>
        <v>PUNO</v>
      </c>
      <c r="K21" t="s">
        <v>2997</v>
      </c>
      <c r="L21">
        <v>6346.3</v>
      </c>
      <c r="M21">
        <v>720.84</v>
      </c>
    </row>
    <row r="22" spans="1:13" x14ac:dyDescent="0.25">
      <c r="A22">
        <v>477</v>
      </c>
      <c r="B22" t="s">
        <v>1529</v>
      </c>
      <c r="C22" t="s">
        <v>1579</v>
      </c>
      <c r="D22" s="31" t="s">
        <v>1695</v>
      </c>
      <c r="E22" t="s">
        <v>2624</v>
      </c>
      <c r="F22" t="s">
        <v>2165</v>
      </c>
      <c r="G22" t="s">
        <v>910</v>
      </c>
      <c r="H22" t="s">
        <v>911</v>
      </c>
      <c r="I22">
        <v>140</v>
      </c>
      <c r="J22" t="str">
        <f t="shared" si="0"/>
        <v>PUNO</v>
      </c>
      <c r="K22" t="s">
        <v>2997</v>
      </c>
      <c r="L22">
        <v>115.05000000000001</v>
      </c>
      <c r="M22">
        <v>729.52</v>
      </c>
    </row>
    <row r="23" spans="1:13" x14ac:dyDescent="0.25">
      <c r="A23">
        <v>601</v>
      </c>
      <c r="B23" t="s">
        <v>1529</v>
      </c>
      <c r="C23" t="s">
        <v>1648</v>
      </c>
      <c r="D23" s="31" t="s">
        <v>1858</v>
      </c>
      <c r="E23" t="s">
        <v>2744</v>
      </c>
      <c r="F23" t="s">
        <v>2164</v>
      </c>
      <c r="G23" t="s">
        <v>910</v>
      </c>
      <c r="H23" t="s">
        <v>911</v>
      </c>
      <c r="I23">
        <v>132</v>
      </c>
      <c r="J23" t="str">
        <f t="shared" si="0"/>
        <v>PUNO</v>
      </c>
      <c r="K23" t="s">
        <v>2997</v>
      </c>
      <c r="L23">
        <v>1501.35</v>
      </c>
      <c r="M23">
        <v>882.2</v>
      </c>
    </row>
    <row r="24" spans="1:13" x14ac:dyDescent="0.25">
      <c r="A24">
        <v>476</v>
      </c>
      <c r="B24" t="s">
        <v>1529</v>
      </c>
      <c r="C24" t="s">
        <v>1693</v>
      </c>
      <c r="D24" s="31" t="s">
        <v>1694</v>
      </c>
      <c r="E24" t="s">
        <v>2623</v>
      </c>
      <c r="F24" t="s">
        <v>2165</v>
      </c>
      <c r="G24" t="s">
        <v>910</v>
      </c>
      <c r="H24" t="s">
        <v>911</v>
      </c>
      <c r="I24">
        <v>150</v>
      </c>
      <c r="J24" t="str">
        <f t="shared" si="0"/>
        <v>PUNO</v>
      </c>
      <c r="K24" t="s">
        <v>2997</v>
      </c>
      <c r="L24">
        <v>723.80000000000007</v>
      </c>
      <c r="M24">
        <v>892.5</v>
      </c>
    </row>
    <row r="25" spans="1:13" x14ac:dyDescent="0.25">
      <c r="A25">
        <v>606</v>
      </c>
      <c r="B25" t="s">
        <v>1529</v>
      </c>
      <c r="C25" t="s">
        <v>1529</v>
      </c>
      <c r="D25" s="31" t="s">
        <v>1864</v>
      </c>
      <c r="E25" t="s">
        <v>2749</v>
      </c>
      <c r="F25" t="s">
        <v>2164</v>
      </c>
      <c r="G25" t="s">
        <v>910</v>
      </c>
      <c r="H25" t="s">
        <v>911</v>
      </c>
      <c r="I25">
        <v>116</v>
      </c>
      <c r="J25" t="str">
        <f t="shared" si="0"/>
        <v>PUNO</v>
      </c>
      <c r="K25" t="s">
        <v>2997</v>
      </c>
      <c r="L25">
        <v>1048.55</v>
      </c>
      <c r="M25">
        <v>1093.04</v>
      </c>
    </row>
    <row r="26" spans="1:13" x14ac:dyDescent="0.25">
      <c r="A26">
        <v>489</v>
      </c>
      <c r="B26" t="s">
        <v>1529</v>
      </c>
      <c r="C26" t="s">
        <v>1058</v>
      </c>
      <c r="D26" s="31" t="s">
        <v>1708</v>
      </c>
      <c r="E26" t="s">
        <v>2635</v>
      </c>
      <c r="F26" t="s">
        <v>2165</v>
      </c>
      <c r="G26" t="s">
        <v>910</v>
      </c>
      <c r="H26" t="s">
        <v>911</v>
      </c>
      <c r="I26">
        <v>28</v>
      </c>
      <c r="J26" t="str">
        <f t="shared" si="0"/>
        <v>PUNO</v>
      </c>
      <c r="K26" t="s">
        <v>2997</v>
      </c>
      <c r="L26">
        <v>76.95</v>
      </c>
      <c r="M26">
        <v>1157.98</v>
      </c>
    </row>
    <row r="27" spans="1:13" x14ac:dyDescent="0.25">
      <c r="A27">
        <v>836</v>
      </c>
      <c r="B27" t="s">
        <v>1529</v>
      </c>
      <c r="C27" t="s">
        <v>1529</v>
      </c>
      <c r="D27" s="31" t="s">
        <v>2133</v>
      </c>
      <c r="E27" t="s">
        <v>2971</v>
      </c>
      <c r="F27" t="s">
        <v>2166</v>
      </c>
      <c r="G27" t="s">
        <v>910</v>
      </c>
      <c r="H27" t="s">
        <v>911</v>
      </c>
      <c r="I27">
        <v>446</v>
      </c>
      <c r="J27" t="str">
        <f t="shared" si="0"/>
        <v>PUNO</v>
      </c>
      <c r="K27" t="s">
        <v>2997</v>
      </c>
      <c r="L27">
        <v>2019.4499999999998</v>
      </c>
      <c r="M27">
        <v>1295.6100000000001</v>
      </c>
    </row>
    <row r="28" spans="1:13" x14ac:dyDescent="0.25">
      <c r="A28">
        <v>625</v>
      </c>
      <c r="B28" t="s">
        <v>1529</v>
      </c>
      <c r="C28" t="s">
        <v>1058</v>
      </c>
      <c r="D28" s="31" t="s">
        <v>1888</v>
      </c>
      <c r="E28" t="s">
        <v>2768</v>
      </c>
      <c r="F28" t="s">
        <v>2164</v>
      </c>
      <c r="G28" t="s">
        <v>910</v>
      </c>
      <c r="H28" t="s">
        <v>911</v>
      </c>
      <c r="I28">
        <v>21</v>
      </c>
      <c r="J28" t="str">
        <f t="shared" si="0"/>
        <v>PUNO</v>
      </c>
      <c r="K28" t="s">
        <v>2997</v>
      </c>
      <c r="L28">
        <v>584.35</v>
      </c>
      <c r="M28">
        <v>1560.81</v>
      </c>
    </row>
    <row r="29" spans="1:13" x14ac:dyDescent="0.25">
      <c r="A29">
        <v>588</v>
      </c>
      <c r="B29" t="s">
        <v>1529</v>
      </c>
      <c r="C29" t="s">
        <v>1618</v>
      </c>
      <c r="D29" s="31" t="s">
        <v>1843</v>
      </c>
      <c r="E29" t="s">
        <v>2731</v>
      </c>
      <c r="F29" t="s">
        <v>2164</v>
      </c>
      <c r="G29" t="s">
        <v>910</v>
      </c>
      <c r="H29" t="s">
        <v>911</v>
      </c>
      <c r="I29">
        <v>136</v>
      </c>
      <c r="J29" t="str">
        <f t="shared" si="0"/>
        <v>PUNO</v>
      </c>
      <c r="K29" t="s">
        <v>2997</v>
      </c>
      <c r="L29">
        <v>1817.3</v>
      </c>
      <c r="M29">
        <v>1618.7</v>
      </c>
    </row>
    <row r="30" spans="1:13" x14ac:dyDescent="0.25">
      <c r="A30">
        <v>615</v>
      </c>
      <c r="B30" t="s">
        <v>1529</v>
      </c>
      <c r="C30" t="s">
        <v>1529</v>
      </c>
      <c r="D30" s="31" t="s">
        <v>1875</v>
      </c>
      <c r="E30" t="s">
        <v>2758</v>
      </c>
      <c r="F30" t="s">
        <v>2164</v>
      </c>
      <c r="G30" t="s">
        <v>910</v>
      </c>
      <c r="H30" t="s">
        <v>911</v>
      </c>
      <c r="I30">
        <v>56</v>
      </c>
      <c r="J30" t="str">
        <f t="shared" si="0"/>
        <v>PUNO</v>
      </c>
      <c r="K30" t="s">
        <v>2997</v>
      </c>
      <c r="L30">
        <v>626.04999999999995</v>
      </c>
      <c r="M30">
        <v>1660.4299999999998</v>
      </c>
    </row>
    <row r="31" spans="1:13" x14ac:dyDescent="0.25">
      <c r="A31">
        <v>508</v>
      </c>
      <c r="B31" t="s">
        <v>1529</v>
      </c>
      <c r="C31" t="s">
        <v>1680</v>
      </c>
      <c r="D31" s="31" t="s">
        <v>1732</v>
      </c>
      <c r="E31" t="s">
        <v>2654</v>
      </c>
      <c r="F31" t="s">
        <v>2165</v>
      </c>
      <c r="G31" t="s">
        <v>910</v>
      </c>
      <c r="H31" t="s">
        <v>911</v>
      </c>
      <c r="I31">
        <v>58</v>
      </c>
      <c r="J31" t="str">
        <f t="shared" si="0"/>
        <v>PUNO</v>
      </c>
      <c r="K31" t="s">
        <v>2997</v>
      </c>
      <c r="L31">
        <v>597.25</v>
      </c>
      <c r="M31">
        <v>1678.8100000000002</v>
      </c>
    </row>
    <row r="32" spans="1:13" x14ac:dyDescent="0.25">
      <c r="A32">
        <v>478</v>
      </c>
      <c r="B32" t="s">
        <v>1529</v>
      </c>
      <c r="C32" t="s">
        <v>1554</v>
      </c>
      <c r="D32" s="31" t="s">
        <v>1696</v>
      </c>
      <c r="E32" t="s">
        <v>2625</v>
      </c>
      <c r="F32" t="s">
        <v>2165</v>
      </c>
      <c r="G32" t="s">
        <v>910</v>
      </c>
      <c r="H32" t="s">
        <v>911</v>
      </c>
      <c r="I32">
        <v>204</v>
      </c>
      <c r="J32" t="str">
        <f t="shared" si="0"/>
        <v>PUNO</v>
      </c>
      <c r="K32" t="s">
        <v>2997</v>
      </c>
      <c r="L32">
        <v>9085.0999999999985</v>
      </c>
      <c r="M32">
        <v>2137.46</v>
      </c>
    </row>
    <row r="33" spans="1:13" x14ac:dyDescent="0.25">
      <c r="A33">
        <v>623</v>
      </c>
      <c r="B33" t="s">
        <v>1529</v>
      </c>
      <c r="C33" t="s">
        <v>1583</v>
      </c>
      <c r="D33" s="31" t="s">
        <v>1886</v>
      </c>
      <c r="E33" t="s">
        <v>2766</v>
      </c>
      <c r="F33" t="s">
        <v>2164</v>
      </c>
      <c r="G33" t="s">
        <v>910</v>
      </c>
      <c r="H33" t="s">
        <v>911</v>
      </c>
      <c r="I33">
        <v>76</v>
      </c>
      <c r="J33" t="str">
        <f t="shared" si="0"/>
        <v>PUNO</v>
      </c>
      <c r="K33" t="s">
        <v>2997</v>
      </c>
      <c r="L33">
        <v>765.09999999999991</v>
      </c>
      <c r="M33">
        <v>2348.8900000000003</v>
      </c>
    </row>
    <row r="34" spans="1:13" x14ac:dyDescent="0.25">
      <c r="A34">
        <v>604</v>
      </c>
      <c r="B34" t="s">
        <v>1529</v>
      </c>
      <c r="C34" t="s">
        <v>1552</v>
      </c>
      <c r="D34" s="31" t="s">
        <v>1861</v>
      </c>
      <c r="E34" t="s">
        <v>2747</v>
      </c>
      <c r="F34" t="s">
        <v>2164</v>
      </c>
      <c r="G34" t="s">
        <v>910</v>
      </c>
      <c r="H34" t="s">
        <v>911</v>
      </c>
      <c r="I34">
        <v>398</v>
      </c>
      <c r="J34" t="str">
        <f t="shared" si="0"/>
        <v>PUNO</v>
      </c>
      <c r="K34" t="s">
        <v>2997</v>
      </c>
      <c r="M34">
        <v>2391.9899999999998</v>
      </c>
    </row>
    <row r="35" spans="1:13" x14ac:dyDescent="0.25">
      <c r="A35">
        <v>479</v>
      </c>
      <c r="B35" t="s">
        <v>1529</v>
      </c>
      <c r="C35" t="s">
        <v>1659</v>
      </c>
      <c r="D35" s="31" t="s">
        <v>1697</v>
      </c>
      <c r="E35" t="s">
        <v>2626</v>
      </c>
      <c r="F35" t="s">
        <v>2165</v>
      </c>
      <c r="G35" t="s">
        <v>910</v>
      </c>
      <c r="H35" t="s">
        <v>911</v>
      </c>
      <c r="I35">
        <v>262</v>
      </c>
      <c r="J35" t="str">
        <f t="shared" si="0"/>
        <v>PUNO</v>
      </c>
      <c r="K35" t="s">
        <v>2997</v>
      </c>
      <c r="L35">
        <v>858.25</v>
      </c>
      <c r="M35">
        <v>2419.19</v>
      </c>
    </row>
    <row r="36" spans="1:13" x14ac:dyDescent="0.25">
      <c r="A36">
        <v>499</v>
      </c>
      <c r="B36" t="s">
        <v>1529</v>
      </c>
      <c r="C36" t="s">
        <v>1529</v>
      </c>
      <c r="D36" s="31" t="s">
        <v>1721</v>
      </c>
      <c r="E36" t="s">
        <v>2645</v>
      </c>
      <c r="F36" t="s">
        <v>2165</v>
      </c>
      <c r="G36" t="s">
        <v>910</v>
      </c>
      <c r="H36" t="s">
        <v>911</v>
      </c>
      <c r="I36">
        <v>63</v>
      </c>
      <c r="J36" t="str">
        <f t="shared" si="0"/>
        <v>PUNO</v>
      </c>
      <c r="K36" t="s">
        <v>2997</v>
      </c>
      <c r="L36">
        <v>108.15</v>
      </c>
      <c r="M36">
        <v>2442.36</v>
      </c>
    </row>
    <row r="37" spans="1:13" x14ac:dyDescent="0.25">
      <c r="A37">
        <v>511</v>
      </c>
      <c r="B37" t="s">
        <v>1529</v>
      </c>
      <c r="C37" t="s">
        <v>1736</v>
      </c>
      <c r="D37" s="31" t="s">
        <v>1737</v>
      </c>
      <c r="E37" t="s">
        <v>2657</v>
      </c>
      <c r="F37" t="s">
        <v>2165</v>
      </c>
      <c r="G37" t="s">
        <v>910</v>
      </c>
      <c r="H37" t="s">
        <v>911</v>
      </c>
      <c r="I37">
        <v>122</v>
      </c>
      <c r="J37" t="str">
        <f t="shared" si="0"/>
        <v>PUNO</v>
      </c>
      <c r="K37" t="s">
        <v>2997</v>
      </c>
      <c r="L37">
        <v>358.5</v>
      </c>
      <c r="M37">
        <v>2486.6200000000003</v>
      </c>
    </row>
    <row r="38" spans="1:13" x14ac:dyDescent="0.25">
      <c r="A38">
        <v>498</v>
      </c>
      <c r="B38" t="s">
        <v>1529</v>
      </c>
      <c r="C38" t="s">
        <v>1719</v>
      </c>
      <c r="D38" s="31" t="s">
        <v>1720</v>
      </c>
      <c r="E38" t="s">
        <v>2644</v>
      </c>
      <c r="F38" t="s">
        <v>2165</v>
      </c>
      <c r="G38" t="s">
        <v>910</v>
      </c>
      <c r="H38" t="s">
        <v>911</v>
      </c>
      <c r="I38">
        <v>86</v>
      </c>
      <c r="J38" t="str">
        <f t="shared" si="0"/>
        <v>PUNO</v>
      </c>
      <c r="K38" t="s">
        <v>2997</v>
      </c>
      <c r="L38">
        <v>75.8</v>
      </c>
      <c r="M38">
        <v>2697.0200000000004</v>
      </c>
    </row>
    <row r="39" spans="1:13" x14ac:dyDescent="0.25">
      <c r="A39">
        <v>486</v>
      </c>
      <c r="B39" t="s">
        <v>1529</v>
      </c>
      <c r="C39" t="s">
        <v>1529</v>
      </c>
      <c r="D39" s="31" t="s">
        <v>1704</v>
      </c>
      <c r="E39" t="s">
        <v>2632</v>
      </c>
      <c r="F39" t="s">
        <v>2165</v>
      </c>
      <c r="G39" t="s">
        <v>910</v>
      </c>
      <c r="H39" t="s">
        <v>911</v>
      </c>
      <c r="I39">
        <v>169</v>
      </c>
      <c r="J39" t="str">
        <f t="shared" si="0"/>
        <v>PUNO</v>
      </c>
      <c r="K39" t="s">
        <v>2997</v>
      </c>
      <c r="L39">
        <v>2278.4499999999998</v>
      </c>
      <c r="M39">
        <v>2776.4900000000002</v>
      </c>
    </row>
    <row r="40" spans="1:13" x14ac:dyDescent="0.25">
      <c r="A40">
        <v>584</v>
      </c>
      <c r="B40" t="s">
        <v>1529</v>
      </c>
      <c r="C40" t="s">
        <v>1109</v>
      </c>
      <c r="D40" s="31" t="s">
        <v>1839</v>
      </c>
      <c r="E40" t="s">
        <v>2727</v>
      </c>
      <c r="F40" t="s">
        <v>2164</v>
      </c>
      <c r="G40" t="s">
        <v>910</v>
      </c>
      <c r="H40" t="s">
        <v>911</v>
      </c>
      <c r="I40">
        <v>441</v>
      </c>
      <c r="J40" t="str">
        <f t="shared" si="0"/>
        <v>PUNO</v>
      </c>
      <c r="K40" t="s">
        <v>2997</v>
      </c>
      <c r="L40">
        <v>2334</v>
      </c>
      <c r="M40">
        <v>3430.9000000000005</v>
      </c>
    </row>
    <row r="41" spans="1:13" x14ac:dyDescent="0.25">
      <c r="A41">
        <v>603</v>
      </c>
      <c r="B41" t="s">
        <v>1529</v>
      </c>
      <c r="C41" t="s">
        <v>1529</v>
      </c>
      <c r="D41" s="31" t="s">
        <v>1860</v>
      </c>
      <c r="E41" t="s">
        <v>2746</v>
      </c>
      <c r="F41" t="s">
        <v>2164</v>
      </c>
      <c r="G41" t="s">
        <v>910</v>
      </c>
      <c r="H41" t="s">
        <v>911</v>
      </c>
      <c r="I41">
        <v>56</v>
      </c>
      <c r="J41" t="str">
        <f t="shared" si="0"/>
        <v>PUNO</v>
      </c>
      <c r="K41" t="s">
        <v>2997</v>
      </c>
      <c r="L41">
        <v>2976.3500000000004</v>
      </c>
      <c r="M41">
        <v>3636.9400000000005</v>
      </c>
    </row>
    <row r="42" spans="1:13" x14ac:dyDescent="0.25">
      <c r="A42">
        <v>598</v>
      </c>
      <c r="B42" t="s">
        <v>1529</v>
      </c>
      <c r="C42" t="s">
        <v>1554</v>
      </c>
      <c r="D42" s="31" t="s">
        <v>1855</v>
      </c>
      <c r="E42" t="s">
        <v>2741</v>
      </c>
      <c r="F42" t="s">
        <v>2164</v>
      </c>
      <c r="G42" t="s">
        <v>910</v>
      </c>
      <c r="H42" t="s">
        <v>911</v>
      </c>
      <c r="I42">
        <v>1031</v>
      </c>
      <c r="J42" t="str">
        <f t="shared" si="0"/>
        <v>PUNO</v>
      </c>
      <c r="K42" t="s">
        <v>2997</v>
      </c>
      <c r="L42">
        <v>6203.7499999999991</v>
      </c>
      <c r="M42">
        <v>3689.0299999999997</v>
      </c>
    </row>
    <row r="43" spans="1:13" x14ac:dyDescent="0.25">
      <c r="A43">
        <v>585</v>
      </c>
      <c r="B43" t="s">
        <v>1529</v>
      </c>
      <c r="C43" t="s">
        <v>1531</v>
      </c>
      <c r="D43" s="31" t="s">
        <v>1840</v>
      </c>
      <c r="E43" t="s">
        <v>2728</v>
      </c>
      <c r="F43" t="s">
        <v>2164</v>
      </c>
      <c r="G43" t="s">
        <v>910</v>
      </c>
      <c r="H43" t="s">
        <v>911</v>
      </c>
      <c r="I43">
        <v>354</v>
      </c>
      <c r="J43" t="str">
        <f t="shared" si="0"/>
        <v>PUNO</v>
      </c>
      <c r="K43" t="s">
        <v>2997</v>
      </c>
      <c r="L43">
        <v>1303.1500000000001</v>
      </c>
      <c r="M43">
        <v>4355.880000000001</v>
      </c>
    </row>
    <row r="44" spans="1:13" x14ac:dyDescent="0.25">
      <c r="A44">
        <v>475</v>
      </c>
      <c r="B44" t="s">
        <v>1529</v>
      </c>
      <c r="C44" t="s">
        <v>1529</v>
      </c>
      <c r="D44" s="31" t="s">
        <v>1692</v>
      </c>
      <c r="E44" t="s">
        <v>2622</v>
      </c>
      <c r="F44" t="s">
        <v>2165</v>
      </c>
      <c r="G44" t="s">
        <v>910</v>
      </c>
      <c r="H44" t="s">
        <v>911</v>
      </c>
      <c r="I44">
        <v>213</v>
      </c>
      <c r="J44" t="str">
        <f t="shared" si="0"/>
        <v>PUNO</v>
      </c>
      <c r="K44" t="s">
        <v>2997</v>
      </c>
      <c r="L44">
        <v>921.05</v>
      </c>
      <c r="M44">
        <v>4608.41</v>
      </c>
    </row>
    <row r="45" spans="1:13" x14ac:dyDescent="0.25">
      <c r="A45">
        <v>605</v>
      </c>
      <c r="B45" t="s">
        <v>1529</v>
      </c>
      <c r="C45" t="s">
        <v>1862</v>
      </c>
      <c r="D45" s="31" t="s">
        <v>1863</v>
      </c>
      <c r="E45" t="s">
        <v>2748</v>
      </c>
      <c r="F45" t="s">
        <v>2164</v>
      </c>
      <c r="G45" t="s">
        <v>910</v>
      </c>
      <c r="H45" t="s">
        <v>911</v>
      </c>
      <c r="I45">
        <v>573</v>
      </c>
      <c r="J45" t="str">
        <f t="shared" si="0"/>
        <v>PUNO</v>
      </c>
      <c r="K45" t="s">
        <v>2997</v>
      </c>
      <c r="L45">
        <v>6297.3499999999995</v>
      </c>
      <c r="M45">
        <v>5005.08</v>
      </c>
    </row>
    <row r="46" spans="1:13" x14ac:dyDescent="0.25">
      <c r="A46">
        <v>589</v>
      </c>
      <c r="B46" t="s">
        <v>1529</v>
      </c>
      <c r="C46" t="s">
        <v>1579</v>
      </c>
      <c r="D46" s="31" t="s">
        <v>1844</v>
      </c>
      <c r="E46" t="s">
        <v>2732</v>
      </c>
      <c r="F46" t="s">
        <v>2164</v>
      </c>
      <c r="G46" t="s">
        <v>910</v>
      </c>
      <c r="H46" t="s">
        <v>911</v>
      </c>
      <c r="I46">
        <v>545</v>
      </c>
      <c r="J46" t="str">
        <f t="shared" si="0"/>
        <v>PUNO</v>
      </c>
      <c r="K46" t="s">
        <v>2997</v>
      </c>
      <c r="L46">
        <v>3354.8500000000004</v>
      </c>
      <c r="M46">
        <v>5039.8499999999995</v>
      </c>
    </row>
    <row r="47" spans="1:13" x14ac:dyDescent="0.25">
      <c r="A47">
        <v>831</v>
      </c>
      <c r="B47" t="s">
        <v>1529</v>
      </c>
      <c r="C47" t="s">
        <v>915</v>
      </c>
      <c r="D47" s="31" t="s">
        <v>2128</v>
      </c>
      <c r="E47" t="s">
        <v>2967</v>
      </c>
      <c r="F47" t="s">
        <v>2166</v>
      </c>
      <c r="G47" t="s">
        <v>910</v>
      </c>
      <c r="H47" t="s">
        <v>911</v>
      </c>
      <c r="I47">
        <v>990</v>
      </c>
      <c r="J47" t="str">
        <f t="shared" si="0"/>
        <v>PUNO</v>
      </c>
      <c r="K47" t="s">
        <v>2997</v>
      </c>
      <c r="L47">
        <v>6912.7999999999993</v>
      </c>
      <c r="M47">
        <v>5382.9199999999992</v>
      </c>
    </row>
    <row r="48" spans="1:13" x14ac:dyDescent="0.25">
      <c r="A48">
        <v>621</v>
      </c>
      <c r="B48" t="s">
        <v>1529</v>
      </c>
      <c r="C48" t="s">
        <v>1659</v>
      </c>
      <c r="D48" s="31" t="s">
        <v>1883</v>
      </c>
      <c r="E48" t="s">
        <v>2764</v>
      </c>
      <c r="F48" t="s">
        <v>2164</v>
      </c>
      <c r="G48" t="s">
        <v>910</v>
      </c>
      <c r="H48" t="s">
        <v>911</v>
      </c>
      <c r="I48">
        <v>59</v>
      </c>
      <c r="J48" t="str">
        <f t="shared" si="0"/>
        <v>PUNO</v>
      </c>
      <c r="K48" t="s">
        <v>2997</v>
      </c>
      <c r="L48">
        <v>7138.8</v>
      </c>
      <c r="M48">
        <v>5972.17</v>
      </c>
    </row>
    <row r="49" spans="1:13" x14ac:dyDescent="0.25">
      <c r="A49">
        <v>594</v>
      </c>
      <c r="B49" t="s">
        <v>1529</v>
      </c>
      <c r="C49" t="s">
        <v>915</v>
      </c>
      <c r="D49" s="31" t="s">
        <v>1851</v>
      </c>
      <c r="E49" t="s">
        <v>2737</v>
      </c>
      <c r="F49" t="s">
        <v>2164</v>
      </c>
      <c r="G49" t="s">
        <v>910</v>
      </c>
      <c r="H49" t="s">
        <v>911</v>
      </c>
      <c r="I49">
        <v>1093</v>
      </c>
      <c r="J49" t="str">
        <f t="shared" si="0"/>
        <v>PUNO</v>
      </c>
      <c r="K49" t="s">
        <v>2997</v>
      </c>
      <c r="L49">
        <v>5679.9500000000007</v>
      </c>
      <c r="M49">
        <v>6174.1099999999988</v>
      </c>
    </row>
    <row r="50" spans="1:13" x14ac:dyDescent="0.25">
      <c r="A50">
        <v>514</v>
      </c>
      <c r="B50" t="s">
        <v>1529</v>
      </c>
      <c r="C50" t="s">
        <v>1542</v>
      </c>
      <c r="D50" s="31" t="s">
        <v>1740</v>
      </c>
      <c r="E50" t="s">
        <v>2660</v>
      </c>
      <c r="F50" t="s">
        <v>2165</v>
      </c>
      <c r="G50" t="s">
        <v>910</v>
      </c>
      <c r="H50" t="s">
        <v>911</v>
      </c>
      <c r="I50">
        <v>176</v>
      </c>
      <c r="J50" t="str">
        <f t="shared" si="0"/>
        <v>PUNO</v>
      </c>
      <c r="K50" t="s">
        <v>2997</v>
      </c>
      <c r="L50">
        <v>144.39999999999998</v>
      </c>
      <c r="M50">
        <v>7733.6099999999988</v>
      </c>
    </row>
    <row r="51" spans="1:13" x14ac:dyDescent="0.25">
      <c r="A51">
        <v>837</v>
      </c>
      <c r="B51" t="s">
        <v>1529</v>
      </c>
      <c r="C51" t="s">
        <v>1648</v>
      </c>
      <c r="D51" s="31" t="s">
        <v>2134</v>
      </c>
      <c r="E51" t="s">
        <v>2972</v>
      </c>
      <c r="F51" t="s">
        <v>2166</v>
      </c>
      <c r="G51" t="s">
        <v>910</v>
      </c>
      <c r="H51" t="s">
        <v>911</v>
      </c>
      <c r="I51">
        <v>309</v>
      </c>
      <c r="J51" t="str">
        <f t="shared" si="0"/>
        <v>PUNO</v>
      </c>
      <c r="K51" t="s">
        <v>2997</v>
      </c>
      <c r="L51">
        <v>9224.4500000000007</v>
      </c>
      <c r="M51">
        <v>7894.6100000000006</v>
      </c>
    </row>
    <row r="52" spans="1:13" x14ac:dyDescent="0.25">
      <c r="A52">
        <v>597</v>
      </c>
      <c r="B52" t="s">
        <v>1529</v>
      </c>
      <c r="C52" t="s">
        <v>1554</v>
      </c>
      <c r="D52" s="31" t="s">
        <v>1854</v>
      </c>
      <c r="E52" t="s">
        <v>2740</v>
      </c>
      <c r="F52" t="s">
        <v>2164</v>
      </c>
      <c r="G52" t="s">
        <v>910</v>
      </c>
      <c r="H52" t="s">
        <v>911</v>
      </c>
      <c r="I52">
        <v>152</v>
      </c>
      <c r="J52" t="str">
        <f t="shared" si="0"/>
        <v>PUNO</v>
      </c>
      <c r="K52" t="s">
        <v>2997</v>
      </c>
      <c r="L52">
        <v>2324.8000000000002</v>
      </c>
      <c r="M52">
        <v>8068.6900000000005</v>
      </c>
    </row>
    <row r="53" spans="1:13" x14ac:dyDescent="0.25">
      <c r="A53">
        <v>505</v>
      </c>
      <c r="B53" t="s">
        <v>1529</v>
      </c>
      <c r="C53" t="s">
        <v>1529</v>
      </c>
      <c r="D53" s="31" t="s">
        <v>1728</v>
      </c>
      <c r="E53" t="s">
        <v>2651</v>
      </c>
      <c r="F53" t="s">
        <v>2165</v>
      </c>
      <c r="G53" t="s">
        <v>910</v>
      </c>
      <c r="H53" t="s">
        <v>911</v>
      </c>
      <c r="I53">
        <v>93</v>
      </c>
      <c r="J53" t="str">
        <f t="shared" si="0"/>
        <v>PUNO</v>
      </c>
      <c r="K53" t="s">
        <v>2997</v>
      </c>
      <c r="L53">
        <v>648.15000000000009</v>
      </c>
      <c r="M53">
        <v>8905.41</v>
      </c>
    </row>
    <row r="54" spans="1:13" x14ac:dyDescent="0.25">
      <c r="A54">
        <v>829</v>
      </c>
      <c r="B54" t="s">
        <v>1529</v>
      </c>
      <c r="C54" t="s">
        <v>2125</v>
      </c>
      <c r="D54" s="31" t="s">
        <v>2126</v>
      </c>
      <c r="E54" t="s">
        <v>2965</v>
      </c>
      <c r="F54" t="s">
        <v>2166</v>
      </c>
      <c r="G54" t="s">
        <v>910</v>
      </c>
      <c r="H54" t="s">
        <v>911</v>
      </c>
      <c r="I54">
        <v>1076</v>
      </c>
      <c r="J54" t="str">
        <f t="shared" si="0"/>
        <v>PUNO</v>
      </c>
      <c r="K54" t="s">
        <v>2997</v>
      </c>
      <c r="L54">
        <v>4360</v>
      </c>
      <c r="M54">
        <v>9447.1299999999992</v>
      </c>
    </row>
    <row r="55" spans="1:13" x14ac:dyDescent="0.25">
      <c r="A55">
        <v>617</v>
      </c>
      <c r="B55" t="s">
        <v>1529</v>
      </c>
      <c r="C55" t="s">
        <v>1736</v>
      </c>
      <c r="D55" s="31" t="s">
        <v>1877</v>
      </c>
      <c r="E55" t="s">
        <v>2760</v>
      </c>
      <c r="F55" t="s">
        <v>2164</v>
      </c>
      <c r="G55" t="s">
        <v>910</v>
      </c>
      <c r="H55" t="s">
        <v>911</v>
      </c>
      <c r="I55">
        <v>155</v>
      </c>
      <c r="J55" t="str">
        <f t="shared" si="0"/>
        <v>PUNO</v>
      </c>
      <c r="K55" t="s">
        <v>2997</v>
      </c>
      <c r="L55">
        <v>6204.2</v>
      </c>
      <c r="M55">
        <v>9810.8999999999978</v>
      </c>
    </row>
    <row r="56" spans="1:13" x14ac:dyDescent="0.25">
      <c r="A56">
        <v>593</v>
      </c>
      <c r="B56" t="s">
        <v>1529</v>
      </c>
      <c r="C56" t="s">
        <v>1714</v>
      </c>
      <c r="D56" s="31" t="s">
        <v>1850</v>
      </c>
      <c r="E56" t="s">
        <v>2736</v>
      </c>
      <c r="F56" t="s">
        <v>2164</v>
      </c>
      <c r="G56" t="s">
        <v>910</v>
      </c>
      <c r="H56" t="s">
        <v>911</v>
      </c>
      <c r="I56">
        <v>718</v>
      </c>
      <c r="J56" t="str">
        <f t="shared" si="0"/>
        <v>PUNO</v>
      </c>
      <c r="K56" t="s">
        <v>2997</v>
      </c>
      <c r="L56">
        <v>5261.15</v>
      </c>
      <c r="M56">
        <v>10089.220000000001</v>
      </c>
    </row>
    <row r="57" spans="1:13" x14ac:dyDescent="0.25">
      <c r="A57">
        <v>496</v>
      </c>
      <c r="B57" t="s">
        <v>1529</v>
      </c>
      <c r="C57" t="s">
        <v>1618</v>
      </c>
      <c r="D57" s="31" t="s">
        <v>1717</v>
      </c>
      <c r="E57" t="s">
        <v>2642</v>
      </c>
      <c r="F57" t="s">
        <v>2165</v>
      </c>
      <c r="G57" t="s">
        <v>910</v>
      </c>
      <c r="H57" t="s">
        <v>911</v>
      </c>
      <c r="I57">
        <v>257</v>
      </c>
      <c r="J57" t="str">
        <f t="shared" si="0"/>
        <v>PUNO</v>
      </c>
      <c r="K57" t="s">
        <v>2997</v>
      </c>
      <c r="L57">
        <v>2110.8000000000006</v>
      </c>
      <c r="M57">
        <v>10569.419999999998</v>
      </c>
    </row>
    <row r="58" spans="1:13" x14ac:dyDescent="0.25">
      <c r="A58">
        <v>586</v>
      </c>
      <c r="B58" t="s">
        <v>1529</v>
      </c>
      <c r="C58" t="s">
        <v>1554</v>
      </c>
      <c r="D58" s="31" t="s">
        <v>1841</v>
      </c>
      <c r="E58" t="s">
        <v>2729</v>
      </c>
      <c r="F58" t="s">
        <v>2164</v>
      </c>
      <c r="G58" t="s">
        <v>910</v>
      </c>
      <c r="H58" t="s">
        <v>911</v>
      </c>
      <c r="I58">
        <v>1075</v>
      </c>
      <c r="J58" t="str">
        <f t="shared" si="0"/>
        <v>PUNO</v>
      </c>
      <c r="K58" t="s">
        <v>2997</v>
      </c>
      <c r="L58">
        <v>8502.0499999999993</v>
      </c>
      <c r="M58">
        <v>10807.49</v>
      </c>
    </row>
    <row r="59" spans="1:13" x14ac:dyDescent="0.25">
      <c r="A59">
        <v>473</v>
      </c>
      <c r="B59" t="s">
        <v>1529</v>
      </c>
      <c r="C59" t="s">
        <v>1529</v>
      </c>
      <c r="D59" s="31" t="s">
        <v>1690</v>
      </c>
      <c r="E59" t="s">
        <v>2620</v>
      </c>
      <c r="F59" t="s">
        <v>2165</v>
      </c>
      <c r="G59" t="s">
        <v>910</v>
      </c>
      <c r="H59" t="s">
        <v>911</v>
      </c>
      <c r="I59">
        <v>306</v>
      </c>
      <c r="J59" t="str">
        <f t="shared" si="0"/>
        <v>PUNO</v>
      </c>
      <c r="K59" t="s">
        <v>2997</v>
      </c>
      <c r="L59">
        <v>43155.700000000004</v>
      </c>
      <c r="M59">
        <v>12921.57</v>
      </c>
    </row>
    <row r="60" spans="1:13" x14ac:dyDescent="0.25">
      <c r="A60">
        <v>835</v>
      </c>
      <c r="B60" t="s">
        <v>1529</v>
      </c>
      <c r="C60" t="s">
        <v>943</v>
      </c>
      <c r="D60" s="31" t="s">
        <v>2132</v>
      </c>
      <c r="E60" t="s">
        <v>2970</v>
      </c>
      <c r="F60" t="s">
        <v>2166</v>
      </c>
      <c r="G60" t="s">
        <v>910</v>
      </c>
      <c r="H60" t="s">
        <v>911</v>
      </c>
      <c r="I60">
        <v>762</v>
      </c>
      <c r="J60" t="str">
        <f t="shared" si="0"/>
        <v>PUNO</v>
      </c>
      <c r="K60" t="s">
        <v>2997</v>
      </c>
      <c r="L60">
        <v>6941.9</v>
      </c>
      <c r="M60">
        <v>14415.3</v>
      </c>
    </row>
    <row r="61" spans="1:13" x14ac:dyDescent="0.25">
      <c r="A61">
        <v>474</v>
      </c>
      <c r="B61" t="s">
        <v>1529</v>
      </c>
      <c r="C61" t="s">
        <v>1529</v>
      </c>
      <c r="D61" s="31" t="s">
        <v>1691</v>
      </c>
      <c r="E61" t="s">
        <v>2621</v>
      </c>
      <c r="F61" t="s">
        <v>2165</v>
      </c>
      <c r="G61" t="s">
        <v>910</v>
      </c>
      <c r="H61" t="s">
        <v>911</v>
      </c>
      <c r="I61">
        <v>239</v>
      </c>
      <c r="J61" t="str">
        <f t="shared" si="0"/>
        <v>PUNO</v>
      </c>
      <c r="K61" t="s">
        <v>2997</v>
      </c>
      <c r="M61">
        <v>17712.850000000002</v>
      </c>
    </row>
    <row r="62" spans="1:13" x14ac:dyDescent="0.25">
      <c r="A62">
        <v>834</v>
      </c>
      <c r="B62" t="s">
        <v>1529</v>
      </c>
      <c r="C62" t="s">
        <v>1554</v>
      </c>
      <c r="D62" s="31" t="s">
        <v>2131</v>
      </c>
      <c r="E62" t="s">
        <v>2969</v>
      </c>
      <c r="F62" t="s">
        <v>2166</v>
      </c>
      <c r="G62" t="s">
        <v>910</v>
      </c>
      <c r="H62" t="s">
        <v>911</v>
      </c>
      <c r="I62">
        <v>1657</v>
      </c>
      <c r="J62" t="str">
        <f t="shared" si="0"/>
        <v>PUNO</v>
      </c>
      <c r="K62" t="s">
        <v>2997</v>
      </c>
      <c r="L62">
        <v>17964.700000000004</v>
      </c>
      <c r="M62">
        <v>26644.140000000003</v>
      </c>
    </row>
    <row r="63" spans="1:13" x14ac:dyDescent="0.25">
      <c r="A63">
        <v>839</v>
      </c>
      <c r="B63" t="s">
        <v>1529</v>
      </c>
      <c r="C63" t="s">
        <v>1529</v>
      </c>
      <c r="D63" s="31" t="s">
        <v>2136</v>
      </c>
      <c r="E63" t="s">
        <v>2973</v>
      </c>
      <c r="F63" t="s">
        <v>2166</v>
      </c>
      <c r="G63" t="s">
        <v>910</v>
      </c>
      <c r="H63" t="s">
        <v>911</v>
      </c>
      <c r="I63">
        <v>1163</v>
      </c>
      <c r="J63" t="str">
        <f t="shared" si="0"/>
        <v>PUNO</v>
      </c>
      <c r="K63" t="s">
        <v>2997</v>
      </c>
      <c r="L63">
        <v>28818.55</v>
      </c>
      <c r="M63">
        <v>28980.609999999997</v>
      </c>
    </row>
    <row r="64" spans="1:13" x14ac:dyDescent="0.25">
      <c r="A64">
        <v>705</v>
      </c>
      <c r="B64" t="s">
        <v>907</v>
      </c>
      <c r="C64" t="s">
        <v>944</v>
      </c>
      <c r="D64" s="31" t="s">
        <v>1985</v>
      </c>
      <c r="E64" t="s">
        <v>2844</v>
      </c>
      <c r="F64" t="s">
        <v>2164</v>
      </c>
      <c r="G64" t="s">
        <v>910</v>
      </c>
      <c r="H64" t="s">
        <v>911</v>
      </c>
      <c r="I64">
        <v>47</v>
      </c>
      <c r="J64" t="str">
        <f t="shared" si="0"/>
        <v>ACORA</v>
      </c>
      <c r="K64" t="s">
        <v>2996</v>
      </c>
      <c r="L64">
        <v>13.95</v>
      </c>
    </row>
    <row r="65" spans="1:12" x14ac:dyDescent="0.25">
      <c r="A65">
        <v>255</v>
      </c>
      <c r="B65" t="s">
        <v>1302</v>
      </c>
      <c r="C65" t="s">
        <v>1302</v>
      </c>
      <c r="D65" s="31" t="s">
        <v>1353</v>
      </c>
      <c r="E65" t="s">
        <v>2414</v>
      </c>
      <c r="F65" t="s">
        <v>2165</v>
      </c>
      <c r="G65" t="s">
        <v>910</v>
      </c>
      <c r="H65" t="s">
        <v>911</v>
      </c>
      <c r="I65">
        <v>34</v>
      </c>
      <c r="J65" t="str">
        <f t="shared" si="0"/>
        <v>COATA</v>
      </c>
      <c r="K65" t="s">
        <v>2997</v>
      </c>
      <c r="L65">
        <v>36.4</v>
      </c>
    </row>
    <row r="66" spans="1:12" x14ac:dyDescent="0.25">
      <c r="A66">
        <v>512</v>
      </c>
      <c r="B66" t="s">
        <v>1529</v>
      </c>
      <c r="C66" t="s">
        <v>1573</v>
      </c>
      <c r="D66" s="31" t="s">
        <v>1738</v>
      </c>
      <c r="E66" t="s">
        <v>2658</v>
      </c>
      <c r="F66" t="s">
        <v>2165</v>
      </c>
      <c r="G66" t="s">
        <v>910</v>
      </c>
      <c r="H66" t="s">
        <v>911</v>
      </c>
      <c r="I66">
        <v>16</v>
      </c>
      <c r="J66" t="str">
        <f t="shared" ref="J66:J129" si="1">+B66</f>
        <v>PUNO</v>
      </c>
      <c r="K66" t="s">
        <v>2997</v>
      </c>
      <c r="L66">
        <v>38.349999999999994</v>
      </c>
    </row>
    <row r="67" spans="1:12" x14ac:dyDescent="0.25">
      <c r="A67">
        <v>700</v>
      </c>
      <c r="B67" t="s">
        <v>907</v>
      </c>
      <c r="C67" t="s">
        <v>1007</v>
      </c>
      <c r="D67" s="31" t="s">
        <v>1979</v>
      </c>
      <c r="E67" t="s">
        <v>2839</v>
      </c>
      <c r="F67" t="s">
        <v>2164</v>
      </c>
      <c r="G67" t="s">
        <v>910</v>
      </c>
      <c r="H67" t="s">
        <v>911</v>
      </c>
      <c r="I67">
        <v>12</v>
      </c>
      <c r="J67" t="str">
        <f t="shared" si="1"/>
        <v>ACORA</v>
      </c>
      <c r="K67" t="s">
        <v>2996</v>
      </c>
      <c r="L67">
        <v>38.700000000000003</v>
      </c>
    </row>
    <row r="68" spans="1:12" x14ac:dyDescent="0.25">
      <c r="A68">
        <v>645</v>
      </c>
      <c r="B68" t="s">
        <v>907</v>
      </c>
      <c r="C68" t="s">
        <v>1069</v>
      </c>
      <c r="D68" s="31" t="s">
        <v>1913</v>
      </c>
      <c r="E68" t="s">
        <v>2787</v>
      </c>
      <c r="F68" t="s">
        <v>2164</v>
      </c>
      <c r="G68" t="s">
        <v>910</v>
      </c>
      <c r="H68" t="s">
        <v>911</v>
      </c>
      <c r="I68">
        <v>18</v>
      </c>
      <c r="J68" t="str">
        <f t="shared" si="1"/>
        <v>ACORA</v>
      </c>
      <c r="K68" t="s">
        <v>2996</v>
      </c>
      <c r="L68">
        <v>41</v>
      </c>
    </row>
    <row r="69" spans="1:12" x14ac:dyDescent="0.25">
      <c r="A69">
        <v>743</v>
      </c>
      <c r="B69" t="s">
        <v>1659</v>
      </c>
      <c r="C69" t="s">
        <v>2031</v>
      </c>
      <c r="D69" s="31" t="s">
        <v>2032</v>
      </c>
      <c r="E69" t="s">
        <v>2882</v>
      </c>
      <c r="F69" t="s">
        <v>2164</v>
      </c>
      <c r="G69" t="s">
        <v>910</v>
      </c>
      <c r="H69" t="s">
        <v>911</v>
      </c>
      <c r="I69">
        <v>9</v>
      </c>
      <c r="J69" t="str">
        <f t="shared" si="1"/>
        <v>SAN ANTONIO</v>
      </c>
      <c r="K69" t="s">
        <v>2996</v>
      </c>
      <c r="L69">
        <v>42</v>
      </c>
    </row>
    <row r="70" spans="1:12" x14ac:dyDescent="0.25">
      <c r="A70">
        <v>856</v>
      </c>
      <c r="B70" t="s">
        <v>1489</v>
      </c>
      <c r="C70" t="s">
        <v>1457</v>
      </c>
      <c r="D70" s="31" t="s">
        <v>2155</v>
      </c>
      <c r="E70" t="s">
        <v>2989</v>
      </c>
      <c r="F70" t="s">
        <v>2166</v>
      </c>
      <c r="G70" t="s">
        <v>910</v>
      </c>
      <c r="H70" t="s">
        <v>911</v>
      </c>
      <c r="I70">
        <v>32</v>
      </c>
      <c r="J70" t="str">
        <f t="shared" si="1"/>
        <v>PLATERIA</v>
      </c>
      <c r="K70" t="s">
        <v>2996</v>
      </c>
      <c r="L70">
        <v>42</v>
      </c>
    </row>
    <row r="71" spans="1:12" x14ac:dyDescent="0.25">
      <c r="A71">
        <v>747</v>
      </c>
      <c r="B71" t="s">
        <v>1302</v>
      </c>
      <c r="C71" t="s">
        <v>1321</v>
      </c>
      <c r="D71" s="31" t="s">
        <v>2037</v>
      </c>
      <c r="E71" t="s">
        <v>2886</v>
      </c>
      <c r="F71" t="s">
        <v>2164</v>
      </c>
      <c r="G71" t="s">
        <v>910</v>
      </c>
      <c r="H71" t="s">
        <v>911</v>
      </c>
      <c r="I71">
        <v>35</v>
      </c>
      <c r="J71" t="str">
        <f t="shared" si="1"/>
        <v>COATA</v>
      </c>
      <c r="K71" t="s">
        <v>2996</v>
      </c>
      <c r="L71">
        <v>42.750000000000007</v>
      </c>
    </row>
    <row r="72" spans="1:12" x14ac:dyDescent="0.25">
      <c r="A72">
        <v>181</v>
      </c>
      <c r="B72" t="s">
        <v>1166</v>
      </c>
      <c r="C72" t="s">
        <v>1202</v>
      </c>
      <c r="D72" s="31" t="s">
        <v>1224</v>
      </c>
      <c r="E72" t="s">
        <v>2345</v>
      </c>
      <c r="F72" t="s">
        <v>2165</v>
      </c>
      <c r="G72" t="s">
        <v>910</v>
      </c>
      <c r="H72" t="s">
        <v>911</v>
      </c>
      <c r="I72">
        <v>8</v>
      </c>
      <c r="J72" t="str">
        <f t="shared" si="1"/>
        <v>CAPACHICA</v>
      </c>
      <c r="K72" t="s">
        <v>2996</v>
      </c>
      <c r="L72">
        <v>43.05</v>
      </c>
    </row>
    <row r="73" spans="1:12" x14ac:dyDescent="0.25">
      <c r="A73">
        <v>569</v>
      </c>
      <c r="B73" t="s">
        <v>1166</v>
      </c>
      <c r="C73" t="s">
        <v>1173</v>
      </c>
      <c r="D73" s="31" t="s">
        <v>1824</v>
      </c>
      <c r="E73" t="s">
        <v>2712</v>
      </c>
      <c r="F73" t="s">
        <v>2164</v>
      </c>
      <c r="G73" t="s">
        <v>910</v>
      </c>
      <c r="H73" t="s">
        <v>911</v>
      </c>
      <c r="I73">
        <v>38</v>
      </c>
      <c r="J73" t="str">
        <f t="shared" si="1"/>
        <v>CAPACHICA</v>
      </c>
      <c r="K73" t="s">
        <v>2996</v>
      </c>
      <c r="L73">
        <v>43.05</v>
      </c>
    </row>
    <row r="74" spans="1:12" x14ac:dyDescent="0.25">
      <c r="A74">
        <v>698</v>
      </c>
      <c r="B74" t="s">
        <v>907</v>
      </c>
      <c r="C74" t="s">
        <v>936</v>
      </c>
      <c r="D74" s="31" t="s">
        <v>1977</v>
      </c>
      <c r="E74" t="s">
        <v>2837</v>
      </c>
      <c r="F74" t="s">
        <v>2164</v>
      </c>
      <c r="G74" t="s">
        <v>910</v>
      </c>
      <c r="H74" t="s">
        <v>911</v>
      </c>
      <c r="I74">
        <v>15</v>
      </c>
      <c r="J74" t="str">
        <f t="shared" si="1"/>
        <v>ACORA</v>
      </c>
      <c r="K74" t="s">
        <v>2996</v>
      </c>
      <c r="L74">
        <v>43.05</v>
      </c>
    </row>
    <row r="75" spans="1:12" x14ac:dyDescent="0.25">
      <c r="A75">
        <v>759</v>
      </c>
      <c r="B75" t="s">
        <v>1489</v>
      </c>
      <c r="C75" t="s">
        <v>1461</v>
      </c>
      <c r="D75" s="31" t="s">
        <v>2051</v>
      </c>
      <c r="E75" t="s">
        <v>2898</v>
      </c>
      <c r="F75" t="s">
        <v>2164</v>
      </c>
      <c r="G75" t="s">
        <v>910</v>
      </c>
      <c r="H75" t="s">
        <v>911</v>
      </c>
      <c r="I75">
        <v>1</v>
      </c>
      <c r="J75" t="str">
        <f t="shared" si="1"/>
        <v>PLATERIA</v>
      </c>
      <c r="K75" t="s">
        <v>2996</v>
      </c>
      <c r="L75">
        <v>43.05</v>
      </c>
    </row>
    <row r="76" spans="1:12" x14ac:dyDescent="0.25">
      <c r="A76">
        <v>674</v>
      </c>
      <c r="B76" t="s">
        <v>907</v>
      </c>
      <c r="C76" t="s">
        <v>1948</v>
      </c>
      <c r="D76" s="31" t="s">
        <v>1949</v>
      </c>
      <c r="E76" t="s">
        <v>2813</v>
      </c>
      <c r="F76" t="s">
        <v>2164</v>
      </c>
      <c r="G76" t="s">
        <v>910</v>
      </c>
      <c r="H76" t="s">
        <v>911</v>
      </c>
      <c r="I76">
        <v>7</v>
      </c>
      <c r="J76" t="str">
        <f t="shared" si="1"/>
        <v>ACORA</v>
      </c>
      <c r="K76" t="s">
        <v>2996</v>
      </c>
      <c r="L76">
        <v>43.3</v>
      </c>
    </row>
    <row r="77" spans="1:12" x14ac:dyDescent="0.25">
      <c r="A77">
        <v>760</v>
      </c>
      <c r="B77" t="s">
        <v>1489</v>
      </c>
      <c r="C77" t="s">
        <v>1457</v>
      </c>
      <c r="D77" s="31" t="s">
        <v>2052</v>
      </c>
      <c r="E77" t="s">
        <v>2899</v>
      </c>
      <c r="F77" t="s">
        <v>2164</v>
      </c>
      <c r="G77" t="s">
        <v>910</v>
      </c>
      <c r="H77" t="s">
        <v>911</v>
      </c>
      <c r="I77">
        <v>13</v>
      </c>
      <c r="J77" t="str">
        <f t="shared" si="1"/>
        <v>PLATERIA</v>
      </c>
      <c r="K77" t="s">
        <v>2996</v>
      </c>
      <c r="L77">
        <v>44.4</v>
      </c>
    </row>
    <row r="78" spans="1:12" x14ac:dyDescent="0.25">
      <c r="A78">
        <v>692</v>
      </c>
      <c r="B78" t="s">
        <v>907</v>
      </c>
      <c r="C78" t="s">
        <v>974</v>
      </c>
      <c r="D78" s="31" t="s">
        <v>1969</v>
      </c>
      <c r="E78" t="s">
        <v>2831</v>
      </c>
      <c r="F78" t="s">
        <v>2164</v>
      </c>
      <c r="G78" t="s">
        <v>910</v>
      </c>
      <c r="H78" t="s">
        <v>911</v>
      </c>
      <c r="I78">
        <v>12</v>
      </c>
      <c r="J78" t="str">
        <f t="shared" si="1"/>
        <v>ACORA</v>
      </c>
      <c r="K78" t="s">
        <v>2996</v>
      </c>
      <c r="L78">
        <v>45.2</v>
      </c>
    </row>
    <row r="79" spans="1:12" x14ac:dyDescent="0.25">
      <c r="A79">
        <v>660</v>
      </c>
      <c r="B79" t="s">
        <v>1433</v>
      </c>
      <c r="C79" t="s">
        <v>1487</v>
      </c>
      <c r="D79" s="31" t="s">
        <v>1932</v>
      </c>
      <c r="E79" t="s">
        <v>2801</v>
      </c>
      <c r="F79" t="s">
        <v>2164</v>
      </c>
      <c r="G79" t="s">
        <v>910</v>
      </c>
      <c r="H79" t="s">
        <v>911</v>
      </c>
      <c r="I79">
        <v>49</v>
      </c>
      <c r="J79" t="str">
        <f t="shared" si="1"/>
        <v>PICHACANI</v>
      </c>
      <c r="K79" t="s">
        <v>2996</v>
      </c>
      <c r="L79">
        <v>45.900000000000006</v>
      </c>
    </row>
    <row r="80" spans="1:12" x14ac:dyDescent="0.25">
      <c r="A80">
        <v>223</v>
      </c>
      <c r="B80" t="s">
        <v>1226</v>
      </c>
      <c r="C80" t="s">
        <v>1239</v>
      </c>
      <c r="D80" s="31" t="s">
        <v>1297</v>
      </c>
      <c r="E80" t="s">
        <v>2382</v>
      </c>
      <c r="F80" t="s">
        <v>2165</v>
      </c>
      <c r="G80" t="s">
        <v>910</v>
      </c>
      <c r="H80" t="s">
        <v>911</v>
      </c>
      <c r="I80">
        <v>14</v>
      </c>
      <c r="J80" t="str">
        <f t="shared" si="1"/>
        <v>CHUCUITO</v>
      </c>
      <c r="K80" t="s">
        <v>2996</v>
      </c>
      <c r="L80">
        <v>46.6</v>
      </c>
    </row>
    <row r="81" spans="1:12" x14ac:dyDescent="0.25">
      <c r="A81">
        <v>719</v>
      </c>
      <c r="B81" t="s">
        <v>1226</v>
      </c>
      <c r="C81" t="s">
        <v>1231</v>
      </c>
      <c r="D81" s="31" t="s">
        <v>2001</v>
      </c>
      <c r="E81" t="s">
        <v>2858</v>
      </c>
      <c r="F81" t="s">
        <v>2164</v>
      </c>
      <c r="G81" t="s">
        <v>910</v>
      </c>
      <c r="H81" t="s">
        <v>911</v>
      </c>
      <c r="I81">
        <v>7</v>
      </c>
      <c r="J81" t="str">
        <f t="shared" si="1"/>
        <v>CHUCUITO</v>
      </c>
      <c r="K81" t="s">
        <v>2996</v>
      </c>
      <c r="L81">
        <v>46.6</v>
      </c>
    </row>
    <row r="82" spans="1:12" x14ac:dyDescent="0.25">
      <c r="A82">
        <v>693</v>
      </c>
      <c r="B82" t="s">
        <v>907</v>
      </c>
      <c r="C82" t="s">
        <v>996</v>
      </c>
      <c r="D82" s="31" t="s">
        <v>1970</v>
      </c>
      <c r="E82" t="s">
        <v>2832</v>
      </c>
      <c r="F82" t="s">
        <v>2164</v>
      </c>
      <c r="G82" t="s">
        <v>910</v>
      </c>
      <c r="H82" t="s">
        <v>911</v>
      </c>
      <c r="I82">
        <v>4</v>
      </c>
      <c r="J82" t="str">
        <f t="shared" si="1"/>
        <v>ACORA</v>
      </c>
      <c r="K82" t="s">
        <v>2996</v>
      </c>
      <c r="L82">
        <v>47</v>
      </c>
    </row>
    <row r="83" spans="1:12" x14ac:dyDescent="0.25">
      <c r="A83">
        <v>752</v>
      </c>
      <c r="B83" t="s">
        <v>1302</v>
      </c>
      <c r="C83" t="s">
        <v>1307</v>
      </c>
      <c r="D83" s="31" t="s">
        <v>2042</v>
      </c>
      <c r="E83" t="s">
        <v>2891</v>
      </c>
      <c r="F83" t="s">
        <v>2164</v>
      </c>
      <c r="G83" t="s">
        <v>910</v>
      </c>
      <c r="H83" t="s">
        <v>911</v>
      </c>
      <c r="I83">
        <v>60</v>
      </c>
      <c r="J83" t="str">
        <f t="shared" si="1"/>
        <v>COATA</v>
      </c>
      <c r="K83" t="s">
        <v>2996</v>
      </c>
      <c r="L83">
        <v>47.000000000000007</v>
      </c>
    </row>
    <row r="84" spans="1:12" x14ac:dyDescent="0.25">
      <c r="A84">
        <v>95</v>
      </c>
      <c r="B84" t="s">
        <v>907</v>
      </c>
      <c r="C84" t="s">
        <v>1074</v>
      </c>
      <c r="D84" s="31" t="s">
        <v>1075</v>
      </c>
      <c r="E84" t="s">
        <v>2260</v>
      </c>
      <c r="F84" t="s">
        <v>2165</v>
      </c>
      <c r="G84" t="s">
        <v>910</v>
      </c>
      <c r="H84" t="s">
        <v>911</v>
      </c>
      <c r="I84">
        <v>14</v>
      </c>
      <c r="J84" t="str">
        <f t="shared" si="1"/>
        <v>ACORA</v>
      </c>
      <c r="K84" t="s">
        <v>2996</v>
      </c>
      <c r="L84">
        <v>47.9</v>
      </c>
    </row>
    <row r="85" spans="1:12" x14ac:dyDescent="0.25">
      <c r="A85">
        <v>302</v>
      </c>
      <c r="B85" t="s">
        <v>1433</v>
      </c>
      <c r="C85" t="s">
        <v>1434</v>
      </c>
      <c r="D85" s="31" t="s">
        <v>1435</v>
      </c>
      <c r="E85" t="s">
        <v>2461</v>
      </c>
      <c r="F85" t="s">
        <v>2165</v>
      </c>
      <c r="G85" t="s">
        <v>910</v>
      </c>
      <c r="H85" t="s">
        <v>911</v>
      </c>
      <c r="I85">
        <v>17</v>
      </c>
      <c r="J85" t="str">
        <f t="shared" si="1"/>
        <v>PICHACANI</v>
      </c>
      <c r="K85" t="s">
        <v>2996</v>
      </c>
      <c r="L85">
        <v>48.9</v>
      </c>
    </row>
    <row r="86" spans="1:12" x14ac:dyDescent="0.25">
      <c r="A86">
        <v>695</v>
      </c>
      <c r="B86" t="s">
        <v>907</v>
      </c>
      <c r="C86" t="s">
        <v>1972</v>
      </c>
      <c r="D86" s="31" t="s">
        <v>1973</v>
      </c>
      <c r="E86" t="s">
        <v>2834</v>
      </c>
      <c r="F86" t="s">
        <v>2164</v>
      </c>
      <c r="G86" t="s">
        <v>910</v>
      </c>
      <c r="H86" t="s">
        <v>911</v>
      </c>
      <c r="I86">
        <v>8</v>
      </c>
      <c r="J86" t="str">
        <f t="shared" si="1"/>
        <v>ACORA</v>
      </c>
      <c r="K86" t="s">
        <v>2996</v>
      </c>
      <c r="L86">
        <v>48.95</v>
      </c>
    </row>
    <row r="87" spans="1:12" x14ac:dyDescent="0.25">
      <c r="A87">
        <v>602</v>
      </c>
      <c r="B87" t="s">
        <v>1529</v>
      </c>
      <c r="C87" t="s">
        <v>1568</v>
      </c>
      <c r="D87" s="31" t="s">
        <v>1859</v>
      </c>
      <c r="E87" t="s">
        <v>2745</v>
      </c>
      <c r="F87" t="s">
        <v>2164</v>
      </c>
      <c r="G87" t="s">
        <v>910</v>
      </c>
      <c r="H87" t="s">
        <v>911</v>
      </c>
      <c r="I87">
        <v>14</v>
      </c>
      <c r="J87" t="str">
        <f t="shared" si="1"/>
        <v>PUNO</v>
      </c>
      <c r="K87" t="s">
        <v>2996</v>
      </c>
      <c r="L87">
        <v>50.3</v>
      </c>
    </row>
    <row r="88" spans="1:12" x14ac:dyDescent="0.25">
      <c r="A88">
        <v>806</v>
      </c>
      <c r="B88" t="s">
        <v>907</v>
      </c>
      <c r="C88" t="s">
        <v>2100</v>
      </c>
      <c r="D88" s="31" t="s">
        <v>2101</v>
      </c>
      <c r="E88" t="s">
        <v>2944</v>
      </c>
      <c r="F88" t="s">
        <v>2166</v>
      </c>
      <c r="G88" t="s">
        <v>910</v>
      </c>
      <c r="H88" t="s">
        <v>911</v>
      </c>
      <c r="I88">
        <v>53</v>
      </c>
      <c r="J88" t="str">
        <f t="shared" si="1"/>
        <v>ACORA</v>
      </c>
      <c r="K88" t="s">
        <v>2996</v>
      </c>
      <c r="L88">
        <v>50.7</v>
      </c>
    </row>
    <row r="89" spans="1:12" x14ac:dyDescent="0.25">
      <c r="A89">
        <v>642</v>
      </c>
      <c r="B89" t="s">
        <v>907</v>
      </c>
      <c r="C89" t="s">
        <v>972</v>
      </c>
      <c r="D89" s="31" t="s">
        <v>1909</v>
      </c>
      <c r="E89" t="s">
        <v>2784</v>
      </c>
      <c r="F89" t="s">
        <v>2164</v>
      </c>
      <c r="G89" t="s">
        <v>910</v>
      </c>
      <c r="H89" t="s">
        <v>911</v>
      </c>
      <c r="I89">
        <v>5</v>
      </c>
      <c r="J89" t="str">
        <f t="shared" si="1"/>
        <v>ACORA</v>
      </c>
      <c r="K89" t="s">
        <v>2996</v>
      </c>
      <c r="L89">
        <v>51.650000000000006</v>
      </c>
    </row>
    <row r="90" spans="1:12" x14ac:dyDescent="0.25">
      <c r="A90">
        <v>96</v>
      </c>
      <c r="B90" t="s">
        <v>907</v>
      </c>
      <c r="C90" t="s">
        <v>907</v>
      </c>
      <c r="D90" s="31" t="s">
        <v>1076</v>
      </c>
      <c r="E90" t="s">
        <v>2261</v>
      </c>
      <c r="F90" t="s">
        <v>2165</v>
      </c>
      <c r="G90" t="s">
        <v>910</v>
      </c>
      <c r="H90" t="s">
        <v>911</v>
      </c>
      <c r="I90">
        <v>124</v>
      </c>
      <c r="J90" t="str">
        <f t="shared" si="1"/>
        <v>ACORA</v>
      </c>
      <c r="K90" t="s">
        <v>2997</v>
      </c>
      <c r="L90">
        <v>52.199999999999996</v>
      </c>
    </row>
    <row r="91" spans="1:12" x14ac:dyDescent="0.25">
      <c r="A91">
        <v>723</v>
      </c>
      <c r="B91" t="s">
        <v>1226</v>
      </c>
      <c r="C91" t="s">
        <v>1250</v>
      </c>
      <c r="D91" s="31" t="s">
        <v>2005</v>
      </c>
      <c r="E91" t="s">
        <v>2862</v>
      </c>
      <c r="F91" t="s">
        <v>2164</v>
      </c>
      <c r="G91" t="s">
        <v>910</v>
      </c>
      <c r="H91" t="s">
        <v>911</v>
      </c>
      <c r="I91">
        <v>7</v>
      </c>
      <c r="J91" t="str">
        <f t="shared" si="1"/>
        <v>CHUCUITO</v>
      </c>
      <c r="K91" t="s">
        <v>2996</v>
      </c>
      <c r="L91">
        <v>52.75</v>
      </c>
    </row>
    <row r="92" spans="1:12" x14ac:dyDescent="0.25">
      <c r="A92">
        <v>300</v>
      </c>
      <c r="B92" t="s">
        <v>1405</v>
      </c>
      <c r="C92" t="s">
        <v>1405</v>
      </c>
      <c r="D92" s="31" t="s">
        <v>1430</v>
      </c>
      <c r="E92" t="s">
        <v>2459</v>
      </c>
      <c r="F92" t="s">
        <v>2165</v>
      </c>
      <c r="G92" t="s">
        <v>910</v>
      </c>
      <c r="H92" t="s">
        <v>911</v>
      </c>
      <c r="I92">
        <v>22</v>
      </c>
      <c r="J92" t="str">
        <f t="shared" si="1"/>
        <v>PAUCARCOLLA</v>
      </c>
      <c r="K92" t="s">
        <v>2997</v>
      </c>
      <c r="L92">
        <v>53.35</v>
      </c>
    </row>
    <row r="93" spans="1:12" x14ac:dyDescent="0.25">
      <c r="A93">
        <v>778</v>
      </c>
      <c r="B93" t="s">
        <v>1405</v>
      </c>
      <c r="C93" t="s">
        <v>1164</v>
      </c>
      <c r="D93" s="31" t="s">
        <v>2071</v>
      </c>
      <c r="E93" t="s">
        <v>2917</v>
      </c>
      <c r="F93" t="s">
        <v>2166</v>
      </c>
      <c r="G93" t="s">
        <v>910</v>
      </c>
      <c r="H93" t="s">
        <v>911</v>
      </c>
      <c r="I93">
        <v>51</v>
      </c>
      <c r="J93" t="str">
        <f t="shared" si="1"/>
        <v>PAUCARCOLLA</v>
      </c>
      <c r="K93" t="s">
        <v>2996</v>
      </c>
      <c r="L93">
        <v>53.8</v>
      </c>
    </row>
    <row r="94" spans="1:12" x14ac:dyDescent="0.25">
      <c r="A94">
        <v>709</v>
      </c>
      <c r="B94" t="s">
        <v>907</v>
      </c>
      <c r="C94" t="s">
        <v>1990</v>
      </c>
      <c r="D94" s="31" t="s">
        <v>1991</v>
      </c>
      <c r="E94" t="s">
        <v>2848</v>
      </c>
      <c r="F94" t="s">
        <v>2164</v>
      </c>
      <c r="G94" t="s">
        <v>910</v>
      </c>
      <c r="H94" t="s">
        <v>911</v>
      </c>
      <c r="I94">
        <v>27</v>
      </c>
      <c r="J94" t="str">
        <f t="shared" si="1"/>
        <v>ACORA</v>
      </c>
      <c r="K94" t="s">
        <v>2996</v>
      </c>
      <c r="L94">
        <v>54.600000000000009</v>
      </c>
    </row>
    <row r="95" spans="1:12" x14ac:dyDescent="0.25">
      <c r="A95">
        <v>661</v>
      </c>
      <c r="B95" t="s">
        <v>1433</v>
      </c>
      <c r="C95" t="s">
        <v>1455</v>
      </c>
      <c r="D95" s="31" t="s">
        <v>1933</v>
      </c>
      <c r="E95" t="s">
        <v>2802</v>
      </c>
      <c r="F95" t="s">
        <v>2164</v>
      </c>
      <c r="G95" t="s">
        <v>910</v>
      </c>
      <c r="H95" t="s">
        <v>911</v>
      </c>
      <c r="I95">
        <v>4</v>
      </c>
      <c r="J95" t="str">
        <f t="shared" si="1"/>
        <v>PICHACANI</v>
      </c>
      <c r="K95" t="s">
        <v>2996</v>
      </c>
      <c r="L95">
        <v>55.4</v>
      </c>
    </row>
    <row r="96" spans="1:12" x14ac:dyDescent="0.25">
      <c r="A96">
        <v>561</v>
      </c>
      <c r="B96" t="s">
        <v>1405</v>
      </c>
      <c r="C96" t="s">
        <v>1539</v>
      </c>
      <c r="D96" s="31" t="s">
        <v>1816</v>
      </c>
      <c r="E96" t="s">
        <v>2704</v>
      </c>
      <c r="F96" t="s">
        <v>2164</v>
      </c>
      <c r="G96" t="s">
        <v>910</v>
      </c>
      <c r="H96" t="s">
        <v>911</v>
      </c>
      <c r="I96">
        <v>6</v>
      </c>
      <c r="J96" t="str">
        <f t="shared" si="1"/>
        <v>PAUCARCOLLA</v>
      </c>
      <c r="K96" t="s">
        <v>2996</v>
      </c>
      <c r="L96">
        <v>56.099999999999994</v>
      </c>
    </row>
    <row r="97" spans="1:12" x14ac:dyDescent="0.25">
      <c r="A97">
        <v>678</v>
      </c>
      <c r="B97" t="s">
        <v>1760</v>
      </c>
      <c r="C97" t="s">
        <v>1765</v>
      </c>
      <c r="D97" s="31" t="s">
        <v>1954</v>
      </c>
      <c r="E97" t="s">
        <v>2817</v>
      </c>
      <c r="F97" t="s">
        <v>2164</v>
      </c>
      <c r="G97" t="s">
        <v>910</v>
      </c>
      <c r="H97" t="s">
        <v>911</v>
      </c>
      <c r="I97">
        <v>4</v>
      </c>
      <c r="J97" t="str">
        <f t="shared" si="1"/>
        <v>TIQUILLACA</v>
      </c>
      <c r="K97" t="s">
        <v>2996</v>
      </c>
      <c r="L97">
        <v>56.6</v>
      </c>
    </row>
    <row r="98" spans="1:12" x14ac:dyDescent="0.25">
      <c r="A98">
        <v>583</v>
      </c>
      <c r="B98" t="s">
        <v>1780</v>
      </c>
      <c r="C98" t="s">
        <v>1794</v>
      </c>
      <c r="D98" s="31" t="s">
        <v>1838</v>
      </c>
      <c r="E98" t="s">
        <v>2726</v>
      </c>
      <c r="F98" t="s">
        <v>2164</v>
      </c>
      <c r="G98" t="s">
        <v>910</v>
      </c>
      <c r="H98" t="s">
        <v>911</v>
      </c>
      <c r="I98">
        <v>22</v>
      </c>
      <c r="J98" t="str">
        <f t="shared" si="1"/>
        <v>VILQUE</v>
      </c>
      <c r="K98" t="s">
        <v>2996</v>
      </c>
      <c r="L98">
        <v>56.600000000000009</v>
      </c>
    </row>
    <row r="99" spans="1:12" x14ac:dyDescent="0.25">
      <c r="A99">
        <v>331</v>
      </c>
      <c r="B99" t="s">
        <v>1433</v>
      </c>
      <c r="C99" t="s">
        <v>1485</v>
      </c>
      <c r="D99" s="31" t="s">
        <v>1486</v>
      </c>
      <c r="E99" t="s">
        <v>2489</v>
      </c>
      <c r="F99" t="s">
        <v>2165</v>
      </c>
      <c r="G99" t="s">
        <v>910</v>
      </c>
      <c r="H99" t="s">
        <v>911</v>
      </c>
      <c r="I99">
        <v>47</v>
      </c>
      <c r="J99" t="str">
        <f t="shared" si="1"/>
        <v>PICHACANI</v>
      </c>
      <c r="K99" t="s">
        <v>2997</v>
      </c>
      <c r="L99">
        <v>56.95</v>
      </c>
    </row>
    <row r="100" spans="1:12" x14ac:dyDescent="0.25">
      <c r="A100">
        <v>614</v>
      </c>
      <c r="B100" t="s">
        <v>1529</v>
      </c>
      <c r="C100" t="s">
        <v>1535</v>
      </c>
      <c r="D100" s="31" t="s">
        <v>1874</v>
      </c>
      <c r="E100" t="s">
        <v>2757</v>
      </c>
      <c r="F100" t="s">
        <v>2164</v>
      </c>
      <c r="G100" t="s">
        <v>910</v>
      </c>
      <c r="H100" t="s">
        <v>911</v>
      </c>
      <c r="I100">
        <v>14</v>
      </c>
      <c r="J100" t="str">
        <f t="shared" si="1"/>
        <v>PUNO</v>
      </c>
      <c r="K100" t="s">
        <v>2996</v>
      </c>
      <c r="L100">
        <v>58.55</v>
      </c>
    </row>
    <row r="101" spans="1:12" x14ac:dyDescent="0.25">
      <c r="A101">
        <v>647</v>
      </c>
      <c r="B101" t="s">
        <v>1433</v>
      </c>
      <c r="C101" t="s">
        <v>1440</v>
      </c>
      <c r="D101" s="31" t="s">
        <v>1915</v>
      </c>
      <c r="E101" t="s">
        <v>2789</v>
      </c>
      <c r="F101" t="s">
        <v>2164</v>
      </c>
      <c r="G101" t="s">
        <v>910</v>
      </c>
      <c r="H101" t="s">
        <v>911</v>
      </c>
      <c r="I101">
        <v>10</v>
      </c>
      <c r="J101" t="str">
        <f t="shared" si="1"/>
        <v>PICHACANI</v>
      </c>
      <c r="K101" t="s">
        <v>2996</v>
      </c>
      <c r="L101">
        <v>58.75</v>
      </c>
    </row>
    <row r="102" spans="1:12" x14ac:dyDescent="0.25">
      <c r="A102">
        <v>182</v>
      </c>
      <c r="B102" t="s">
        <v>1166</v>
      </c>
      <c r="C102" t="s">
        <v>1188</v>
      </c>
      <c r="D102" s="31" t="s">
        <v>1225</v>
      </c>
      <c r="E102" t="s">
        <v>2346</v>
      </c>
      <c r="F102" t="s">
        <v>2165</v>
      </c>
      <c r="G102" t="s">
        <v>910</v>
      </c>
      <c r="H102" t="s">
        <v>911</v>
      </c>
      <c r="I102">
        <v>13</v>
      </c>
      <c r="J102" t="str">
        <f t="shared" si="1"/>
        <v>CAPACHICA</v>
      </c>
      <c r="K102" t="s">
        <v>2996</v>
      </c>
      <c r="L102">
        <v>59.050000000000004</v>
      </c>
    </row>
    <row r="103" spans="1:12" x14ac:dyDescent="0.25">
      <c r="A103">
        <v>750</v>
      </c>
      <c r="B103" t="s">
        <v>1302</v>
      </c>
      <c r="C103" t="s">
        <v>1313</v>
      </c>
      <c r="D103" s="31" t="s">
        <v>2040</v>
      </c>
      <c r="E103" t="s">
        <v>2889</v>
      </c>
      <c r="F103" t="s">
        <v>2164</v>
      </c>
      <c r="G103" t="s">
        <v>910</v>
      </c>
      <c r="H103" t="s">
        <v>911</v>
      </c>
      <c r="I103">
        <v>11</v>
      </c>
      <c r="J103" t="str">
        <f t="shared" si="1"/>
        <v>COATA</v>
      </c>
      <c r="K103" t="s">
        <v>2996</v>
      </c>
      <c r="L103">
        <v>60.45</v>
      </c>
    </row>
    <row r="104" spans="1:12" x14ac:dyDescent="0.25">
      <c r="A104">
        <v>256</v>
      </c>
      <c r="B104" t="s">
        <v>1302</v>
      </c>
      <c r="C104" t="s">
        <v>1344</v>
      </c>
      <c r="D104" s="31" t="s">
        <v>1354</v>
      </c>
      <c r="E104" t="s">
        <v>2415</v>
      </c>
      <c r="F104" t="s">
        <v>2165</v>
      </c>
      <c r="G104" t="s">
        <v>910</v>
      </c>
      <c r="H104" t="s">
        <v>911</v>
      </c>
      <c r="I104">
        <v>29</v>
      </c>
      <c r="J104" t="str">
        <f t="shared" si="1"/>
        <v>COATA</v>
      </c>
      <c r="K104" t="s">
        <v>2996</v>
      </c>
      <c r="L104">
        <v>61.2</v>
      </c>
    </row>
    <row r="105" spans="1:12" x14ac:dyDescent="0.25">
      <c r="A105">
        <v>330</v>
      </c>
      <c r="B105" t="s">
        <v>1433</v>
      </c>
      <c r="C105" t="s">
        <v>1433</v>
      </c>
      <c r="D105" s="31" t="s">
        <v>1484</v>
      </c>
      <c r="E105" t="s">
        <v>2488</v>
      </c>
      <c r="F105" t="s">
        <v>2165</v>
      </c>
      <c r="G105" t="s">
        <v>910</v>
      </c>
      <c r="H105" t="s">
        <v>911</v>
      </c>
      <c r="I105">
        <v>14</v>
      </c>
      <c r="J105" t="str">
        <f t="shared" si="1"/>
        <v>PICHACANI</v>
      </c>
      <c r="K105" t="s">
        <v>2996</v>
      </c>
      <c r="L105">
        <v>66.349999999999994</v>
      </c>
    </row>
    <row r="106" spans="1:12" x14ac:dyDescent="0.25">
      <c r="A106">
        <v>663</v>
      </c>
      <c r="B106" t="s">
        <v>907</v>
      </c>
      <c r="C106" t="s">
        <v>1074</v>
      </c>
      <c r="D106" s="31" t="s">
        <v>1935</v>
      </c>
      <c r="E106" t="s">
        <v>2804</v>
      </c>
      <c r="F106" t="s">
        <v>2164</v>
      </c>
      <c r="G106" t="s">
        <v>910</v>
      </c>
      <c r="H106" t="s">
        <v>911</v>
      </c>
      <c r="I106">
        <v>24</v>
      </c>
      <c r="J106" t="str">
        <f t="shared" si="1"/>
        <v>ACORA</v>
      </c>
      <c r="K106" t="s">
        <v>2996</v>
      </c>
      <c r="L106">
        <v>66.55</v>
      </c>
    </row>
    <row r="107" spans="1:12" x14ac:dyDescent="0.25">
      <c r="A107">
        <v>708</v>
      </c>
      <c r="B107" t="s">
        <v>907</v>
      </c>
      <c r="C107" t="s">
        <v>1027</v>
      </c>
      <c r="D107" s="31" t="s">
        <v>1989</v>
      </c>
      <c r="E107" t="s">
        <v>2847</v>
      </c>
      <c r="F107" t="s">
        <v>2164</v>
      </c>
      <c r="G107" t="s">
        <v>910</v>
      </c>
      <c r="H107" t="s">
        <v>911</v>
      </c>
      <c r="I107">
        <v>14</v>
      </c>
      <c r="J107" t="str">
        <f t="shared" si="1"/>
        <v>ACORA</v>
      </c>
      <c r="K107" t="s">
        <v>2996</v>
      </c>
      <c r="L107">
        <v>67.2</v>
      </c>
    </row>
    <row r="108" spans="1:12" x14ac:dyDescent="0.25">
      <c r="A108">
        <v>696</v>
      </c>
      <c r="B108" t="s">
        <v>907</v>
      </c>
      <c r="C108" t="s">
        <v>1002</v>
      </c>
      <c r="D108" s="31" t="s">
        <v>1974</v>
      </c>
      <c r="E108" t="s">
        <v>2835</v>
      </c>
      <c r="F108" t="s">
        <v>2164</v>
      </c>
      <c r="G108" t="s">
        <v>910</v>
      </c>
      <c r="H108" t="s">
        <v>911</v>
      </c>
      <c r="I108">
        <v>16</v>
      </c>
      <c r="J108" t="str">
        <f t="shared" si="1"/>
        <v>ACORA</v>
      </c>
      <c r="K108" t="s">
        <v>2996</v>
      </c>
      <c r="L108">
        <v>73.349999999999994</v>
      </c>
    </row>
    <row r="109" spans="1:12" x14ac:dyDescent="0.25">
      <c r="A109">
        <v>555</v>
      </c>
      <c r="B109" t="s">
        <v>1780</v>
      </c>
      <c r="C109" t="s">
        <v>1780</v>
      </c>
      <c r="D109" s="31" t="s">
        <v>1810</v>
      </c>
      <c r="E109" t="s">
        <v>2698</v>
      </c>
      <c r="F109" t="s">
        <v>2165</v>
      </c>
      <c r="G109" t="s">
        <v>910</v>
      </c>
      <c r="H109" t="s">
        <v>911</v>
      </c>
      <c r="I109">
        <v>48</v>
      </c>
      <c r="J109" t="str">
        <f t="shared" si="1"/>
        <v>VILQUE</v>
      </c>
      <c r="K109" t="s">
        <v>2997</v>
      </c>
      <c r="L109">
        <v>77.599999999999994</v>
      </c>
    </row>
    <row r="110" spans="1:12" x14ac:dyDescent="0.25">
      <c r="A110">
        <v>710</v>
      </c>
      <c r="B110" t="s">
        <v>907</v>
      </c>
      <c r="C110" t="s">
        <v>1021</v>
      </c>
      <c r="D110" s="31" t="s">
        <v>1992</v>
      </c>
      <c r="E110" t="s">
        <v>2849</v>
      </c>
      <c r="F110" t="s">
        <v>2164</v>
      </c>
      <c r="G110" t="s">
        <v>910</v>
      </c>
      <c r="H110" t="s">
        <v>911</v>
      </c>
      <c r="I110">
        <v>11</v>
      </c>
      <c r="J110" t="str">
        <f t="shared" si="1"/>
        <v>ACORA</v>
      </c>
      <c r="K110" t="s">
        <v>2996</v>
      </c>
      <c r="L110">
        <v>77.850000000000009</v>
      </c>
    </row>
    <row r="111" spans="1:12" x14ac:dyDescent="0.25">
      <c r="A111">
        <v>677</v>
      </c>
      <c r="B111" t="s">
        <v>1760</v>
      </c>
      <c r="C111" t="s">
        <v>1761</v>
      </c>
      <c r="D111" s="31" t="s">
        <v>1953</v>
      </c>
      <c r="E111" t="s">
        <v>2816</v>
      </c>
      <c r="F111" t="s">
        <v>2164</v>
      </c>
      <c r="G111" t="s">
        <v>910</v>
      </c>
      <c r="H111" t="s">
        <v>911</v>
      </c>
      <c r="I111">
        <v>15</v>
      </c>
      <c r="J111" t="str">
        <f t="shared" si="1"/>
        <v>TIQUILLACA</v>
      </c>
      <c r="K111" t="s">
        <v>2996</v>
      </c>
      <c r="L111">
        <v>78.349999999999994</v>
      </c>
    </row>
    <row r="112" spans="1:12" x14ac:dyDescent="0.25">
      <c r="A112">
        <v>265</v>
      </c>
      <c r="B112" t="s">
        <v>1355</v>
      </c>
      <c r="C112" t="s">
        <v>1369</v>
      </c>
      <c r="D112" s="31" t="s">
        <v>1370</v>
      </c>
      <c r="E112" t="s">
        <v>2424</v>
      </c>
      <c r="F112" t="s">
        <v>2165</v>
      </c>
      <c r="G112" t="s">
        <v>910</v>
      </c>
      <c r="H112" t="s">
        <v>911</v>
      </c>
      <c r="I112">
        <v>49</v>
      </c>
      <c r="J112" t="str">
        <f t="shared" si="1"/>
        <v>HUATA</v>
      </c>
      <c r="K112" t="s">
        <v>2997</v>
      </c>
      <c r="L112">
        <v>82.600000000000009</v>
      </c>
    </row>
    <row r="113" spans="1:12" x14ac:dyDescent="0.25">
      <c r="A113">
        <v>795</v>
      </c>
      <c r="B113" t="s">
        <v>907</v>
      </c>
      <c r="C113" t="s">
        <v>944</v>
      </c>
      <c r="D113" s="31" t="s">
        <v>2088</v>
      </c>
      <c r="E113" t="s">
        <v>2934</v>
      </c>
      <c r="F113" t="s">
        <v>2166</v>
      </c>
      <c r="G113" t="s">
        <v>910</v>
      </c>
      <c r="H113" t="s">
        <v>911</v>
      </c>
      <c r="I113">
        <v>91</v>
      </c>
      <c r="J113" t="str">
        <f t="shared" si="1"/>
        <v>ACORA</v>
      </c>
      <c r="K113" t="s">
        <v>2996</v>
      </c>
      <c r="L113">
        <v>83.55</v>
      </c>
    </row>
    <row r="114" spans="1:12" x14ac:dyDescent="0.25">
      <c r="A114">
        <v>702</v>
      </c>
      <c r="B114" t="s">
        <v>907</v>
      </c>
      <c r="C114" t="s">
        <v>1981</v>
      </c>
      <c r="D114" s="31" t="s">
        <v>1982</v>
      </c>
      <c r="E114" t="s">
        <v>2841</v>
      </c>
      <c r="F114" t="s">
        <v>2164</v>
      </c>
      <c r="G114" t="s">
        <v>910</v>
      </c>
      <c r="H114" t="s">
        <v>911</v>
      </c>
      <c r="I114">
        <v>12</v>
      </c>
      <c r="J114" t="str">
        <f t="shared" si="1"/>
        <v>ACORA</v>
      </c>
      <c r="K114" t="s">
        <v>2996</v>
      </c>
      <c r="L114">
        <v>84.300000000000011</v>
      </c>
    </row>
    <row r="115" spans="1:12" x14ac:dyDescent="0.25">
      <c r="A115">
        <v>679</v>
      </c>
      <c r="B115" t="s">
        <v>907</v>
      </c>
      <c r="C115" t="s">
        <v>1064</v>
      </c>
      <c r="D115" s="31" t="s">
        <v>1955</v>
      </c>
      <c r="E115" t="s">
        <v>2818</v>
      </c>
      <c r="F115" t="s">
        <v>2164</v>
      </c>
      <c r="G115" t="s">
        <v>910</v>
      </c>
      <c r="H115" t="s">
        <v>911</v>
      </c>
      <c r="I115">
        <v>22</v>
      </c>
      <c r="J115" t="str">
        <f t="shared" si="1"/>
        <v>ACORA</v>
      </c>
      <c r="K115" t="s">
        <v>2996</v>
      </c>
      <c r="L115">
        <v>84.65</v>
      </c>
    </row>
    <row r="116" spans="1:12" x14ac:dyDescent="0.25">
      <c r="A116">
        <v>850</v>
      </c>
      <c r="B116" t="s">
        <v>1433</v>
      </c>
      <c r="C116" t="s">
        <v>1903</v>
      </c>
      <c r="D116" s="31" t="s">
        <v>2149</v>
      </c>
      <c r="E116" t="s">
        <v>2983</v>
      </c>
      <c r="F116" t="s">
        <v>2166</v>
      </c>
      <c r="G116" t="s">
        <v>910</v>
      </c>
      <c r="H116" t="s">
        <v>911</v>
      </c>
      <c r="I116">
        <v>37</v>
      </c>
      <c r="J116" t="str">
        <f t="shared" si="1"/>
        <v>PICHACANI</v>
      </c>
      <c r="K116" t="s">
        <v>2996</v>
      </c>
      <c r="L116">
        <v>85.45</v>
      </c>
    </row>
    <row r="117" spans="1:12" x14ac:dyDescent="0.25">
      <c r="A117">
        <v>285</v>
      </c>
      <c r="B117" t="s">
        <v>1371</v>
      </c>
      <c r="C117" t="s">
        <v>1371</v>
      </c>
      <c r="D117" s="31" t="s">
        <v>1402</v>
      </c>
      <c r="E117" t="s">
        <v>2444</v>
      </c>
      <c r="F117" t="s">
        <v>2165</v>
      </c>
      <c r="G117" t="s">
        <v>910</v>
      </c>
      <c r="H117" t="s">
        <v>911</v>
      </c>
      <c r="I117">
        <v>52</v>
      </c>
      <c r="J117" t="str">
        <f t="shared" si="1"/>
        <v>MAÑAZO</v>
      </c>
      <c r="K117" t="s">
        <v>2997</v>
      </c>
      <c r="L117">
        <v>89.2</v>
      </c>
    </row>
    <row r="118" spans="1:12" x14ac:dyDescent="0.25">
      <c r="A118">
        <v>782</v>
      </c>
      <c r="B118" t="s">
        <v>1166</v>
      </c>
      <c r="C118" t="s">
        <v>1173</v>
      </c>
      <c r="D118" s="31" t="s">
        <v>2075</v>
      </c>
      <c r="E118" t="s">
        <v>2921</v>
      </c>
      <c r="F118" t="s">
        <v>2166</v>
      </c>
      <c r="G118" t="s">
        <v>910</v>
      </c>
      <c r="H118" t="s">
        <v>911</v>
      </c>
      <c r="I118">
        <v>40</v>
      </c>
      <c r="J118" t="str">
        <f t="shared" si="1"/>
        <v>CAPACHICA</v>
      </c>
      <c r="K118" t="s">
        <v>2996</v>
      </c>
      <c r="L118">
        <v>93.2</v>
      </c>
    </row>
    <row r="119" spans="1:12" x14ac:dyDescent="0.25">
      <c r="A119">
        <v>776</v>
      </c>
      <c r="B119" t="s">
        <v>1489</v>
      </c>
      <c r="C119" t="s">
        <v>1453</v>
      </c>
      <c r="D119" s="31" t="s">
        <v>2069</v>
      </c>
      <c r="E119" t="s">
        <v>2915</v>
      </c>
      <c r="F119" t="s">
        <v>2164</v>
      </c>
      <c r="G119" t="s">
        <v>910</v>
      </c>
      <c r="H119" t="s">
        <v>911</v>
      </c>
      <c r="I119">
        <v>7</v>
      </c>
      <c r="J119" t="str">
        <f t="shared" si="1"/>
        <v>PLATERIA</v>
      </c>
      <c r="K119" t="s">
        <v>2996</v>
      </c>
      <c r="L119">
        <v>97.899999999999991</v>
      </c>
    </row>
    <row r="120" spans="1:12" x14ac:dyDescent="0.25">
      <c r="A120">
        <v>635</v>
      </c>
      <c r="B120" t="s">
        <v>1433</v>
      </c>
      <c r="C120" t="s">
        <v>1463</v>
      </c>
      <c r="D120" s="31" t="s">
        <v>1901</v>
      </c>
      <c r="E120" t="s">
        <v>2778</v>
      </c>
      <c r="F120" t="s">
        <v>2164</v>
      </c>
      <c r="G120" t="s">
        <v>910</v>
      </c>
      <c r="H120" t="s">
        <v>911</v>
      </c>
      <c r="I120">
        <v>17</v>
      </c>
      <c r="J120" t="str">
        <f t="shared" si="1"/>
        <v>PICHACANI</v>
      </c>
      <c r="K120" t="s">
        <v>2996</v>
      </c>
      <c r="L120">
        <v>102.25000000000001</v>
      </c>
    </row>
    <row r="121" spans="1:12" x14ac:dyDescent="0.25">
      <c r="A121">
        <v>225</v>
      </c>
      <c r="B121" t="s">
        <v>1226</v>
      </c>
      <c r="C121" t="s">
        <v>1226</v>
      </c>
      <c r="D121" s="31" t="s">
        <v>1300</v>
      </c>
      <c r="E121" t="s">
        <v>2384</v>
      </c>
      <c r="F121" t="s">
        <v>2165</v>
      </c>
      <c r="G121" t="s">
        <v>910</v>
      </c>
      <c r="H121" t="s">
        <v>911</v>
      </c>
      <c r="I121">
        <v>44</v>
      </c>
      <c r="J121" t="str">
        <f t="shared" si="1"/>
        <v>CHUCUITO</v>
      </c>
      <c r="K121" t="s">
        <v>2997</v>
      </c>
      <c r="L121">
        <v>103.55</v>
      </c>
    </row>
    <row r="122" spans="1:12" x14ac:dyDescent="0.25">
      <c r="A122">
        <v>746</v>
      </c>
      <c r="B122" t="s">
        <v>1302</v>
      </c>
      <c r="C122" t="s">
        <v>1315</v>
      </c>
      <c r="D122" s="31" t="s">
        <v>2036</v>
      </c>
      <c r="E122" t="s">
        <v>2885</v>
      </c>
      <c r="F122" t="s">
        <v>2164</v>
      </c>
      <c r="G122" t="s">
        <v>910</v>
      </c>
      <c r="H122" t="s">
        <v>911</v>
      </c>
      <c r="I122">
        <v>52</v>
      </c>
      <c r="J122" t="str">
        <f t="shared" si="1"/>
        <v>COATA</v>
      </c>
      <c r="K122" t="s">
        <v>2997</v>
      </c>
      <c r="L122">
        <v>105.2</v>
      </c>
    </row>
    <row r="123" spans="1:12" x14ac:dyDescent="0.25">
      <c r="A123">
        <v>564</v>
      </c>
      <c r="B123" t="s">
        <v>1166</v>
      </c>
      <c r="C123" t="s">
        <v>1215</v>
      </c>
      <c r="D123" s="31" t="s">
        <v>1819</v>
      </c>
      <c r="E123" t="s">
        <v>2707</v>
      </c>
      <c r="F123" t="s">
        <v>2164</v>
      </c>
      <c r="G123" t="s">
        <v>910</v>
      </c>
      <c r="H123" t="s">
        <v>911</v>
      </c>
      <c r="I123">
        <v>10</v>
      </c>
      <c r="J123" t="str">
        <f t="shared" si="1"/>
        <v>CAPACHICA</v>
      </c>
      <c r="K123" t="s">
        <v>2996</v>
      </c>
      <c r="L123">
        <v>105.20000000000002</v>
      </c>
    </row>
    <row r="124" spans="1:12" x14ac:dyDescent="0.25">
      <c r="A124">
        <v>352</v>
      </c>
      <c r="B124" t="s">
        <v>1489</v>
      </c>
      <c r="C124" t="s">
        <v>1489</v>
      </c>
      <c r="D124" s="31" t="s">
        <v>1524</v>
      </c>
      <c r="E124" t="s">
        <v>2509</v>
      </c>
      <c r="F124" t="s">
        <v>2165</v>
      </c>
      <c r="G124" t="s">
        <v>910</v>
      </c>
      <c r="H124" t="s">
        <v>911</v>
      </c>
      <c r="I124">
        <v>24</v>
      </c>
      <c r="J124" t="str">
        <f t="shared" si="1"/>
        <v>PLATERIA</v>
      </c>
      <c r="K124" t="s">
        <v>2997</v>
      </c>
      <c r="L124">
        <v>110.2</v>
      </c>
    </row>
    <row r="125" spans="1:12" x14ac:dyDescent="0.25">
      <c r="A125">
        <v>628</v>
      </c>
      <c r="B125" t="s">
        <v>1116</v>
      </c>
      <c r="C125" t="s">
        <v>1131</v>
      </c>
      <c r="D125" s="31" t="s">
        <v>1892</v>
      </c>
      <c r="E125" t="s">
        <v>2771</v>
      </c>
      <c r="F125" t="s">
        <v>2164</v>
      </c>
      <c r="G125" t="s">
        <v>910</v>
      </c>
      <c r="H125" t="s">
        <v>911</v>
      </c>
      <c r="I125">
        <v>46</v>
      </c>
      <c r="J125" t="str">
        <f t="shared" si="1"/>
        <v>ATUNCOLLA</v>
      </c>
      <c r="K125" t="s">
        <v>2996</v>
      </c>
      <c r="L125">
        <v>117.8</v>
      </c>
    </row>
    <row r="126" spans="1:12" x14ac:dyDescent="0.25">
      <c r="A126">
        <v>565</v>
      </c>
      <c r="B126" t="s">
        <v>1166</v>
      </c>
      <c r="C126" t="s">
        <v>1167</v>
      </c>
      <c r="D126" s="31" t="s">
        <v>1820</v>
      </c>
      <c r="E126" t="s">
        <v>2708</v>
      </c>
      <c r="F126" t="s">
        <v>2164</v>
      </c>
      <c r="G126" t="s">
        <v>910</v>
      </c>
      <c r="H126" t="s">
        <v>911</v>
      </c>
      <c r="I126">
        <v>44</v>
      </c>
      <c r="J126" t="str">
        <f t="shared" si="1"/>
        <v>CAPACHICA</v>
      </c>
      <c r="K126" t="s">
        <v>2996</v>
      </c>
      <c r="L126">
        <v>119.70000000000002</v>
      </c>
    </row>
    <row r="127" spans="1:12" x14ac:dyDescent="0.25">
      <c r="A127">
        <v>779</v>
      </c>
      <c r="B127" t="s">
        <v>1166</v>
      </c>
      <c r="C127" t="s">
        <v>1202</v>
      </c>
      <c r="D127" s="31" t="s">
        <v>2072</v>
      </c>
      <c r="E127" t="s">
        <v>2918</v>
      </c>
      <c r="F127" t="s">
        <v>2166</v>
      </c>
      <c r="G127" t="s">
        <v>910</v>
      </c>
      <c r="H127" t="s">
        <v>911</v>
      </c>
      <c r="I127">
        <v>48</v>
      </c>
      <c r="J127" t="str">
        <f t="shared" si="1"/>
        <v>CAPACHICA</v>
      </c>
      <c r="K127" t="s">
        <v>2996</v>
      </c>
      <c r="L127">
        <v>121.35000000000001</v>
      </c>
    </row>
    <row r="128" spans="1:12" x14ac:dyDescent="0.25">
      <c r="A128">
        <v>737</v>
      </c>
      <c r="B128" t="s">
        <v>1371</v>
      </c>
      <c r="C128" t="s">
        <v>2022</v>
      </c>
      <c r="D128" s="31" t="s">
        <v>2023</v>
      </c>
      <c r="E128" t="s">
        <v>2876</v>
      </c>
      <c r="F128" t="s">
        <v>2164</v>
      </c>
      <c r="G128" t="s">
        <v>910</v>
      </c>
      <c r="H128" t="s">
        <v>911</v>
      </c>
      <c r="I128">
        <v>5</v>
      </c>
      <c r="J128" t="str">
        <f t="shared" si="1"/>
        <v>MAÑAZO</v>
      </c>
      <c r="K128" t="s">
        <v>2996</v>
      </c>
      <c r="L128">
        <v>123.89999999999999</v>
      </c>
    </row>
    <row r="129" spans="1:12" x14ac:dyDescent="0.25">
      <c r="A129">
        <v>634</v>
      </c>
      <c r="B129" t="s">
        <v>1433</v>
      </c>
      <c r="C129" t="s">
        <v>1899</v>
      </c>
      <c r="D129" s="31" t="s">
        <v>1900</v>
      </c>
      <c r="E129" t="s">
        <v>2777</v>
      </c>
      <c r="F129" t="s">
        <v>2164</v>
      </c>
      <c r="G129" t="s">
        <v>910</v>
      </c>
      <c r="H129" t="s">
        <v>911</v>
      </c>
      <c r="I129">
        <v>6</v>
      </c>
      <c r="J129" t="str">
        <f t="shared" si="1"/>
        <v>PICHACANI</v>
      </c>
      <c r="K129" t="s">
        <v>2996</v>
      </c>
      <c r="L129">
        <v>127.45</v>
      </c>
    </row>
    <row r="130" spans="1:12" x14ac:dyDescent="0.25">
      <c r="A130">
        <v>301</v>
      </c>
      <c r="B130" t="s">
        <v>1405</v>
      </c>
      <c r="C130" t="s">
        <v>1431</v>
      </c>
      <c r="D130" s="31" t="s">
        <v>1432</v>
      </c>
      <c r="E130" t="s">
        <v>2460</v>
      </c>
      <c r="F130" t="s">
        <v>2165</v>
      </c>
      <c r="G130" t="s">
        <v>910</v>
      </c>
      <c r="H130" t="s">
        <v>911</v>
      </c>
      <c r="I130">
        <v>25</v>
      </c>
      <c r="J130" t="str">
        <f t="shared" ref="J130:J193" si="2">+B130</f>
        <v>PAUCARCOLLA</v>
      </c>
      <c r="K130" t="s">
        <v>2996</v>
      </c>
      <c r="L130">
        <v>136.30000000000001</v>
      </c>
    </row>
    <row r="131" spans="1:12" x14ac:dyDescent="0.25">
      <c r="A131">
        <v>802</v>
      </c>
      <c r="B131" t="s">
        <v>907</v>
      </c>
      <c r="C131" t="s">
        <v>1074</v>
      </c>
      <c r="D131" s="31" t="s">
        <v>2096</v>
      </c>
      <c r="E131" t="s">
        <v>2941</v>
      </c>
      <c r="F131" t="s">
        <v>2166</v>
      </c>
      <c r="G131" t="s">
        <v>910</v>
      </c>
      <c r="H131" t="s">
        <v>911</v>
      </c>
      <c r="I131">
        <v>38</v>
      </c>
      <c r="J131" t="str">
        <f t="shared" si="2"/>
        <v>ACORA</v>
      </c>
      <c r="K131" t="s">
        <v>2996</v>
      </c>
      <c r="L131">
        <v>139.80000000000001</v>
      </c>
    </row>
    <row r="132" spans="1:12" x14ac:dyDescent="0.25">
      <c r="A132">
        <v>748</v>
      </c>
      <c r="B132" t="s">
        <v>1302</v>
      </c>
      <c r="C132" t="s">
        <v>1305</v>
      </c>
      <c r="D132" s="31" t="s">
        <v>2038</v>
      </c>
      <c r="E132" t="s">
        <v>2887</v>
      </c>
      <c r="F132" t="s">
        <v>2164</v>
      </c>
      <c r="G132" t="s">
        <v>910</v>
      </c>
      <c r="H132" t="s">
        <v>911</v>
      </c>
      <c r="I132">
        <v>35</v>
      </c>
      <c r="J132" t="str">
        <f t="shared" si="2"/>
        <v>COATA</v>
      </c>
      <c r="K132" t="s">
        <v>2996</v>
      </c>
      <c r="L132">
        <v>144.05000000000001</v>
      </c>
    </row>
    <row r="133" spans="1:12" x14ac:dyDescent="0.25">
      <c r="A133">
        <v>819</v>
      </c>
      <c r="B133" t="s">
        <v>1371</v>
      </c>
      <c r="C133" t="s">
        <v>1380</v>
      </c>
      <c r="D133" s="31" t="s">
        <v>2115</v>
      </c>
      <c r="E133" t="s">
        <v>2957</v>
      </c>
      <c r="F133" t="s">
        <v>2166</v>
      </c>
      <c r="G133" t="s">
        <v>910</v>
      </c>
      <c r="H133" t="s">
        <v>911</v>
      </c>
      <c r="I133">
        <v>23</v>
      </c>
      <c r="J133" t="str">
        <f t="shared" si="2"/>
        <v>MAÑAZO</v>
      </c>
      <c r="K133" t="s">
        <v>2996</v>
      </c>
      <c r="L133">
        <v>157.85</v>
      </c>
    </row>
    <row r="134" spans="1:12" x14ac:dyDescent="0.25">
      <c r="A134">
        <v>823</v>
      </c>
      <c r="B134" t="s">
        <v>1659</v>
      </c>
      <c r="C134" t="s">
        <v>1748</v>
      </c>
      <c r="D134" s="31" t="s">
        <v>2119</v>
      </c>
      <c r="E134" t="s">
        <v>2960</v>
      </c>
      <c r="F134" t="s">
        <v>2166</v>
      </c>
      <c r="G134" t="s">
        <v>910</v>
      </c>
      <c r="H134" t="s">
        <v>911</v>
      </c>
      <c r="I134">
        <v>19</v>
      </c>
      <c r="J134" t="str">
        <f t="shared" si="2"/>
        <v>SAN ANTONIO</v>
      </c>
      <c r="K134" t="s">
        <v>2996</v>
      </c>
      <c r="L134">
        <v>167.29999999999998</v>
      </c>
    </row>
    <row r="135" spans="1:12" x14ac:dyDescent="0.25">
      <c r="A135">
        <v>639</v>
      </c>
      <c r="B135" t="s">
        <v>1433</v>
      </c>
      <c r="C135" t="s">
        <v>1482</v>
      </c>
      <c r="D135" s="31" t="s">
        <v>1906</v>
      </c>
      <c r="E135" t="s">
        <v>2782</v>
      </c>
      <c r="F135" t="s">
        <v>2164</v>
      </c>
      <c r="G135" t="s">
        <v>910</v>
      </c>
      <c r="H135" t="s">
        <v>911</v>
      </c>
      <c r="I135">
        <v>48</v>
      </c>
      <c r="J135" t="str">
        <f t="shared" si="2"/>
        <v>PICHACANI</v>
      </c>
      <c r="K135" t="s">
        <v>2996</v>
      </c>
      <c r="L135">
        <v>178.35</v>
      </c>
    </row>
    <row r="136" spans="1:12" x14ac:dyDescent="0.25">
      <c r="A136">
        <v>735</v>
      </c>
      <c r="B136" t="s">
        <v>1371</v>
      </c>
      <c r="C136" t="s">
        <v>1380</v>
      </c>
      <c r="D136" s="31" t="s">
        <v>2020</v>
      </c>
      <c r="E136" t="s">
        <v>2874</v>
      </c>
      <c r="F136" t="s">
        <v>2164</v>
      </c>
      <c r="G136" t="s">
        <v>910</v>
      </c>
      <c r="H136" t="s">
        <v>911</v>
      </c>
      <c r="I136">
        <v>37</v>
      </c>
      <c r="J136" t="str">
        <f t="shared" si="2"/>
        <v>MAÑAZO</v>
      </c>
      <c r="K136" t="s">
        <v>2996</v>
      </c>
      <c r="L136">
        <v>190.10000000000002</v>
      </c>
    </row>
    <row r="137" spans="1:12" x14ac:dyDescent="0.25">
      <c r="A137">
        <v>739</v>
      </c>
      <c r="B137" t="s">
        <v>1659</v>
      </c>
      <c r="C137" t="s">
        <v>1748</v>
      </c>
      <c r="D137" s="31" t="s">
        <v>2026</v>
      </c>
      <c r="E137" t="s">
        <v>2878</v>
      </c>
      <c r="F137" t="s">
        <v>2164</v>
      </c>
      <c r="G137" t="s">
        <v>910</v>
      </c>
      <c r="H137" t="s">
        <v>911</v>
      </c>
      <c r="I137">
        <v>17</v>
      </c>
      <c r="J137" t="str">
        <f t="shared" si="2"/>
        <v>SAN ANTONIO</v>
      </c>
      <c r="K137" t="s">
        <v>2996</v>
      </c>
      <c r="L137">
        <v>190.39999999999998</v>
      </c>
    </row>
    <row r="138" spans="1:12" x14ac:dyDescent="0.25">
      <c r="A138">
        <v>668</v>
      </c>
      <c r="B138" t="s">
        <v>907</v>
      </c>
      <c r="C138" t="s">
        <v>1005</v>
      </c>
      <c r="D138" s="31" t="s">
        <v>1941</v>
      </c>
      <c r="E138" t="s">
        <v>2808</v>
      </c>
      <c r="F138" t="s">
        <v>2164</v>
      </c>
      <c r="G138" t="s">
        <v>910</v>
      </c>
      <c r="H138" t="s">
        <v>911</v>
      </c>
      <c r="I138">
        <v>27</v>
      </c>
      <c r="J138" t="str">
        <f t="shared" si="2"/>
        <v>ACORA</v>
      </c>
      <c r="K138" t="s">
        <v>2996</v>
      </c>
      <c r="L138">
        <v>194.75</v>
      </c>
    </row>
    <row r="139" spans="1:12" x14ac:dyDescent="0.25">
      <c r="A139">
        <v>590</v>
      </c>
      <c r="B139" t="s">
        <v>1529</v>
      </c>
      <c r="C139" t="s">
        <v>1845</v>
      </c>
      <c r="D139" s="31" t="s">
        <v>1846</v>
      </c>
      <c r="E139" t="s">
        <v>2733</v>
      </c>
      <c r="F139" t="s">
        <v>2164</v>
      </c>
      <c r="G139" t="s">
        <v>910</v>
      </c>
      <c r="H139" t="s">
        <v>911</v>
      </c>
      <c r="I139">
        <v>31</v>
      </c>
      <c r="J139" t="str">
        <f t="shared" si="2"/>
        <v>PUNO</v>
      </c>
      <c r="K139" t="s">
        <v>2996</v>
      </c>
      <c r="L139">
        <v>198.95000000000002</v>
      </c>
    </row>
    <row r="140" spans="1:12" x14ac:dyDescent="0.25">
      <c r="A140">
        <v>572</v>
      </c>
      <c r="B140" t="s">
        <v>1166</v>
      </c>
      <c r="C140" t="s">
        <v>1182</v>
      </c>
      <c r="D140" s="31" t="s">
        <v>1827</v>
      </c>
      <c r="E140" t="s">
        <v>2715</v>
      </c>
      <c r="F140" t="s">
        <v>2164</v>
      </c>
      <c r="G140" t="s">
        <v>910</v>
      </c>
      <c r="H140" t="s">
        <v>911</v>
      </c>
      <c r="I140">
        <v>52</v>
      </c>
      <c r="J140" t="str">
        <f t="shared" si="2"/>
        <v>CAPACHICA</v>
      </c>
      <c r="K140" t="s">
        <v>2996</v>
      </c>
      <c r="L140">
        <v>226.3</v>
      </c>
    </row>
    <row r="141" spans="1:12" x14ac:dyDescent="0.25">
      <c r="A141">
        <v>646</v>
      </c>
      <c r="B141" t="s">
        <v>1433</v>
      </c>
      <c r="C141" t="s">
        <v>1433</v>
      </c>
      <c r="D141" s="31" t="s">
        <v>1914</v>
      </c>
      <c r="E141" t="s">
        <v>2788</v>
      </c>
      <c r="F141" t="s">
        <v>2164</v>
      </c>
      <c r="G141" t="s">
        <v>910</v>
      </c>
      <c r="H141" t="s">
        <v>911</v>
      </c>
      <c r="I141">
        <v>25</v>
      </c>
      <c r="J141" t="str">
        <f t="shared" si="2"/>
        <v>PICHACANI</v>
      </c>
      <c r="K141" t="s">
        <v>2996</v>
      </c>
      <c r="L141">
        <v>242.35000000000002</v>
      </c>
    </row>
    <row r="142" spans="1:12" x14ac:dyDescent="0.25">
      <c r="A142">
        <v>143</v>
      </c>
      <c r="B142" t="s">
        <v>1116</v>
      </c>
      <c r="C142" t="s">
        <v>1116</v>
      </c>
      <c r="D142" s="31" t="s">
        <v>1161</v>
      </c>
      <c r="E142" t="s">
        <v>2308</v>
      </c>
      <c r="F142" t="s">
        <v>2165</v>
      </c>
      <c r="G142" t="s">
        <v>910</v>
      </c>
      <c r="H142" t="s">
        <v>911</v>
      </c>
      <c r="I142">
        <v>25</v>
      </c>
      <c r="J142" t="str">
        <f t="shared" si="2"/>
        <v>ATUNCOLLA</v>
      </c>
      <c r="K142" t="s">
        <v>2997</v>
      </c>
      <c r="L142">
        <v>255.95</v>
      </c>
    </row>
    <row r="143" spans="1:12" x14ac:dyDescent="0.25">
      <c r="A143">
        <v>769</v>
      </c>
      <c r="B143" t="s">
        <v>1489</v>
      </c>
      <c r="C143" t="s">
        <v>1489</v>
      </c>
      <c r="D143" s="31" t="s">
        <v>2062</v>
      </c>
      <c r="E143" t="s">
        <v>2908</v>
      </c>
      <c r="F143" t="s">
        <v>2164</v>
      </c>
      <c r="G143" t="s">
        <v>910</v>
      </c>
      <c r="H143" t="s">
        <v>911</v>
      </c>
      <c r="I143">
        <v>58</v>
      </c>
      <c r="J143" t="str">
        <f t="shared" si="2"/>
        <v>PLATERIA</v>
      </c>
      <c r="K143" t="s">
        <v>2997</v>
      </c>
      <c r="L143">
        <v>265.45</v>
      </c>
    </row>
    <row r="144" spans="1:12" x14ac:dyDescent="0.25">
      <c r="A144">
        <v>567</v>
      </c>
      <c r="B144" t="s">
        <v>1166</v>
      </c>
      <c r="C144" t="s">
        <v>1202</v>
      </c>
      <c r="D144" s="31" t="s">
        <v>1822</v>
      </c>
      <c r="E144" t="s">
        <v>2710</v>
      </c>
      <c r="F144" t="s">
        <v>2164</v>
      </c>
      <c r="G144" t="s">
        <v>910</v>
      </c>
      <c r="H144" t="s">
        <v>911</v>
      </c>
      <c r="I144">
        <v>27</v>
      </c>
      <c r="J144" t="str">
        <f t="shared" si="2"/>
        <v>CAPACHICA</v>
      </c>
      <c r="K144" t="s">
        <v>2996</v>
      </c>
      <c r="L144">
        <v>276.65000000000003</v>
      </c>
    </row>
    <row r="145" spans="1:12" x14ac:dyDescent="0.25">
      <c r="A145">
        <v>736</v>
      </c>
      <c r="B145" t="s">
        <v>1371</v>
      </c>
      <c r="C145" t="s">
        <v>1378</v>
      </c>
      <c r="D145" s="31" t="s">
        <v>2021</v>
      </c>
      <c r="E145" t="s">
        <v>2875</v>
      </c>
      <c r="F145" t="s">
        <v>2164</v>
      </c>
      <c r="G145" t="s">
        <v>910</v>
      </c>
      <c r="H145" t="s">
        <v>911</v>
      </c>
      <c r="I145">
        <v>20</v>
      </c>
      <c r="J145" t="str">
        <f t="shared" si="2"/>
        <v>MAÑAZO</v>
      </c>
      <c r="K145" t="s">
        <v>2996</v>
      </c>
      <c r="L145">
        <v>277.75</v>
      </c>
    </row>
    <row r="146" spans="1:12" x14ac:dyDescent="0.25">
      <c r="A146">
        <v>741</v>
      </c>
      <c r="B146" t="s">
        <v>1659</v>
      </c>
      <c r="C146" t="s">
        <v>1754</v>
      </c>
      <c r="D146" s="31" t="s">
        <v>2029</v>
      </c>
      <c r="E146" t="s">
        <v>2880</v>
      </c>
      <c r="F146" t="s">
        <v>2164</v>
      </c>
      <c r="G146" t="s">
        <v>910</v>
      </c>
      <c r="H146" t="s">
        <v>911</v>
      </c>
      <c r="I146">
        <v>5</v>
      </c>
      <c r="J146" t="str">
        <f t="shared" si="2"/>
        <v>SAN ANTONIO</v>
      </c>
      <c r="K146" t="s">
        <v>2996</v>
      </c>
      <c r="L146">
        <v>283.05</v>
      </c>
    </row>
    <row r="147" spans="1:12" x14ac:dyDescent="0.25">
      <c r="A147">
        <v>573</v>
      </c>
      <c r="B147" t="s">
        <v>1355</v>
      </c>
      <c r="C147" t="s">
        <v>1362</v>
      </c>
      <c r="D147" s="31" t="s">
        <v>1828</v>
      </c>
      <c r="E147" t="s">
        <v>2716</v>
      </c>
      <c r="F147" t="s">
        <v>2164</v>
      </c>
      <c r="G147" t="s">
        <v>910</v>
      </c>
      <c r="H147" t="s">
        <v>911</v>
      </c>
      <c r="I147">
        <v>33</v>
      </c>
      <c r="J147" t="str">
        <f t="shared" si="2"/>
        <v>HUATA</v>
      </c>
      <c r="K147" t="s">
        <v>2996</v>
      </c>
      <c r="L147">
        <v>291.3</v>
      </c>
    </row>
    <row r="148" spans="1:12" x14ac:dyDescent="0.25">
      <c r="A148">
        <v>557</v>
      </c>
      <c r="B148" t="s">
        <v>1405</v>
      </c>
      <c r="C148" t="s">
        <v>1431</v>
      </c>
      <c r="D148" s="31" t="s">
        <v>1812</v>
      </c>
      <c r="E148" t="s">
        <v>2700</v>
      </c>
      <c r="F148" t="s">
        <v>2164</v>
      </c>
      <c r="G148" t="s">
        <v>910</v>
      </c>
      <c r="H148" t="s">
        <v>911</v>
      </c>
      <c r="I148">
        <v>57</v>
      </c>
      <c r="J148" t="str">
        <f t="shared" si="2"/>
        <v>PAUCARCOLLA</v>
      </c>
      <c r="K148" t="s">
        <v>2996</v>
      </c>
      <c r="L148">
        <v>304.15000000000003</v>
      </c>
    </row>
    <row r="149" spans="1:12" x14ac:dyDescent="0.25">
      <c r="A149">
        <v>753</v>
      </c>
      <c r="B149" t="s">
        <v>1302</v>
      </c>
      <c r="C149" t="s">
        <v>1325</v>
      </c>
      <c r="D149" s="31" t="s">
        <v>2043</v>
      </c>
      <c r="E149" t="s">
        <v>2892</v>
      </c>
      <c r="F149" t="s">
        <v>2164</v>
      </c>
      <c r="G149" t="s">
        <v>910</v>
      </c>
      <c r="H149" t="s">
        <v>911</v>
      </c>
      <c r="I149">
        <v>40</v>
      </c>
      <c r="J149" t="str">
        <f t="shared" si="2"/>
        <v>COATA</v>
      </c>
      <c r="K149" t="s">
        <v>2996</v>
      </c>
      <c r="L149">
        <v>326.5</v>
      </c>
    </row>
    <row r="150" spans="1:12" x14ac:dyDescent="0.25">
      <c r="A150">
        <v>286</v>
      </c>
      <c r="B150" t="s">
        <v>1371</v>
      </c>
      <c r="C150" t="s">
        <v>1403</v>
      </c>
      <c r="D150" s="31" t="s">
        <v>1404</v>
      </c>
      <c r="E150" t="s">
        <v>2445</v>
      </c>
      <c r="F150" t="s">
        <v>2165</v>
      </c>
      <c r="G150" t="s">
        <v>910</v>
      </c>
      <c r="H150" t="s">
        <v>911</v>
      </c>
      <c r="I150">
        <v>22</v>
      </c>
      <c r="J150" t="str">
        <f t="shared" si="2"/>
        <v>MAÑAZO</v>
      </c>
      <c r="K150" t="s">
        <v>2996</v>
      </c>
      <c r="L150">
        <v>342.45000000000005</v>
      </c>
    </row>
    <row r="151" spans="1:12" x14ac:dyDescent="0.25">
      <c r="A151">
        <v>654</v>
      </c>
      <c r="B151" t="s">
        <v>907</v>
      </c>
      <c r="C151" t="s">
        <v>1042</v>
      </c>
      <c r="D151" s="31" t="s">
        <v>1924</v>
      </c>
      <c r="E151" t="s">
        <v>2796</v>
      </c>
      <c r="F151" t="s">
        <v>2164</v>
      </c>
      <c r="G151" t="s">
        <v>910</v>
      </c>
      <c r="H151" t="s">
        <v>911</v>
      </c>
      <c r="I151">
        <v>58</v>
      </c>
      <c r="J151" t="str">
        <f t="shared" si="2"/>
        <v>ACORA</v>
      </c>
      <c r="K151" t="s">
        <v>2996</v>
      </c>
      <c r="L151">
        <v>349.15</v>
      </c>
    </row>
    <row r="152" spans="1:12" x14ac:dyDescent="0.25">
      <c r="A152">
        <v>785</v>
      </c>
      <c r="B152" t="s">
        <v>1166</v>
      </c>
      <c r="C152" t="s">
        <v>1188</v>
      </c>
      <c r="D152" s="31" t="s">
        <v>2078</v>
      </c>
      <c r="E152" t="s">
        <v>2924</v>
      </c>
      <c r="F152" t="s">
        <v>2166</v>
      </c>
      <c r="G152" t="s">
        <v>910</v>
      </c>
      <c r="H152" t="s">
        <v>911</v>
      </c>
      <c r="I152">
        <v>88</v>
      </c>
      <c r="J152" t="str">
        <f t="shared" si="2"/>
        <v>CAPACHICA</v>
      </c>
      <c r="K152" t="s">
        <v>2996</v>
      </c>
      <c r="L152">
        <v>390.3</v>
      </c>
    </row>
    <row r="153" spans="1:12" x14ac:dyDescent="0.25">
      <c r="A153">
        <v>556</v>
      </c>
      <c r="B153" t="s">
        <v>1405</v>
      </c>
      <c r="C153" t="s">
        <v>1164</v>
      </c>
      <c r="D153" s="31" t="s">
        <v>1811</v>
      </c>
      <c r="E153" t="s">
        <v>2699</v>
      </c>
      <c r="F153" t="s">
        <v>2164</v>
      </c>
      <c r="G153" t="s">
        <v>910</v>
      </c>
      <c r="H153" t="s">
        <v>911</v>
      </c>
      <c r="I153">
        <v>93</v>
      </c>
      <c r="J153" t="str">
        <f t="shared" si="2"/>
        <v>PAUCARCOLLA</v>
      </c>
      <c r="K153" t="s">
        <v>2996</v>
      </c>
      <c r="L153">
        <v>417.95000000000005</v>
      </c>
    </row>
    <row r="154" spans="1:12" x14ac:dyDescent="0.25">
      <c r="A154">
        <v>637</v>
      </c>
      <c r="B154" t="s">
        <v>1433</v>
      </c>
      <c r="C154" t="s">
        <v>1903</v>
      </c>
      <c r="D154" s="31" t="s">
        <v>1904</v>
      </c>
      <c r="E154" t="s">
        <v>2780</v>
      </c>
      <c r="F154" t="s">
        <v>2164</v>
      </c>
      <c r="G154" t="s">
        <v>910</v>
      </c>
      <c r="H154" t="s">
        <v>911</v>
      </c>
      <c r="I154">
        <v>37</v>
      </c>
      <c r="J154" t="str">
        <f t="shared" si="2"/>
        <v>PICHACANI</v>
      </c>
      <c r="K154" t="s">
        <v>2996</v>
      </c>
      <c r="L154">
        <v>447.95000000000005</v>
      </c>
    </row>
    <row r="155" spans="1:12" x14ac:dyDescent="0.25">
      <c r="A155">
        <v>232</v>
      </c>
      <c r="B155" t="s">
        <v>1302</v>
      </c>
      <c r="C155" t="s">
        <v>1313</v>
      </c>
      <c r="D155" s="31" t="s">
        <v>1314</v>
      </c>
      <c r="E155" t="s">
        <v>2391</v>
      </c>
      <c r="F155" t="s">
        <v>2165</v>
      </c>
      <c r="G155" t="s">
        <v>910</v>
      </c>
      <c r="H155" t="s">
        <v>911</v>
      </c>
      <c r="I155">
        <v>10</v>
      </c>
      <c r="J155" t="str">
        <f t="shared" si="2"/>
        <v>COATA</v>
      </c>
      <c r="K155" t="s">
        <v>2996</v>
      </c>
      <c r="L155">
        <v>454.9</v>
      </c>
    </row>
    <row r="156" spans="1:12" x14ac:dyDescent="0.25">
      <c r="A156">
        <v>562</v>
      </c>
      <c r="B156" t="s">
        <v>1166</v>
      </c>
      <c r="C156" t="s">
        <v>1188</v>
      </c>
      <c r="D156" s="31" t="s">
        <v>1817</v>
      </c>
      <c r="E156" t="s">
        <v>2705</v>
      </c>
      <c r="F156" t="s">
        <v>2164</v>
      </c>
      <c r="G156" t="s">
        <v>910</v>
      </c>
      <c r="H156" t="s">
        <v>911</v>
      </c>
      <c r="I156">
        <v>70</v>
      </c>
      <c r="J156" t="str">
        <f t="shared" si="2"/>
        <v>CAPACHICA</v>
      </c>
      <c r="K156" t="s">
        <v>2996</v>
      </c>
      <c r="L156">
        <v>465.29999999999995</v>
      </c>
    </row>
    <row r="157" spans="1:12" x14ac:dyDescent="0.25">
      <c r="A157">
        <v>563</v>
      </c>
      <c r="B157" t="s">
        <v>1166</v>
      </c>
      <c r="C157" t="s">
        <v>1169</v>
      </c>
      <c r="D157" s="31" t="s">
        <v>1818</v>
      </c>
      <c r="E157" t="s">
        <v>2706</v>
      </c>
      <c r="F157" t="s">
        <v>2164</v>
      </c>
      <c r="G157" t="s">
        <v>910</v>
      </c>
      <c r="H157" t="s">
        <v>911</v>
      </c>
      <c r="I157">
        <v>18</v>
      </c>
      <c r="J157" t="str">
        <f t="shared" si="2"/>
        <v>CAPACHICA</v>
      </c>
      <c r="K157" t="s">
        <v>2996</v>
      </c>
      <c r="L157">
        <v>535.19999999999993</v>
      </c>
    </row>
    <row r="158" spans="1:12" x14ac:dyDescent="0.25">
      <c r="A158">
        <v>751</v>
      </c>
      <c r="B158" t="s">
        <v>1302</v>
      </c>
      <c r="C158" t="s">
        <v>1344</v>
      </c>
      <c r="D158" s="31" t="s">
        <v>2041</v>
      </c>
      <c r="E158" t="s">
        <v>2890</v>
      </c>
      <c r="F158" t="s">
        <v>2164</v>
      </c>
      <c r="G158" t="s">
        <v>910</v>
      </c>
      <c r="H158" t="s">
        <v>911</v>
      </c>
      <c r="I158">
        <v>52</v>
      </c>
      <c r="J158" t="str">
        <f t="shared" si="2"/>
        <v>COATA</v>
      </c>
      <c r="K158" t="s">
        <v>2996</v>
      </c>
      <c r="L158">
        <v>563.55000000000007</v>
      </c>
    </row>
    <row r="159" spans="1:12" x14ac:dyDescent="0.25">
      <c r="A159">
        <v>789</v>
      </c>
      <c r="B159" t="s">
        <v>907</v>
      </c>
      <c r="C159" t="s">
        <v>1069</v>
      </c>
      <c r="D159" s="31" t="s">
        <v>2082</v>
      </c>
      <c r="E159" t="s">
        <v>2928</v>
      </c>
      <c r="F159" t="s">
        <v>2166</v>
      </c>
      <c r="G159" t="s">
        <v>910</v>
      </c>
      <c r="H159" t="s">
        <v>911</v>
      </c>
      <c r="I159">
        <v>52</v>
      </c>
      <c r="J159" t="str">
        <f t="shared" si="2"/>
        <v>ACORA</v>
      </c>
      <c r="K159" t="s">
        <v>2996</v>
      </c>
      <c r="L159">
        <v>570.30000000000007</v>
      </c>
    </row>
    <row r="160" spans="1:12" x14ac:dyDescent="0.25">
      <c r="A160">
        <v>780</v>
      </c>
      <c r="B160" t="s">
        <v>1166</v>
      </c>
      <c r="C160" t="s">
        <v>1182</v>
      </c>
      <c r="D160" s="31" t="s">
        <v>2073</v>
      </c>
      <c r="E160" t="s">
        <v>2919</v>
      </c>
      <c r="F160" t="s">
        <v>2166</v>
      </c>
      <c r="G160" t="s">
        <v>910</v>
      </c>
      <c r="H160" t="s">
        <v>911</v>
      </c>
      <c r="I160">
        <v>58</v>
      </c>
      <c r="J160" t="str">
        <f t="shared" si="2"/>
        <v>CAPACHICA</v>
      </c>
      <c r="K160" t="s">
        <v>2996</v>
      </c>
      <c r="L160">
        <v>608.44999999999993</v>
      </c>
    </row>
    <row r="161" spans="1:12" x14ac:dyDescent="0.25">
      <c r="A161">
        <v>570</v>
      </c>
      <c r="B161" t="s">
        <v>1166</v>
      </c>
      <c r="C161" t="s">
        <v>1220</v>
      </c>
      <c r="D161" s="31" t="s">
        <v>1825</v>
      </c>
      <c r="E161" t="s">
        <v>2713</v>
      </c>
      <c r="F161" t="s">
        <v>2164</v>
      </c>
      <c r="G161" t="s">
        <v>910</v>
      </c>
      <c r="H161" t="s">
        <v>911</v>
      </c>
      <c r="I161">
        <v>65</v>
      </c>
      <c r="J161" t="str">
        <f t="shared" si="2"/>
        <v>CAPACHICA</v>
      </c>
      <c r="K161" t="s">
        <v>2996</v>
      </c>
      <c r="L161">
        <v>612.45000000000005</v>
      </c>
    </row>
    <row r="162" spans="1:12" x14ac:dyDescent="0.25">
      <c r="A162">
        <v>630</v>
      </c>
      <c r="B162" t="s">
        <v>1116</v>
      </c>
      <c r="C162" t="s">
        <v>1894</v>
      </c>
      <c r="D162" s="31" t="s">
        <v>1895</v>
      </c>
      <c r="E162" t="s">
        <v>2773</v>
      </c>
      <c r="F162" t="s">
        <v>2164</v>
      </c>
      <c r="G162" t="s">
        <v>910</v>
      </c>
      <c r="H162" t="s">
        <v>911</v>
      </c>
      <c r="I162">
        <v>61</v>
      </c>
      <c r="J162" t="str">
        <f t="shared" si="2"/>
        <v>ATUNCOLLA</v>
      </c>
      <c r="K162" t="s">
        <v>2996</v>
      </c>
      <c r="L162">
        <v>619.65</v>
      </c>
    </row>
    <row r="163" spans="1:12" x14ac:dyDescent="0.25">
      <c r="A163">
        <v>633</v>
      </c>
      <c r="B163" t="s">
        <v>1116</v>
      </c>
      <c r="C163" t="s">
        <v>1154</v>
      </c>
      <c r="D163" s="31" t="s">
        <v>1898</v>
      </c>
      <c r="E163" t="s">
        <v>2776</v>
      </c>
      <c r="F163" t="s">
        <v>2164</v>
      </c>
      <c r="G163" t="s">
        <v>910</v>
      </c>
      <c r="H163" t="s">
        <v>911</v>
      </c>
      <c r="I163">
        <v>48</v>
      </c>
      <c r="J163" t="str">
        <f t="shared" si="2"/>
        <v>ATUNCOLLA</v>
      </c>
      <c r="K163" t="s">
        <v>2997</v>
      </c>
      <c r="L163">
        <v>623.25</v>
      </c>
    </row>
    <row r="164" spans="1:12" x14ac:dyDescent="0.25">
      <c r="A164">
        <v>849</v>
      </c>
      <c r="B164" t="s">
        <v>1433</v>
      </c>
      <c r="C164" t="s">
        <v>1482</v>
      </c>
      <c r="D164" s="31" t="s">
        <v>2148</v>
      </c>
      <c r="E164" t="s">
        <v>2947</v>
      </c>
      <c r="F164" t="s">
        <v>2166</v>
      </c>
      <c r="G164" t="s">
        <v>910</v>
      </c>
      <c r="H164" t="s">
        <v>911</v>
      </c>
      <c r="I164">
        <v>51</v>
      </c>
      <c r="J164" t="str">
        <f t="shared" si="2"/>
        <v>PICHACANI</v>
      </c>
      <c r="K164" t="s">
        <v>2996</v>
      </c>
      <c r="L164">
        <v>658.69999999999993</v>
      </c>
    </row>
    <row r="165" spans="1:12" x14ac:dyDescent="0.25">
      <c r="A165">
        <v>718</v>
      </c>
      <c r="B165" t="s">
        <v>1226</v>
      </c>
      <c r="C165" t="s">
        <v>1685</v>
      </c>
      <c r="D165" s="31" t="s">
        <v>2000</v>
      </c>
      <c r="E165" t="s">
        <v>2857</v>
      </c>
      <c r="F165" t="s">
        <v>2164</v>
      </c>
      <c r="G165" t="s">
        <v>910</v>
      </c>
      <c r="H165" t="s">
        <v>911</v>
      </c>
      <c r="I165">
        <v>108</v>
      </c>
      <c r="J165" t="str">
        <f t="shared" si="2"/>
        <v>CHUCUITO</v>
      </c>
      <c r="K165" t="s">
        <v>2997</v>
      </c>
      <c r="L165">
        <v>659.25</v>
      </c>
    </row>
    <row r="166" spans="1:12" x14ac:dyDescent="0.25">
      <c r="A166">
        <v>568</v>
      </c>
      <c r="B166" t="s">
        <v>1166</v>
      </c>
      <c r="C166" t="s">
        <v>1175</v>
      </c>
      <c r="D166" s="31" t="s">
        <v>1823</v>
      </c>
      <c r="E166" t="s">
        <v>2711</v>
      </c>
      <c r="F166" t="s">
        <v>2164</v>
      </c>
      <c r="G166" t="s">
        <v>910</v>
      </c>
      <c r="H166" t="s">
        <v>911</v>
      </c>
      <c r="I166">
        <v>66</v>
      </c>
      <c r="J166" t="str">
        <f t="shared" si="2"/>
        <v>CAPACHICA</v>
      </c>
      <c r="K166" t="s">
        <v>2996</v>
      </c>
      <c r="L166">
        <v>682.75</v>
      </c>
    </row>
    <row r="167" spans="1:12" x14ac:dyDescent="0.25">
      <c r="A167">
        <v>566</v>
      </c>
      <c r="B167" t="s">
        <v>1166</v>
      </c>
      <c r="C167" t="s">
        <v>1166</v>
      </c>
      <c r="D167" s="31" t="s">
        <v>1821</v>
      </c>
      <c r="E167" t="s">
        <v>2709</v>
      </c>
      <c r="F167" t="s">
        <v>2164</v>
      </c>
      <c r="G167" t="s">
        <v>910</v>
      </c>
      <c r="H167" t="s">
        <v>911</v>
      </c>
      <c r="I167">
        <v>134</v>
      </c>
      <c r="J167" t="str">
        <f t="shared" si="2"/>
        <v>CAPACHICA</v>
      </c>
      <c r="K167" t="s">
        <v>2997</v>
      </c>
      <c r="L167">
        <v>716.84999999999991</v>
      </c>
    </row>
    <row r="168" spans="1:12" x14ac:dyDescent="0.25">
      <c r="A168">
        <v>682</v>
      </c>
      <c r="B168" t="s">
        <v>907</v>
      </c>
      <c r="C168" t="s">
        <v>907</v>
      </c>
      <c r="D168" s="31" t="s">
        <v>1958</v>
      </c>
      <c r="E168" t="s">
        <v>2821</v>
      </c>
      <c r="F168" t="s">
        <v>2164</v>
      </c>
      <c r="G168" t="s">
        <v>910</v>
      </c>
      <c r="H168" t="s">
        <v>911</v>
      </c>
      <c r="I168">
        <v>238</v>
      </c>
      <c r="J168" t="str">
        <f t="shared" si="2"/>
        <v>ACORA</v>
      </c>
      <c r="K168" t="s">
        <v>2997</v>
      </c>
      <c r="L168">
        <v>748.05000000000007</v>
      </c>
    </row>
    <row r="169" spans="1:12" x14ac:dyDescent="0.25">
      <c r="A169">
        <v>691</v>
      </c>
      <c r="B169" t="s">
        <v>907</v>
      </c>
      <c r="C169" t="s">
        <v>907</v>
      </c>
      <c r="D169" s="31" t="s">
        <v>1968</v>
      </c>
      <c r="E169" t="s">
        <v>2830</v>
      </c>
      <c r="F169" t="s">
        <v>2164</v>
      </c>
      <c r="G169" t="s">
        <v>910</v>
      </c>
      <c r="H169" t="s">
        <v>911</v>
      </c>
      <c r="I169">
        <v>216</v>
      </c>
      <c r="J169" t="str">
        <f t="shared" si="2"/>
        <v>ACORA</v>
      </c>
      <c r="K169" t="s">
        <v>2997</v>
      </c>
      <c r="L169">
        <v>794.35</v>
      </c>
    </row>
    <row r="170" spans="1:12" x14ac:dyDescent="0.25">
      <c r="A170">
        <v>790</v>
      </c>
      <c r="B170" t="s">
        <v>907</v>
      </c>
      <c r="C170" t="s">
        <v>1005</v>
      </c>
      <c r="D170" s="31" t="s">
        <v>2083</v>
      </c>
      <c r="E170" t="s">
        <v>2929</v>
      </c>
      <c r="F170" t="s">
        <v>2166</v>
      </c>
      <c r="G170" t="s">
        <v>910</v>
      </c>
      <c r="H170" t="s">
        <v>911</v>
      </c>
      <c r="I170">
        <v>141</v>
      </c>
      <c r="J170" t="str">
        <f t="shared" si="2"/>
        <v>ACORA</v>
      </c>
      <c r="K170" t="s">
        <v>2996</v>
      </c>
      <c r="L170">
        <v>825.89999999999986</v>
      </c>
    </row>
    <row r="171" spans="1:12" x14ac:dyDescent="0.25">
      <c r="A171">
        <v>632</v>
      </c>
      <c r="B171" t="s">
        <v>1116</v>
      </c>
      <c r="C171" t="s">
        <v>1116</v>
      </c>
      <c r="D171" s="31" t="s">
        <v>1897</v>
      </c>
      <c r="E171" t="s">
        <v>2775</v>
      </c>
      <c r="F171" t="s">
        <v>2164</v>
      </c>
      <c r="G171" t="s">
        <v>910</v>
      </c>
      <c r="H171" t="s">
        <v>911</v>
      </c>
      <c r="I171">
        <v>191</v>
      </c>
      <c r="J171" t="str">
        <f t="shared" si="2"/>
        <v>ATUNCOLLA</v>
      </c>
      <c r="K171" t="s">
        <v>2997</v>
      </c>
      <c r="L171">
        <v>970.15</v>
      </c>
    </row>
    <row r="172" spans="1:12" x14ac:dyDescent="0.25">
      <c r="A172">
        <v>754</v>
      </c>
      <c r="B172" t="s">
        <v>1302</v>
      </c>
      <c r="C172" t="s">
        <v>1302</v>
      </c>
      <c r="D172" s="31" t="s">
        <v>2044</v>
      </c>
      <c r="E172" t="s">
        <v>2893</v>
      </c>
      <c r="F172" t="s">
        <v>2164</v>
      </c>
      <c r="G172" t="s">
        <v>910</v>
      </c>
      <c r="H172" t="s">
        <v>911</v>
      </c>
      <c r="I172">
        <v>146</v>
      </c>
      <c r="J172" t="str">
        <f t="shared" si="2"/>
        <v>COATA</v>
      </c>
      <c r="K172" t="s">
        <v>2997</v>
      </c>
      <c r="L172">
        <v>989.59999999999991</v>
      </c>
    </row>
    <row r="173" spans="1:12" x14ac:dyDescent="0.25">
      <c r="A173">
        <v>732</v>
      </c>
      <c r="B173" t="s">
        <v>1371</v>
      </c>
      <c r="C173" t="s">
        <v>1403</v>
      </c>
      <c r="D173" s="31" t="s">
        <v>2017</v>
      </c>
      <c r="E173" t="s">
        <v>2871</v>
      </c>
      <c r="F173" t="s">
        <v>2164</v>
      </c>
      <c r="G173" t="s">
        <v>910</v>
      </c>
      <c r="H173" t="s">
        <v>911</v>
      </c>
      <c r="I173">
        <v>100</v>
      </c>
      <c r="J173" t="str">
        <f t="shared" si="2"/>
        <v>MAÑAZO</v>
      </c>
      <c r="K173" t="s">
        <v>2996</v>
      </c>
      <c r="L173">
        <v>994.85</v>
      </c>
    </row>
    <row r="174" spans="1:12" x14ac:dyDescent="0.25">
      <c r="A174">
        <v>859</v>
      </c>
      <c r="B174" t="s">
        <v>1489</v>
      </c>
      <c r="C174" t="s">
        <v>1489</v>
      </c>
      <c r="D174" s="31" t="s">
        <v>2158</v>
      </c>
      <c r="E174" t="s">
        <v>2992</v>
      </c>
      <c r="F174" t="s">
        <v>2166</v>
      </c>
      <c r="G174" t="s">
        <v>910</v>
      </c>
      <c r="H174" t="s">
        <v>911</v>
      </c>
      <c r="I174">
        <v>97</v>
      </c>
      <c r="J174" t="str">
        <f t="shared" si="2"/>
        <v>PLATERIA</v>
      </c>
      <c r="K174" t="s">
        <v>2997</v>
      </c>
      <c r="L174">
        <v>1059.8000000000002</v>
      </c>
    </row>
    <row r="175" spans="1:12" x14ac:dyDescent="0.25">
      <c r="A175">
        <v>855</v>
      </c>
      <c r="B175" t="s">
        <v>1302</v>
      </c>
      <c r="C175" t="s">
        <v>1344</v>
      </c>
      <c r="D175" s="31" t="s">
        <v>2154</v>
      </c>
      <c r="E175" t="s">
        <v>2988</v>
      </c>
      <c r="F175" t="s">
        <v>2166</v>
      </c>
      <c r="G175" t="s">
        <v>910</v>
      </c>
      <c r="H175" t="s">
        <v>911</v>
      </c>
      <c r="I175">
        <v>75</v>
      </c>
      <c r="J175" t="str">
        <f t="shared" si="2"/>
        <v>COATA</v>
      </c>
      <c r="K175" t="s">
        <v>2996</v>
      </c>
      <c r="L175">
        <v>1166.5</v>
      </c>
    </row>
    <row r="176" spans="1:12" x14ac:dyDescent="0.25">
      <c r="A176">
        <v>811</v>
      </c>
      <c r="B176" t="s">
        <v>1226</v>
      </c>
      <c r="C176" t="s">
        <v>1226</v>
      </c>
      <c r="D176" s="31" t="s">
        <v>2106</v>
      </c>
      <c r="E176" t="s">
        <v>2949</v>
      </c>
      <c r="F176" t="s">
        <v>2166</v>
      </c>
      <c r="G176" t="s">
        <v>910</v>
      </c>
      <c r="H176" t="s">
        <v>911</v>
      </c>
      <c r="I176">
        <v>155</v>
      </c>
      <c r="J176" t="str">
        <f t="shared" si="2"/>
        <v>CHUCUITO</v>
      </c>
      <c r="K176" t="s">
        <v>2997</v>
      </c>
      <c r="L176">
        <v>1186.25</v>
      </c>
    </row>
    <row r="177" spans="1:12" x14ac:dyDescent="0.25">
      <c r="A177">
        <v>580</v>
      </c>
      <c r="B177" t="s">
        <v>1780</v>
      </c>
      <c r="C177" t="s">
        <v>1780</v>
      </c>
      <c r="D177" s="31" t="s">
        <v>1835</v>
      </c>
      <c r="E177" t="s">
        <v>2723</v>
      </c>
      <c r="F177" t="s">
        <v>2164</v>
      </c>
      <c r="G177" t="s">
        <v>910</v>
      </c>
      <c r="H177" t="s">
        <v>911</v>
      </c>
      <c r="I177">
        <v>159</v>
      </c>
      <c r="J177" t="str">
        <f t="shared" si="2"/>
        <v>VILQUE</v>
      </c>
      <c r="K177" t="s">
        <v>2997</v>
      </c>
      <c r="L177">
        <v>1227.7</v>
      </c>
    </row>
    <row r="178" spans="1:12" x14ac:dyDescent="0.25">
      <c r="A178">
        <v>821</v>
      </c>
      <c r="B178" t="s">
        <v>1371</v>
      </c>
      <c r="C178" t="s">
        <v>1403</v>
      </c>
      <c r="D178" s="31" t="s">
        <v>2117</v>
      </c>
      <c r="E178" t="s">
        <v>2958</v>
      </c>
      <c r="F178" t="s">
        <v>2166</v>
      </c>
      <c r="G178" t="s">
        <v>910</v>
      </c>
      <c r="H178" t="s">
        <v>911</v>
      </c>
      <c r="I178">
        <v>132</v>
      </c>
      <c r="J178" t="str">
        <f t="shared" si="2"/>
        <v>MAÑAZO</v>
      </c>
      <c r="K178" t="s">
        <v>2996</v>
      </c>
      <c r="L178">
        <v>1256.9499999999998</v>
      </c>
    </row>
    <row r="179" spans="1:12" x14ac:dyDescent="0.25">
      <c r="A179">
        <v>559</v>
      </c>
      <c r="B179" t="s">
        <v>1405</v>
      </c>
      <c r="C179" t="s">
        <v>1405</v>
      </c>
      <c r="D179" s="31" t="s">
        <v>1814</v>
      </c>
      <c r="E179" t="s">
        <v>2702</v>
      </c>
      <c r="F179" t="s">
        <v>2164</v>
      </c>
      <c r="G179" t="s">
        <v>910</v>
      </c>
      <c r="H179" t="s">
        <v>911</v>
      </c>
      <c r="I179">
        <v>139</v>
      </c>
      <c r="J179" t="str">
        <f t="shared" si="2"/>
        <v>PAUCARCOLLA</v>
      </c>
      <c r="K179" t="s">
        <v>2997</v>
      </c>
      <c r="L179">
        <v>1275.1499999999996</v>
      </c>
    </row>
    <row r="180" spans="1:12" x14ac:dyDescent="0.25">
      <c r="A180">
        <v>638</v>
      </c>
      <c r="B180" t="s">
        <v>1433</v>
      </c>
      <c r="C180" t="s">
        <v>1485</v>
      </c>
      <c r="D180" s="31" t="s">
        <v>1905</v>
      </c>
      <c r="E180" t="s">
        <v>2781</v>
      </c>
      <c r="F180" t="s">
        <v>2164</v>
      </c>
      <c r="G180" t="s">
        <v>910</v>
      </c>
      <c r="H180" t="s">
        <v>911</v>
      </c>
      <c r="I180">
        <v>201</v>
      </c>
      <c r="J180" t="str">
        <f t="shared" si="2"/>
        <v>PICHACANI</v>
      </c>
      <c r="K180" t="s">
        <v>2997</v>
      </c>
      <c r="L180">
        <v>1340.45</v>
      </c>
    </row>
    <row r="181" spans="1:12" x14ac:dyDescent="0.25">
      <c r="A181">
        <v>577</v>
      </c>
      <c r="B181" t="s">
        <v>1355</v>
      </c>
      <c r="C181" t="s">
        <v>1369</v>
      </c>
      <c r="D181" s="31" t="s">
        <v>1832</v>
      </c>
      <c r="E181" t="s">
        <v>2720</v>
      </c>
      <c r="F181" t="s">
        <v>2164</v>
      </c>
      <c r="G181" t="s">
        <v>910</v>
      </c>
      <c r="H181" t="s">
        <v>911</v>
      </c>
      <c r="I181">
        <v>198</v>
      </c>
      <c r="J181" t="str">
        <f t="shared" si="2"/>
        <v>HUATA</v>
      </c>
      <c r="K181" t="s">
        <v>2997</v>
      </c>
      <c r="L181">
        <v>1361.35</v>
      </c>
    </row>
    <row r="182" spans="1:12" x14ac:dyDescent="0.25">
      <c r="A182">
        <v>781</v>
      </c>
      <c r="B182" t="s">
        <v>1166</v>
      </c>
      <c r="C182" t="s">
        <v>1175</v>
      </c>
      <c r="D182" s="31" t="s">
        <v>2074</v>
      </c>
      <c r="E182" t="s">
        <v>2920</v>
      </c>
      <c r="F182" t="s">
        <v>2166</v>
      </c>
      <c r="G182" t="s">
        <v>910</v>
      </c>
      <c r="H182" t="s">
        <v>911</v>
      </c>
      <c r="I182">
        <v>53</v>
      </c>
      <c r="J182" t="str">
        <f t="shared" si="2"/>
        <v>CAPACHICA</v>
      </c>
      <c r="K182" t="s">
        <v>2996</v>
      </c>
      <c r="L182">
        <v>1388.3999999999999</v>
      </c>
    </row>
    <row r="183" spans="1:12" x14ac:dyDescent="0.25">
      <c r="A183">
        <v>846</v>
      </c>
      <c r="B183" t="s">
        <v>1116</v>
      </c>
      <c r="C183" t="s">
        <v>1116</v>
      </c>
      <c r="D183" s="31" t="s">
        <v>2145</v>
      </c>
      <c r="E183" t="s">
        <v>2980</v>
      </c>
      <c r="F183" t="s">
        <v>2166</v>
      </c>
      <c r="G183" t="s">
        <v>910</v>
      </c>
      <c r="H183" t="s">
        <v>911</v>
      </c>
      <c r="I183">
        <v>275</v>
      </c>
      <c r="J183" t="str">
        <f t="shared" si="2"/>
        <v>ATUNCOLLA</v>
      </c>
      <c r="K183" t="s">
        <v>2997</v>
      </c>
      <c r="L183">
        <v>1653.75</v>
      </c>
    </row>
    <row r="184" spans="1:12" x14ac:dyDescent="0.25">
      <c r="A184">
        <v>854</v>
      </c>
      <c r="B184" t="s">
        <v>1302</v>
      </c>
      <c r="C184" t="s">
        <v>1302</v>
      </c>
      <c r="D184" s="31" t="s">
        <v>2153</v>
      </c>
      <c r="E184" t="s">
        <v>2987</v>
      </c>
      <c r="F184" t="s">
        <v>2166</v>
      </c>
      <c r="G184" t="s">
        <v>910</v>
      </c>
      <c r="H184" t="s">
        <v>911</v>
      </c>
      <c r="I184">
        <v>302</v>
      </c>
      <c r="J184" t="str">
        <f t="shared" si="2"/>
        <v>COATA</v>
      </c>
      <c r="K184" t="s">
        <v>2997</v>
      </c>
      <c r="L184">
        <v>1680.0500000000002</v>
      </c>
    </row>
    <row r="185" spans="1:12" x14ac:dyDescent="0.25">
      <c r="A185">
        <v>783</v>
      </c>
      <c r="B185" t="s">
        <v>1166</v>
      </c>
      <c r="C185" t="s">
        <v>1220</v>
      </c>
      <c r="D185" s="31" t="s">
        <v>2076</v>
      </c>
      <c r="E185" t="s">
        <v>2922</v>
      </c>
      <c r="F185" t="s">
        <v>2166</v>
      </c>
      <c r="G185" t="s">
        <v>910</v>
      </c>
      <c r="H185" t="s">
        <v>911</v>
      </c>
      <c r="I185">
        <v>114</v>
      </c>
      <c r="J185" t="str">
        <f t="shared" si="2"/>
        <v>CAPACHICA</v>
      </c>
      <c r="K185" t="s">
        <v>2996</v>
      </c>
      <c r="L185">
        <v>1844.5000000000002</v>
      </c>
    </row>
    <row r="186" spans="1:12" x14ac:dyDescent="0.25">
      <c r="A186">
        <v>853</v>
      </c>
      <c r="B186" t="s">
        <v>1302</v>
      </c>
      <c r="C186" t="s">
        <v>1311</v>
      </c>
      <c r="D186" s="31" t="s">
        <v>2152</v>
      </c>
      <c r="E186" t="s">
        <v>2986</v>
      </c>
      <c r="F186" t="s">
        <v>2166</v>
      </c>
      <c r="G186" t="s">
        <v>910</v>
      </c>
      <c r="H186" t="s">
        <v>911</v>
      </c>
      <c r="I186">
        <v>203</v>
      </c>
      <c r="J186" t="str">
        <f t="shared" si="2"/>
        <v>COATA</v>
      </c>
      <c r="K186" t="s">
        <v>2997</v>
      </c>
      <c r="L186">
        <v>1953.4499999999998</v>
      </c>
    </row>
    <row r="187" spans="1:12" x14ac:dyDescent="0.25">
      <c r="A187">
        <v>575</v>
      </c>
      <c r="B187" t="s">
        <v>1355</v>
      </c>
      <c r="C187" t="s">
        <v>1356</v>
      </c>
      <c r="D187" s="31" t="s">
        <v>1830</v>
      </c>
      <c r="E187" t="s">
        <v>2718</v>
      </c>
      <c r="F187" t="s">
        <v>2164</v>
      </c>
      <c r="G187" t="s">
        <v>910</v>
      </c>
      <c r="H187" t="s">
        <v>911</v>
      </c>
      <c r="I187">
        <v>46</v>
      </c>
      <c r="J187" t="str">
        <f t="shared" si="2"/>
        <v>HUATA</v>
      </c>
      <c r="K187" t="s">
        <v>2996</v>
      </c>
      <c r="L187">
        <v>2104.15</v>
      </c>
    </row>
    <row r="188" spans="1:12" x14ac:dyDescent="0.25">
      <c r="A188">
        <v>848</v>
      </c>
      <c r="B188" t="s">
        <v>1433</v>
      </c>
      <c r="C188" t="s">
        <v>1433</v>
      </c>
      <c r="D188" s="31" t="s">
        <v>2147</v>
      </c>
      <c r="E188" t="s">
        <v>2982</v>
      </c>
      <c r="F188" t="s">
        <v>2166</v>
      </c>
      <c r="G188" t="s">
        <v>910</v>
      </c>
      <c r="H188" t="s">
        <v>911</v>
      </c>
      <c r="I188">
        <v>37</v>
      </c>
      <c r="J188" t="str">
        <f t="shared" si="2"/>
        <v>PICHACANI</v>
      </c>
      <c r="K188" t="s">
        <v>2996</v>
      </c>
      <c r="L188">
        <v>2213.8000000000002</v>
      </c>
    </row>
    <row r="189" spans="1:12" x14ac:dyDescent="0.25">
      <c r="A189">
        <v>733</v>
      </c>
      <c r="B189" t="s">
        <v>1371</v>
      </c>
      <c r="C189" t="s">
        <v>1371</v>
      </c>
      <c r="D189" s="31" t="s">
        <v>2018</v>
      </c>
      <c r="E189" t="s">
        <v>2872</v>
      </c>
      <c r="F189" t="s">
        <v>2164</v>
      </c>
      <c r="G189" t="s">
        <v>910</v>
      </c>
      <c r="H189" t="s">
        <v>911</v>
      </c>
      <c r="I189">
        <v>361</v>
      </c>
      <c r="J189" t="str">
        <f t="shared" si="2"/>
        <v>MAÑAZO</v>
      </c>
      <c r="K189" t="s">
        <v>2997</v>
      </c>
      <c r="L189">
        <v>2542.25</v>
      </c>
    </row>
    <row r="190" spans="1:12" x14ac:dyDescent="0.25">
      <c r="A190">
        <v>787</v>
      </c>
      <c r="B190" t="s">
        <v>1355</v>
      </c>
      <c r="C190" t="s">
        <v>1369</v>
      </c>
      <c r="D190" s="31" t="s">
        <v>2080</v>
      </c>
      <c r="E190" t="s">
        <v>2926</v>
      </c>
      <c r="F190" t="s">
        <v>2166</v>
      </c>
      <c r="G190" t="s">
        <v>910</v>
      </c>
      <c r="H190" t="s">
        <v>911</v>
      </c>
      <c r="I190">
        <v>244</v>
      </c>
      <c r="J190" t="str">
        <f t="shared" si="2"/>
        <v>HUATA</v>
      </c>
      <c r="K190" t="s">
        <v>2997</v>
      </c>
      <c r="L190">
        <v>2771.2</v>
      </c>
    </row>
    <row r="191" spans="1:12" x14ac:dyDescent="0.25">
      <c r="A191">
        <v>777</v>
      </c>
      <c r="B191" t="s">
        <v>1405</v>
      </c>
      <c r="C191" t="s">
        <v>1405</v>
      </c>
      <c r="D191" s="31" t="s">
        <v>2070</v>
      </c>
      <c r="E191" t="s">
        <v>2916</v>
      </c>
      <c r="F191" t="s">
        <v>2166</v>
      </c>
      <c r="G191" t="s">
        <v>910</v>
      </c>
      <c r="H191" t="s">
        <v>911</v>
      </c>
      <c r="I191">
        <v>158</v>
      </c>
      <c r="J191" t="str">
        <f t="shared" si="2"/>
        <v>PAUCARCOLLA</v>
      </c>
      <c r="K191" t="s">
        <v>2997</v>
      </c>
      <c r="L191">
        <v>3273.65</v>
      </c>
    </row>
    <row r="192" spans="1:12" x14ac:dyDescent="0.25">
      <c r="A192">
        <v>847</v>
      </c>
      <c r="B192" t="s">
        <v>1433</v>
      </c>
      <c r="C192" t="s">
        <v>1485</v>
      </c>
      <c r="D192" s="31" t="s">
        <v>2146</v>
      </c>
      <c r="E192" t="s">
        <v>2981</v>
      </c>
      <c r="F192" t="s">
        <v>2166</v>
      </c>
      <c r="G192" t="s">
        <v>910</v>
      </c>
      <c r="H192" t="s">
        <v>911</v>
      </c>
      <c r="I192">
        <v>312</v>
      </c>
      <c r="J192" t="str">
        <f t="shared" si="2"/>
        <v>PICHACANI</v>
      </c>
      <c r="K192" t="s">
        <v>2997</v>
      </c>
      <c r="L192">
        <v>3631.3499999999995</v>
      </c>
    </row>
    <row r="193" spans="1:12" x14ac:dyDescent="0.25">
      <c r="A193">
        <v>784</v>
      </c>
      <c r="B193" t="s">
        <v>1166</v>
      </c>
      <c r="C193" t="s">
        <v>1166</v>
      </c>
      <c r="D193" s="31" t="s">
        <v>2077</v>
      </c>
      <c r="E193" t="s">
        <v>2923</v>
      </c>
      <c r="F193" t="s">
        <v>2166</v>
      </c>
      <c r="G193" t="s">
        <v>910</v>
      </c>
      <c r="H193" t="s">
        <v>911</v>
      </c>
      <c r="I193">
        <v>240</v>
      </c>
      <c r="J193" t="str">
        <f t="shared" si="2"/>
        <v>CAPACHICA</v>
      </c>
      <c r="K193" t="s">
        <v>2997</v>
      </c>
      <c r="L193">
        <v>3946.8499999999995</v>
      </c>
    </row>
    <row r="194" spans="1:12" x14ac:dyDescent="0.25">
      <c r="A194">
        <v>788</v>
      </c>
      <c r="B194" t="s">
        <v>1780</v>
      </c>
      <c r="C194" t="s">
        <v>1780</v>
      </c>
      <c r="D194" s="31" t="s">
        <v>2081</v>
      </c>
      <c r="E194" t="s">
        <v>2927</v>
      </c>
      <c r="F194" t="s">
        <v>2166</v>
      </c>
      <c r="G194" t="s">
        <v>910</v>
      </c>
      <c r="H194" t="s">
        <v>911</v>
      </c>
      <c r="I194">
        <v>164</v>
      </c>
      <c r="J194" t="str">
        <f t="shared" ref="J194:J257" si="3">+B194</f>
        <v>VILQUE</v>
      </c>
      <c r="K194" t="s">
        <v>2997</v>
      </c>
      <c r="L194">
        <v>4198.95</v>
      </c>
    </row>
    <row r="195" spans="1:12" x14ac:dyDescent="0.25">
      <c r="A195">
        <v>820</v>
      </c>
      <c r="B195" t="s">
        <v>1371</v>
      </c>
      <c r="C195" t="s">
        <v>1372</v>
      </c>
      <c r="D195" s="31" t="s">
        <v>2116</v>
      </c>
      <c r="E195" t="s">
        <v>2956</v>
      </c>
      <c r="F195" t="s">
        <v>2166</v>
      </c>
      <c r="G195" t="s">
        <v>910</v>
      </c>
      <c r="H195" t="s">
        <v>911</v>
      </c>
      <c r="I195">
        <v>288</v>
      </c>
      <c r="J195" t="str">
        <f t="shared" si="3"/>
        <v>MAÑAZO</v>
      </c>
      <c r="K195" t="s">
        <v>2997</v>
      </c>
      <c r="L195">
        <v>4735.5</v>
      </c>
    </row>
    <row r="196" spans="1:12" x14ac:dyDescent="0.25">
      <c r="A196">
        <v>796</v>
      </c>
      <c r="B196" t="s">
        <v>907</v>
      </c>
      <c r="C196" t="s">
        <v>907</v>
      </c>
      <c r="D196" s="31" t="s">
        <v>2089</v>
      </c>
      <c r="E196" t="s">
        <v>2935</v>
      </c>
      <c r="F196" t="s">
        <v>2166</v>
      </c>
      <c r="G196" t="s">
        <v>910</v>
      </c>
      <c r="H196" t="s">
        <v>911</v>
      </c>
      <c r="I196">
        <v>421</v>
      </c>
      <c r="J196" t="str">
        <f t="shared" si="3"/>
        <v>ACORA</v>
      </c>
      <c r="K196" t="s">
        <v>2997</v>
      </c>
      <c r="L196">
        <v>5555</v>
      </c>
    </row>
    <row r="197" spans="1:12" x14ac:dyDescent="0.25">
      <c r="A197">
        <v>814</v>
      </c>
      <c r="B197" t="s">
        <v>1226</v>
      </c>
      <c r="C197" t="s">
        <v>1274</v>
      </c>
      <c r="D197" s="31" t="s">
        <v>2109</v>
      </c>
      <c r="E197" t="s">
        <v>2952</v>
      </c>
      <c r="F197" t="s">
        <v>2166</v>
      </c>
      <c r="G197" t="s">
        <v>910</v>
      </c>
      <c r="H197" t="s">
        <v>911</v>
      </c>
      <c r="I197">
        <v>48</v>
      </c>
      <c r="J197" t="str">
        <f t="shared" si="3"/>
        <v>CHUCUITO</v>
      </c>
      <c r="K197" t="s">
        <v>2996</v>
      </c>
      <c r="L197">
        <v>6699.6</v>
      </c>
    </row>
    <row r="198" spans="1:12" x14ac:dyDescent="0.25">
      <c r="A198">
        <v>1</v>
      </c>
      <c r="B198" t="s">
        <v>907</v>
      </c>
      <c r="C198" t="s">
        <v>908</v>
      </c>
      <c r="D198" s="31" t="s">
        <v>909</v>
      </c>
      <c r="E198" t="s">
        <v>2168</v>
      </c>
      <c r="F198" t="s">
        <v>2167</v>
      </c>
      <c r="G198" t="s">
        <v>910</v>
      </c>
      <c r="H198" t="s">
        <v>911</v>
      </c>
      <c r="I198">
        <v>7</v>
      </c>
      <c r="J198" t="str">
        <f t="shared" si="3"/>
        <v>ACORA</v>
      </c>
      <c r="K198" t="s">
        <v>2996</v>
      </c>
    </row>
    <row r="199" spans="1:12" x14ac:dyDescent="0.25">
      <c r="A199">
        <v>2</v>
      </c>
      <c r="B199" t="s">
        <v>907</v>
      </c>
      <c r="C199" t="s">
        <v>912</v>
      </c>
      <c r="D199" s="31" t="s">
        <v>913</v>
      </c>
      <c r="E199" t="s">
        <v>2169</v>
      </c>
      <c r="F199" t="s">
        <v>2167</v>
      </c>
      <c r="G199" t="s">
        <v>910</v>
      </c>
      <c r="H199" t="s">
        <v>911</v>
      </c>
      <c r="I199">
        <v>6</v>
      </c>
      <c r="J199" t="str">
        <f t="shared" si="3"/>
        <v>ACORA</v>
      </c>
      <c r="K199" t="s">
        <v>2996</v>
      </c>
    </row>
    <row r="200" spans="1:12" x14ac:dyDescent="0.25">
      <c r="A200">
        <v>3</v>
      </c>
      <c r="B200" t="s">
        <v>907</v>
      </c>
      <c r="C200" t="s">
        <v>907</v>
      </c>
      <c r="D200" s="31" t="s">
        <v>914</v>
      </c>
      <c r="E200" t="s">
        <v>2170</v>
      </c>
      <c r="F200" t="s">
        <v>2167</v>
      </c>
      <c r="G200" t="s">
        <v>910</v>
      </c>
      <c r="H200" t="s">
        <v>911</v>
      </c>
      <c r="I200">
        <v>12</v>
      </c>
      <c r="J200" t="str">
        <f t="shared" si="3"/>
        <v>ACORA</v>
      </c>
      <c r="K200" t="s">
        <v>2997</v>
      </c>
    </row>
    <row r="201" spans="1:12" x14ac:dyDescent="0.25">
      <c r="A201">
        <v>4</v>
      </c>
      <c r="B201" t="s">
        <v>907</v>
      </c>
      <c r="C201" t="s">
        <v>916</v>
      </c>
      <c r="D201" s="31" t="s">
        <v>917</v>
      </c>
      <c r="E201" t="s">
        <v>2171</v>
      </c>
      <c r="F201" t="s">
        <v>2167</v>
      </c>
      <c r="G201" t="s">
        <v>910</v>
      </c>
      <c r="H201" t="s">
        <v>911</v>
      </c>
      <c r="I201">
        <v>8</v>
      </c>
      <c r="J201" t="str">
        <f t="shared" si="3"/>
        <v>ACORA</v>
      </c>
      <c r="K201" t="s">
        <v>2996</v>
      </c>
    </row>
    <row r="202" spans="1:12" x14ac:dyDescent="0.25">
      <c r="A202">
        <v>5</v>
      </c>
      <c r="B202" t="s">
        <v>907</v>
      </c>
      <c r="C202" t="s">
        <v>918</v>
      </c>
      <c r="D202" s="31" t="s">
        <v>919</v>
      </c>
      <c r="E202" t="s">
        <v>2172</v>
      </c>
      <c r="F202" t="s">
        <v>2167</v>
      </c>
      <c r="G202" t="s">
        <v>910</v>
      </c>
      <c r="H202" t="s">
        <v>911</v>
      </c>
      <c r="I202">
        <v>6</v>
      </c>
      <c r="J202" t="str">
        <f t="shared" si="3"/>
        <v>ACORA</v>
      </c>
      <c r="K202" t="s">
        <v>2996</v>
      </c>
    </row>
    <row r="203" spans="1:12" x14ac:dyDescent="0.25">
      <c r="A203">
        <v>6</v>
      </c>
      <c r="B203" t="s">
        <v>907</v>
      </c>
      <c r="C203" t="s">
        <v>920</v>
      </c>
      <c r="D203" s="31" t="s">
        <v>921</v>
      </c>
      <c r="E203" t="s">
        <v>2173</v>
      </c>
      <c r="F203" t="s">
        <v>2167</v>
      </c>
      <c r="G203" t="s">
        <v>910</v>
      </c>
      <c r="H203" t="s">
        <v>911</v>
      </c>
      <c r="I203">
        <v>3</v>
      </c>
      <c r="J203" t="str">
        <f t="shared" si="3"/>
        <v>ACORA</v>
      </c>
      <c r="K203" t="s">
        <v>2997</v>
      </c>
    </row>
    <row r="204" spans="1:12" x14ac:dyDescent="0.25">
      <c r="A204">
        <v>7</v>
      </c>
      <c r="B204" t="s">
        <v>907</v>
      </c>
      <c r="C204" t="s">
        <v>922</v>
      </c>
      <c r="D204" s="31" t="s">
        <v>923</v>
      </c>
      <c r="E204" t="s">
        <v>2174</v>
      </c>
      <c r="F204" t="s">
        <v>2167</v>
      </c>
      <c r="G204" t="s">
        <v>910</v>
      </c>
      <c r="H204" t="s">
        <v>911</v>
      </c>
      <c r="I204">
        <v>4</v>
      </c>
      <c r="J204" t="str">
        <f t="shared" si="3"/>
        <v>ACORA</v>
      </c>
      <c r="K204" t="s">
        <v>2996</v>
      </c>
    </row>
    <row r="205" spans="1:12" x14ac:dyDescent="0.25">
      <c r="A205">
        <v>8</v>
      </c>
      <c r="B205" t="s">
        <v>907</v>
      </c>
      <c r="C205" t="s">
        <v>924</v>
      </c>
      <c r="D205" s="31" t="s">
        <v>925</v>
      </c>
      <c r="E205" t="s">
        <v>2175</v>
      </c>
      <c r="F205" t="s">
        <v>2167</v>
      </c>
      <c r="G205" t="s">
        <v>910</v>
      </c>
      <c r="H205" t="s">
        <v>911</v>
      </c>
      <c r="I205">
        <v>3</v>
      </c>
      <c r="J205" t="str">
        <f t="shared" si="3"/>
        <v>ACORA</v>
      </c>
      <c r="K205" t="s">
        <v>2996</v>
      </c>
    </row>
    <row r="206" spans="1:12" x14ac:dyDescent="0.25">
      <c r="A206">
        <v>9</v>
      </c>
      <c r="B206" t="s">
        <v>907</v>
      </c>
      <c r="C206" t="s">
        <v>926</v>
      </c>
      <c r="D206" s="31" t="s">
        <v>927</v>
      </c>
      <c r="E206" t="s">
        <v>2176</v>
      </c>
      <c r="F206" t="s">
        <v>2167</v>
      </c>
      <c r="G206" t="s">
        <v>910</v>
      </c>
      <c r="H206" t="s">
        <v>911</v>
      </c>
      <c r="I206">
        <v>10</v>
      </c>
      <c r="J206" t="str">
        <f t="shared" si="3"/>
        <v>ACORA</v>
      </c>
      <c r="K206" t="s">
        <v>2996</v>
      </c>
    </row>
    <row r="207" spans="1:12" x14ac:dyDescent="0.25">
      <c r="A207">
        <v>10</v>
      </c>
      <c r="B207" t="s">
        <v>907</v>
      </c>
      <c r="C207" t="s">
        <v>928</v>
      </c>
      <c r="D207" s="31" t="s">
        <v>929</v>
      </c>
      <c r="E207" t="s">
        <v>2177</v>
      </c>
      <c r="F207" t="s">
        <v>2167</v>
      </c>
      <c r="G207" t="s">
        <v>910</v>
      </c>
      <c r="H207" t="s">
        <v>911</v>
      </c>
      <c r="I207">
        <v>8</v>
      </c>
      <c r="J207" t="str">
        <f t="shared" si="3"/>
        <v>ACORA</v>
      </c>
      <c r="K207" t="s">
        <v>2997</v>
      </c>
    </row>
    <row r="208" spans="1:12" x14ac:dyDescent="0.25">
      <c r="A208">
        <v>11</v>
      </c>
      <c r="B208" t="s">
        <v>907</v>
      </c>
      <c r="C208" t="s">
        <v>930</v>
      </c>
      <c r="D208" s="31" t="s">
        <v>931</v>
      </c>
      <c r="E208" t="s">
        <v>2178</v>
      </c>
      <c r="F208" t="s">
        <v>2167</v>
      </c>
      <c r="G208" t="s">
        <v>910</v>
      </c>
      <c r="H208" t="s">
        <v>911</v>
      </c>
      <c r="I208">
        <v>5</v>
      </c>
      <c r="J208" t="str">
        <f t="shared" si="3"/>
        <v>ACORA</v>
      </c>
      <c r="K208" t="s">
        <v>2996</v>
      </c>
    </row>
    <row r="209" spans="1:11" x14ac:dyDescent="0.25">
      <c r="A209">
        <v>12</v>
      </c>
      <c r="B209" t="s">
        <v>907</v>
      </c>
      <c r="C209" t="s">
        <v>932</v>
      </c>
      <c r="D209" s="31" t="s">
        <v>933</v>
      </c>
      <c r="E209" t="s">
        <v>2179</v>
      </c>
      <c r="F209" t="s">
        <v>2167</v>
      </c>
      <c r="G209" t="s">
        <v>910</v>
      </c>
      <c r="H209" t="s">
        <v>911</v>
      </c>
      <c r="I209">
        <v>3</v>
      </c>
      <c r="J209" t="str">
        <f t="shared" si="3"/>
        <v>ACORA</v>
      </c>
      <c r="K209" t="s">
        <v>2996</v>
      </c>
    </row>
    <row r="210" spans="1:11" x14ac:dyDescent="0.25">
      <c r="A210">
        <v>13</v>
      </c>
      <c r="B210" t="s">
        <v>907</v>
      </c>
      <c r="C210" t="s">
        <v>934</v>
      </c>
      <c r="D210" s="31" t="s">
        <v>935</v>
      </c>
      <c r="E210" t="s">
        <v>2180</v>
      </c>
      <c r="F210" t="s">
        <v>2167</v>
      </c>
      <c r="G210" t="s">
        <v>910</v>
      </c>
      <c r="H210" t="s">
        <v>911</v>
      </c>
      <c r="I210">
        <v>5</v>
      </c>
      <c r="J210" t="str">
        <f t="shared" si="3"/>
        <v>ACORA</v>
      </c>
      <c r="K210" t="s">
        <v>2996</v>
      </c>
    </row>
    <row r="211" spans="1:11" x14ac:dyDescent="0.25">
      <c r="A211">
        <v>14</v>
      </c>
      <c r="B211" t="s">
        <v>907</v>
      </c>
      <c r="C211" t="s">
        <v>936</v>
      </c>
      <c r="D211" s="31" t="s">
        <v>937</v>
      </c>
      <c r="E211" t="s">
        <v>2181</v>
      </c>
      <c r="F211" t="s">
        <v>2167</v>
      </c>
      <c r="G211" t="s">
        <v>910</v>
      </c>
      <c r="H211" t="s">
        <v>911</v>
      </c>
      <c r="I211">
        <v>9</v>
      </c>
      <c r="J211" t="str">
        <f t="shared" si="3"/>
        <v>ACORA</v>
      </c>
      <c r="K211" t="s">
        <v>2996</v>
      </c>
    </row>
    <row r="212" spans="1:11" x14ac:dyDescent="0.25">
      <c r="A212">
        <v>15</v>
      </c>
      <c r="B212" t="s">
        <v>907</v>
      </c>
      <c r="C212" t="s">
        <v>938</v>
      </c>
      <c r="D212" s="31" t="s">
        <v>939</v>
      </c>
      <c r="E212" t="s">
        <v>2182</v>
      </c>
      <c r="F212" t="s">
        <v>2167</v>
      </c>
      <c r="G212" t="s">
        <v>910</v>
      </c>
      <c r="H212" t="s">
        <v>911</v>
      </c>
      <c r="I212">
        <v>7</v>
      </c>
      <c r="J212" t="str">
        <f t="shared" si="3"/>
        <v>ACORA</v>
      </c>
      <c r="K212" t="s">
        <v>2996</v>
      </c>
    </row>
    <row r="213" spans="1:11" x14ac:dyDescent="0.25">
      <c r="A213">
        <v>16</v>
      </c>
      <c r="B213" t="s">
        <v>907</v>
      </c>
      <c r="C213" t="s">
        <v>940</v>
      </c>
      <c r="D213" s="31" t="s">
        <v>941</v>
      </c>
      <c r="E213" t="s">
        <v>2183</v>
      </c>
      <c r="F213" t="s">
        <v>2167</v>
      </c>
      <c r="G213" t="s">
        <v>910</v>
      </c>
      <c r="H213" t="s">
        <v>911</v>
      </c>
      <c r="I213">
        <v>10</v>
      </c>
      <c r="J213" t="str">
        <f t="shared" si="3"/>
        <v>ACORA</v>
      </c>
      <c r="K213" t="s">
        <v>2996</v>
      </c>
    </row>
    <row r="214" spans="1:11" x14ac:dyDescent="0.25">
      <c r="A214">
        <v>17</v>
      </c>
      <c r="B214" t="s">
        <v>907</v>
      </c>
      <c r="C214" t="s">
        <v>907</v>
      </c>
      <c r="D214" s="31" t="s">
        <v>942</v>
      </c>
      <c r="E214" t="s">
        <v>2184</v>
      </c>
      <c r="F214" t="s">
        <v>2167</v>
      </c>
      <c r="G214" t="s">
        <v>910</v>
      </c>
      <c r="H214" t="s">
        <v>911</v>
      </c>
      <c r="I214">
        <v>13</v>
      </c>
      <c r="J214" t="str">
        <f t="shared" si="3"/>
        <v>ACORA</v>
      </c>
      <c r="K214" t="s">
        <v>2997</v>
      </c>
    </row>
    <row r="215" spans="1:11" x14ac:dyDescent="0.25">
      <c r="A215">
        <v>18</v>
      </c>
      <c r="B215" t="s">
        <v>907</v>
      </c>
      <c r="C215" t="s">
        <v>944</v>
      </c>
      <c r="D215" s="31" t="s">
        <v>945</v>
      </c>
      <c r="E215" t="s">
        <v>2185</v>
      </c>
      <c r="F215" t="s">
        <v>2167</v>
      </c>
      <c r="G215" t="s">
        <v>910</v>
      </c>
      <c r="H215" t="s">
        <v>911</v>
      </c>
      <c r="I215">
        <v>2</v>
      </c>
      <c r="J215" t="str">
        <f t="shared" si="3"/>
        <v>ACORA</v>
      </c>
      <c r="K215" t="s">
        <v>2996</v>
      </c>
    </row>
    <row r="216" spans="1:11" x14ac:dyDescent="0.25">
      <c r="A216">
        <v>19</v>
      </c>
      <c r="B216" t="s">
        <v>907</v>
      </c>
      <c r="C216" t="s">
        <v>944</v>
      </c>
      <c r="D216" s="31" t="s">
        <v>946</v>
      </c>
      <c r="E216" t="s">
        <v>2186</v>
      </c>
      <c r="F216" t="s">
        <v>2167</v>
      </c>
      <c r="G216" t="s">
        <v>910</v>
      </c>
      <c r="H216" t="s">
        <v>911</v>
      </c>
      <c r="I216">
        <v>9</v>
      </c>
      <c r="J216" t="str">
        <f t="shared" si="3"/>
        <v>ACORA</v>
      </c>
      <c r="K216" t="s">
        <v>2996</v>
      </c>
    </row>
    <row r="217" spans="1:11" x14ac:dyDescent="0.25">
      <c r="A217">
        <v>20</v>
      </c>
      <c r="B217" t="s">
        <v>907</v>
      </c>
      <c r="C217" t="s">
        <v>947</v>
      </c>
      <c r="D217" s="31" t="s">
        <v>948</v>
      </c>
      <c r="E217" t="s">
        <v>2187</v>
      </c>
      <c r="F217" t="s">
        <v>2167</v>
      </c>
      <c r="G217" t="s">
        <v>910</v>
      </c>
      <c r="H217" t="s">
        <v>911</v>
      </c>
      <c r="I217">
        <v>14</v>
      </c>
      <c r="J217" t="str">
        <f t="shared" si="3"/>
        <v>ACORA</v>
      </c>
      <c r="K217" t="s">
        <v>2996</v>
      </c>
    </row>
    <row r="218" spans="1:11" x14ac:dyDescent="0.25">
      <c r="A218">
        <v>21</v>
      </c>
      <c r="B218" t="s">
        <v>907</v>
      </c>
      <c r="C218" t="s">
        <v>920</v>
      </c>
      <c r="D218" s="31" t="s">
        <v>949</v>
      </c>
      <c r="E218" t="s">
        <v>2188</v>
      </c>
      <c r="F218" t="s">
        <v>2167</v>
      </c>
      <c r="G218" t="s">
        <v>910</v>
      </c>
      <c r="H218" t="s">
        <v>911</v>
      </c>
      <c r="I218">
        <v>3</v>
      </c>
      <c r="J218" t="str">
        <f t="shared" si="3"/>
        <v>ACORA</v>
      </c>
      <c r="K218" t="s">
        <v>2997</v>
      </c>
    </row>
    <row r="219" spans="1:11" x14ac:dyDescent="0.25">
      <c r="A219">
        <v>22</v>
      </c>
      <c r="B219" t="s">
        <v>907</v>
      </c>
      <c r="C219" t="s">
        <v>907</v>
      </c>
      <c r="D219" s="31" t="s">
        <v>950</v>
      </c>
      <c r="E219" t="s">
        <v>2189</v>
      </c>
      <c r="F219" t="s">
        <v>2167</v>
      </c>
      <c r="G219" t="s">
        <v>910</v>
      </c>
      <c r="H219" t="s">
        <v>911</v>
      </c>
      <c r="I219">
        <v>8</v>
      </c>
      <c r="J219" t="str">
        <f t="shared" si="3"/>
        <v>ACORA</v>
      </c>
      <c r="K219" t="s">
        <v>2997</v>
      </c>
    </row>
    <row r="220" spans="1:11" x14ac:dyDescent="0.25">
      <c r="A220">
        <v>23</v>
      </c>
      <c r="B220" t="s">
        <v>907</v>
      </c>
      <c r="C220" t="s">
        <v>951</v>
      </c>
      <c r="D220" s="31" t="s">
        <v>952</v>
      </c>
      <c r="E220" t="s">
        <v>2190</v>
      </c>
      <c r="F220" t="s">
        <v>2167</v>
      </c>
      <c r="G220" t="s">
        <v>910</v>
      </c>
      <c r="H220" t="s">
        <v>911</v>
      </c>
      <c r="I220">
        <v>8</v>
      </c>
      <c r="J220" t="str">
        <f t="shared" si="3"/>
        <v>ACORA</v>
      </c>
      <c r="K220" t="s">
        <v>2997</v>
      </c>
    </row>
    <row r="221" spans="1:11" x14ac:dyDescent="0.25">
      <c r="A221">
        <v>24</v>
      </c>
      <c r="B221" t="s">
        <v>907</v>
      </c>
      <c r="C221" t="s">
        <v>954</v>
      </c>
      <c r="D221" s="31" t="s">
        <v>955</v>
      </c>
      <c r="E221" t="s">
        <v>2191</v>
      </c>
      <c r="F221" t="s">
        <v>2167</v>
      </c>
      <c r="G221" t="s">
        <v>910</v>
      </c>
      <c r="H221" t="s">
        <v>911</v>
      </c>
      <c r="I221">
        <v>8</v>
      </c>
      <c r="J221" t="str">
        <f t="shared" si="3"/>
        <v>ACORA</v>
      </c>
      <c r="K221" t="s">
        <v>2997</v>
      </c>
    </row>
    <row r="222" spans="1:11" x14ac:dyDescent="0.25">
      <c r="A222">
        <v>25</v>
      </c>
      <c r="B222" t="s">
        <v>907</v>
      </c>
      <c r="C222" t="s">
        <v>907</v>
      </c>
      <c r="D222" s="31" t="s">
        <v>956</v>
      </c>
      <c r="E222" t="s">
        <v>2192</v>
      </c>
      <c r="F222" t="s">
        <v>2167</v>
      </c>
      <c r="G222" t="s">
        <v>910</v>
      </c>
      <c r="H222" t="s">
        <v>911</v>
      </c>
      <c r="I222">
        <v>6</v>
      </c>
      <c r="J222" t="str">
        <f t="shared" si="3"/>
        <v>ACORA</v>
      </c>
      <c r="K222" t="s">
        <v>2997</v>
      </c>
    </row>
    <row r="223" spans="1:11" x14ac:dyDescent="0.25">
      <c r="A223">
        <v>26</v>
      </c>
      <c r="B223" t="s">
        <v>907</v>
      </c>
      <c r="C223" t="s">
        <v>957</v>
      </c>
      <c r="D223" s="31" t="s">
        <v>958</v>
      </c>
      <c r="E223" t="s">
        <v>2193</v>
      </c>
      <c r="F223" t="s">
        <v>2167</v>
      </c>
      <c r="G223" t="s">
        <v>910</v>
      </c>
      <c r="H223" t="s">
        <v>911</v>
      </c>
      <c r="I223">
        <v>11</v>
      </c>
      <c r="J223" t="str">
        <f t="shared" si="3"/>
        <v>ACORA</v>
      </c>
      <c r="K223" t="s">
        <v>2997</v>
      </c>
    </row>
    <row r="224" spans="1:11" x14ac:dyDescent="0.25">
      <c r="A224">
        <v>27</v>
      </c>
      <c r="B224" t="s">
        <v>907</v>
      </c>
      <c r="C224" t="s">
        <v>907</v>
      </c>
      <c r="D224" s="31" t="s">
        <v>959</v>
      </c>
      <c r="E224" t="s">
        <v>2194</v>
      </c>
      <c r="F224" t="s">
        <v>2167</v>
      </c>
      <c r="G224" t="s">
        <v>910</v>
      </c>
      <c r="H224" t="s">
        <v>911</v>
      </c>
      <c r="I224">
        <v>7</v>
      </c>
      <c r="J224" t="str">
        <f t="shared" si="3"/>
        <v>ACORA</v>
      </c>
      <c r="K224" t="s">
        <v>2997</v>
      </c>
    </row>
    <row r="225" spans="1:11" x14ac:dyDescent="0.25">
      <c r="A225">
        <v>28</v>
      </c>
      <c r="B225" t="s">
        <v>907</v>
      </c>
      <c r="C225" t="s">
        <v>907</v>
      </c>
      <c r="D225" s="31" t="s">
        <v>960</v>
      </c>
      <c r="E225" t="s">
        <v>2195</v>
      </c>
      <c r="F225" t="s">
        <v>2167</v>
      </c>
      <c r="G225" t="s">
        <v>910</v>
      </c>
      <c r="H225" t="s">
        <v>911</v>
      </c>
      <c r="I225">
        <v>9</v>
      </c>
      <c r="J225" t="str">
        <f t="shared" si="3"/>
        <v>ACORA</v>
      </c>
      <c r="K225" t="s">
        <v>2997</v>
      </c>
    </row>
    <row r="226" spans="1:11" x14ac:dyDescent="0.25">
      <c r="A226">
        <v>29</v>
      </c>
      <c r="B226" t="s">
        <v>907</v>
      </c>
      <c r="C226" t="s">
        <v>947</v>
      </c>
      <c r="D226" s="31" t="s">
        <v>961</v>
      </c>
      <c r="E226" t="s">
        <v>2196</v>
      </c>
      <c r="F226" t="s">
        <v>2167</v>
      </c>
      <c r="G226" t="s">
        <v>910</v>
      </c>
      <c r="H226" t="s">
        <v>911</v>
      </c>
      <c r="I226">
        <v>6</v>
      </c>
      <c r="J226" t="str">
        <f t="shared" si="3"/>
        <v>ACORA</v>
      </c>
      <c r="K226" t="s">
        <v>2996</v>
      </c>
    </row>
    <row r="227" spans="1:11" x14ac:dyDescent="0.25">
      <c r="A227">
        <v>30</v>
      </c>
      <c r="B227" t="s">
        <v>907</v>
      </c>
      <c r="C227" t="s">
        <v>962</v>
      </c>
      <c r="D227" s="31" t="s">
        <v>963</v>
      </c>
      <c r="E227" t="s">
        <v>2197</v>
      </c>
      <c r="F227" t="s">
        <v>2167</v>
      </c>
      <c r="G227" t="s">
        <v>910</v>
      </c>
      <c r="H227" t="s">
        <v>911</v>
      </c>
      <c r="I227">
        <v>4</v>
      </c>
      <c r="J227" t="str">
        <f t="shared" si="3"/>
        <v>ACORA</v>
      </c>
      <c r="K227" t="s">
        <v>2997</v>
      </c>
    </row>
    <row r="228" spans="1:11" x14ac:dyDescent="0.25">
      <c r="A228">
        <v>31</v>
      </c>
      <c r="B228" t="s">
        <v>907</v>
      </c>
      <c r="C228" t="s">
        <v>926</v>
      </c>
      <c r="D228" s="31" t="s">
        <v>964</v>
      </c>
      <c r="E228" t="s">
        <v>2198</v>
      </c>
      <c r="F228" t="s">
        <v>2167</v>
      </c>
      <c r="G228" t="s">
        <v>910</v>
      </c>
      <c r="H228" t="s">
        <v>911</v>
      </c>
      <c r="I228">
        <v>11</v>
      </c>
      <c r="J228" t="str">
        <f t="shared" si="3"/>
        <v>ACORA</v>
      </c>
      <c r="K228" t="s">
        <v>2996</v>
      </c>
    </row>
    <row r="229" spans="1:11" x14ac:dyDescent="0.25">
      <c r="A229">
        <v>32</v>
      </c>
      <c r="B229" t="s">
        <v>907</v>
      </c>
      <c r="C229" t="s">
        <v>928</v>
      </c>
      <c r="D229" s="31" t="s">
        <v>965</v>
      </c>
      <c r="E229" t="s">
        <v>2199</v>
      </c>
      <c r="F229" t="s">
        <v>2167</v>
      </c>
      <c r="G229" t="s">
        <v>910</v>
      </c>
      <c r="H229" t="s">
        <v>911</v>
      </c>
      <c r="I229">
        <v>4</v>
      </c>
      <c r="J229" t="str">
        <f t="shared" si="3"/>
        <v>ACORA</v>
      </c>
      <c r="K229" t="s">
        <v>2997</v>
      </c>
    </row>
    <row r="230" spans="1:11" x14ac:dyDescent="0.25">
      <c r="A230">
        <v>33</v>
      </c>
      <c r="B230" t="s">
        <v>907</v>
      </c>
      <c r="C230" t="s">
        <v>966</v>
      </c>
      <c r="D230" s="31" t="s">
        <v>967</v>
      </c>
      <c r="E230" t="s">
        <v>2200</v>
      </c>
      <c r="F230" t="s">
        <v>2167</v>
      </c>
      <c r="G230" t="s">
        <v>910</v>
      </c>
      <c r="H230" t="s">
        <v>911</v>
      </c>
      <c r="I230">
        <v>5</v>
      </c>
      <c r="J230" t="str">
        <f t="shared" si="3"/>
        <v>ACORA</v>
      </c>
      <c r="K230" t="s">
        <v>2996</v>
      </c>
    </row>
    <row r="231" spans="1:11" x14ac:dyDescent="0.25">
      <c r="A231">
        <v>34</v>
      </c>
      <c r="B231" t="s">
        <v>907</v>
      </c>
      <c r="C231" t="s">
        <v>968</v>
      </c>
      <c r="D231" s="31" t="s">
        <v>969</v>
      </c>
      <c r="E231" t="s">
        <v>2201</v>
      </c>
      <c r="F231" t="s">
        <v>2167</v>
      </c>
      <c r="G231" t="s">
        <v>910</v>
      </c>
      <c r="H231" t="s">
        <v>911</v>
      </c>
      <c r="I231">
        <v>4</v>
      </c>
      <c r="J231" t="str">
        <f t="shared" si="3"/>
        <v>ACORA</v>
      </c>
      <c r="K231" t="s">
        <v>2996</v>
      </c>
    </row>
    <row r="232" spans="1:11" x14ac:dyDescent="0.25">
      <c r="A232">
        <v>35</v>
      </c>
      <c r="B232" t="s">
        <v>907</v>
      </c>
      <c r="C232" t="s">
        <v>970</v>
      </c>
      <c r="D232" s="31" t="s">
        <v>971</v>
      </c>
      <c r="E232" t="s">
        <v>2202</v>
      </c>
      <c r="F232" t="s">
        <v>2167</v>
      </c>
      <c r="G232" t="s">
        <v>910</v>
      </c>
      <c r="H232" t="s">
        <v>911</v>
      </c>
      <c r="I232">
        <v>5</v>
      </c>
      <c r="J232" t="str">
        <f t="shared" si="3"/>
        <v>ACORA</v>
      </c>
      <c r="K232" t="s">
        <v>2996</v>
      </c>
    </row>
    <row r="233" spans="1:11" x14ac:dyDescent="0.25">
      <c r="A233">
        <v>36</v>
      </c>
      <c r="B233" t="s">
        <v>907</v>
      </c>
      <c r="C233" t="s">
        <v>972</v>
      </c>
      <c r="D233" s="31" t="s">
        <v>973</v>
      </c>
      <c r="E233" t="s">
        <v>2203</v>
      </c>
      <c r="F233" t="s">
        <v>2167</v>
      </c>
      <c r="G233" t="s">
        <v>910</v>
      </c>
      <c r="H233" t="s">
        <v>911</v>
      </c>
      <c r="I233">
        <v>8</v>
      </c>
      <c r="J233" t="str">
        <f t="shared" si="3"/>
        <v>ACORA</v>
      </c>
      <c r="K233" t="s">
        <v>2996</v>
      </c>
    </row>
    <row r="234" spans="1:11" x14ac:dyDescent="0.25">
      <c r="A234">
        <v>37</v>
      </c>
      <c r="B234" t="s">
        <v>907</v>
      </c>
      <c r="C234" t="s">
        <v>974</v>
      </c>
      <c r="D234" s="31" t="s">
        <v>975</v>
      </c>
      <c r="E234" t="s">
        <v>2204</v>
      </c>
      <c r="F234" t="s">
        <v>2167</v>
      </c>
      <c r="G234" t="s">
        <v>910</v>
      </c>
      <c r="H234" t="s">
        <v>911</v>
      </c>
      <c r="I234">
        <v>4</v>
      </c>
      <c r="J234" t="str">
        <f t="shared" si="3"/>
        <v>ACORA</v>
      </c>
      <c r="K234" t="s">
        <v>2996</v>
      </c>
    </row>
    <row r="235" spans="1:11" x14ac:dyDescent="0.25">
      <c r="A235">
        <v>38</v>
      </c>
      <c r="B235" t="s">
        <v>907</v>
      </c>
      <c r="C235" t="s">
        <v>976</v>
      </c>
      <c r="D235" s="31" t="s">
        <v>977</v>
      </c>
      <c r="E235" t="s">
        <v>2205</v>
      </c>
      <c r="F235" t="s">
        <v>2167</v>
      </c>
      <c r="G235" t="s">
        <v>910</v>
      </c>
      <c r="H235" t="s">
        <v>911</v>
      </c>
      <c r="I235">
        <v>10</v>
      </c>
      <c r="J235" t="str">
        <f t="shared" si="3"/>
        <v>ACORA</v>
      </c>
      <c r="K235" t="s">
        <v>2996</v>
      </c>
    </row>
    <row r="236" spans="1:11" x14ac:dyDescent="0.25">
      <c r="A236">
        <v>39</v>
      </c>
      <c r="B236" t="s">
        <v>907</v>
      </c>
      <c r="C236" t="s">
        <v>978</v>
      </c>
      <c r="D236" s="31" t="s">
        <v>979</v>
      </c>
      <c r="E236" t="s">
        <v>2206</v>
      </c>
      <c r="F236" t="s">
        <v>2167</v>
      </c>
      <c r="G236" t="s">
        <v>910</v>
      </c>
      <c r="H236" t="s">
        <v>911</v>
      </c>
      <c r="I236">
        <v>10</v>
      </c>
      <c r="J236" t="str">
        <f t="shared" si="3"/>
        <v>ACORA</v>
      </c>
      <c r="K236" t="s">
        <v>2997</v>
      </c>
    </row>
    <row r="237" spans="1:11" x14ac:dyDescent="0.25">
      <c r="A237">
        <v>40</v>
      </c>
      <c r="B237" t="s">
        <v>907</v>
      </c>
      <c r="C237" t="s">
        <v>980</v>
      </c>
      <c r="D237" s="31" t="s">
        <v>981</v>
      </c>
      <c r="E237" t="s">
        <v>2207</v>
      </c>
      <c r="F237" t="s">
        <v>2167</v>
      </c>
      <c r="G237" t="s">
        <v>910</v>
      </c>
      <c r="H237" t="s">
        <v>911</v>
      </c>
      <c r="I237">
        <v>6</v>
      </c>
      <c r="J237" t="str">
        <f t="shared" si="3"/>
        <v>ACORA</v>
      </c>
      <c r="K237" t="s">
        <v>2996</v>
      </c>
    </row>
    <row r="238" spans="1:11" x14ac:dyDescent="0.25">
      <c r="A238">
        <v>41</v>
      </c>
      <c r="B238" t="s">
        <v>907</v>
      </c>
      <c r="C238" t="s">
        <v>982</v>
      </c>
      <c r="D238" s="31" t="s">
        <v>983</v>
      </c>
      <c r="E238" t="s">
        <v>2208</v>
      </c>
      <c r="F238" t="s">
        <v>2167</v>
      </c>
      <c r="G238" t="s">
        <v>910</v>
      </c>
      <c r="H238" t="s">
        <v>911</v>
      </c>
      <c r="I238">
        <v>4</v>
      </c>
      <c r="J238" t="str">
        <f t="shared" si="3"/>
        <v>ACORA</v>
      </c>
      <c r="K238" t="s">
        <v>2996</v>
      </c>
    </row>
    <row r="239" spans="1:11" x14ac:dyDescent="0.25">
      <c r="A239">
        <v>42</v>
      </c>
      <c r="B239" t="s">
        <v>907</v>
      </c>
      <c r="C239" t="s">
        <v>984</v>
      </c>
      <c r="D239" s="31" t="s">
        <v>985</v>
      </c>
      <c r="E239" t="s">
        <v>2209</v>
      </c>
      <c r="F239" t="s">
        <v>2167</v>
      </c>
      <c r="G239" t="s">
        <v>910</v>
      </c>
      <c r="H239" t="s">
        <v>911</v>
      </c>
      <c r="I239">
        <v>7</v>
      </c>
      <c r="J239" t="str">
        <f t="shared" si="3"/>
        <v>ACORA</v>
      </c>
      <c r="K239" t="s">
        <v>2996</v>
      </c>
    </row>
    <row r="240" spans="1:11" x14ac:dyDescent="0.25">
      <c r="A240">
        <v>43</v>
      </c>
      <c r="B240" t="s">
        <v>907</v>
      </c>
      <c r="C240" t="s">
        <v>986</v>
      </c>
      <c r="D240" s="31" t="s">
        <v>987</v>
      </c>
      <c r="E240" t="s">
        <v>2180</v>
      </c>
      <c r="F240" t="s">
        <v>2167</v>
      </c>
      <c r="G240" t="s">
        <v>910</v>
      </c>
      <c r="H240" t="s">
        <v>911</v>
      </c>
      <c r="I240">
        <v>8</v>
      </c>
      <c r="J240" t="str">
        <f t="shared" si="3"/>
        <v>ACORA</v>
      </c>
      <c r="K240" t="s">
        <v>2996</v>
      </c>
    </row>
    <row r="241" spans="1:11" x14ac:dyDescent="0.25">
      <c r="A241">
        <v>44</v>
      </c>
      <c r="B241" t="s">
        <v>907</v>
      </c>
      <c r="C241" t="s">
        <v>988</v>
      </c>
      <c r="D241" s="31" t="s">
        <v>989</v>
      </c>
      <c r="E241" t="s">
        <v>2210</v>
      </c>
      <c r="F241" t="s">
        <v>2167</v>
      </c>
      <c r="G241" t="s">
        <v>910</v>
      </c>
      <c r="H241" t="s">
        <v>911</v>
      </c>
      <c r="I241">
        <v>6</v>
      </c>
      <c r="J241" t="str">
        <f t="shared" si="3"/>
        <v>ACORA</v>
      </c>
      <c r="K241" t="s">
        <v>2996</v>
      </c>
    </row>
    <row r="242" spans="1:11" x14ac:dyDescent="0.25">
      <c r="A242">
        <v>45</v>
      </c>
      <c r="B242" t="s">
        <v>907</v>
      </c>
      <c r="C242" t="s">
        <v>990</v>
      </c>
      <c r="D242" s="31" t="s">
        <v>991</v>
      </c>
      <c r="E242" t="s">
        <v>2211</v>
      </c>
      <c r="F242" t="s">
        <v>2167</v>
      </c>
      <c r="G242" t="s">
        <v>910</v>
      </c>
      <c r="H242" t="s">
        <v>911</v>
      </c>
      <c r="I242">
        <v>5</v>
      </c>
      <c r="J242" t="str">
        <f t="shared" si="3"/>
        <v>ACORA</v>
      </c>
      <c r="K242" t="s">
        <v>2996</v>
      </c>
    </row>
    <row r="243" spans="1:11" x14ac:dyDescent="0.25">
      <c r="A243">
        <v>46</v>
      </c>
      <c r="B243" t="s">
        <v>907</v>
      </c>
      <c r="C243" t="s">
        <v>992</v>
      </c>
      <c r="D243" s="31" t="s">
        <v>993</v>
      </c>
      <c r="E243" t="s">
        <v>2212</v>
      </c>
      <c r="F243" t="s">
        <v>2167</v>
      </c>
      <c r="G243" t="s">
        <v>910</v>
      </c>
      <c r="H243" t="s">
        <v>911</v>
      </c>
      <c r="I243">
        <v>8</v>
      </c>
      <c r="J243" t="str">
        <f t="shared" si="3"/>
        <v>ACORA</v>
      </c>
      <c r="K243" t="s">
        <v>2996</v>
      </c>
    </row>
    <row r="244" spans="1:11" x14ac:dyDescent="0.25">
      <c r="A244">
        <v>47</v>
      </c>
      <c r="B244" t="s">
        <v>907</v>
      </c>
      <c r="C244" t="s">
        <v>992</v>
      </c>
      <c r="D244" s="31" t="s">
        <v>994</v>
      </c>
      <c r="E244" t="s">
        <v>2213</v>
      </c>
      <c r="F244" t="s">
        <v>2167</v>
      </c>
      <c r="G244" t="s">
        <v>910</v>
      </c>
      <c r="H244" t="s">
        <v>911</v>
      </c>
      <c r="I244">
        <v>7</v>
      </c>
      <c r="J244" t="str">
        <f t="shared" si="3"/>
        <v>ACORA</v>
      </c>
      <c r="K244" t="s">
        <v>2996</v>
      </c>
    </row>
    <row r="245" spans="1:11" x14ac:dyDescent="0.25">
      <c r="A245">
        <v>48</v>
      </c>
      <c r="B245" t="s">
        <v>907</v>
      </c>
      <c r="C245" t="s">
        <v>928</v>
      </c>
      <c r="D245" s="31" t="s">
        <v>995</v>
      </c>
      <c r="E245" t="s">
        <v>2214</v>
      </c>
      <c r="F245" t="s">
        <v>2167</v>
      </c>
      <c r="G245" t="s">
        <v>910</v>
      </c>
      <c r="H245" t="s">
        <v>911</v>
      </c>
      <c r="I245">
        <v>12</v>
      </c>
      <c r="J245" t="str">
        <f t="shared" si="3"/>
        <v>ACORA</v>
      </c>
      <c r="K245" t="s">
        <v>2997</v>
      </c>
    </row>
    <row r="246" spans="1:11" x14ac:dyDescent="0.25">
      <c r="A246">
        <v>49</v>
      </c>
      <c r="B246" t="s">
        <v>907</v>
      </c>
      <c r="C246" t="s">
        <v>996</v>
      </c>
      <c r="D246" s="31" t="s">
        <v>997</v>
      </c>
      <c r="E246" t="s">
        <v>2215</v>
      </c>
      <c r="F246" t="s">
        <v>2167</v>
      </c>
      <c r="G246" t="s">
        <v>910</v>
      </c>
      <c r="H246" t="s">
        <v>911</v>
      </c>
      <c r="I246">
        <v>8</v>
      </c>
      <c r="J246" t="str">
        <f t="shared" si="3"/>
        <v>ACORA</v>
      </c>
      <c r="K246" t="s">
        <v>2996</v>
      </c>
    </row>
    <row r="247" spans="1:11" x14ac:dyDescent="0.25">
      <c r="A247">
        <v>50</v>
      </c>
      <c r="B247" t="s">
        <v>907</v>
      </c>
      <c r="C247" t="s">
        <v>920</v>
      </c>
      <c r="D247" s="31" t="s">
        <v>998</v>
      </c>
      <c r="E247" t="s">
        <v>2216</v>
      </c>
      <c r="F247" t="s">
        <v>2167</v>
      </c>
      <c r="G247" t="s">
        <v>910</v>
      </c>
      <c r="H247" t="s">
        <v>911</v>
      </c>
      <c r="I247">
        <v>1</v>
      </c>
      <c r="J247" t="str">
        <f t="shared" si="3"/>
        <v>ACORA</v>
      </c>
      <c r="K247" t="s">
        <v>2997</v>
      </c>
    </row>
    <row r="248" spans="1:11" x14ac:dyDescent="0.25">
      <c r="A248">
        <v>51</v>
      </c>
      <c r="B248" t="s">
        <v>907</v>
      </c>
      <c r="C248" t="s">
        <v>920</v>
      </c>
      <c r="D248" s="31" t="s">
        <v>999</v>
      </c>
      <c r="E248" t="s">
        <v>2217</v>
      </c>
      <c r="F248" t="s">
        <v>2167</v>
      </c>
      <c r="G248" t="s">
        <v>910</v>
      </c>
      <c r="H248" t="s">
        <v>911</v>
      </c>
      <c r="I248">
        <v>5</v>
      </c>
      <c r="J248" t="str">
        <f t="shared" si="3"/>
        <v>ACORA</v>
      </c>
      <c r="K248" t="s">
        <v>2997</v>
      </c>
    </row>
    <row r="249" spans="1:11" x14ac:dyDescent="0.25">
      <c r="A249">
        <v>52</v>
      </c>
      <c r="B249" t="s">
        <v>907</v>
      </c>
      <c r="C249" t="s">
        <v>1000</v>
      </c>
      <c r="D249" s="31" t="s">
        <v>1001</v>
      </c>
      <c r="E249" t="s">
        <v>2218</v>
      </c>
      <c r="F249" t="s">
        <v>2165</v>
      </c>
      <c r="G249" t="s">
        <v>910</v>
      </c>
      <c r="H249" t="s">
        <v>911</v>
      </c>
      <c r="I249">
        <v>17</v>
      </c>
      <c r="J249" t="str">
        <f t="shared" si="3"/>
        <v>ACORA</v>
      </c>
      <c r="K249" t="s">
        <v>2996</v>
      </c>
    </row>
    <row r="250" spans="1:11" x14ac:dyDescent="0.25">
      <c r="A250">
        <v>53</v>
      </c>
      <c r="B250" t="s">
        <v>907</v>
      </c>
      <c r="C250" t="s">
        <v>1002</v>
      </c>
      <c r="D250" s="31" t="s">
        <v>1003</v>
      </c>
      <c r="E250" t="s">
        <v>2219</v>
      </c>
      <c r="F250" t="s">
        <v>2165</v>
      </c>
      <c r="G250" t="s">
        <v>910</v>
      </c>
      <c r="H250" t="s">
        <v>911</v>
      </c>
      <c r="I250">
        <v>7</v>
      </c>
      <c r="J250" t="str">
        <f t="shared" si="3"/>
        <v>ACORA</v>
      </c>
      <c r="K250" t="s">
        <v>2996</v>
      </c>
    </row>
    <row r="251" spans="1:11" x14ac:dyDescent="0.25">
      <c r="A251">
        <v>54</v>
      </c>
      <c r="B251" t="s">
        <v>907</v>
      </c>
      <c r="C251" t="s">
        <v>996</v>
      </c>
      <c r="D251" s="31" t="s">
        <v>1004</v>
      </c>
      <c r="E251" t="s">
        <v>2220</v>
      </c>
      <c r="F251" t="s">
        <v>2165</v>
      </c>
      <c r="G251" t="s">
        <v>910</v>
      </c>
      <c r="H251" t="s">
        <v>911</v>
      </c>
      <c r="I251">
        <v>13</v>
      </c>
      <c r="J251" t="str">
        <f t="shared" si="3"/>
        <v>ACORA</v>
      </c>
      <c r="K251" t="s">
        <v>2996</v>
      </c>
    </row>
    <row r="252" spans="1:11" x14ac:dyDescent="0.25">
      <c r="A252">
        <v>55</v>
      </c>
      <c r="B252" t="s">
        <v>907</v>
      </c>
      <c r="C252" t="s">
        <v>1005</v>
      </c>
      <c r="D252" s="31" t="s">
        <v>1006</v>
      </c>
      <c r="E252" t="s">
        <v>2221</v>
      </c>
      <c r="F252" t="s">
        <v>2165</v>
      </c>
      <c r="G252" t="s">
        <v>910</v>
      </c>
      <c r="H252" t="s">
        <v>911</v>
      </c>
      <c r="I252">
        <v>13</v>
      </c>
      <c r="J252" t="str">
        <f t="shared" si="3"/>
        <v>ACORA</v>
      </c>
      <c r="K252" t="s">
        <v>2996</v>
      </c>
    </row>
    <row r="253" spans="1:11" x14ac:dyDescent="0.25">
      <c r="A253">
        <v>56</v>
      </c>
      <c r="B253" t="s">
        <v>907</v>
      </c>
      <c r="C253" t="s">
        <v>1007</v>
      </c>
      <c r="D253" s="31" t="s">
        <v>1008</v>
      </c>
      <c r="E253" t="s">
        <v>2222</v>
      </c>
      <c r="F253" t="s">
        <v>2165</v>
      </c>
      <c r="G253" t="s">
        <v>910</v>
      </c>
      <c r="H253" t="s">
        <v>911</v>
      </c>
      <c r="I253">
        <v>5</v>
      </c>
      <c r="J253" t="str">
        <f t="shared" si="3"/>
        <v>ACORA</v>
      </c>
      <c r="K253" t="s">
        <v>2996</v>
      </c>
    </row>
    <row r="254" spans="1:11" x14ac:dyDescent="0.25">
      <c r="A254">
        <v>57</v>
      </c>
      <c r="B254" t="s">
        <v>907</v>
      </c>
      <c r="C254" t="s">
        <v>966</v>
      </c>
      <c r="D254" s="31" t="s">
        <v>1009</v>
      </c>
      <c r="E254" t="s">
        <v>2223</v>
      </c>
      <c r="F254" t="s">
        <v>2165</v>
      </c>
      <c r="G254" t="s">
        <v>910</v>
      </c>
      <c r="H254" t="s">
        <v>911</v>
      </c>
      <c r="I254">
        <v>16</v>
      </c>
      <c r="J254" t="str">
        <f t="shared" si="3"/>
        <v>ACORA</v>
      </c>
      <c r="K254" t="s">
        <v>2996</v>
      </c>
    </row>
    <row r="255" spans="1:11" x14ac:dyDescent="0.25">
      <c r="A255">
        <v>58</v>
      </c>
      <c r="B255" t="s">
        <v>907</v>
      </c>
      <c r="C255" t="s">
        <v>1010</v>
      </c>
      <c r="D255" s="31" t="s">
        <v>1011</v>
      </c>
      <c r="E255" t="s">
        <v>2224</v>
      </c>
      <c r="F255" t="s">
        <v>2165</v>
      </c>
      <c r="G255" t="s">
        <v>910</v>
      </c>
      <c r="H255" t="s">
        <v>911</v>
      </c>
      <c r="I255">
        <v>16</v>
      </c>
      <c r="J255" t="str">
        <f t="shared" si="3"/>
        <v>ACORA</v>
      </c>
      <c r="K255" t="s">
        <v>2996</v>
      </c>
    </row>
    <row r="256" spans="1:11" x14ac:dyDescent="0.25">
      <c r="A256">
        <v>59</v>
      </c>
      <c r="B256" t="s">
        <v>907</v>
      </c>
      <c r="C256" t="s">
        <v>944</v>
      </c>
      <c r="D256" s="31" t="s">
        <v>1012</v>
      </c>
      <c r="E256" t="s">
        <v>2225</v>
      </c>
      <c r="F256" t="s">
        <v>2165</v>
      </c>
      <c r="G256" t="s">
        <v>910</v>
      </c>
      <c r="H256" t="s">
        <v>911</v>
      </c>
      <c r="I256">
        <v>14</v>
      </c>
      <c r="J256" t="str">
        <f t="shared" si="3"/>
        <v>ACORA</v>
      </c>
      <c r="K256" t="s">
        <v>2996</v>
      </c>
    </row>
    <row r="257" spans="1:11" x14ac:dyDescent="0.25">
      <c r="A257">
        <v>60</v>
      </c>
      <c r="B257" t="s">
        <v>907</v>
      </c>
      <c r="C257" t="s">
        <v>1013</v>
      </c>
      <c r="D257" s="31" t="s">
        <v>1014</v>
      </c>
      <c r="E257" t="s">
        <v>2226</v>
      </c>
      <c r="F257" t="s">
        <v>2165</v>
      </c>
      <c r="G257" t="s">
        <v>910</v>
      </c>
      <c r="H257" t="s">
        <v>911</v>
      </c>
      <c r="I257">
        <v>10</v>
      </c>
      <c r="J257" t="str">
        <f t="shared" si="3"/>
        <v>ACORA</v>
      </c>
      <c r="K257" t="s">
        <v>2996</v>
      </c>
    </row>
    <row r="258" spans="1:11" x14ac:dyDescent="0.25">
      <c r="A258">
        <v>61</v>
      </c>
      <c r="B258" t="s">
        <v>907</v>
      </c>
      <c r="C258" t="s">
        <v>1015</v>
      </c>
      <c r="D258" s="31" t="s">
        <v>1016</v>
      </c>
      <c r="E258" t="s">
        <v>2227</v>
      </c>
      <c r="F258" t="s">
        <v>2165</v>
      </c>
      <c r="G258" t="s">
        <v>910</v>
      </c>
      <c r="H258" t="s">
        <v>911</v>
      </c>
      <c r="I258">
        <v>6</v>
      </c>
      <c r="J258" t="str">
        <f t="shared" ref="J258:J321" si="4">+B258</f>
        <v>ACORA</v>
      </c>
      <c r="K258" t="s">
        <v>2996</v>
      </c>
    </row>
    <row r="259" spans="1:11" x14ac:dyDescent="0.25">
      <c r="A259">
        <v>62</v>
      </c>
      <c r="B259" t="s">
        <v>907</v>
      </c>
      <c r="C259" t="s">
        <v>1017</v>
      </c>
      <c r="D259" s="31" t="s">
        <v>1018</v>
      </c>
      <c r="E259" t="s">
        <v>2228</v>
      </c>
      <c r="F259" t="s">
        <v>2165</v>
      </c>
      <c r="G259" t="s">
        <v>910</v>
      </c>
      <c r="H259" t="s">
        <v>911</v>
      </c>
      <c r="I259">
        <v>7</v>
      </c>
      <c r="J259" t="str">
        <f t="shared" si="4"/>
        <v>ACORA</v>
      </c>
      <c r="K259" t="s">
        <v>2996</v>
      </c>
    </row>
    <row r="260" spans="1:11" x14ac:dyDescent="0.25">
      <c r="A260">
        <v>63</v>
      </c>
      <c r="B260" t="s">
        <v>907</v>
      </c>
      <c r="C260" t="s">
        <v>1019</v>
      </c>
      <c r="D260" s="31" t="s">
        <v>1020</v>
      </c>
      <c r="E260" t="s">
        <v>2229</v>
      </c>
      <c r="F260" t="s">
        <v>2165</v>
      </c>
      <c r="G260" t="s">
        <v>910</v>
      </c>
      <c r="H260" t="s">
        <v>911</v>
      </c>
      <c r="I260">
        <v>5</v>
      </c>
      <c r="J260" t="str">
        <f t="shared" si="4"/>
        <v>ACORA</v>
      </c>
      <c r="K260" t="s">
        <v>2996</v>
      </c>
    </row>
    <row r="261" spans="1:11" x14ac:dyDescent="0.25">
      <c r="A261">
        <v>64</v>
      </c>
      <c r="B261" t="s">
        <v>907</v>
      </c>
      <c r="C261" t="s">
        <v>1021</v>
      </c>
      <c r="D261" s="31" t="s">
        <v>1022</v>
      </c>
      <c r="E261" t="s">
        <v>2230</v>
      </c>
      <c r="F261" t="s">
        <v>2165</v>
      </c>
      <c r="G261" t="s">
        <v>910</v>
      </c>
      <c r="H261" t="s">
        <v>911</v>
      </c>
      <c r="I261">
        <v>6</v>
      </c>
      <c r="J261" t="str">
        <f t="shared" si="4"/>
        <v>ACORA</v>
      </c>
      <c r="K261" t="s">
        <v>2996</v>
      </c>
    </row>
    <row r="262" spans="1:11" x14ac:dyDescent="0.25">
      <c r="A262">
        <v>65</v>
      </c>
      <c r="B262" t="s">
        <v>907</v>
      </c>
      <c r="C262" t="s">
        <v>1023</v>
      </c>
      <c r="D262" s="31" t="s">
        <v>1024</v>
      </c>
      <c r="E262" t="s">
        <v>2231</v>
      </c>
      <c r="F262" t="s">
        <v>2165</v>
      </c>
      <c r="G262" t="s">
        <v>910</v>
      </c>
      <c r="H262" t="s">
        <v>911</v>
      </c>
      <c r="I262">
        <v>9</v>
      </c>
      <c r="J262" t="str">
        <f t="shared" si="4"/>
        <v>ACORA</v>
      </c>
      <c r="K262" t="s">
        <v>2996</v>
      </c>
    </row>
    <row r="263" spans="1:11" x14ac:dyDescent="0.25">
      <c r="A263">
        <v>66</v>
      </c>
      <c r="B263" t="s">
        <v>907</v>
      </c>
      <c r="C263" t="s">
        <v>1025</v>
      </c>
      <c r="D263" s="31" t="s">
        <v>1026</v>
      </c>
      <c r="E263" t="s">
        <v>2232</v>
      </c>
      <c r="F263" t="s">
        <v>2165</v>
      </c>
      <c r="G263" t="s">
        <v>910</v>
      </c>
      <c r="H263" t="s">
        <v>911</v>
      </c>
      <c r="I263">
        <v>7</v>
      </c>
      <c r="J263" t="str">
        <f t="shared" si="4"/>
        <v>ACORA</v>
      </c>
      <c r="K263" t="s">
        <v>2996</v>
      </c>
    </row>
    <row r="264" spans="1:11" x14ac:dyDescent="0.25">
      <c r="A264">
        <v>67</v>
      </c>
      <c r="B264" t="s">
        <v>907</v>
      </c>
      <c r="C264" t="s">
        <v>1027</v>
      </c>
      <c r="D264" s="31" t="s">
        <v>1028</v>
      </c>
      <c r="E264" t="s">
        <v>2233</v>
      </c>
      <c r="F264" t="s">
        <v>2165</v>
      </c>
      <c r="G264" t="s">
        <v>910</v>
      </c>
      <c r="H264" t="s">
        <v>911</v>
      </c>
      <c r="I264">
        <v>6</v>
      </c>
      <c r="J264" t="str">
        <f t="shared" si="4"/>
        <v>ACORA</v>
      </c>
      <c r="K264" t="s">
        <v>2996</v>
      </c>
    </row>
    <row r="265" spans="1:11" x14ac:dyDescent="0.25">
      <c r="A265">
        <v>68</v>
      </c>
      <c r="B265" t="s">
        <v>907</v>
      </c>
      <c r="C265" t="s">
        <v>1029</v>
      </c>
      <c r="D265" s="31" t="s">
        <v>1030</v>
      </c>
      <c r="E265" t="s">
        <v>2234</v>
      </c>
      <c r="F265" t="s">
        <v>2165</v>
      </c>
      <c r="G265" t="s">
        <v>910</v>
      </c>
      <c r="H265" t="s">
        <v>911</v>
      </c>
      <c r="I265">
        <v>7</v>
      </c>
      <c r="J265" t="str">
        <f t="shared" si="4"/>
        <v>ACORA</v>
      </c>
      <c r="K265" t="s">
        <v>2996</v>
      </c>
    </row>
    <row r="266" spans="1:11" x14ac:dyDescent="0.25">
      <c r="A266">
        <v>69</v>
      </c>
      <c r="B266" t="s">
        <v>907</v>
      </c>
      <c r="C266" t="s">
        <v>1031</v>
      </c>
      <c r="D266" s="31" t="s">
        <v>1032</v>
      </c>
      <c r="E266" t="s">
        <v>2235</v>
      </c>
      <c r="F266" t="s">
        <v>2165</v>
      </c>
      <c r="G266" t="s">
        <v>910</v>
      </c>
      <c r="H266" t="s">
        <v>911</v>
      </c>
      <c r="I266">
        <v>8</v>
      </c>
      <c r="J266" t="str">
        <f t="shared" si="4"/>
        <v>ACORA</v>
      </c>
      <c r="K266" t="s">
        <v>2996</v>
      </c>
    </row>
    <row r="267" spans="1:11" x14ac:dyDescent="0.25">
      <c r="A267">
        <v>70</v>
      </c>
      <c r="B267" t="s">
        <v>907</v>
      </c>
      <c r="C267" t="s">
        <v>1033</v>
      </c>
      <c r="D267" s="31" t="s">
        <v>1034</v>
      </c>
      <c r="E267" t="s">
        <v>2236</v>
      </c>
      <c r="F267" t="s">
        <v>2165</v>
      </c>
      <c r="G267" t="s">
        <v>910</v>
      </c>
      <c r="H267" t="s">
        <v>911</v>
      </c>
      <c r="I267">
        <v>9</v>
      </c>
      <c r="J267" t="str">
        <f t="shared" si="4"/>
        <v>ACORA</v>
      </c>
      <c r="K267" t="s">
        <v>2996</v>
      </c>
    </row>
    <row r="268" spans="1:11" x14ac:dyDescent="0.25">
      <c r="A268">
        <v>71</v>
      </c>
      <c r="B268" t="s">
        <v>907</v>
      </c>
      <c r="C268" t="s">
        <v>1035</v>
      </c>
      <c r="D268" s="31" t="s">
        <v>1036</v>
      </c>
      <c r="E268" t="s">
        <v>2237</v>
      </c>
      <c r="F268" t="s">
        <v>2165</v>
      </c>
      <c r="G268" t="s">
        <v>910</v>
      </c>
      <c r="H268" t="s">
        <v>911</v>
      </c>
      <c r="I268">
        <v>12</v>
      </c>
      <c r="J268" t="str">
        <f t="shared" si="4"/>
        <v>ACORA</v>
      </c>
      <c r="K268" t="s">
        <v>2996</v>
      </c>
    </row>
    <row r="269" spans="1:11" x14ac:dyDescent="0.25">
      <c r="A269">
        <v>72</v>
      </c>
      <c r="B269" t="s">
        <v>907</v>
      </c>
      <c r="C269" t="s">
        <v>1037</v>
      </c>
      <c r="D269" s="31" t="s">
        <v>1038</v>
      </c>
      <c r="E269" t="s">
        <v>2238</v>
      </c>
      <c r="F269" t="s">
        <v>2165</v>
      </c>
      <c r="G269" t="s">
        <v>910</v>
      </c>
      <c r="H269" t="s">
        <v>911</v>
      </c>
      <c r="I269">
        <v>12</v>
      </c>
      <c r="J269" t="str">
        <f t="shared" si="4"/>
        <v>ACORA</v>
      </c>
      <c r="K269" t="s">
        <v>2997</v>
      </c>
    </row>
    <row r="270" spans="1:11" x14ac:dyDescent="0.25">
      <c r="A270">
        <v>73</v>
      </c>
      <c r="B270" t="s">
        <v>907</v>
      </c>
      <c r="C270" t="s">
        <v>1039</v>
      </c>
      <c r="D270" s="31" t="s">
        <v>1040</v>
      </c>
      <c r="E270" t="s">
        <v>2239</v>
      </c>
      <c r="F270" t="s">
        <v>2165</v>
      </c>
      <c r="G270" t="s">
        <v>910</v>
      </c>
      <c r="H270" t="s">
        <v>911</v>
      </c>
      <c r="I270">
        <v>12</v>
      </c>
      <c r="J270" t="str">
        <f t="shared" si="4"/>
        <v>ACORA</v>
      </c>
      <c r="K270" t="s">
        <v>2996</v>
      </c>
    </row>
    <row r="271" spans="1:11" x14ac:dyDescent="0.25">
      <c r="A271">
        <v>74</v>
      </c>
      <c r="B271" t="s">
        <v>907</v>
      </c>
      <c r="C271" t="s">
        <v>962</v>
      </c>
      <c r="D271" s="31" t="s">
        <v>1041</v>
      </c>
      <c r="E271" t="s">
        <v>2240</v>
      </c>
      <c r="F271" t="s">
        <v>2165</v>
      </c>
      <c r="G271" t="s">
        <v>910</v>
      </c>
      <c r="H271" t="s">
        <v>911</v>
      </c>
      <c r="I271">
        <v>4</v>
      </c>
      <c r="J271" t="str">
        <f t="shared" si="4"/>
        <v>ACORA</v>
      </c>
      <c r="K271" t="s">
        <v>2997</v>
      </c>
    </row>
    <row r="272" spans="1:11" x14ac:dyDescent="0.25">
      <c r="A272">
        <v>75</v>
      </c>
      <c r="B272" t="s">
        <v>907</v>
      </c>
      <c r="C272" t="s">
        <v>1042</v>
      </c>
      <c r="D272" s="31" t="s">
        <v>1043</v>
      </c>
      <c r="E272" t="s">
        <v>2241</v>
      </c>
      <c r="F272" t="s">
        <v>2165</v>
      </c>
      <c r="G272" t="s">
        <v>910</v>
      </c>
      <c r="H272" t="s">
        <v>911</v>
      </c>
      <c r="I272">
        <v>9</v>
      </c>
      <c r="J272" t="str">
        <f t="shared" si="4"/>
        <v>ACORA</v>
      </c>
      <c r="K272" t="s">
        <v>2996</v>
      </c>
    </row>
    <row r="273" spans="1:11" x14ac:dyDescent="0.25">
      <c r="A273">
        <v>76</v>
      </c>
      <c r="B273" t="s">
        <v>907</v>
      </c>
      <c r="C273" t="s">
        <v>916</v>
      </c>
      <c r="D273" s="31" t="s">
        <v>1044</v>
      </c>
      <c r="E273" t="s">
        <v>2242</v>
      </c>
      <c r="F273" t="s">
        <v>2165</v>
      </c>
      <c r="G273" t="s">
        <v>910</v>
      </c>
      <c r="H273" t="s">
        <v>911</v>
      </c>
      <c r="I273">
        <v>4</v>
      </c>
      <c r="J273" t="str">
        <f t="shared" si="4"/>
        <v>ACORA</v>
      </c>
      <c r="K273" t="s">
        <v>2996</v>
      </c>
    </row>
    <row r="274" spans="1:11" x14ac:dyDescent="0.25">
      <c r="A274">
        <v>77</v>
      </c>
      <c r="B274" t="s">
        <v>907</v>
      </c>
      <c r="C274" t="s">
        <v>1045</v>
      </c>
      <c r="D274" s="31" t="s">
        <v>1046</v>
      </c>
      <c r="E274" t="s">
        <v>2243</v>
      </c>
      <c r="F274" t="s">
        <v>2165</v>
      </c>
      <c r="G274" t="s">
        <v>910</v>
      </c>
      <c r="H274" t="s">
        <v>911</v>
      </c>
      <c r="I274">
        <v>13</v>
      </c>
      <c r="J274" t="str">
        <f t="shared" si="4"/>
        <v>ACORA</v>
      </c>
      <c r="K274" t="s">
        <v>2996</v>
      </c>
    </row>
    <row r="275" spans="1:11" x14ac:dyDescent="0.25">
      <c r="A275">
        <v>78</v>
      </c>
      <c r="B275" t="s">
        <v>907</v>
      </c>
      <c r="C275" t="s">
        <v>928</v>
      </c>
      <c r="D275" s="31" t="s">
        <v>1047</v>
      </c>
      <c r="E275" t="s">
        <v>2244</v>
      </c>
      <c r="F275" t="s">
        <v>2165</v>
      </c>
      <c r="G275" t="s">
        <v>910</v>
      </c>
      <c r="H275" t="s">
        <v>911</v>
      </c>
      <c r="I275">
        <v>15</v>
      </c>
      <c r="J275" t="str">
        <f t="shared" si="4"/>
        <v>ACORA</v>
      </c>
      <c r="K275" t="s">
        <v>2997</v>
      </c>
    </row>
    <row r="276" spans="1:11" x14ac:dyDescent="0.25">
      <c r="A276">
        <v>79</v>
      </c>
      <c r="B276" t="s">
        <v>907</v>
      </c>
      <c r="C276" t="s">
        <v>908</v>
      </c>
      <c r="D276" s="31" t="s">
        <v>1048</v>
      </c>
      <c r="E276" t="s">
        <v>2245</v>
      </c>
      <c r="F276" t="s">
        <v>2165</v>
      </c>
      <c r="G276" t="s">
        <v>910</v>
      </c>
      <c r="H276" t="s">
        <v>911</v>
      </c>
      <c r="I276">
        <v>12</v>
      </c>
      <c r="J276" t="str">
        <f t="shared" si="4"/>
        <v>ACORA</v>
      </c>
      <c r="K276" t="s">
        <v>2996</v>
      </c>
    </row>
    <row r="277" spans="1:11" x14ac:dyDescent="0.25">
      <c r="A277">
        <v>80</v>
      </c>
      <c r="B277" t="s">
        <v>907</v>
      </c>
      <c r="C277" t="s">
        <v>1049</v>
      </c>
      <c r="D277" s="31" t="s">
        <v>1050</v>
      </c>
      <c r="E277" t="s">
        <v>2246</v>
      </c>
      <c r="F277" t="s">
        <v>2165</v>
      </c>
      <c r="G277" t="s">
        <v>910</v>
      </c>
      <c r="H277" t="s">
        <v>911</v>
      </c>
      <c r="I277">
        <v>12</v>
      </c>
      <c r="J277" t="str">
        <f t="shared" si="4"/>
        <v>ACORA</v>
      </c>
      <c r="K277" t="s">
        <v>2996</v>
      </c>
    </row>
    <row r="278" spans="1:11" x14ac:dyDescent="0.25">
      <c r="A278">
        <v>81</v>
      </c>
      <c r="B278" t="s">
        <v>907</v>
      </c>
      <c r="C278" t="s">
        <v>992</v>
      </c>
      <c r="D278" s="31" t="s">
        <v>1051</v>
      </c>
      <c r="E278" t="s">
        <v>2247</v>
      </c>
      <c r="F278" t="s">
        <v>2165</v>
      </c>
      <c r="G278" t="s">
        <v>910</v>
      </c>
      <c r="H278" t="s">
        <v>911</v>
      </c>
      <c r="I278">
        <v>11</v>
      </c>
      <c r="J278" t="str">
        <f t="shared" si="4"/>
        <v>ACORA</v>
      </c>
      <c r="K278" t="s">
        <v>2996</v>
      </c>
    </row>
    <row r="279" spans="1:11" x14ac:dyDescent="0.25">
      <c r="A279">
        <v>82</v>
      </c>
      <c r="B279" t="s">
        <v>907</v>
      </c>
      <c r="C279" t="s">
        <v>1052</v>
      </c>
      <c r="D279" s="31" t="s">
        <v>1053</v>
      </c>
      <c r="E279" t="s">
        <v>2248</v>
      </c>
      <c r="F279" t="s">
        <v>2167</v>
      </c>
      <c r="G279" t="s">
        <v>910</v>
      </c>
      <c r="H279" t="s">
        <v>911</v>
      </c>
      <c r="I279">
        <v>7</v>
      </c>
      <c r="J279" t="str">
        <f t="shared" si="4"/>
        <v>ACORA</v>
      </c>
      <c r="K279" t="s">
        <v>2996</v>
      </c>
    </row>
    <row r="280" spans="1:11" x14ac:dyDescent="0.25">
      <c r="A280">
        <v>83</v>
      </c>
      <c r="B280" t="s">
        <v>907</v>
      </c>
      <c r="C280" t="s">
        <v>1054</v>
      </c>
      <c r="D280" s="31" t="s">
        <v>1055</v>
      </c>
      <c r="E280" t="s">
        <v>2249</v>
      </c>
      <c r="F280" t="s">
        <v>2167</v>
      </c>
      <c r="G280" t="s">
        <v>910</v>
      </c>
      <c r="H280" t="s">
        <v>911</v>
      </c>
      <c r="I280">
        <v>8</v>
      </c>
      <c r="J280" t="str">
        <f t="shared" si="4"/>
        <v>ACORA</v>
      </c>
      <c r="K280" t="s">
        <v>2996</v>
      </c>
    </row>
    <row r="281" spans="1:11" x14ac:dyDescent="0.25">
      <c r="A281">
        <v>84</v>
      </c>
      <c r="B281" t="s">
        <v>907</v>
      </c>
      <c r="C281" t="s">
        <v>976</v>
      </c>
      <c r="D281" s="31" t="s">
        <v>1056</v>
      </c>
      <c r="E281" t="s">
        <v>2205</v>
      </c>
      <c r="F281" t="s">
        <v>2167</v>
      </c>
      <c r="G281" t="s">
        <v>910</v>
      </c>
      <c r="H281" t="s">
        <v>911</v>
      </c>
      <c r="I281">
        <v>10</v>
      </c>
      <c r="J281" t="str">
        <f t="shared" si="4"/>
        <v>ACORA</v>
      </c>
      <c r="K281" t="s">
        <v>2996</v>
      </c>
    </row>
    <row r="282" spans="1:11" x14ac:dyDescent="0.25">
      <c r="A282">
        <v>85</v>
      </c>
      <c r="B282" t="s">
        <v>907</v>
      </c>
      <c r="C282" t="s">
        <v>907</v>
      </c>
      <c r="D282" s="31" t="s">
        <v>1057</v>
      </c>
      <c r="E282" t="s">
        <v>2250</v>
      </c>
      <c r="F282" t="s">
        <v>2167</v>
      </c>
      <c r="G282" t="s">
        <v>910</v>
      </c>
      <c r="H282" t="s">
        <v>911</v>
      </c>
      <c r="I282">
        <v>9</v>
      </c>
      <c r="J282" t="str">
        <f t="shared" si="4"/>
        <v>ACORA</v>
      </c>
      <c r="K282" t="s">
        <v>2997</v>
      </c>
    </row>
    <row r="283" spans="1:11" x14ac:dyDescent="0.25">
      <c r="A283">
        <v>86</v>
      </c>
      <c r="B283" t="s">
        <v>907</v>
      </c>
      <c r="C283" t="s">
        <v>1059</v>
      </c>
      <c r="D283" s="31" t="s">
        <v>1060</v>
      </c>
      <c r="E283" t="s">
        <v>2251</v>
      </c>
      <c r="F283" t="s">
        <v>2167</v>
      </c>
      <c r="G283" t="s">
        <v>910</v>
      </c>
      <c r="H283" t="s">
        <v>911</v>
      </c>
      <c r="I283">
        <v>8</v>
      </c>
      <c r="J283" t="str">
        <f t="shared" si="4"/>
        <v>ACORA</v>
      </c>
      <c r="K283" t="s">
        <v>2996</v>
      </c>
    </row>
    <row r="284" spans="1:11" x14ac:dyDescent="0.25">
      <c r="A284">
        <v>87</v>
      </c>
      <c r="B284" t="s">
        <v>907</v>
      </c>
      <c r="C284" t="s">
        <v>1061</v>
      </c>
      <c r="D284" s="31" t="s">
        <v>1062</v>
      </c>
      <c r="E284" t="s">
        <v>2252</v>
      </c>
      <c r="F284" t="s">
        <v>2167</v>
      </c>
      <c r="G284" t="s">
        <v>910</v>
      </c>
      <c r="H284" t="s">
        <v>911</v>
      </c>
      <c r="I284">
        <v>9</v>
      </c>
      <c r="J284" t="str">
        <f t="shared" si="4"/>
        <v>ACORA</v>
      </c>
      <c r="K284" t="s">
        <v>2996</v>
      </c>
    </row>
    <row r="285" spans="1:11" x14ac:dyDescent="0.25">
      <c r="A285">
        <v>88</v>
      </c>
      <c r="B285" t="s">
        <v>907</v>
      </c>
      <c r="C285" t="s">
        <v>920</v>
      </c>
      <c r="D285" s="31" t="s">
        <v>1063</v>
      </c>
      <c r="E285" t="s">
        <v>2253</v>
      </c>
      <c r="F285" t="s">
        <v>2167</v>
      </c>
      <c r="G285" t="s">
        <v>910</v>
      </c>
      <c r="H285" t="s">
        <v>911</v>
      </c>
      <c r="I285">
        <v>4</v>
      </c>
      <c r="J285" t="str">
        <f t="shared" si="4"/>
        <v>ACORA</v>
      </c>
      <c r="K285" t="s">
        <v>2997</v>
      </c>
    </row>
    <row r="286" spans="1:11" x14ac:dyDescent="0.25">
      <c r="A286">
        <v>89</v>
      </c>
      <c r="B286" t="s">
        <v>907</v>
      </c>
      <c r="C286" t="s">
        <v>1064</v>
      </c>
      <c r="D286" s="31" t="s">
        <v>1065</v>
      </c>
      <c r="E286" t="s">
        <v>2254</v>
      </c>
      <c r="F286" t="s">
        <v>2167</v>
      </c>
      <c r="G286" t="s">
        <v>910</v>
      </c>
      <c r="H286" t="s">
        <v>911</v>
      </c>
      <c r="I286">
        <v>9</v>
      </c>
      <c r="J286" t="str">
        <f t="shared" si="4"/>
        <v>ACORA</v>
      </c>
      <c r="K286" t="s">
        <v>2996</v>
      </c>
    </row>
    <row r="287" spans="1:11" x14ac:dyDescent="0.25">
      <c r="A287">
        <v>90</v>
      </c>
      <c r="B287" t="s">
        <v>907</v>
      </c>
      <c r="C287" t="s">
        <v>1066</v>
      </c>
      <c r="D287" s="31" t="s">
        <v>1067</v>
      </c>
      <c r="E287" t="s">
        <v>2255</v>
      </c>
      <c r="F287" t="s">
        <v>2167</v>
      </c>
      <c r="G287" t="s">
        <v>910</v>
      </c>
      <c r="H287" t="s">
        <v>911</v>
      </c>
      <c r="I287">
        <v>5</v>
      </c>
      <c r="J287" t="str">
        <f t="shared" si="4"/>
        <v>ACORA</v>
      </c>
      <c r="K287" t="s">
        <v>2996</v>
      </c>
    </row>
    <row r="288" spans="1:11" x14ac:dyDescent="0.25">
      <c r="A288">
        <v>91</v>
      </c>
      <c r="B288" t="s">
        <v>907</v>
      </c>
      <c r="C288" t="s">
        <v>1005</v>
      </c>
      <c r="D288" s="31" t="s">
        <v>1068</v>
      </c>
      <c r="E288" t="s">
        <v>2256</v>
      </c>
      <c r="F288" t="s">
        <v>2167</v>
      </c>
      <c r="G288" t="s">
        <v>910</v>
      </c>
      <c r="H288" t="s">
        <v>911</v>
      </c>
      <c r="I288">
        <v>8</v>
      </c>
      <c r="J288" t="str">
        <f t="shared" si="4"/>
        <v>ACORA</v>
      </c>
      <c r="K288" t="s">
        <v>2996</v>
      </c>
    </row>
    <row r="289" spans="1:11" x14ac:dyDescent="0.25">
      <c r="A289">
        <v>92</v>
      </c>
      <c r="B289" t="s">
        <v>907</v>
      </c>
      <c r="C289" t="s">
        <v>1069</v>
      </c>
      <c r="D289" s="31" t="s">
        <v>1070</v>
      </c>
      <c r="E289" t="s">
        <v>2257</v>
      </c>
      <c r="F289" t="s">
        <v>2167</v>
      </c>
      <c r="G289" t="s">
        <v>910</v>
      </c>
      <c r="H289" t="s">
        <v>911</v>
      </c>
      <c r="I289">
        <v>4</v>
      </c>
      <c r="J289" t="str">
        <f t="shared" si="4"/>
        <v>ACORA</v>
      </c>
      <c r="K289" t="s">
        <v>2996</v>
      </c>
    </row>
    <row r="290" spans="1:11" x14ac:dyDescent="0.25">
      <c r="A290">
        <v>93</v>
      </c>
      <c r="B290" t="s">
        <v>907</v>
      </c>
      <c r="C290" t="s">
        <v>944</v>
      </c>
      <c r="D290" s="31" t="s">
        <v>1071</v>
      </c>
      <c r="E290" t="s">
        <v>2258</v>
      </c>
      <c r="F290" t="s">
        <v>2167</v>
      </c>
      <c r="G290" t="s">
        <v>910</v>
      </c>
      <c r="H290" t="s">
        <v>911</v>
      </c>
      <c r="I290">
        <v>7</v>
      </c>
      <c r="J290" t="str">
        <f t="shared" si="4"/>
        <v>ACORA</v>
      </c>
      <c r="K290" t="s">
        <v>2996</v>
      </c>
    </row>
    <row r="291" spans="1:11" x14ac:dyDescent="0.25">
      <c r="A291">
        <v>94</v>
      </c>
      <c r="B291" t="s">
        <v>907</v>
      </c>
      <c r="C291" t="s">
        <v>1072</v>
      </c>
      <c r="D291" s="31" t="s">
        <v>1073</v>
      </c>
      <c r="E291" t="s">
        <v>2259</v>
      </c>
      <c r="F291" t="s">
        <v>2165</v>
      </c>
      <c r="G291" t="s">
        <v>910</v>
      </c>
      <c r="H291" t="s">
        <v>911</v>
      </c>
      <c r="I291">
        <v>27</v>
      </c>
      <c r="J291" t="str">
        <f t="shared" si="4"/>
        <v>ACORA</v>
      </c>
      <c r="K291" t="s">
        <v>2996</v>
      </c>
    </row>
    <row r="292" spans="1:11" x14ac:dyDescent="0.25">
      <c r="A292">
        <v>97</v>
      </c>
      <c r="B292" t="s">
        <v>907</v>
      </c>
      <c r="C292" t="s">
        <v>920</v>
      </c>
      <c r="D292" s="31" t="s">
        <v>1077</v>
      </c>
      <c r="E292" t="s">
        <v>2262</v>
      </c>
      <c r="F292" t="s">
        <v>2165</v>
      </c>
      <c r="G292" t="s">
        <v>910</v>
      </c>
      <c r="H292" t="s">
        <v>911</v>
      </c>
      <c r="I292">
        <v>8</v>
      </c>
      <c r="J292" t="str">
        <f t="shared" si="4"/>
        <v>ACORA</v>
      </c>
      <c r="K292" t="s">
        <v>2997</v>
      </c>
    </row>
    <row r="293" spans="1:11" x14ac:dyDescent="0.25">
      <c r="A293">
        <v>98</v>
      </c>
      <c r="B293" t="s">
        <v>907</v>
      </c>
      <c r="C293" t="s">
        <v>1078</v>
      </c>
      <c r="D293" s="31" t="s">
        <v>1079</v>
      </c>
      <c r="E293" t="s">
        <v>2263</v>
      </c>
      <c r="F293" t="s">
        <v>2165</v>
      </c>
      <c r="G293" t="s">
        <v>910</v>
      </c>
      <c r="H293" t="s">
        <v>911</v>
      </c>
      <c r="I293">
        <v>9</v>
      </c>
      <c r="J293" t="str">
        <f t="shared" si="4"/>
        <v>ACORA</v>
      </c>
      <c r="K293" t="s">
        <v>2997</v>
      </c>
    </row>
    <row r="294" spans="1:11" x14ac:dyDescent="0.25">
      <c r="A294">
        <v>99</v>
      </c>
      <c r="B294" t="s">
        <v>907</v>
      </c>
      <c r="C294" t="s">
        <v>912</v>
      </c>
      <c r="D294" s="31" t="s">
        <v>1080</v>
      </c>
      <c r="E294" t="s">
        <v>2264</v>
      </c>
      <c r="F294" t="s">
        <v>2165</v>
      </c>
      <c r="G294" t="s">
        <v>910</v>
      </c>
      <c r="H294" t="s">
        <v>911</v>
      </c>
      <c r="I294">
        <v>20</v>
      </c>
      <c r="J294" t="str">
        <f t="shared" si="4"/>
        <v>ACORA</v>
      </c>
      <c r="K294" t="s">
        <v>2996</v>
      </c>
    </row>
    <row r="295" spans="1:11" x14ac:dyDescent="0.25">
      <c r="A295">
        <v>100</v>
      </c>
      <c r="B295" t="s">
        <v>907</v>
      </c>
      <c r="C295" t="s">
        <v>1064</v>
      </c>
      <c r="D295" s="31" t="s">
        <v>1081</v>
      </c>
      <c r="E295" t="s">
        <v>2265</v>
      </c>
      <c r="F295" t="s">
        <v>2165</v>
      </c>
      <c r="G295" t="s">
        <v>910</v>
      </c>
      <c r="H295" t="s">
        <v>911</v>
      </c>
      <c r="I295">
        <v>7</v>
      </c>
      <c r="J295" t="str">
        <f t="shared" si="4"/>
        <v>ACORA</v>
      </c>
      <c r="K295" t="s">
        <v>2996</v>
      </c>
    </row>
    <row r="296" spans="1:11" x14ac:dyDescent="0.25">
      <c r="A296">
        <v>101</v>
      </c>
      <c r="B296" t="s">
        <v>907</v>
      </c>
      <c r="C296" t="s">
        <v>980</v>
      </c>
      <c r="D296" s="31" t="s">
        <v>1082</v>
      </c>
      <c r="E296" t="s">
        <v>2266</v>
      </c>
      <c r="F296" t="s">
        <v>2165</v>
      </c>
      <c r="G296" t="s">
        <v>910</v>
      </c>
      <c r="H296" t="s">
        <v>911</v>
      </c>
      <c r="I296">
        <v>12</v>
      </c>
      <c r="J296" t="str">
        <f t="shared" si="4"/>
        <v>ACORA</v>
      </c>
      <c r="K296" t="s">
        <v>2996</v>
      </c>
    </row>
    <row r="297" spans="1:11" x14ac:dyDescent="0.25">
      <c r="A297">
        <v>102</v>
      </c>
      <c r="B297" t="s">
        <v>907</v>
      </c>
      <c r="C297" t="s">
        <v>1083</v>
      </c>
      <c r="D297" s="31" t="s">
        <v>1084</v>
      </c>
      <c r="E297" t="s">
        <v>2267</v>
      </c>
      <c r="F297" t="s">
        <v>2165</v>
      </c>
      <c r="G297" t="s">
        <v>910</v>
      </c>
      <c r="H297" t="s">
        <v>911</v>
      </c>
      <c r="I297">
        <v>14</v>
      </c>
      <c r="J297" t="str">
        <f t="shared" si="4"/>
        <v>ACORA</v>
      </c>
      <c r="K297" t="s">
        <v>2996</v>
      </c>
    </row>
    <row r="298" spans="1:11" x14ac:dyDescent="0.25">
      <c r="A298">
        <v>103</v>
      </c>
      <c r="B298" t="s">
        <v>907</v>
      </c>
      <c r="C298" t="s">
        <v>1085</v>
      </c>
      <c r="D298" s="31" t="s">
        <v>1086</v>
      </c>
      <c r="E298" t="s">
        <v>2268</v>
      </c>
      <c r="F298" t="s">
        <v>2165</v>
      </c>
      <c r="G298" t="s">
        <v>910</v>
      </c>
      <c r="H298" t="s">
        <v>911</v>
      </c>
      <c r="I298">
        <v>6</v>
      </c>
      <c r="J298" t="str">
        <f t="shared" si="4"/>
        <v>ACORA</v>
      </c>
      <c r="K298" t="s">
        <v>2996</v>
      </c>
    </row>
    <row r="299" spans="1:11" x14ac:dyDescent="0.25">
      <c r="A299">
        <v>104</v>
      </c>
      <c r="B299" t="s">
        <v>1087</v>
      </c>
      <c r="C299" t="s">
        <v>1088</v>
      </c>
      <c r="D299" s="31" t="s">
        <v>1089</v>
      </c>
      <c r="E299" t="s">
        <v>2269</v>
      </c>
      <c r="F299" t="s">
        <v>2167</v>
      </c>
      <c r="G299" t="s">
        <v>910</v>
      </c>
      <c r="H299" t="s">
        <v>911</v>
      </c>
      <c r="I299">
        <v>2</v>
      </c>
      <c r="J299" t="str">
        <f t="shared" si="4"/>
        <v>AMANTANI</v>
      </c>
      <c r="K299" t="s">
        <v>2996</v>
      </c>
    </row>
    <row r="300" spans="1:11" x14ac:dyDescent="0.25">
      <c r="A300">
        <v>105</v>
      </c>
      <c r="B300" t="s">
        <v>1087</v>
      </c>
      <c r="C300" t="s">
        <v>1090</v>
      </c>
      <c r="D300" s="31" t="s">
        <v>1091</v>
      </c>
      <c r="E300" t="s">
        <v>2270</v>
      </c>
      <c r="F300" t="s">
        <v>2165</v>
      </c>
      <c r="G300" t="s">
        <v>910</v>
      </c>
      <c r="H300" t="s">
        <v>911</v>
      </c>
      <c r="I300">
        <v>10</v>
      </c>
      <c r="J300" t="str">
        <f t="shared" si="4"/>
        <v>AMANTANI</v>
      </c>
      <c r="K300" t="s">
        <v>2996</v>
      </c>
    </row>
    <row r="301" spans="1:11" x14ac:dyDescent="0.25">
      <c r="A301">
        <v>106</v>
      </c>
      <c r="B301" t="s">
        <v>1087</v>
      </c>
      <c r="C301" t="s">
        <v>1092</v>
      </c>
      <c r="D301" s="31" t="s">
        <v>1093</v>
      </c>
      <c r="E301" t="s">
        <v>2271</v>
      </c>
      <c r="F301" t="s">
        <v>2165</v>
      </c>
      <c r="G301" t="s">
        <v>910</v>
      </c>
      <c r="H301" t="s">
        <v>911</v>
      </c>
      <c r="I301">
        <v>4</v>
      </c>
      <c r="J301" t="str">
        <f t="shared" si="4"/>
        <v>AMANTANI</v>
      </c>
      <c r="K301" t="s">
        <v>2996</v>
      </c>
    </row>
    <row r="302" spans="1:11" x14ac:dyDescent="0.25">
      <c r="A302">
        <v>107</v>
      </c>
      <c r="B302" t="s">
        <v>1087</v>
      </c>
      <c r="C302" t="s">
        <v>1094</v>
      </c>
      <c r="D302" s="31" t="s">
        <v>1095</v>
      </c>
      <c r="E302" t="s">
        <v>2272</v>
      </c>
      <c r="F302" t="s">
        <v>2165</v>
      </c>
      <c r="G302" t="s">
        <v>910</v>
      </c>
      <c r="H302" t="s">
        <v>911</v>
      </c>
      <c r="I302">
        <v>9</v>
      </c>
      <c r="J302" t="str">
        <f t="shared" si="4"/>
        <v>AMANTANI</v>
      </c>
      <c r="K302" t="s">
        <v>2996</v>
      </c>
    </row>
    <row r="303" spans="1:11" x14ac:dyDescent="0.25">
      <c r="A303">
        <v>108</v>
      </c>
      <c r="B303" t="s">
        <v>1087</v>
      </c>
      <c r="C303" t="s">
        <v>1096</v>
      </c>
      <c r="D303" s="31" t="s">
        <v>1097</v>
      </c>
      <c r="E303" t="s">
        <v>2273</v>
      </c>
      <c r="F303" t="s">
        <v>2165</v>
      </c>
      <c r="G303" t="s">
        <v>910</v>
      </c>
      <c r="H303" t="s">
        <v>911</v>
      </c>
      <c r="I303">
        <v>8</v>
      </c>
      <c r="J303" t="str">
        <f t="shared" si="4"/>
        <v>AMANTANI</v>
      </c>
      <c r="K303" t="s">
        <v>2996</v>
      </c>
    </row>
    <row r="304" spans="1:11" x14ac:dyDescent="0.25">
      <c r="A304">
        <v>109</v>
      </c>
      <c r="B304" t="s">
        <v>1087</v>
      </c>
      <c r="C304" t="s">
        <v>1098</v>
      </c>
      <c r="D304" s="31" t="s">
        <v>1099</v>
      </c>
      <c r="E304" t="s">
        <v>2274</v>
      </c>
      <c r="F304" t="s">
        <v>2167</v>
      </c>
      <c r="G304" t="s">
        <v>910</v>
      </c>
      <c r="H304" t="s">
        <v>911</v>
      </c>
      <c r="I304">
        <v>5</v>
      </c>
      <c r="J304" t="str">
        <f t="shared" si="4"/>
        <v>AMANTANI</v>
      </c>
      <c r="K304" t="s">
        <v>2996</v>
      </c>
    </row>
    <row r="305" spans="1:11" x14ac:dyDescent="0.25">
      <c r="A305">
        <v>110</v>
      </c>
      <c r="B305" t="s">
        <v>1087</v>
      </c>
      <c r="C305" t="s">
        <v>1100</v>
      </c>
      <c r="D305" s="31" t="s">
        <v>1101</v>
      </c>
      <c r="E305" t="s">
        <v>2275</v>
      </c>
      <c r="F305" t="s">
        <v>2167</v>
      </c>
      <c r="G305" t="s">
        <v>910</v>
      </c>
      <c r="H305" t="s">
        <v>911</v>
      </c>
      <c r="I305">
        <v>7</v>
      </c>
      <c r="J305" t="str">
        <f t="shared" si="4"/>
        <v>AMANTANI</v>
      </c>
      <c r="K305" t="s">
        <v>2996</v>
      </c>
    </row>
    <row r="306" spans="1:11" x14ac:dyDescent="0.25">
      <c r="A306">
        <v>111</v>
      </c>
      <c r="B306" t="s">
        <v>1087</v>
      </c>
      <c r="C306" t="s">
        <v>1102</v>
      </c>
      <c r="D306" s="31" t="s">
        <v>1103</v>
      </c>
      <c r="E306" t="s">
        <v>2276</v>
      </c>
      <c r="F306" t="s">
        <v>2167</v>
      </c>
      <c r="G306" t="s">
        <v>910</v>
      </c>
      <c r="H306" t="s">
        <v>911</v>
      </c>
      <c r="I306">
        <v>7</v>
      </c>
      <c r="J306" t="str">
        <f t="shared" si="4"/>
        <v>AMANTANI</v>
      </c>
      <c r="K306" t="s">
        <v>2996</v>
      </c>
    </row>
    <row r="307" spans="1:11" x14ac:dyDescent="0.25">
      <c r="A307">
        <v>112</v>
      </c>
      <c r="B307" t="s">
        <v>1087</v>
      </c>
      <c r="C307" t="s">
        <v>1104</v>
      </c>
      <c r="D307" s="31" t="s">
        <v>1105</v>
      </c>
      <c r="E307" t="s">
        <v>2277</v>
      </c>
      <c r="F307" t="s">
        <v>2167</v>
      </c>
      <c r="G307" t="s">
        <v>910</v>
      </c>
      <c r="H307" t="s">
        <v>911</v>
      </c>
      <c r="I307">
        <v>2</v>
      </c>
      <c r="J307" t="str">
        <f t="shared" si="4"/>
        <v>AMANTANI</v>
      </c>
      <c r="K307" t="s">
        <v>2996</v>
      </c>
    </row>
    <row r="308" spans="1:11" x14ac:dyDescent="0.25">
      <c r="A308">
        <v>113</v>
      </c>
      <c r="B308" t="s">
        <v>1087</v>
      </c>
      <c r="C308" t="s">
        <v>1087</v>
      </c>
      <c r="D308" s="31" t="s">
        <v>1106</v>
      </c>
      <c r="E308" t="s">
        <v>2278</v>
      </c>
      <c r="F308" t="s">
        <v>2167</v>
      </c>
      <c r="G308" t="s">
        <v>910</v>
      </c>
      <c r="H308" t="s">
        <v>911</v>
      </c>
      <c r="I308">
        <v>3</v>
      </c>
      <c r="J308" t="str">
        <f t="shared" si="4"/>
        <v>AMANTANI</v>
      </c>
      <c r="K308" t="s">
        <v>2997</v>
      </c>
    </row>
    <row r="309" spans="1:11" x14ac:dyDescent="0.25">
      <c r="A309">
        <v>114</v>
      </c>
      <c r="B309" t="s">
        <v>1087</v>
      </c>
      <c r="C309" t="s">
        <v>1107</v>
      </c>
      <c r="D309" s="31" t="s">
        <v>1108</v>
      </c>
      <c r="E309" t="s">
        <v>2279</v>
      </c>
      <c r="F309" t="s">
        <v>2167</v>
      </c>
      <c r="G309" t="s">
        <v>910</v>
      </c>
      <c r="H309" t="s">
        <v>911</v>
      </c>
      <c r="I309">
        <v>10</v>
      </c>
      <c r="J309" t="str">
        <f t="shared" si="4"/>
        <v>AMANTANI</v>
      </c>
      <c r="K309" t="s">
        <v>2996</v>
      </c>
    </row>
    <row r="310" spans="1:11" x14ac:dyDescent="0.25">
      <c r="A310">
        <v>115</v>
      </c>
      <c r="B310" t="s">
        <v>1087</v>
      </c>
      <c r="C310" t="s">
        <v>1109</v>
      </c>
      <c r="D310" s="31" t="s">
        <v>1110</v>
      </c>
      <c r="E310" t="s">
        <v>2280</v>
      </c>
      <c r="F310" t="s">
        <v>2167</v>
      </c>
      <c r="G310" t="s">
        <v>910</v>
      </c>
      <c r="H310" t="s">
        <v>911</v>
      </c>
      <c r="I310">
        <v>5</v>
      </c>
      <c r="J310" t="str">
        <f t="shared" si="4"/>
        <v>AMANTANI</v>
      </c>
      <c r="K310" t="s">
        <v>2996</v>
      </c>
    </row>
    <row r="311" spans="1:11" x14ac:dyDescent="0.25">
      <c r="A311">
        <v>116</v>
      </c>
      <c r="B311" t="s">
        <v>1087</v>
      </c>
      <c r="C311" t="s">
        <v>1090</v>
      </c>
      <c r="D311" s="31" t="s">
        <v>1111</v>
      </c>
      <c r="E311" t="s">
        <v>2281</v>
      </c>
      <c r="F311" t="s">
        <v>2167</v>
      </c>
      <c r="G311" t="s">
        <v>910</v>
      </c>
      <c r="H311" t="s">
        <v>911</v>
      </c>
      <c r="I311">
        <v>5</v>
      </c>
      <c r="J311" t="str">
        <f t="shared" si="4"/>
        <v>AMANTANI</v>
      </c>
      <c r="K311" t="s">
        <v>2996</v>
      </c>
    </row>
    <row r="312" spans="1:11" x14ac:dyDescent="0.25">
      <c r="A312">
        <v>117</v>
      </c>
      <c r="B312" t="s">
        <v>1087</v>
      </c>
      <c r="C312" t="s">
        <v>1087</v>
      </c>
      <c r="D312" s="31" t="s">
        <v>1112</v>
      </c>
      <c r="E312" t="s">
        <v>2282</v>
      </c>
      <c r="F312" t="s">
        <v>2165</v>
      </c>
      <c r="G312" t="s">
        <v>910</v>
      </c>
      <c r="H312" t="s">
        <v>911</v>
      </c>
      <c r="I312">
        <v>9</v>
      </c>
      <c r="J312" t="str">
        <f t="shared" si="4"/>
        <v>AMANTANI</v>
      </c>
      <c r="K312" t="s">
        <v>2997</v>
      </c>
    </row>
    <row r="313" spans="1:11" x14ac:dyDescent="0.25">
      <c r="A313">
        <v>118</v>
      </c>
      <c r="B313" t="s">
        <v>1087</v>
      </c>
      <c r="C313" t="s">
        <v>1087</v>
      </c>
      <c r="D313" s="31" t="s">
        <v>1113</v>
      </c>
      <c r="E313" t="s">
        <v>2283</v>
      </c>
      <c r="F313" t="s">
        <v>2165</v>
      </c>
      <c r="G313" t="s">
        <v>910</v>
      </c>
      <c r="H313" t="s">
        <v>911</v>
      </c>
      <c r="I313">
        <v>9</v>
      </c>
      <c r="J313" t="str">
        <f t="shared" si="4"/>
        <v>AMANTANI</v>
      </c>
      <c r="K313" t="s">
        <v>2997</v>
      </c>
    </row>
    <row r="314" spans="1:11" x14ac:dyDescent="0.25">
      <c r="A314">
        <v>119</v>
      </c>
      <c r="B314" t="s">
        <v>1087</v>
      </c>
      <c r="C314" t="s">
        <v>1114</v>
      </c>
      <c r="D314" s="31" t="s">
        <v>1115</v>
      </c>
      <c r="E314" t="s">
        <v>2284</v>
      </c>
      <c r="F314" t="s">
        <v>2165</v>
      </c>
      <c r="G314" t="s">
        <v>910</v>
      </c>
      <c r="H314" t="s">
        <v>911</v>
      </c>
      <c r="I314">
        <v>52</v>
      </c>
      <c r="J314" t="str">
        <f t="shared" si="4"/>
        <v>AMANTANI</v>
      </c>
      <c r="K314" t="s">
        <v>2996</v>
      </c>
    </row>
    <row r="315" spans="1:11" x14ac:dyDescent="0.25">
      <c r="A315">
        <v>120</v>
      </c>
      <c r="B315" t="s">
        <v>1116</v>
      </c>
      <c r="C315" t="s">
        <v>1117</v>
      </c>
      <c r="D315" s="31" t="s">
        <v>1118</v>
      </c>
      <c r="E315" t="s">
        <v>2285</v>
      </c>
      <c r="F315" t="s">
        <v>2167</v>
      </c>
      <c r="G315" t="s">
        <v>910</v>
      </c>
      <c r="H315" t="s">
        <v>911</v>
      </c>
      <c r="I315">
        <v>8</v>
      </c>
      <c r="J315" t="str">
        <f t="shared" si="4"/>
        <v>ATUNCOLLA</v>
      </c>
      <c r="K315" t="s">
        <v>2996</v>
      </c>
    </row>
    <row r="316" spans="1:11" x14ac:dyDescent="0.25">
      <c r="A316">
        <v>121</v>
      </c>
      <c r="B316" t="s">
        <v>1116</v>
      </c>
      <c r="C316" t="s">
        <v>1119</v>
      </c>
      <c r="D316" s="31" t="s">
        <v>1120</v>
      </c>
      <c r="E316" t="s">
        <v>2286</v>
      </c>
      <c r="F316" t="s">
        <v>2167</v>
      </c>
      <c r="G316" t="s">
        <v>910</v>
      </c>
      <c r="H316" t="s">
        <v>911</v>
      </c>
      <c r="I316">
        <v>4</v>
      </c>
      <c r="J316" t="str">
        <f t="shared" si="4"/>
        <v>ATUNCOLLA</v>
      </c>
      <c r="K316" t="s">
        <v>2996</v>
      </c>
    </row>
    <row r="317" spans="1:11" x14ac:dyDescent="0.25">
      <c r="A317">
        <v>122</v>
      </c>
      <c r="B317" t="s">
        <v>1116</v>
      </c>
      <c r="C317" t="s">
        <v>1121</v>
      </c>
      <c r="D317" s="31" t="s">
        <v>1122</v>
      </c>
      <c r="E317" t="s">
        <v>2287</v>
      </c>
      <c r="F317" t="s">
        <v>2167</v>
      </c>
      <c r="G317" t="s">
        <v>910</v>
      </c>
      <c r="H317" t="s">
        <v>911</v>
      </c>
      <c r="I317">
        <v>5</v>
      </c>
      <c r="J317" t="str">
        <f t="shared" si="4"/>
        <v>ATUNCOLLA</v>
      </c>
      <c r="K317" t="s">
        <v>2996</v>
      </c>
    </row>
    <row r="318" spans="1:11" x14ac:dyDescent="0.25">
      <c r="A318">
        <v>123</v>
      </c>
      <c r="B318" t="s">
        <v>1116</v>
      </c>
      <c r="C318" t="s">
        <v>1123</v>
      </c>
      <c r="D318" s="31" t="s">
        <v>1124</v>
      </c>
      <c r="E318" t="s">
        <v>2288</v>
      </c>
      <c r="F318" t="s">
        <v>2167</v>
      </c>
      <c r="G318" t="s">
        <v>910</v>
      </c>
      <c r="H318" t="s">
        <v>911</v>
      </c>
      <c r="I318">
        <v>6</v>
      </c>
      <c r="J318" t="str">
        <f t="shared" si="4"/>
        <v>ATUNCOLLA</v>
      </c>
      <c r="K318" t="s">
        <v>2996</v>
      </c>
    </row>
    <row r="319" spans="1:11" x14ac:dyDescent="0.25">
      <c r="A319">
        <v>124</v>
      </c>
      <c r="B319" t="s">
        <v>1116</v>
      </c>
      <c r="C319" t="s">
        <v>1125</v>
      </c>
      <c r="D319" s="31" t="s">
        <v>1126</v>
      </c>
      <c r="E319" t="s">
        <v>2289</v>
      </c>
      <c r="F319" t="s">
        <v>2167</v>
      </c>
      <c r="G319" t="s">
        <v>910</v>
      </c>
      <c r="H319" t="s">
        <v>911</v>
      </c>
      <c r="I319">
        <v>7</v>
      </c>
      <c r="J319" t="str">
        <f t="shared" si="4"/>
        <v>ATUNCOLLA</v>
      </c>
      <c r="K319" t="s">
        <v>2996</v>
      </c>
    </row>
    <row r="320" spans="1:11" x14ac:dyDescent="0.25">
      <c r="A320">
        <v>125</v>
      </c>
      <c r="B320" t="s">
        <v>1116</v>
      </c>
      <c r="C320" t="s">
        <v>1127</v>
      </c>
      <c r="D320" s="31" t="s">
        <v>1128</v>
      </c>
      <c r="E320" t="s">
        <v>2290</v>
      </c>
      <c r="F320" t="s">
        <v>2167</v>
      </c>
      <c r="G320" t="s">
        <v>910</v>
      </c>
      <c r="H320" t="s">
        <v>911</v>
      </c>
      <c r="I320">
        <v>5</v>
      </c>
      <c r="J320" t="str">
        <f t="shared" si="4"/>
        <v>ATUNCOLLA</v>
      </c>
      <c r="K320" t="s">
        <v>2996</v>
      </c>
    </row>
    <row r="321" spans="1:11" x14ac:dyDescent="0.25">
      <c r="A321">
        <v>126</v>
      </c>
      <c r="B321" t="s">
        <v>1116</v>
      </c>
      <c r="C321" t="s">
        <v>1129</v>
      </c>
      <c r="D321" s="31" t="s">
        <v>1130</v>
      </c>
      <c r="E321" t="s">
        <v>2291</v>
      </c>
      <c r="F321" t="s">
        <v>2167</v>
      </c>
      <c r="G321" t="s">
        <v>910</v>
      </c>
      <c r="H321" t="s">
        <v>911</v>
      </c>
      <c r="I321">
        <v>8</v>
      </c>
      <c r="J321" t="str">
        <f t="shared" si="4"/>
        <v>ATUNCOLLA</v>
      </c>
      <c r="K321" t="s">
        <v>2996</v>
      </c>
    </row>
    <row r="322" spans="1:11" x14ac:dyDescent="0.25">
      <c r="A322">
        <v>127</v>
      </c>
      <c r="B322" t="s">
        <v>1116</v>
      </c>
      <c r="C322" t="s">
        <v>1131</v>
      </c>
      <c r="D322" s="31" t="s">
        <v>1132</v>
      </c>
      <c r="E322" t="s">
        <v>2292</v>
      </c>
      <c r="F322" t="s">
        <v>2167</v>
      </c>
      <c r="G322" t="s">
        <v>910</v>
      </c>
      <c r="H322" t="s">
        <v>911</v>
      </c>
      <c r="I322">
        <v>6</v>
      </c>
      <c r="J322" t="str">
        <f t="shared" ref="J322:J385" si="5">+B322</f>
        <v>ATUNCOLLA</v>
      </c>
      <c r="K322" t="s">
        <v>2996</v>
      </c>
    </row>
    <row r="323" spans="1:11" x14ac:dyDescent="0.25">
      <c r="A323">
        <v>128</v>
      </c>
      <c r="B323" t="s">
        <v>1116</v>
      </c>
      <c r="C323" t="s">
        <v>1133</v>
      </c>
      <c r="D323" s="31" t="s">
        <v>1134</v>
      </c>
      <c r="E323" t="s">
        <v>2293</v>
      </c>
      <c r="F323" t="s">
        <v>2167</v>
      </c>
      <c r="G323" t="s">
        <v>910</v>
      </c>
      <c r="H323" t="s">
        <v>911</v>
      </c>
      <c r="I323">
        <v>3</v>
      </c>
      <c r="J323" t="str">
        <f t="shared" si="5"/>
        <v>ATUNCOLLA</v>
      </c>
      <c r="K323" t="s">
        <v>2996</v>
      </c>
    </row>
    <row r="324" spans="1:11" x14ac:dyDescent="0.25">
      <c r="A324">
        <v>129</v>
      </c>
      <c r="B324" t="s">
        <v>1116</v>
      </c>
      <c r="C324" t="s">
        <v>1135</v>
      </c>
      <c r="D324" s="31" t="s">
        <v>1136</v>
      </c>
      <c r="E324" t="s">
        <v>2294</v>
      </c>
      <c r="F324" t="s">
        <v>2167</v>
      </c>
      <c r="G324" t="s">
        <v>910</v>
      </c>
      <c r="H324" t="s">
        <v>911</v>
      </c>
      <c r="I324">
        <v>6</v>
      </c>
      <c r="J324" t="str">
        <f t="shared" si="5"/>
        <v>ATUNCOLLA</v>
      </c>
      <c r="K324" t="s">
        <v>2996</v>
      </c>
    </row>
    <row r="325" spans="1:11" x14ac:dyDescent="0.25">
      <c r="A325">
        <v>130</v>
      </c>
      <c r="B325" t="s">
        <v>1116</v>
      </c>
      <c r="C325" t="s">
        <v>1137</v>
      </c>
      <c r="D325" s="31" t="s">
        <v>1138</v>
      </c>
      <c r="E325" t="s">
        <v>2295</v>
      </c>
      <c r="F325" t="s">
        <v>2167</v>
      </c>
      <c r="G325" t="s">
        <v>910</v>
      </c>
      <c r="H325" t="s">
        <v>911</v>
      </c>
      <c r="I325">
        <v>7</v>
      </c>
      <c r="J325" t="str">
        <f t="shared" si="5"/>
        <v>ATUNCOLLA</v>
      </c>
      <c r="K325" t="s">
        <v>2996</v>
      </c>
    </row>
    <row r="326" spans="1:11" x14ac:dyDescent="0.25">
      <c r="A326">
        <v>131</v>
      </c>
      <c r="B326" t="s">
        <v>1116</v>
      </c>
      <c r="C326" t="s">
        <v>1139</v>
      </c>
      <c r="D326" s="31" t="s">
        <v>1140</v>
      </c>
      <c r="E326" t="s">
        <v>2296</v>
      </c>
      <c r="F326" t="s">
        <v>2167</v>
      </c>
      <c r="G326" t="s">
        <v>910</v>
      </c>
      <c r="H326" t="s">
        <v>911</v>
      </c>
      <c r="I326">
        <v>7</v>
      </c>
      <c r="J326" t="str">
        <f t="shared" si="5"/>
        <v>ATUNCOLLA</v>
      </c>
      <c r="K326" t="s">
        <v>2996</v>
      </c>
    </row>
    <row r="327" spans="1:11" x14ac:dyDescent="0.25">
      <c r="A327">
        <v>132</v>
      </c>
      <c r="B327" t="s">
        <v>1116</v>
      </c>
      <c r="C327" t="s">
        <v>1141</v>
      </c>
      <c r="D327" s="31" t="s">
        <v>1142</v>
      </c>
      <c r="E327" t="s">
        <v>2297</v>
      </c>
      <c r="F327" t="s">
        <v>2167</v>
      </c>
      <c r="G327" t="s">
        <v>910</v>
      </c>
      <c r="H327" t="s">
        <v>911</v>
      </c>
      <c r="I327">
        <v>9</v>
      </c>
      <c r="J327" t="str">
        <f t="shared" si="5"/>
        <v>ATUNCOLLA</v>
      </c>
      <c r="K327" t="s">
        <v>2996</v>
      </c>
    </row>
    <row r="328" spans="1:11" x14ac:dyDescent="0.25">
      <c r="A328">
        <v>133</v>
      </c>
      <c r="B328" t="s">
        <v>1116</v>
      </c>
      <c r="C328" t="s">
        <v>1143</v>
      </c>
      <c r="D328" s="31" t="s">
        <v>1144</v>
      </c>
      <c r="E328" t="s">
        <v>2298</v>
      </c>
      <c r="F328" t="s">
        <v>2167</v>
      </c>
      <c r="G328" t="s">
        <v>910</v>
      </c>
      <c r="H328" t="s">
        <v>911</v>
      </c>
      <c r="I328">
        <v>7</v>
      </c>
      <c r="J328" t="str">
        <f t="shared" si="5"/>
        <v>ATUNCOLLA</v>
      </c>
      <c r="K328" t="s">
        <v>2996</v>
      </c>
    </row>
    <row r="329" spans="1:11" x14ac:dyDescent="0.25">
      <c r="A329">
        <v>134</v>
      </c>
      <c r="B329" t="s">
        <v>1116</v>
      </c>
      <c r="C329" t="s">
        <v>1146</v>
      </c>
      <c r="D329" s="31" t="s">
        <v>1147</v>
      </c>
      <c r="E329" t="s">
        <v>2299</v>
      </c>
      <c r="F329" t="s">
        <v>2165</v>
      </c>
      <c r="G329" t="s">
        <v>910</v>
      </c>
      <c r="H329" t="s">
        <v>911</v>
      </c>
      <c r="I329">
        <v>8</v>
      </c>
      <c r="J329" t="str">
        <f t="shared" si="5"/>
        <v>ATUNCOLLA</v>
      </c>
      <c r="K329" t="s">
        <v>2996</v>
      </c>
    </row>
    <row r="330" spans="1:11" x14ac:dyDescent="0.25">
      <c r="A330">
        <v>135</v>
      </c>
      <c r="B330" t="s">
        <v>1116</v>
      </c>
      <c r="C330" t="s">
        <v>1148</v>
      </c>
      <c r="D330" s="31" t="s">
        <v>1149</v>
      </c>
      <c r="E330" t="s">
        <v>2300</v>
      </c>
      <c r="F330" t="s">
        <v>2165</v>
      </c>
      <c r="G330" t="s">
        <v>910</v>
      </c>
      <c r="H330" t="s">
        <v>911</v>
      </c>
      <c r="I330">
        <v>40</v>
      </c>
      <c r="J330" t="str">
        <f t="shared" si="5"/>
        <v>ATUNCOLLA</v>
      </c>
      <c r="K330" t="s">
        <v>2996</v>
      </c>
    </row>
    <row r="331" spans="1:11" x14ac:dyDescent="0.25">
      <c r="A331">
        <v>136</v>
      </c>
      <c r="B331" t="s">
        <v>1116</v>
      </c>
      <c r="C331" t="s">
        <v>1150</v>
      </c>
      <c r="D331" s="31" t="s">
        <v>1151</v>
      </c>
      <c r="E331" t="s">
        <v>2301</v>
      </c>
      <c r="F331" t="s">
        <v>2165</v>
      </c>
      <c r="G331" t="s">
        <v>910</v>
      </c>
      <c r="H331" t="s">
        <v>911</v>
      </c>
      <c r="I331">
        <v>14</v>
      </c>
      <c r="J331" t="str">
        <f t="shared" si="5"/>
        <v>ATUNCOLLA</v>
      </c>
      <c r="K331" t="s">
        <v>2996</v>
      </c>
    </row>
    <row r="332" spans="1:11" x14ac:dyDescent="0.25">
      <c r="A332">
        <v>137</v>
      </c>
      <c r="B332" t="s">
        <v>1116</v>
      </c>
      <c r="C332" t="s">
        <v>1152</v>
      </c>
      <c r="D332" s="31" t="s">
        <v>1153</v>
      </c>
      <c r="E332" t="s">
        <v>2302</v>
      </c>
      <c r="F332" t="s">
        <v>2165</v>
      </c>
      <c r="G332" t="s">
        <v>910</v>
      </c>
      <c r="H332" t="s">
        <v>911</v>
      </c>
      <c r="I332">
        <v>8</v>
      </c>
      <c r="J332" t="str">
        <f t="shared" si="5"/>
        <v>ATUNCOLLA</v>
      </c>
      <c r="K332" t="s">
        <v>2996</v>
      </c>
    </row>
    <row r="333" spans="1:11" x14ac:dyDescent="0.25">
      <c r="A333">
        <v>138</v>
      </c>
      <c r="B333" t="s">
        <v>1116</v>
      </c>
      <c r="C333" t="s">
        <v>1154</v>
      </c>
      <c r="D333" s="31" t="s">
        <v>1155</v>
      </c>
      <c r="E333" t="s">
        <v>2303</v>
      </c>
      <c r="F333" t="s">
        <v>2165</v>
      </c>
      <c r="G333" t="s">
        <v>910</v>
      </c>
      <c r="H333" t="s">
        <v>911</v>
      </c>
      <c r="I333">
        <v>24</v>
      </c>
      <c r="J333" t="str">
        <f t="shared" si="5"/>
        <v>ATUNCOLLA</v>
      </c>
      <c r="K333" t="s">
        <v>2997</v>
      </c>
    </row>
    <row r="334" spans="1:11" x14ac:dyDescent="0.25">
      <c r="A334">
        <v>139</v>
      </c>
      <c r="B334" t="s">
        <v>1116</v>
      </c>
      <c r="C334" t="s">
        <v>1131</v>
      </c>
      <c r="D334" s="31" t="s">
        <v>1156</v>
      </c>
      <c r="E334" t="s">
        <v>2304</v>
      </c>
      <c r="F334" t="s">
        <v>2165</v>
      </c>
      <c r="G334" t="s">
        <v>910</v>
      </c>
      <c r="H334" t="s">
        <v>911</v>
      </c>
      <c r="I334">
        <v>14</v>
      </c>
      <c r="J334" t="str">
        <f t="shared" si="5"/>
        <v>ATUNCOLLA</v>
      </c>
      <c r="K334" t="s">
        <v>2996</v>
      </c>
    </row>
    <row r="335" spans="1:11" x14ac:dyDescent="0.25">
      <c r="A335">
        <v>140</v>
      </c>
      <c r="B335" t="s">
        <v>1116</v>
      </c>
      <c r="C335" t="s">
        <v>1157</v>
      </c>
      <c r="D335" s="31" t="s">
        <v>1158</v>
      </c>
      <c r="E335" t="s">
        <v>2305</v>
      </c>
      <c r="F335" t="s">
        <v>2167</v>
      </c>
      <c r="G335" t="s">
        <v>910</v>
      </c>
      <c r="H335" t="s">
        <v>911</v>
      </c>
      <c r="I335">
        <v>6</v>
      </c>
      <c r="J335" t="str">
        <f t="shared" si="5"/>
        <v>ATUNCOLLA</v>
      </c>
      <c r="K335" t="s">
        <v>2996</v>
      </c>
    </row>
    <row r="336" spans="1:11" x14ac:dyDescent="0.25">
      <c r="A336">
        <v>141</v>
      </c>
      <c r="B336" t="s">
        <v>1116</v>
      </c>
      <c r="C336" t="s">
        <v>1146</v>
      </c>
      <c r="D336" s="31" t="s">
        <v>1159</v>
      </c>
      <c r="E336" t="s">
        <v>2306</v>
      </c>
      <c r="F336" t="s">
        <v>2167</v>
      </c>
      <c r="G336" t="s">
        <v>910</v>
      </c>
      <c r="H336" t="s">
        <v>911</v>
      </c>
      <c r="I336">
        <v>6</v>
      </c>
      <c r="J336" t="str">
        <f t="shared" si="5"/>
        <v>ATUNCOLLA</v>
      </c>
      <c r="K336" t="s">
        <v>2996</v>
      </c>
    </row>
    <row r="337" spans="1:11" x14ac:dyDescent="0.25">
      <c r="A337">
        <v>142</v>
      </c>
      <c r="B337" t="s">
        <v>1116</v>
      </c>
      <c r="C337" t="s">
        <v>1139</v>
      </c>
      <c r="D337" s="31" t="s">
        <v>1160</v>
      </c>
      <c r="E337" t="s">
        <v>2307</v>
      </c>
      <c r="F337" t="s">
        <v>2167</v>
      </c>
      <c r="G337" t="s">
        <v>910</v>
      </c>
      <c r="H337" t="s">
        <v>911</v>
      </c>
      <c r="I337">
        <v>7</v>
      </c>
      <c r="J337" t="str">
        <f t="shared" si="5"/>
        <v>ATUNCOLLA</v>
      </c>
      <c r="K337" t="s">
        <v>2996</v>
      </c>
    </row>
    <row r="338" spans="1:11" x14ac:dyDescent="0.25">
      <c r="A338">
        <v>144</v>
      </c>
      <c r="B338" t="s">
        <v>1116</v>
      </c>
      <c r="C338" t="s">
        <v>1162</v>
      </c>
      <c r="D338" s="31" t="s">
        <v>1163</v>
      </c>
      <c r="E338" t="s">
        <v>2309</v>
      </c>
      <c r="F338" t="s">
        <v>2165</v>
      </c>
      <c r="G338" t="s">
        <v>910</v>
      </c>
      <c r="H338" t="s">
        <v>911</v>
      </c>
      <c r="I338">
        <v>14</v>
      </c>
      <c r="J338" t="str">
        <f t="shared" si="5"/>
        <v>ATUNCOLLA</v>
      </c>
      <c r="K338" t="s">
        <v>2996</v>
      </c>
    </row>
    <row r="339" spans="1:11" x14ac:dyDescent="0.25">
      <c r="A339">
        <v>145</v>
      </c>
      <c r="B339" t="s">
        <v>1116</v>
      </c>
      <c r="C339" t="s">
        <v>1164</v>
      </c>
      <c r="D339" s="31" t="s">
        <v>1165</v>
      </c>
      <c r="E339" t="s">
        <v>2310</v>
      </c>
      <c r="F339" t="s">
        <v>2165</v>
      </c>
      <c r="G339" t="s">
        <v>910</v>
      </c>
      <c r="H339" t="s">
        <v>911</v>
      </c>
      <c r="I339">
        <v>29</v>
      </c>
      <c r="J339" t="str">
        <f t="shared" si="5"/>
        <v>ATUNCOLLA</v>
      </c>
      <c r="K339" t="s">
        <v>2996</v>
      </c>
    </row>
    <row r="340" spans="1:11" x14ac:dyDescent="0.25">
      <c r="A340">
        <v>146</v>
      </c>
      <c r="B340" t="s">
        <v>1166</v>
      </c>
      <c r="C340" t="s">
        <v>1167</v>
      </c>
      <c r="D340" s="31" t="s">
        <v>1168</v>
      </c>
      <c r="E340" t="s">
        <v>2311</v>
      </c>
      <c r="F340" t="s">
        <v>2167</v>
      </c>
      <c r="G340" t="s">
        <v>910</v>
      </c>
      <c r="H340" t="s">
        <v>911</v>
      </c>
      <c r="I340">
        <v>7</v>
      </c>
      <c r="J340" t="str">
        <f t="shared" si="5"/>
        <v>CAPACHICA</v>
      </c>
      <c r="K340" t="s">
        <v>2996</v>
      </c>
    </row>
    <row r="341" spans="1:11" x14ac:dyDescent="0.25">
      <c r="A341">
        <v>147</v>
      </c>
      <c r="B341" t="s">
        <v>1166</v>
      </c>
      <c r="C341" t="s">
        <v>1169</v>
      </c>
      <c r="D341" s="31" t="s">
        <v>1170</v>
      </c>
      <c r="E341" t="s">
        <v>2312</v>
      </c>
      <c r="F341" t="s">
        <v>2167</v>
      </c>
      <c r="G341" t="s">
        <v>910</v>
      </c>
      <c r="H341" t="s">
        <v>911</v>
      </c>
      <c r="I341">
        <v>4</v>
      </c>
      <c r="J341" t="str">
        <f t="shared" si="5"/>
        <v>CAPACHICA</v>
      </c>
      <c r="K341" t="s">
        <v>2996</v>
      </c>
    </row>
    <row r="342" spans="1:11" x14ac:dyDescent="0.25">
      <c r="A342">
        <v>148</v>
      </c>
      <c r="B342" t="s">
        <v>1166</v>
      </c>
      <c r="C342" t="s">
        <v>1171</v>
      </c>
      <c r="D342" s="31" t="s">
        <v>1172</v>
      </c>
      <c r="E342" t="s">
        <v>2313</v>
      </c>
      <c r="F342" t="s">
        <v>2165</v>
      </c>
      <c r="G342" t="s">
        <v>910</v>
      </c>
      <c r="H342" t="s">
        <v>911</v>
      </c>
      <c r="I342">
        <v>7</v>
      </c>
      <c r="J342" t="str">
        <f t="shared" si="5"/>
        <v>CAPACHICA</v>
      </c>
      <c r="K342" t="s">
        <v>2996</v>
      </c>
    </row>
    <row r="343" spans="1:11" x14ac:dyDescent="0.25">
      <c r="A343">
        <v>149</v>
      </c>
      <c r="B343" t="s">
        <v>1166</v>
      </c>
      <c r="C343" t="s">
        <v>1173</v>
      </c>
      <c r="D343" s="31" t="s">
        <v>1174</v>
      </c>
      <c r="E343" t="s">
        <v>2314</v>
      </c>
      <c r="F343" t="s">
        <v>2165</v>
      </c>
      <c r="G343" t="s">
        <v>910</v>
      </c>
      <c r="H343" t="s">
        <v>911</v>
      </c>
      <c r="I343">
        <v>20</v>
      </c>
      <c r="J343" t="str">
        <f t="shared" si="5"/>
        <v>CAPACHICA</v>
      </c>
      <c r="K343" t="s">
        <v>2996</v>
      </c>
    </row>
    <row r="344" spans="1:11" x14ac:dyDescent="0.25">
      <c r="A344">
        <v>150</v>
      </c>
      <c r="B344" t="s">
        <v>1166</v>
      </c>
      <c r="C344" t="s">
        <v>1175</v>
      </c>
      <c r="D344" s="31" t="s">
        <v>1176</v>
      </c>
      <c r="E344" t="s">
        <v>2315</v>
      </c>
      <c r="F344" t="s">
        <v>2165</v>
      </c>
      <c r="G344" t="s">
        <v>910</v>
      </c>
      <c r="H344" t="s">
        <v>911</v>
      </c>
      <c r="I344">
        <v>10</v>
      </c>
      <c r="J344" t="str">
        <f t="shared" si="5"/>
        <v>CAPACHICA</v>
      </c>
      <c r="K344" t="s">
        <v>2996</v>
      </c>
    </row>
    <row r="345" spans="1:11" x14ac:dyDescent="0.25">
      <c r="A345">
        <v>151</v>
      </c>
      <c r="B345" t="s">
        <v>1166</v>
      </c>
      <c r="C345" t="s">
        <v>1175</v>
      </c>
      <c r="D345" s="31" t="s">
        <v>1177</v>
      </c>
      <c r="E345" t="s">
        <v>2316</v>
      </c>
      <c r="F345" t="s">
        <v>2165</v>
      </c>
      <c r="G345" t="s">
        <v>910</v>
      </c>
      <c r="H345" t="s">
        <v>911</v>
      </c>
      <c r="I345">
        <v>6</v>
      </c>
      <c r="J345" t="str">
        <f t="shared" si="5"/>
        <v>CAPACHICA</v>
      </c>
      <c r="K345" t="s">
        <v>2996</v>
      </c>
    </row>
    <row r="346" spans="1:11" x14ac:dyDescent="0.25">
      <c r="A346">
        <v>152</v>
      </c>
      <c r="B346" t="s">
        <v>1166</v>
      </c>
      <c r="C346" t="s">
        <v>1178</v>
      </c>
      <c r="D346" s="31" t="s">
        <v>1179</v>
      </c>
      <c r="E346" t="s">
        <v>2317</v>
      </c>
      <c r="F346" t="s">
        <v>2165</v>
      </c>
      <c r="G346" t="s">
        <v>910</v>
      </c>
      <c r="H346" t="s">
        <v>911</v>
      </c>
      <c r="I346">
        <v>14</v>
      </c>
      <c r="J346" t="str">
        <f t="shared" si="5"/>
        <v>CAPACHICA</v>
      </c>
      <c r="K346" t="s">
        <v>2996</v>
      </c>
    </row>
    <row r="347" spans="1:11" x14ac:dyDescent="0.25">
      <c r="A347">
        <v>153</v>
      </c>
      <c r="B347" t="s">
        <v>1166</v>
      </c>
      <c r="C347" t="s">
        <v>1180</v>
      </c>
      <c r="D347" s="31" t="s">
        <v>1181</v>
      </c>
      <c r="E347" t="s">
        <v>2318</v>
      </c>
      <c r="F347" t="s">
        <v>2165</v>
      </c>
      <c r="G347" t="s">
        <v>910</v>
      </c>
      <c r="H347" t="s">
        <v>911</v>
      </c>
      <c r="I347">
        <v>10</v>
      </c>
      <c r="J347" t="str">
        <f t="shared" si="5"/>
        <v>CAPACHICA</v>
      </c>
      <c r="K347" t="s">
        <v>2996</v>
      </c>
    </row>
    <row r="348" spans="1:11" x14ac:dyDescent="0.25">
      <c r="A348">
        <v>154</v>
      </c>
      <c r="B348" t="s">
        <v>1166</v>
      </c>
      <c r="C348" t="s">
        <v>1182</v>
      </c>
      <c r="D348" s="31" t="s">
        <v>1183</v>
      </c>
      <c r="E348" t="s">
        <v>2319</v>
      </c>
      <c r="F348" t="s">
        <v>2165</v>
      </c>
      <c r="G348" t="s">
        <v>910</v>
      </c>
      <c r="H348" t="s">
        <v>911</v>
      </c>
      <c r="I348">
        <v>16</v>
      </c>
      <c r="J348" t="str">
        <f t="shared" si="5"/>
        <v>CAPACHICA</v>
      </c>
      <c r="K348" t="s">
        <v>2996</v>
      </c>
    </row>
    <row r="349" spans="1:11" x14ac:dyDescent="0.25">
      <c r="A349">
        <v>155</v>
      </c>
      <c r="B349" t="s">
        <v>1166</v>
      </c>
      <c r="C349" t="s">
        <v>1184</v>
      </c>
      <c r="D349" s="31" t="s">
        <v>1185</v>
      </c>
      <c r="E349" t="s">
        <v>2320</v>
      </c>
      <c r="F349" t="s">
        <v>2165</v>
      </c>
      <c r="G349" t="s">
        <v>910</v>
      </c>
      <c r="H349" t="s">
        <v>911</v>
      </c>
      <c r="I349">
        <v>8</v>
      </c>
      <c r="J349" t="str">
        <f t="shared" si="5"/>
        <v>CAPACHICA</v>
      </c>
      <c r="K349" t="s">
        <v>2996</v>
      </c>
    </row>
    <row r="350" spans="1:11" x14ac:dyDescent="0.25">
      <c r="A350">
        <v>156</v>
      </c>
      <c r="B350" t="s">
        <v>1166</v>
      </c>
      <c r="C350" t="s">
        <v>1186</v>
      </c>
      <c r="D350" s="31" t="s">
        <v>1187</v>
      </c>
      <c r="E350" t="s">
        <v>2321</v>
      </c>
      <c r="F350" t="s">
        <v>2165</v>
      </c>
      <c r="G350" t="s">
        <v>910</v>
      </c>
      <c r="H350" t="s">
        <v>911</v>
      </c>
      <c r="I350">
        <v>7</v>
      </c>
      <c r="J350" t="str">
        <f t="shared" si="5"/>
        <v>CAPACHICA</v>
      </c>
      <c r="K350" t="s">
        <v>2996</v>
      </c>
    </row>
    <row r="351" spans="1:11" x14ac:dyDescent="0.25">
      <c r="A351">
        <v>157</v>
      </c>
      <c r="B351" t="s">
        <v>1166</v>
      </c>
      <c r="C351" t="s">
        <v>1188</v>
      </c>
      <c r="D351" s="31" t="s">
        <v>1189</v>
      </c>
      <c r="E351" t="s">
        <v>2322</v>
      </c>
      <c r="F351" t="s">
        <v>2165</v>
      </c>
      <c r="G351" t="s">
        <v>910</v>
      </c>
      <c r="H351" t="s">
        <v>911</v>
      </c>
      <c r="I351">
        <v>9</v>
      </c>
      <c r="J351" t="str">
        <f t="shared" si="5"/>
        <v>CAPACHICA</v>
      </c>
      <c r="K351" t="s">
        <v>2996</v>
      </c>
    </row>
    <row r="352" spans="1:11" x14ac:dyDescent="0.25">
      <c r="A352">
        <v>158</v>
      </c>
      <c r="B352" t="s">
        <v>1166</v>
      </c>
      <c r="C352" t="s">
        <v>1182</v>
      </c>
      <c r="D352" s="31" t="s">
        <v>1190</v>
      </c>
      <c r="E352" t="s">
        <v>2323</v>
      </c>
      <c r="F352" t="s">
        <v>2167</v>
      </c>
      <c r="G352" t="s">
        <v>910</v>
      </c>
      <c r="H352" t="s">
        <v>911</v>
      </c>
      <c r="I352">
        <v>8</v>
      </c>
      <c r="J352" t="str">
        <f t="shared" si="5"/>
        <v>CAPACHICA</v>
      </c>
      <c r="K352" t="s">
        <v>2996</v>
      </c>
    </row>
    <row r="353" spans="1:11" x14ac:dyDescent="0.25">
      <c r="A353">
        <v>159</v>
      </c>
      <c r="B353" t="s">
        <v>1166</v>
      </c>
      <c r="C353" t="s">
        <v>1182</v>
      </c>
      <c r="D353" s="31" t="s">
        <v>1191</v>
      </c>
      <c r="E353" t="s">
        <v>2324</v>
      </c>
      <c r="F353" t="s">
        <v>2167</v>
      </c>
      <c r="G353" t="s">
        <v>910</v>
      </c>
      <c r="H353" t="s">
        <v>911</v>
      </c>
      <c r="I353">
        <v>7</v>
      </c>
      <c r="J353" t="str">
        <f t="shared" si="5"/>
        <v>CAPACHICA</v>
      </c>
      <c r="K353" t="s">
        <v>2996</v>
      </c>
    </row>
    <row r="354" spans="1:11" x14ac:dyDescent="0.25">
      <c r="A354">
        <v>160</v>
      </c>
      <c r="B354" t="s">
        <v>1166</v>
      </c>
      <c r="C354" t="s">
        <v>1192</v>
      </c>
      <c r="D354" s="31" t="s">
        <v>1193</v>
      </c>
      <c r="E354" t="s">
        <v>2325</v>
      </c>
      <c r="F354" t="s">
        <v>2167</v>
      </c>
      <c r="G354" t="s">
        <v>910</v>
      </c>
      <c r="H354" t="s">
        <v>911</v>
      </c>
      <c r="I354">
        <v>5</v>
      </c>
      <c r="J354" t="str">
        <f t="shared" si="5"/>
        <v>CAPACHICA</v>
      </c>
      <c r="K354" t="s">
        <v>2996</v>
      </c>
    </row>
    <row r="355" spans="1:11" x14ac:dyDescent="0.25">
      <c r="A355">
        <v>161</v>
      </c>
      <c r="B355" t="s">
        <v>1166</v>
      </c>
      <c r="C355" t="s">
        <v>1194</v>
      </c>
      <c r="D355" s="31" t="s">
        <v>1195</v>
      </c>
      <c r="E355" t="s">
        <v>2326</v>
      </c>
      <c r="F355" t="s">
        <v>2167</v>
      </c>
      <c r="G355" t="s">
        <v>910</v>
      </c>
      <c r="H355" t="s">
        <v>911</v>
      </c>
      <c r="I355">
        <v>7</v>
      </c>
      <c r="J355" t="str">
        <f t="shared" si="5"/>
        <v>CAPACHICA</v>
      </c>
      <c r="K355" t="s">
        <v>2996</v>
      </c>
    </row>
    <row r="356" spans="1:11" x14ac:dyDescent="0.25">
      <c r="A356">
        <v>162</v>
      </c>
      <c r="B356" t="s">
        <v>1166</v>
      </c>
      <c r="C356" t="s">
        <v>1178</v>
      </c>
      <c r="D356" s="31" t="s">
        <v>1196</v>
      </c>
      <c r="E356" t="s">
        <v>2327</v>
      </c>
      <c r="F356" t="s">
        <v>2167</v>
      </c>
      <c r="G356" t="s">
        <v>910</v>
      </c>
      <c r="H356" t="s">
        <v>911</v>
      </c>
      <c r="I356">
        <v>8</v>
      </c>
      <c r="J356" t="str">
        <f t="shared" si="5"/>
        <v>CAPACHICA</v>
      </c>
      <c r="K356" t="s">
        <v>2996</v>
      </c>
    </row>
    <row r="357" spans="1:11" x14ac:dyDescent="0.25">
      <c r="A357">
        <v>163</v>
      </c>
      <c r="B357" t="s">
        <v>1166</v>
      </c>
      <c r="C357" t="s">
        <v>1175</v>
      </c>
      <c r="D357" s="31" t="s">
        <v>1197</v>
      </c>
      <c r="E357" t="s">
        <v>2328</v>
      </c>
      <c r="F357" t="s">
        <v>2167</v>
      </c>
      <c r="G357" t="s">
        <v>910</v>
      </c>
      <c r="H357" t="s">
        <v>911</v>
      </c>
      <c r="I357">
        <v>8</v>
      </c>
      <c r="J357" t="str">
        <f t="shared" si="5"/>
        <v>CAPACHICA</v>
      </c>
      <c r="K357" t="s">
        <v>2996</v>
      </c>
    </row>
    <row r="358" spans="1:11" x14ac:dyDescent="0.25">
      <c r="A358">
        <v>164</v>
      </c>
      <c r="B358" t="s">
        <v>1166</v>
      </c>
      <c r="C358" t="s">
        <v>1198</v>
      </c>
      <c r="D358" s="31" t="s">
        <v>1199</v>
      </c>
      <c r="E358" t="s">
        <v>2329</v>
      </c>
      <c r="F358" t="s">
        <v>2167</v>
      </c>
      <c r="G358" t="s">
        <v>910</v>
      </c>
      <c r="H358" t="s">
        <v>911</v>
      </c>
      <c r="I358">
        <v>7</v>
      </c>
      <c r="J358" t="str">
        <f t="shared" si="5"/>
        <v>CAPACHICA</v>
      </c>
      <c r="K358" t="s">
        <v>2996</v>
      </c>
    </row>
    <row r="359" spans="1:11" x14ac:dyDescent="0.25">
      <c r="A359">
        <v>165</v>
      </c>
      <c r="B359" t="s">
        <v>1166</v>
      </c>
      <c r="C359" t="s">
        <v>1184</v>
      </c>
      <c r="D359" s="31" t="s">
        <v>1200</v>
      </c>
      <c r="E359" t="s">
        <v>2330</v>
      </c>
      <c r="F359" t="s">
        <v>2167</v>
      </c>
      <c r="G359" t="s">
        <v>910</v>
      </c>
      <c r="H359" t="s">
        <v>911</v>
      </c>
      <c r="I359">
        <v>6</v>
      </c>
      <c r="J359" t="str">
        <f t="shared" si="5"/>
        <v>CAPACHICA</v>
      </c>
      <c r="K359" t="s">
        <v>2996</v>
      </c>
    </row>
    <row r="360" spans="1:11" x14ac:dyDescent="0.25">
      <c r="A360">
        <v>166</v>
      </c>
      <c r="B360" t="s">
        <v>1166</v>
      </c>
      <c r="C360" t="s">
        <v>1178</v>
      </c>
      <c r="D360" s="31" t="s">
        <v>1201</v>
      </c>
      <c r="E360" t="s">
        <v>2331</v>
      </c>
      <c r="F360" t="s">
        <v>2167</v>
      </c>
      <c r="G360" t="s">
        <v>910</v>
      </c>
      <c r="H360" t="s">
        <v>911</v>
      </c>
      <c r="I360">
        <v>9</v>
      </c>
      <c r="J360" t="str">
        <f t="shared" si="5"/>
        <v>CAPACHICA</v>
      </c>
      <c r="K360" t="s">
        <v>2996</v>
      </c>
    </row>
    <row r="361" spans="1:11" x14ac:dyDescent="0.25">
      <c r="A361">
        <v>167</v>
      </c>
      <c r="B361" t="s">
        <v>1166</v>
      </c>
      <c r="C361" t="s">
        <v>1202</v>
      </c>
      <c r="D361" s="31" t="s">
        <v>1203</v>
      </c>
      <c r="E361" t="s">
        <v>2332</v>
      </c>
      <c r="F361" t="s">
        <v>2167</v>
      </c>
      <c r="G361" t="s">
        <v>910</v>
      </c>
      <c r="H361" t="s">
        <v>911</v>
      </c>
      <c r="I361">
        <v>7</v>
      </c>
      <c r="J361" t="str">
        <f t="shared" si="5"/>
        <v>CAPACHICA</v>
      </c>
      <c r="K361" t="s">
        <v>2996</v>
      </c>
    </row>
    <row r="362" spans="1:11" x14ac:dyDescent="0.25">
      <c r="A362">
        <v>168</v>
      </c>
      <c r="B362" t="s">
        <v>1166</v>
      </c>
      <c r="C362" t="s">
        <v>1204</v>
      </c>
      <c r="D362" s="31" t="s">
        <v>1205</v>
      </c>
      <c r="E362" t="s">
        <v>2333</v>
      </c>
      <c r="F362" t="s">
        <v>2167</v>
      </c>
      <c r="G362" t="s">
        <v>910</v>
      </c>
      <c r="H362" t="s">
        <v>911</v>
      </c>
      <c r="I362">
        <v>6</v>
      </c>
      <c r="J362" t="str">
        <f t="shared" si="5"/>
        <v>CAPACHICA</v>
      </c>
      <c r="K362" t="s">
        <v>2996</v>
      </c>
    </row>
    <row r="363" spans="1:11" x14ac:dyDescent="0.25">
      <c r="A363">
        <v>169</v>
      </c>
      <c r="B363" t="s">
        <v>1166</v>
      </c>
      <c r="C363" t="s">
        <v>1167</v>
      </c>
      <c r="D363" s="31" t="s">
        <v>1206</v>
      </c>
      <c r="E363" t="s">
        <v>2334</v>
      </c>
      <c r="F363" t="s">
        <v>2167</v>
      </c>
      <c r="G363" t="s">
        <v>910</v>
      </c>
      <c r="H363" t="s">
        <v>911</v>
      </c>
      <c r="I363">
        <v>7</v>
      </c>
      <c r="J363" t="str">
        <f t="shared" si="5"/>
        <v>CAPACHICA</v>
      </c>
      <c r="K363" t="s">
        <v>2996</v>
      </c>
    </row>
    <row r="364" spans="1:11" x14ac:dyDescent="0.25">
      <c r="A364">
        <v>170</v>
      </c>
      <c r="B364" t="s">
        <v>1166</v>
      </c>
      <c r="C364" t="s">
        <v>1207</v>
      </c>
      <c r="D364" s="31" t="s">
        <v>1208</v>
      </c>
      <c r="E364" t="s">
        <v>2335</v>
      </c>
      <c r="F364" t="s">
        <v>2167</v>
      </c>
      <c r="G364" t="s">
        <v>910</v>
      </c>
      <c r="H364" t="s">
        <v>911</v>
      </c>
      <c r="I364">
        <v>4</v>
      </c>
      <c r="J364" t="str">
        <f t="shared" si="5"/>
        <v>CAPACHICA</v>
      </c>
      <c r="K364" t="s">
        <v>2996</v>
      </c>
    </row>
    <row r="365" spans="1:11" x14ac:dyDescent="0.25">
      <c r="A365">
        <v>171</v>
      </c>
      <c r="B365" t="s">
        <v>1166</v>
      </c>
      <c r="C365" t="s">
        <v>1209</v>
      </c>
      <c r="D365" s="31" t="s">
        <v>1210</v>
      </c>
      <c r="E365" t="s">
        <v>2336</v>
      </c>
      <c r="F365" t="s">
        <v>2167</v>
      </c>
      <c r="G365" t="s">
        <v>910</v>
      </c>
      <c r="H365" t="s">
        <v>911</v>
      </c>
      <c r="I365">
        <v>1</v>
      </c>
      <c r="J365" t="str">
        <f t="shared" si="5"/>
        <v>CAPACHICA</v>
      </c>
      <c r="K365" t="s">
        <v>2996</v>
      </c>
    </row>
    <row r="366" spans="1:11" x14ac:dyDescent="0.25">
      <c r="A366">
        <v>172</v>
      </c>
      <c r="B366" t="s">
        <v>1166</v>
      </c>
      <c r="C366" t="s">
        <v>1169</v>
      </c>
      <c r="D366" s="31" t="s">
        <v>1211</v>
      </c>
      <c r="E366" t="s">
        <v>2312</v>
      </c>
      <c r="F366" t="s">
        <v>2167</v>
      </c>
      <c r="G366" t="s">
        <v>910</v>
      </c>
      <c r="H366" t="s">
        <v>911</v>
      </c>
      <c r="I366">
        <v>6</v>
      </c>
      <c r="J366" t="str">
        <f t="shared" si="5"/>
        <v>CAPACHICA</v>
      </c>
      <c r="K366" t="s">
        <v>2996</v>
      </c>
    </row>
    <row r="367" spans="1:11" x14ac:dyDescent="0.25">
      <c r="A367">
        <v>173</v>
      </c>
      <c r="B367" t="s">
        <v>1166</v>
      </c>
      <c r="C367" t="s">
        <v>1178</v>
      </c>
      <c r="D367" s="31" t="s">
        <v>1212</v>
      </c>
      <c r="E367" t="s">
        <v>2337</v>
      </c>
      <c r="F367" t="s">
        <v>2167</v>
      </c>
      <c r="G367" t="s">
        <v>910</v>
      </c>
      <c r="H367" t="s">
        <v>911</v>
      </c>
      <c r="I367">
        <v>5</v>
      </c>
      <c r="J367" t="str">
        <f t="shared" si="5"/>
        <v>CAPACHICA</v>
      </c>
      <c r="K367" t="s">
        <v>2996</v>
      </c>
    </row>
    <row r="368" spans="1:11" x14ac:dyDescent="0.25">
      <c r="A368">
        <v>174</v>
      </c>
      <c r="B368" t="s">
        <v>1166</v>
      </c>
      <c r="C368" t="s">
        <v>1213</v>
      </c>
      <c r="D368" s="31" t="s">
        <v>1214</v>
      </c>
      <c r="E368" t="s">
        <v>2338</v>
      </c>
      <c r="F368" t="s">
        <v>2167</v>
      </c>
      <c r="G368" t="s">
        <v>910</v>
      </c>
      <c r="H368" t="s">
        <v>911</v>
      </c>
      <c r="I368">
        <v>5</v>
      </c>
      <c r="J368" t="str">
        <f t="shared" si="5"/>
        <v>CAPACHICA</v>
      </c>
      <c r="K368" t="s">
        <v>2996</v>
      </c>
    </row>
    <row r="369" spans="1:11" x14ac:dyDescent="0.25">
      <c r="A369">
        <v>175</v>
      </c>
      <c r="B369" t="s">
        <v>1166</v>
      </c>
      <c r="C369" t="s">
        <v>1215</v>
      </c>
      <c r="D369" s="31" t="s">
        <v>1216</v>
      </c>
      <c r="E369" t="s">
        <v>2339</v>
      </c>
      <c r="F369" t="s">
        <v>2167</v>
      </c>
      <c r="G369" t="s">
        <v>910</v>
      </c>
      <c r="H369" t="s">
        <v>911</v>
      </c>
      <c r="I369">
        <v>2</v>
      </c>
      <c r="J369" t="str">
        <f t="shared" si="5"/>
        <v>CAPACHICA</v>
      </c>
      <c r="K369" t="s">
        <v>2996</v>
      </c>
    </row>
    <row r="370" spans="1:11" x14ac:dyDescent="0.25">
      <c r="A370">
        <v>176</v>
      </c>
      <c r="B370" t="s">
        <v>1166</v>
      </c>
      <c r="C370" t="s">
        <v>1217</v>
      </c>
      <c r="D370" s="31" t="s">
        <v>1218</v>
      </c>
      <c r="E370" t="s">
        <v>2340</v>
      </c>
      <c r="F370" t="s">
        <v>2167</v>
      </c>
      <c r="G370" t="s">
        <v>910</v>
      </c>
      <c r="H370" t="s">
        <v>911</v>
      </c>
      <c r="I370">
        <v>3</v>
      </c>
      <c r="J370" t="str">
        <f t="shared" si="5"/>
        <v>CAPACHICA</v>
      </c>
      <c r="K370" t="s">
        <v>2996</v>
      </c>
    </row>
    <row r="371" spans="1:11" x14ac:dyDescent="0.25">
      <c r="A371">
        <v>177</v>
      </c>
      <c r="B371" t="s">
        <v>1166</v>
      </c>
      <c r="C371" t="s">
        <v>1207</v>
      </c>
      <c r="D371" s="31" t="s">
        <v>1219</v>
      </c>
      <c r="E371" t="s">
        <v>2341</v>
      </c>
      <c r="F371" t="s">
        <v>2167</v>
      </c>
      <c r="G371" t="s">
        <v>910</v>
      </c>
      <c r="H371" t="s">
        <v>911</v>
      </c>
      <c r="I371">
        <v>10</v>
      </c>
      <c r="J371" t="str">
        <f t="shared" si="5"/>
        <v>CAPACHICA</v>
      </c>
      <c r="K371" t="s">
        <v>2996</v>
      </c>
    </row>
    <row r="372" spans="1:11" x14ac:dyDescent="0.25">
      <c r="A372">
        <v>178</v>
      </c>
      <c r="B372" t="s">
        <v>1166</v>
      </c>
      <c r="C372" t="s">
        <v>1220</v>
      </c>
      <c r="D372" s="31" t="s">
        <v>1221</v>
      </c>
      <c r="E372" t="s">
        <v>2342</v>
      </c>
      <c r="F372" t="s">
        <v>2165</v>
      </c>
      <c r="G372" t="s">
        <v>910</v>
      </c>
      <c r="H372" t="s">
        <v>911</v>
      </c>
      <c r="I372">
        <v>17</v>
      </c>
      <c r="J372" t="str">
        <f t="shared" si="5"/>
        <v>CAPACHICA</v>
      </c>
      <c r="K372" t="s">
        <v>2996</v>
      </c>
    </row>
    <row r="373" spans="1:11" x14ac:dyDescent="0.25">
      <c r="A373">
        <v>179</v>
      </c>
      <c r="B373" t="s">
        <v>1166</v>
      </c>
      <c r="C373" t="s">
        <v>1167</v>
      </c>
      <c r="D373" s="31" t="s">
        <v>1222</v>
      </c>
      <c r="E373" t="s">
        <v>2343</v>
      </c>
      <c r="F373" t="s">
        <v>2165</v>
      </c>
      <c r="G373" t="s">
        <v>910</v>
      </c>
      <c r="H373" t="s">
        <v>911</v>
      </c>
      <c r="I373">
        <v>8</v>
      </c>
      <c r="J373" t="str">
        <f t="shared" si="5"/>
        <v>CAPACHICA</v>
      </c>
      <c r="K373" t="s">
        <v>2996</v>
      </c>
    </row>
    <row r="374" spans="1:11" x14ac:dyDescent="0.25">
      <c r="A374">
        <v>180</v>
      </c>
      <c r="B374" t="s">
        <v>1166</v>
      </c>
      <c r="C374" t="s">
        <v>1166</v>
      </c>
      <c r="D374" s="31" t="s">
        <v>1223</v>
      </c>
      <c r="E374" t="s">
        <v>2344</v>
      </c>
      <c r="F374" t="s">
        <v>2165</v>
      </c>
      <c r="G374" t="s">
        <v>910</v>
      </c>
      <c r="H374" t="s">
        <v>911</v>
      </c>
      <c r="I374">
        <v>31</v>
      </c>
      <c r="J374" t="str">
        <f t="shared" si="5"/>
        <v>CAPACHICA</v>
      </c>
      <c r="K374" t="s">
        <v>2997</v>
      </c>
    </row>
    <row r="375" spans="1:11" x14ac:dyDescent="0.25">
      <c r="A375">
        <v>183</v>
      </c>
      <c r="B375" t="s">
        <v>1226</v>
      </c>
      <c r="C375" t="s">
        <v>1227</v>
      </c>
      <c r="D375" s="31" t="s">
        <v>1228</v>
      </c>
      <c r="E375" t="s">
        <v>2347</v>
      </c>
      <c r="F375" t="s">
        <v>2167</v>
      </c>
      <c r="G375" t="s">
        <v>910</v>
      </c>
      <c r="H375" t="s">
        <v>911</v>
      </c>
      <c r="I375">
        <v>9</v>
      </c>
      <c r="J375" t="str">
        <f t="shared" si="5"/>
        <v>CHUCUITO</v>
      </c>
      <c r="K375" t="s">
        <v>2996</v>
      </c>
    </row>
    <row r="376" spans="1:11" x14ac:dyDescent="0.25">
      <c r="A376">
        <v>184</v>
      </c>
      <c r="B376" t="s">
        <v>1226</v>
      </c>
      <c r="C376" t="s">
        <v>1229</v>
      </c>
      <c r="D376" s="31" t="s">
        <v>1230</v>
      </c>
      <c r="E376" t="s">
        <v>2348</v>
      </c>
      <c r="F376" t="s">
        <v>2167</v>
      </c>
      <c r="G376" t="s">
        <v>910</v>
      </c>
      <c r="H376" t="s">
        <v>911</v>
      </c>
      <c r="I376">
        <v>13</v>
      </c>
      <c r="J376" t="str">
        <f t="shared" si="5"/>
        <v>CHUCUITO</v>
      </c>
      <c r="K376" t="s">
        <v>2997</v>
      </c>
    </row>
    <row r="377" spans="1:11" x14ac:dyDescent="0.25">
      <c r="A377">
        <v>185</v>
      </c>
      <c r="B377" t="s">
        <v>1226</v>
      </c>
      <c r="C377" t="s">
        <v>1231</v>
      </c>
      <c r="D377" s="31" t="s">
        <v>1232</v>
      </c>
      <c r="E377" t="s">
        <v>2349</v>
      </c>
      <c r="F377" t="s">
        <v>2167</v>
      </c>
      <c r="G377" t="s">
        <v>910</v>
      </c>
      <c r="H377" t="s">
        <v>911</v>
      </c>
      <c r="I377">
        <v>8</v>
      </c>
      <c r="J377" t="str">
        <f t="shared" si="5"/>
        <v>CHUCUITO</v>
      </c>
      <c r="K377" t="s">
        <v>2996</v>
      </c>
    </row>
    <row r="378" spans="1:11" x14ac:dyDescent="0.25">
      <c r="A378">
        <v>186</v>
      </c>
      <c r="B378" t="s">
        <v>1226</v>
      </c>
      <c r="C378" t="s">
        <v>1233</v>
      </c>
      <c r="D378" s="31" t="s">
        <v>1234</v>
      </c>
      <c r="E378" t="s">
        <v>2350</v>
      </c>
      <c r="F378" t="s">
        <v>2167</v>
      </c>
      <c r="G378" t="s">
        <v>910</v>
      </c>
      <c r="H378" t="s">
        <v>911</v>
      </c>
      <c r="I378">
        <v>9</v>
      </c>
      <c r="J378" t="str">
        <f t="shared" si="5"/>
        <v>CHUCUITO</v>
      </c>
      <c r="K378" t="s">
        <v>2996</v>
      </c>
    </row>
    <row r="379" spans="1:11" x14ac:dyDescent="0.25">
      <c r="A379">
        <v>187</v>
      </c>
      <c r="B379" t="s">
        <v>1226</v>
      </c>
      <c r="C379" t="s">
        <v>1235</v>
      </c>
      <c r="D379" s="31" t="s">
        <v>1236</v>
      </c>
      <c r="E379" t="s">
        <v>2351</v>
      </c>
      <c r="F379" t="s">
        <v>2167</v>
      </c>
      <c r="G379" t="s">
        <v>910</v>
      </c>
      <c r="H379" t="s">
        <v>911</v>
      </c>
      <c r="I379">
        <v>6</v>
      </c>
      <c r="J379" t="str">
        <f t="shared" si="5"/>
        <v>CHUCUITO</v>
      </c>
      <c r="K379" t="s">
        <v>2996</v>
      </c>
    </row>
    <row r="380" spans="1:11" x14ac:dyDescent="0.25">
      <c r="A380">
        <v>188</v>
      </c>
      <c r="B380" t="s">
        <v>1226</v>
      </c>
      <c r="C380" t="s">
        <v>1237</v>
      </c>
      <c r="D380" s="31" t="s">
        <v>1238</v>
      </c>
      <c r="E380" t="s">
        <v>2352</v>
      </c>
      <c r="F380" t="s">
        <v>2167</v>
      </c>
      <c r="G380" t="s">
        <v>910</v>
      </c>
      <c r="H380" t="s">
        <v>911</v>
      </c>
      <c r="I380">
        <v>8</v>
      </c>
      <c r="J380" t="str">
        <f t="shared" si="5"/>
        <v>CHUCUITO</v>
      </c>
      <c r="K380" t="s">
        <v>2996</v>
      </c>
    </row>
    <row r="381" spans="1:11" x14ac:dyDescent="0.25">
      <c r="A381">
        <v>189</v>
      </c>
      <c r="B381" t="s">
        <v>1226</v>
      </c>
      <c r="C381" t="s">
        <v>1239</v>
      </c>
      <c r="D381" s="31" t="s">
        <v>1240</v>
      </c>
      <c r="E381" t="s">
        <v>2353</v>
      </c>
      <c r="F381" t="s">
        <v>2167</v>
      </c>
      <c r="G381" t="s">
        <v>910</v>
      </c>
      <c r="H381" t="s">
        <v>911</v>
      </c>
      <c r="I381">
        <v>9</v>
      </c>
      <c r="J381" t="str">
        <f t="shared" si="5"/>
        <v>CHUCUITO</v>
      </c>
      <c r="K381" t="s">
        <v>2996</v>
      </c>
    </row>
    <row r="382" spans="1:11" x14ac:dyDescent="0.25">
      <c r="A382">
        <v>190</v>
      </c>
      <c r="B382" t="s">
        <v>1226</v>
      </c>
      <c r="C382" t="s">
        <v>1241</v>
      </c>
      <c r="D382" s="31" t="s">
        <v>1242</v>
      </c>
      <c r="E382" t="s">
        <v>2354</v>
      </c>
      <c r="F382" t="s">
        <v>2167</v>
      </c>
      <c r="G382" t="s">
        <v>910</v>
      </c>
      <c r="H382" t="s">
        <v>911</v>
      </c>
      <c r="I382">
        <v>6</v>
      </c>
      <c r="J382" t="str">
        <f t="shared" si="5"/>
        <v>CHUCUITO</v>
      </c>
      <c r="K382" t="s">
        <v>2996</v>
      </c>
    </row>
    <row r="383" spans="1:11" x14ac:dyDescent="0.25">
      <c r="A383">
        <v>191</v>
      </c>
      <c r="B383" t="s">
        <v>1226</v>
      </c>
      <c r="C383" t="s">
        <v>1243</v>
      </c>
      <c r="D383" s="31" t="s">
        <v>1244</v>
      </c>
      <c r="E383" t="s">
        <v>2355</v>
      </c>
      <c r="F383" t="s">
        <v>2167</v>
      </c>
      <c r="G383" t="s">
        <v>910</v>
      </c>
      <c r="H383" t="s">
        <v>911</v>
      </c>
      <c r="I383">
        <v>8</v>
      </c>
      <c r="J383" t="str">
        <f t="shared" si="5"/>
        <v>CHUCUITO</v>
      </c>
      <c r="K383" t="s">
        <v>2997</v>
      </c>
    </row>
    <row r="384" spans="1:11" x14ac:dyDescent="0.25">
      <c r="A384">
        <v>192</v>
      </c>
      <c r="B384" t="s">
        <v>1226</v>
      </c>
      <c r="C384" t="s">
        <v>1245</v>
      </c>
      <c r="D384" s="31" t="s">
        <v>1246</v>
      </c>
      <c r="E384" t="s">
        <v>2356</v>
      </c>
      <c r="F384" t="s">
        <v>2167</v>
      </c>
      <c r="G384" t="s">
        <v>910</v>
      </c>
      <c r="H384" t="s">
        <v>911</v>
      </c>
      <c r="I384">
        <v>4</v>
      </c>
      <c r="J384" t="str">
        <f t="shared" si="5"/>
        <v>CHUCUITO</v>
      </c>
      <c r="K384" t="s">
        <v>2996</v>
      </c>
    </row>
    <row r="385" spans="1:11" x14ac:dyDescent="0.25">
      <c r="A385">
        <v>193</v>
      </c>
      <c r="B385" t="s">
        <v>1226</v>
      </c>
      <c r="C385" t="s">
        <v>1243</v>
      </c>
      <c r="D385" s="31" t="s">
        <v>1247</v>
      </c>
      <c r="E385" t="s">
        <v>2357</v>
      </c>
      <c r="F385" t="s">
        <v>2167</v>
      </c>
      <c r="G385" t="s">
        <v>910</v>
      </c>
      <c r="H385" t="s">
        <v>911</v>
      </c>
      <c r="I385">
        <v>8</v>
      </c>
      <c r="J385" t="str">
        <f t="shared" si="5"/>
        <v>CHUCUITO</v>
      </c>
      <c r="K385" t="s">
        <v>2997</v>
      </c>
    </row>
    <row r="386" spans="1:11" x14ac:dyDescent="0.25">
      <c r="A386">
        <v>194</v>
      </c>
      <c r="B386" t="s">
        <v>1226</v>
      </c>
      <c r="C386" t="s">
        <v>1248</v>
      </c>
      <c r="D386" s="31" t="s">
        <v>1249</v>
      </c>
      <c r="E386" t="s">
        <v>2358</v>
      </c>
      <c r="F386" t="s">
        <v>2167</v>
      </c>
      <c r="G386" t="s">
        <v>910</v>
      </c>
      <c r="H386" t="s">
        <v>911</v>
      </c>
      <c r="I386">
        <v>5</v>
      </c>
      <c r="J386" t="str">
        <f t="shared" ref="J386:J449" si="6">+B386</f>
        <v>CHUCUITO</v>
      </c>
      <c r="K386" t="s">
        <v>2996</v>
      </c>
    </row>
    <row r="387" spans="1:11" x14ac:dyDescent="0.25">
      <c r="A387">
        <v>195</v>
      </c>
      <c r="B387" t="s">
        <v>1226</v>
      </c>
      <c r="C387" t="s">
        <v>1250</v>
      </c>
      <c r="D387" s="31" t="s">
        <v>1251</v>
      </c>
      <c r="E387" t="s">
        <v>2359</v>
      </c>
      <c r="F387" t="s">
        <v>2167</v>
      </c>
      <c r="G387" t="s">
        <v>910</v>
      </c>
      <c r="H387" t="s">
        <v>911</v>
      </c>
      <c r="I387">
        <v>9</v>
      </c>
      <c r="J387" t="str">
        <f t="shared" si="6"/>
        <v>CHUCUITO</v>
      </c>
      <c r="K387" t="s">
        <v>2996</v>
      </c>
    </row>
    <row r="388" spans="1:11" x14ac:dyDescent="0.25">
      <c r="A388">
        <v>196</v>
      </c>
      <c r="B388" t="s">
        <v>1226</v>
      </c>
      <c r="C388" t="s">
        <v>1237</v>
      </c>
      <c r="D388" s="31" t="s">
        <v>1252</v>
      </c>
      <c r="E388" t="s">
        <v>2352</v>
      </c>
      <c r="F388" t="s">
        <v>2167</v>
      </c>
      <c r="G388" t="s">
        <v>910</v>
      </c>
      <c r="H388" t="s">
        <v>911</v>
      </c>
      <c r="I388">
        <v>13</v>
      </c>
      <c r="J388" t="str">
        <f t="shared" si="6"/>
        <v>CHUCUITO</v>
      </c>
      <c r="K388" t="s">
        <v>2996</v>
      </c>
    </row>
    <row r="389" spans="1:11" x14ac:dyDescent="0.25">
      <c r="A389">
        <v>197</v>
      </c>
      <c r="B389" t="s">
        <v>1226</v>
      </c>
      <c r="C389" t="s">
        <v>1241</v>
      </c>
      <c r="D389" s="31" t="s">
        <v>1253</v>
      </c>
      <c r="E389" t="s">
        <v>2354</v>
      </c>
      <c r="F389" t="s">
        <v>2167</v>
      </c>
      <c r="G389" t="s">
        <v>910</v>
      </c>
      <c r="H389" t="s">
        <v>911</v>
      </c>
      <c r="I389">
        <v>4</v>
      </c>
      <c r="J389" t="str">
        <f t="shared" si="6"/>
        <v>CHUCUITO</v>
      </c>
      <c r="K389" t="s">
        <v>2996</v>
      </c>
    </row>
    <row r="390" spans="1:11" x14ac:dyDescent="0.25">
      <c r="A390">
        <v>198</v>
      </c>
      <c r="B390" t="s">
        <v>1226</v>
      </c>
      <c r="C390" t="s">
        <v>1250</v>
      </c>
      <c r="D390" s="31" t="s">
        <v>1254</v>
      </c>
      <c r="E390" t="s">
        <v>2360</v>
      </c>
      <c r="F390" t="s">
        <v>2167</v>
      </c>
      <c r="G390" t="s">
        <v>910</v>
      </c>
      <c r="H390" t="s">
        <v>911</v>
      </c>
      <c r="I390">
        <v>3</v>
      </c>
      <c r="J390" t="str">
        <f t="shared" si="6"/>
        <v>CHUCUITO</v>
      </c>
      <c r="K390" t="s">
        <v>2996</v>
      </c>
    </row>
    <row r="391" spans="1:11" x14ac:dyDescent="0.25">
      <c r="A391">
        <v>199</v>
      </c>
      <c r="B391" t="s">
        <v>1226</v>
      </c>
      <c r="C391" t="s">
        <v>1255</v>
      </c>
      <c r="D391" s="31" t="s">
        <v>1256</v>
      </c>
      <c r="E391" t="s">
        <v>2361</v>
      </c>
      <c r="F391" t="s">
        <v>2167</v>
      </c>
      <c r="G391" t="s">
        <v>910</v>
      </c>
      <c r="H391" t="s">
        <v>911</v>
      </c>
      <c r="I391">
        <v>5</v>
      </c>
      <c r="J391" t="str">
        <f t="shared" si="6"/>
        <v>CHUCUITO</v>
      </c>
      <c r="K391" t="s">
        <v>2996</v>
      </c>
    </row>
    <row r="392" spans="1:11" x14ac:dyDescent="0.25">
      <c r="A392">
        <v>200</v>
      </c>
      <c r="B392" t="s">
        <v>1226</v>
      </c>
      <c r="C392" t="s">
        <v>1257</v>
      </c>
      <c r="D392" s="31" t="s">
        <v>1258</v>
      </c>
      <c r="E392" t="s">
        <v>2362</v>
      </c>
      <c r="F392" t="s">
        <v>2167</v>
      </c>
      <c r="G392" t="s">
        <v>910</v>
      </c>
      <c r="H392" t="s">
        <v>911</v>
      </c>
      <c r="I392">
        <v>3</v>
      </c>
      <c r="J392" t="str">
        <f t="shared" si="6"/>
        <v>CHUCUITO</v>
      </c>
      <c r="K392" t="s">
        <v>2996</v>
      </c>
    </row>
    <row r="393" spans="1:11" x14ac:dyDescent="0.25">
      <c r="A393">
        <v>201</v>
      </c>
      <c r="B393" t="s">
        <v>1226</v>
      </c>
      <c r="C393" t="s">
        <v>1259</v>
      </c>
      <c r="D393" s="31" t="s">
        <v>1260</v>
      </c>
      <c r="E393" t="s">
        <v>2363</v>
      </c>
      <c r="F393" t="s">
        <v>2167</v>
      </c>
      <c r="G393" t="s">
        <v>910</v>
      </c>
      <c r="H393" t="s">
        <v>911</v>
      </c>
      <c r="I393">
        <v>3</v>
      </c>
      <c r="J393" t="str">
        <f t="shared" si="6"/>
        <v>CHUCUITO</v>
      </c>
      <c r="K393" t="s">
        <v>2996</v>
      </c>
    </row>
    <row r="394" spans="1:11" x14ac:dyDescent="0.25">
      <c r="A394">
        <v>202</v>
      </c>
      <c r="B394" t="s">
        <v>1226</v>
      </c>
      <c r="C394" t="s">
        <v>1261</v>
      </c>
      <c r="D394" s="31" t="s">
        <v>1262</v>
      </c>
      <c r="E394" t="s">
        <v>2364</v>
      </c>
      <c r="F394" t="s">
        <v>2167</v>
      </c>
      <c r="G394" t="s">
        <v>910</v>
      </c>
      <c r="H394" t="s">
        <v>911</v>
      </c>
      <c r="I394">
        <v>3</v>
      </c>
      <c r="J394" t="str">
        <f t="shared" si="6"/>
        <v>CHUCUITO</v>
      </c>
      <c r="K394" t="s">
        <v>2996</v>
      </c>
    </row>
    <row r="395" spans="1:11" x14ac:dyDescent="0.25">
      <c r="A395">
        <v>203</v>
      </c>
      <c r="B395" t="s">
        <v>1226</v>
      </c>
      <c r="C395" t="s">
        <v>1263</v>
      </c>
      <c r="D395" s="31" t="s">
        <v>1264</v>
      </c>
      <c r="E395" t="s">
        <v>2365</v>
      </c>
      <c r="F395" t="s">
        <v>2167</v>
      </c>
      <c r="G395" t="s">
        <v>910</v>
      </c>
      <c r="H395" t="s">
        <v>911</v>
      </c>
      <c r="I395">
        <v>3</v>
      </c>
      <c r="J395" t="str">
        <f t="shared" si="6"/>
        <v>CHUCUITO</v>
      </c>
      <c r="K395" t="s">
        <v>2996</v>
      </c>
    </row>
    <row r="396" spans="1:11" x14ac:dyDescent="0.25">
      <c r="A396">
        <v>204</v>
      </c>
      <c r="B396" t="s">
        <v>1226</v>
      </c>
      <c r="C396" t="s">
        <v>1243</v>
      </c>
      <c r="D396" s="31" t="s">
        <v>1265</v>
      </c>
      <c r="E396" t="s">
        <v>2357</v>
      </c>
      <c r="F396" t="s">
        <v>2167</v>
      </c>
      <c r="G396" t="s">
        <v>910</v>
      </c>
      <c r="H396" t="s">
        <v>911</v>
      </c>
      <c r="I396">
        <v>4</v>
      </c>
      <c r="J396" t="str">
        <f t="shared" si="6"/>
        <v>CHUCUITO</v>
      </c>
      <c r="K396" t="s">
        <v>2997</v>
      </c>
    </row>
    <row r="397" spans="1:11" x14ac:dyDescent="0.25">
      <c r="A397">
        <v>205</v>
      </c>
      <c r="B397" t="s">
        <v>1226</v>
      </c>
      <c r="C397" t="s">
        <v>1266</v>
      </c>
      <c r="D397" s="31" t="s">
        <v>1267</v>
      </c>
      <c r="E397" t="s">
        <v>2366</v>
      </c>
      <c r="F397" t="s">
        <v>2167</v>
      </c>
      <c r="G397" t="s">
        <v>910</v>
      </c>
      <c r="H397" t="s">
        <v>911</v>
      </c>
      <c r="I397">
        <v>13</v>
      </c>
      <c r="J397" t="str">
        <f t="shared" si="6"/>
        <v>CHUCUITO</v>
      </c>
      <c r="K397" t="s">
        <v>2996</v>
      </c>
    </row>
    <row r="398" spans="1:11" x14ac:dyDescent="0.25">
      <c r="A398">
        <v>206</v>
      </c>
      <c r="B398" t="s">
        <v>1226</v>
      </c>
      <c r="C398" t="s">
        <v>1268</v>
      </c>
      <c r="D398" s="31" t="s">
        <v>1269</v>
      </c>
      <c r="E398" t="s">
        <v>2367</v>
      </c>
      <c r="F398" t="s">
        <v>2167</v>
      </c>
      <c r="G398" t="s">
        <v>910</v>
      </c>
      <c r="H398" t="s">
        <v>911</v>
      </c>
      <c r="I398">
        <v>8</v>
      </c>
      <c r="J398" t="str">
        <f t="shared" si="6"/>
        <v>CHUCUITO</v>
      </c>
      <c r="K398" t="s">
        <v>2996</v>
      </c>
    </row>
    <row r="399" spans="1:11" x14ac:dyDescent="0.25">
      <c r="A399">
        <v>207</v>
      </c>
      <c r="B399" t="s">
        <v>1226</v>
      </c>
      <c r="C399" t="s">
        <v>1270</v>
      </c>
      <c r="D399" s="31" t="s">
        <v>1271</v>
      </c>
      <c r="E399" t="s">
        <v>2368</v>
      </c>
      <c r="F399" t="s">
        <v>2167</v>
      </c>
      <c r="G399" t="s">
        <v>910</v>
      </c>
      <c r="H399" t="s">
        <v>911</v>
      </c>
      <c r="I399">
        <v>7</v>
      </c>
      <c r="J399" t="str">
        <f t="shared" si="6"/>
        <v>CHUCUITO</v>
      </c>
      <c r="K399" t="s">
        <v>2996</v>
      </c>
    </row>
    <row r="400" spans="1:11" x14ac:dyDescent="0.25">
      <c r="A400">
        <v>208</v>
      </c>
      <c r="B400" t="s">
        <v>1226</v>
      </c>
      <c r="C400" t="s">
        <v>1141</v>
      </c>
      <c r="D400" s="31" t="s">
        <v>1272</v>
      </c>
      <c r="E400" t="s">
        <v>2297</v>
      </c>
      <c r="F400" t="s">
        <v>2167</v>
      </c>
      <c r="G400" t="s">
        <v>910</v>
      </c>
      <c r="H400" t="s">
        <v>911</v>
      </c>
      <c r="I400">
        <v>14</v>
      </c>
      <c r="J400" t="str">
        <f t="shared" si="6"/>
        <v>CHUCUITO</v>
      </c>
      <c r="K400" t="s">
        <v>2997</v>
      </c>
    </row>
    <row r="401" spans="1:11" x14ac:dyDescent="0.25">
      <c r="A401">
        <v>209</v>
      </c>
      <c r="B401" t="s">
        <v>1226</v>
      </c>
      <c r="C401" t="s">
        <v>1231</v>
      </c>
      <c r="D401" s="31" t="s">
        <v>1273</v>
      </c>
      <c r="E401" t="s">
        <v>2349</v>
      </c>
      <c r="F401" t="s">
        <v>2167</v>
      </c>
      <c r="G401" t="s">
        <v>910</v>
      </c>
      <c r="H401" t="s">
        <v>911</v>
      </c>
      <c r="I401">
        <v>4</v>
      </c>
      <c r="J401" t="str">
        <f t="shared" si="6"/>
        <v>CHUCUITO</v>
      </c>
      <c r="K401" t="s">
        <v>2996</v>
      </c>
    </row>
    <row r="402" spans="1:11" x14ac:dyDescent="0.25">
      <c r="A402">
        <v>210</v>
      </c>
      <c r="B402" t="s">
        <v>1226</v>
      </c>
      <c r="C402" t="s">
        <v>1274</v>
      </c>
      <c r="D402" s="31" t="s">
        <v>1275</v>
      </c>
      <c r="E402" t="s">
        <v>2369</v>
      </c>
      <c r="F402" t="s">
        <v>2165</v>
      </c>
      <c r="G402" t="s">
        <v>910</v>
      </c>
      <c r="H402" t="s">
        <v>911</v>
      </c>
      <c r="I402">
        <v>10</v>
      </c>
      <c r="J402" t="str">
        <f t="shared" si="6"/>
        <v>CHUCUITO</v>
      </c>
      <c r="K402" t="s">
        <v>2996</v>
      </c>
    </row>
    <row r="403" spans="1:11" x14ac:dyDescent="0.25">
      <c r="A403">
        <v>211</v>
      </c>
      <c r="B403" t="s">
        <v>1226</v>
      </c>
      <c r="C403" t="s">
        <v>1266</v>
      </c>
      <c r="D403" s="31" t="s">
        <v>1276</v>
      </c>
      <c r="E403" t="s">
        <v>2370</v>
      </c>
      <c r="F403" t="s">
        <v>2165</v>
      </c>
      <c r="G403" t="s">
        <v>910</v>
      </c>
      <c r="H403" t="s">
        <v>911</v>
      </c>
      <c r="I403">
        <v>16</v>
      </c>
      <c r="J403" t="str">
        <f t="shared" si="6"/>
        <v>CHUCUITO</v>
      </c>
      <c r="K403" t="s">
        <v>2996</v>
      </c>
    </row>
    <row r="404" spans="1:11" x14ac:dyDescent="0.25">
      <c r="A404">
        <v>212</v>
      </c>
      <c r="B404" t="s">
        <v>1226</v>
      </c>
      <c r="C404" t="s">
        <v>1277</v>
      </c>
      <c r="D404" s="31" t="s">
        <v>1278</v>
      </c>
      <c r="E404" t="s">
        <v>2371</v>
      </c>
      <c r="F404" t="s">
        <v>2165</v>
      </c>
      <c r="G404" t="s">
        <v>910</v>
      </c>
      <c r="H404" t="s">
        <v>911</v>
      </c>
      <c r="I404">
        <v>6</v>
      </c>
      <c r="J404" t="str">
        <f t="shared" si="6"/>
        <v>CHUCUITO</v>
      </c>
      <c r="K404" t="s">
        <v>2996</v>
      </c>
    </row>
    <row r="405" spans="1:11" x14ac:dyDescent="0.25">
      <c r="A405">
        <v>213</v>
      </c>
      <c r="B405" t="s">
        <v>1226</v>
      </c>
      <c r="C405" t="s">
        <v>1279</v>
      </c>
      <c r="D405" s="31" t="s">
        <v>1280</v>
      </c>
      <c r="E405" t="s">
        <v>2372</v>
      </c>
      <c r="F405" t="s">
        <v>2165</v>
      </c>
      <c r="G405" t="s">
        <v>910</v>
      </c>
      <c r="H405" t="s">
        <v>911</v>
      </c>
      <c r="I405">
        <v>11</v>
      </c>
      <c r="J405" t="str">
        <f t="shared" si="6"/>
        <v>CHUCUITO</v>
      </c>
      <c r="K405" t="s">
        <v>2996</v>
      </c>
    </row>
    <row r="406" spans="1:11" x14ac:dyDescent="0.25">
      <c r="A406">
        <v>214</v>
      </c>
      <c r="B406" t="s">
        <v>1226</v>
      </c>
      <c r="C406" t="s">
        <v>1281</v>
      </c>
      <c r="D406" s="31" t="s">
        <v>1282</v>
      </c>
      <c r="E406" t="s">
        <v>2373</v>
      </c>
      <c r="F406" t="s">
        <v>2165</v>
      </c>
      <c r="G406" t="s">
        <v>910</v>
      </c>
      <c r="H406" t="s">
        <v>911</v>
      </c>
      <c r="I406">
        <v>8</v>
      </c>
      <c r="J406" t="str">
        <f t="shared" si="6"/>
        <v>CHUCUITO</v>
      </c>
      <c r="K406" t="s">
        <v>2996</v>
      </c>
    </row>
    <row r="407" spans="1:11" x14ac:dyDescent="0.25">
      <c r="A407">
        <v>215</v>
      </c>
      <c r="B407" t="s">
        <v>1226</v>
      </c>
      <c r="C407" t="s">
        <v>1283</v>
      </c>
      <c r="D407" s="31" t="s">
        <v>1284</v>
      </c>
      <c r="E407" t="s">
        <v>2374</v>
      </c>
      <c r="F407" t="s">
        <v>2165</v>
      </c>
      <c r="G407" t="s">
        <v>910</v>
      </c>
      <c r="H407" t="s">
        <v>911</v>
      </c>
      <c r="I407">
        <v>4</v>
      </c>
      <c r="J407" t="str">
        <f t="shared" si="6"/>
        <v>CHUCUITO</v>
      </c>
      <c r="K407" t="s">
        <v>2996</v>
      </c>
    </row>
    <row r="408" spans="1:11" x14ac:dyDescent="0.25">
      <c r="A408">
        <v>216</v>
      </c>
      <c r="B408" t="s">
        <v>1226</v>
      </c>
      <c r="C408" t="s">
        <v>1285</v>
      </c>
      <c r="D408" s="31" t="s">
        <v>1286</v>
      </c>
      <c r="E408" t="s">
        <v>2375</v>
      </c>
      <c r="F408" t="s">
        <v>2165</v>
      </c>
      <c r="G408" t="s">
        <v>910</v>
      </c>
      <c r="H408" t="s">
        <v>911</v>
      </c>
      <c r="I408">
        <v>9</v>
      </c>
      <c r="J408" t="str">
        <f t="shared" si="6"/>
        <v>CHUCUITO</v>
      </c>
      <c r="K408" t="s">
        <v>2997</v>
      </c>
    </row>
    <row r="409" spans="1:11" x14ac:dyDescent="0.25">
      <c r="A409">
        <v>217</v>
      </c>
      <c r="B409" t="s">
        <v>1226</v>
      </c>
      <c r="C409" t="s">
        <v>1285</v>
      </c>
      <c r="D409" s="31" t="s">
        <v>1287</v>
      </c>
      <c r="E409" t="s">
        <v>2376</v>
      </c>
      <c r="F409" t="s">
        <v>2167</v>
      </c>
      <c r="G409" t="s">
        <v>910</v>
      </c>
      <c r="H409" t="s">
        <v>911</v>
      </c>
      <c r="I409">
        <v>2</v>
      </c>
      <c r="J409" t="str">
        <f t="shared" si="6"/>
        <v>CHUCUITO</v>
      </c>
      <c r="K409" t="s">
        <v>2997</v>
      </c>
    </row>
    <row r="410" spans="1:11" x14ac:dyDescent="0.25">
      <c r="A410">
        <v>218</v>
      </c>
      <c r="B410" t="s">
        <v>1226</v>
      </c>
      <c r="C410" t="s">
        <v>1288</v>
      </c>
      <c r="D410" s="31" t="s">
        <v>1289</v>
      </c>
      <c r="E410" t="s">
        <v>2377</v>
      </c>
      <c r="F410" t="s">
        <v>2167</v>
      </c>
      <c r="G410" t="s">
        <v>910</v>
      </c>
      <c r="H410" t="s">
        <v>911</v>
      </c>
      <c r="I410">
        <v>2</v>
      </c>
      <c r="J410" t="str">
        <f t="shared" si="6"/>
        <v>CHUCUITO</v>
      </c>
      <c r="K410" t="s">
        <v>2996</v>
      </c>
    </row>
    <row r="411" spans="1:11" x14ac:dyDescent="0.25">
      <c r="A411">
        <v>219</v>
      </c>
      <c r="B411" t="s">
        <v>1226</v>
      </c>
      <c r="C411" t="s">
        <v>1274</v>
      </c>
      <c r="D411" s="31" t="s">
        <v>1290</v>
      </c>
      <c r="E411" t="s">
        <v>2378</v>
      </c>
      <c r="F411" t="s">
        <v>2167</v>
      </c>
      <c r="G411" t="s">
        <v>910</v>
      </c>
      <c r="H411" t="s">
        <v>911</v>
      </c>
      <c r="I411">
        <v>1</v>
      </c>
      <c r="J411" t="str">
        <f t="shared" si="6"/>
        <v>CHUCUITO</v>
      </c>
      <c r="K411" t="s">
        <v>2996</v>
      </c>
    </row>
    <row r="412" spans="1:11" x14ac:dyDescent="0.25">
      <c r="A412">
        <v>220</v>
      </c>
      <c r="B412" t="s">
        <v>1226</v>
      </c>
      <c r="C412" t="s">
        <v>1291</v>
      </c>
      <c r="D412" s="31" t="s">
        <v>1292</v>
      </c>
      <c r="E412" t="s">
        <v>2379</v>
      </c>
      <c r="F412" t="s">
        <v>2167</v>
      </c>
      <c r="G412" t="s">
        <v>910</v>
      </c>
      <c r="H412" t="s">
        <v>911</v>
      </c>
      <c r="I412">
        <v>1</v>
      </c>
      <c r="J412" t="str">
        <f t="shared" si="6"/>
        <v>CHUCUITO</v>
      </c>
      <c r="K412" t="s">
        <v>2996</v>
      </c>
    </row>
    <row r="413" spans="1:11" x14ac:dyDescent="0.25">
      <c r="A413">
        <v>221</v>
      </c>
      <c r="B413" t="s">
        <v>1226</v>
      </c>
      <c r="C413" t="s">
        <v>1293</v>
      </c>
      <c r="D413" s="31" t="s">
        <v>1294</v>
      </c>
      <c r="E413" t="s">
        <v>2380</v>
      </c>
      <c r="F413" t="s">
        <v>2167</v>
      </c>
      <c r="G413" t="s">
        <v>910</v>
      </c>
      <c r="H413" t="s">
        <v>911</v>
      </c>
      <c r="I413">
        <v>3</v>
      </c>
      <c r="J413" t="str">
        <f t="shared" si="6"/>
        <v>CHUCUITO</v>
      </c>
      <c r="K413" t="s">
        <v>2996</v>
      </c>
    </row>
    <row r="414" spans="1:11" x14ac:dyDescent="0.25">
      <c r="A414">
        <v>222</v>
      </c>
      <c r="B414" t="s">
        <v>1226</v>
      </c>
      <c r="C414" t="s">
        <v>1295</v>
      </c>
      <c r="D414" s="31" t="s">
        <v>1296</v>
      </c>
      <c r="E414" t="s">
        <v>2381</v>
      </c>
      <c r="F414" t="s">
        <v>2167</v>
      </c>
      <c r="G414" t="s">
        <v>910</v>
      </c>
      <c r="H414" t="s">
        <v>911</v>
      </c>
      <c r="I414">
        <v>2</v>
      </c>
      <c r="J414" t="str">
        <f t="shared" si="6"/>
        <v>CHUCUITO</v>
      </c>
      <c r="K414" t="s">
        <v>2996</v>
      </c>
    </row>
    <row r="415" spans="1:11" x14ac:dyDescent="0.25">
      <c r="A415">
        <v>224</v>
      </c>
      <c r="B415" t="s">
        <v>1226</v>
      </c>
      <c r="C415" t="s">
        <v>1298</v>
      </c>
      <c r="D415" s="31" t="s">
        <v>1299</v>
      </c>
      <c r="E415" t="s">
        <v>2383</v>
      </c>
      <c r="F415" t="s">
        <v>2165</v>
      </c>
      <c r="G415" t="s">
        <v>910</v>
      </c>
      <c r="H415" t="s">
        <v>911</v>
      </c>
      <c r="I415">
        <v>13</v>
      </c>
      <c r="J415" t="str">
        <f t="shared" si="6"/>
        <v>CHUCUITO</v>
      </c>
      <c r="K415" t="s">
        <v>2996</v>
      </c>
    </row>
    <row r="416" spans="1:11" x14ac:dyDescent="0.25">
      <c r="A416">
        <v>226</v>
      </c>
      <c r="B416" t="s">
        <v>1226</v>
      </c>
      <c r="C416" t="s">
        <v>1288</v>
      </c>
      <c r="D416" s="31" t="s">
        <v>1301</v>
      </c>
      <c r="E416" t="s">
        <v>2385</v>
      </c>
      <c r="F416" t="s">
        <v>2165</v>
      </c>
      <c r="G416" t="s">
        <v>910</v>
      </c>
      <c r="H416" t="s">
        <v>911</v>
      </c>
      <c r="I416">
        <v>15</v>
      </c>
      <c r="J416" t="str">
        <f t="shared" si="6"/>
        <v>CHUCUITO</v>
      </c>
      <c r="K416" t="s">
        <v>2996</v>
      </c>
    </row>
    <row r="417" spans="1:11" x14ac:dyDescent="0.25">
      <c r="A417">
        <v>227</v>
      </c>
      <c r="B417" t="s">
        <v>1302</v>
      </c>
      <c r="C417" t="s">
        <v>1303</v>
      </c>
      <c r="D417" s="31" t="s">
        <v>1304</v>
      </c>
      <c r="E417" t="s">
        <v>2386</v>
      </c>
      <c r="F417" t="s">
        <v>2167</v>
      </c>
      <c r="G417" t="s">
        <v>910</v>
      </c>
      <c r="H417" t="s">
        <v>911</v>
      </c>
      <c r="I417">
        <v>8</v>
      </c>
      <c r="J417" t="str">
        <f t="shared" si="6"/>
        <v>COATA</v>
      </c>
      <c r="K417" t="s">
        <v>2996</v>
      </c>
    </row>
    <row r="418" spans="1:11" x14ac:dyDescent="0.25">
      <c r="A418">
        <v>228</v>
      </c>
      <c r="B418" t="s">
        <v>1302</v>
      </c>
      <c r="C418" t="s">
        <v>1305</v>
      </c>
      <c r="D418" s="31" t="s">
        <v>1306</v>
      </c>
      <c r="E418" t="s">
        <v>2387</v>
      </c>
      <c r="F418" t="s">
        <v>2165</v>
      </c>
      <c r="G418" t="s">
        <v>910</v>
      </c>
      <c r="H418" t="s">
        <v>911</v>
      </c>
      <c r="I418">
        <v>3</v>
      </c>
      <c r="J418" t="str">
        <f t="shared" si="6"/>
        <v>COATA</v>
      </c>
      <c r="K418" t="s">
        <v>2996</v>
      </c>
    </row>
    <row r="419" spans="1:11" x14ac:dyDescent="0.25">
      <c r="A419">
        <v>229</v>
      </c>
      <c r="B419" t="s">
        <v>1302</v>
      </c>
      <c r="C419" t="s">
        <v>1307</v>
      </c>
      <c r="D419" s="31" t="s">
        <v>1308</v>
      </c>
      <c r="E419" t="s">
        <v>2388</v>
      </c>
      <c r="F419" t="s">
        <v>2165</v>
      </c>
      <c r="G419" t="s">
        <v>910</v>
      </c>
      <c r="H419" t="s">
        <v>911</v>
      </c>
      <c r="I419">
        <v>13</v>
      </c>
      <c r="J419" t="str">
        <f t="shared" si="6"/>
        <v>COATA</v>
      </c>
      <c r="K419" t="s">
        <v>2996</v>
      </c>
    </row>
    <row r="420" spans="1:11" x14ac:dyDescent="0.25">
      <c r="A420">
        <v>230</v>
      </c>
      <c r="B420" t="s">
        <v>1302</v>
      </c>
      <c r="C420" t="s">
        <v>1309</v>
      </c>
      <c r="D420" s="31" t="s">
        <v>1310</v>
      </c>
      <c r="E420" t="s">
        <v>2389</v>
      </c>
      <c r="F420" t="s">
        <v>2165</v>
      </c>
      <c r="G420" t="s">
        <v>910</v>
      </c>
      <c r="H420" t="s">
        <v>911</v>
      </c>
      <c r="I420">
        <v>8</v>
      </c>
      <c r="J420" t="str">
        <f t="shared" si="6"/>
        <v>COATA</v>
      </c>
      <c r="K420" t="s">
        <v>2996</v>
      </c>
    </row>
    <row r="421" spans="1:11" x14ac:dyDescent="0.25">
      <c r="A421">
        <v>231</v>
      </c>
      <c r="B421" t="s">
        <v>1302</v>
      </c>
      <c r="C421" t="s">
        <v>1311</v>
      </c>
      <c r="D421" s="31" t="s">
        <v>1312</v>
      </c>
      <c r="E421" t="s">
        <v>2390</v>
      </c>
      <c r="F421" t="s">
        <v>2165</v>
      </c>
      <c r="G421" t="s">
        <v>910</v>
      </c>
      <c r="H421" t="s">
        <v>911</v>
      </c>
      <c r="I421">
        <v>61</v>
      </c>
      <c r="J421" t="str">
        <f t="shared" si="6"/>
        <v>COATA</v>
      </c>
      <c r="K421" t="s">
        <v>2997</v>
      </c>
    </row>
    <row r="422" spans="1:11" x14ac:dyDescent="0.25">
      <c r="A422">
        <v>233</v>
      </c>
      <c r="B422" t="s">
        <v>1302</v>
      </c>
      <c r="C422" t="s">
        <v>1315</v>
      </c>
      <c r="D422" s="31" t="s">
        <v>1316</v>
      </c>
      <c r="E422" t="s">
        <v>2392</v>
      </c>
      <c r="F422" t="s">
        <v>2165</v>
      </c>
      <c r="G422" t="s">
        <v>910</v>
      </c>
      <c r="H422" t="s">
        <v>911</v>
      </c>
      <c r="I422">
        <v>31</v>
      </c>
      <c r="J422" t="str">
        <f t="shared" si="6"/>
        <v>COATA</v>
      </c>
      <c r="K422" t="s">
        <v>2997</v>
      </c>
    </row>
    <row r="423" spans="1:11" x14ac:dyDescent="0.25">
      <c r="A423">
        <v>234</v>
      </c>
      <c r="B423" t="s">
        <v>1302</v>
      </c>
      <c r="C423" t="s">
        <v>1317</v>
      </c>
      <c r="D423" s="31" t="s">
        <v>1318</v>
      </c>
      <c r="E423" t="s">
        <v>2393</v>
      </c>
      <c r="F423" t="s">
        <v>2165</v>
      </c>
      <c r="G423" t="s">
        <v>910</v>
      </c>
      <c r="H423" t="s">
        <v>911</v>
      </c>
      <c r="I423">
        <v>20</v>
      </c>
      <c r="J423" t="str">
        <f t="shared" si="6"/>
        <v>COATA</v>
      </c>
      <c r="K423" t="s">
        <v>2996</v>
      </c>
    </row>
    <row r="424" spans="1:11" x14ac:dyDescent="0.25">
      <c r="A424">
        <v>235</v>
      </c>
      <c r="B424" t="s">
        <v>1302</v>
      </c>
      <c r="C424" t="s">
        <v>1319</v>
      </c>
      <c r="D424" s="31" t="s">
        <v>1320</v>
      </c>
      <c r="E424" t="s">
        <v>2394</v>
      </c>
      <c r="F424" t="s">
        <v>2165</v>
      </c>
      <c r="G424" t="s">
        <v>910</v>
      </c>
      <c r="H424" t="s">
        <v>911</v>
      </c>
      <c r="I424">
        <v>10</v>
      </c>
      <c r="J424" t="str">
        <f t="shared" si="6"/>
        <v>COATA</v>
      </c>
      <c r="K424" t="s">
        <v>2996</v>
      </c>
    </row>
    <row r="425" spans="1:11" x14ac:dyDescent="0.25">
      <c r="A425">
        <v>236</v>
      </c>
      <c r="B425" t="s">
        <v>1302</v>
      </c>
      <c r="C425" t="s">
        <v>1321</v>
      </c>
      <c r="D425" s="31" t="s">
        <v>1322</v>
      </c>
      <c r="E425" t="s">
        <v>2395</v>
      </c>
      <c r="F425" t="s">
        <v>2165</v>
      </c>
      <c r="G425" t="s">
        <v>910</v>
      </c>
      <c r="H425" t="s">
        <v>911</v>
      </c>
      <c r="I425">
        <v>10</v>
      </c>
      <c r="J425" t="str">
        <f t="shared" si="6"/>
        <v>COATA</v>
      </c>
      <c r="K425" t="s">
        <v>2996</v>
      </c>
    </row>
    <row r="426" spans="1:11" x14ac:dyDescent="0.25">
      <c r="A426">
        <v>237</v>
      </c>
      <c r="B426" t="s">
        <v>1302</v>
      </c>
      <c r="C426" t="s">
        <v>1323</v>
      </c>
      <c r="D426" s="31" t="s">
        <v>1324</v>
      </c>
      <c r="E426" t="s">
        <v>2396</v>
      </c>
      <c r="F426" t="s">
        <v>2165</v>
      </c>
      <c r="G426" t="s">
        <v>910</v>
      </c>
      <c r="H426" t="s">
        <v>911</v>
      </c>
      <c r="I426">
        <v>10</v>
      </c>
      <c r="J426" t="str">
        <f t="shared" si="6"/>
        <v>COATA</v>
      </c>
      <c r="K426" t="s">
        <v>2996</v>
      </c>
    </row>
    <row r="427" spans="1:11" x14ac:dyDescent="0.25">
      <c r="A427">
        <v>238</v>
      </c>
      <c r="B427" t="s">
        <v>1302</v>
      </c>
      <c r="C427" t="s">
        <v>1325</v>
      </c>
      <c r="D427" s="31" t="s">
        <v>1326</v>
      </c>
      <c r="E427" t="s">
        <v>2397</v>
      </c>
      <c r="F427" t="s">
        <v>2165</v>
      </c>
      <c r="G427" t="s">
        <v>910</v>
      </c>
      <c r="H427" t="s">
        <v>911</v>
      </c>
      <c r="I427">
        <v>15</v>
      </c>
      <c r="J427" t="str">
        <f t="shared" si="6"/>
        <v>COATA</v>
      </c>
      <c r="K427" t="s">
        <v>2996</v>
      </c>
    </row>
    <row r="428" spans="1:11" x14ac:dyDescent="0.25">
      <c r="A428">
        <v>239</v>
      </c>
      <c r="B428" t="s">
        <v>1302</v>
      </c>
      <c r="C428" t="s">
        <v>1327</v>
      </c>
      <c r="D428" s="31" t="s">
        <v>1328</v>
      </c>
      <c r="E428" t="s">
        <v>2398</v>
      </c>
      <c r="F428" t="s">
        <v>2165</v>
      </c>
      <c r="G428" t="s">
        <v>910</v>
      </c>
      <c r="H428" t="s">
        <v>911</v>
      </c>
      <c r="I428">
        <v>7</v>
      </c>
      <c r="J428" t="str">
        <f t="shared" si="6"/>
        <v>COATA</v>
      </c>
      <c r="K428" t="s">
        <v>2996</v>
      </c>
    </row>
    <row r="429" spans="1:11" x14ac:dyDescent="0.25">
      <c r="A429">
        <v>240</v>
      </c>
      <c r="B429" t="s">
        <v>1302</v>
      </c>
      <c r="C429" t="s">
        <v>1329</v>
      </c>
      <c r="D429" s="31" t="s">
        <v>1330</v>
      </c>
      <c r="E429" t="s">
        <v>2399</v>
      </c>
      <c r="F429" t="s">
        <v>2165</v>
      </c>
      <c r="G429" t="s">
        <v>910</v>
      </c>
      <c r="H429" t="s">
        <v>911</v>
      </c>
      <c r="I429">
        <v>9</v>
      </c>
      <c r="J429" t="str">
        <f t="shared" si="6"/>
        <v>COATA</v>
      </c>
      <c r="K429" t="s">
        <v>2996</v>
      </c>
    </row>
    <row r="430" spans="1:11" x14ac:dyDescent="0.25">
      <c r="A430">
        <v>241</v>
      </c>
      <c r="B430" t="s">
        <v>1302</v>
      </c>
      <c r="C430" t="s">
        <v>1331</v>
      </c>
      <c r="D430" s="31" t="s">
        <v>1332</v>
      </c>
      <c r="E430" t="s">
        <v>2400</v>
      </c>
      <c r="F430" t="s">
        <v>2167</v>
      </c>
      <c r="G430" t="s">
        <v>910</v>
      </c>
      <c r="H430" t="s">
        <v>911</v>
      </c>
      <c r="I430">
        <v>7</v>
      </c>
      <c r="J430" t="str">
        <f t="shared" si="6"/>
        <v>COATA</v>
      </c>
      <c r="K430" t="s">
        <v>2996</v>
      </c>
    </row>
    <row r="431" spans="1:11" x14ac:dyDescent="0.25">
      <c r="A431">
        <v>242</v>
      </c>
      <c r="B431" t="s">
        <v>1302</v>
      </c>
      <c r="C431" t="s">
        <v>1333</v>
      </c>
      <c r="D431" s="31" t="s">
        <v>1334</v>
      </c>
      <c r="E431" t="s">
        <v>2401</v>
      </c>
      <c r="F431" t="s">
        <v>2167</v>
      </c>
      <c r="G431" t="s">
        <v>910</v>
      </c>
      <c r="H431" t="s">
        <v>911</v>
      </c>
      <c r="I431">
        <v>10</v>
      </c>
      <c r="J431" t="str">
        <f t="shared" si="6"/>
        <v>COATA</v>
      </c>
      <c r="K431" t="s">
        <v>2996</v>
      </c>
    </row>
    <row r="432" spans="1:11" x14ac:dyDescent="0.25">
      <c r="A432">
        <v>243</v>
      </c>
      <c r="B432" t="s">
        <v>1302</v>
      </c>
      <c r="C432" t="s">
        <v>1313</v>
      </c>
      <c r="D432" s="31" t="s">
        <v>1335</v>
      </c>
      <c r="E432" t="s">
        <v>2402</v>
      </c>
      <c r="F432" t="s">
        <v>2167</v>
      </c>
      <c r="G432" t="s">
        <v>910</v>
      </c>
      <c r="H432" t="s">
        <v>911</v>
      </c>
      <c r="I432">
        <v>4</v>
      </c>
      <c r="J432" t="str">
        <f t="shared" si="6"/>
        <v>COATA</v>
      </c>
      <c r="K432" t="s">
        <v>2996</v>
      </c>
    </row>
    <row r="433" spans="1:11" x14ac:dyDescent="0.25">
      <c r="A433">
        <v>244</v>
      </c>
      <c r="B433" t="s">
        <v>1302</v>
      </c>
      <c r="C433" t="s">
        <v>1336</v>
      </c>
      <c r="D433" s="31" t="s">
        <v>1337</v>
      </c>
      <c r="E433" t="s">
        <v>2403</v>
      </c>
      <c r="F433" t="s">
        <v>2167</v>
      </c>
      <c r="G433" t="s">
        <v>910</v>
      </c>
      <c r="H433" t="s">
        <v>911</v>
      </c>
      <c r="I433">
        <v>6</v>
      </c>
      <c r="J433" t="str">
        <f t="shared" si="6"/>
        <v>COATA</v>
      </c>
      <c r="K433" t="s">
        <v>2996</v>
      </c>
    </row>
    <row r="434" spans="1:11" x14ac:dyDescent="0.25">
      <c r="A434">
        <v>245</v>
      </c>
      <c r="B434" t="s">
        <v>1302</v>
      </c>
      <c r="C434" t="s">
        <v>1338</v>
      </c>
      <c r="D434" s="31" t="s">
        <v>1339</v>
      </c>
      <c r="E434" t="s">
        <v>2404</v>
      </c>
      <c r="F434" t="s">
        <v>2167</v>
      </c>
      <c r="G434" t="s">
        <v>910</v>
      </c>
      <c r="H434" t="s">
        <v>911</v>
      </c>
      <c r="I434">
        <v>7</v>
      </c>
      <c r="J434" t="str">
        <f t="shared" si="6"/>
        <v>COATA</v>
      </c>
      <c r="K434" t="s">
        <v>2996</v>
      </c>
    </row>
    <row r="435" spans="1:11" x14ac:dyDescent="0.25">
      <c r="A435">
        <v>246</v>
      </c>
      <c r="B435" t="s">
        <v>1302</v>
      </c>
      <c r="C435" t="s">
        <v>1340</v>
      </c>
      <c r="D435" s="31" t="s">
        <v>1341</v>
      </c>
      <c r="E435" t="s">
        <v>2405</v>
      </c>
      <c r="F435" t="s">
        <v>2167</v>
      </c>
      <c r="G435" t="s">
        <v>910</v>
      </c>
      <c r="H435" t="s">
        <v>911</v>
      </c>
      <c r="I435">
        <v>5</v>
      </c>
      <c r="J435" t="str">
        <f t="shared" si="6"/>
        <v>COATA</v>
      </c>
      <c r="K435" t="s">
        <v>2996</v>
      </c>
    </row>
    <row r="436" spans="1:11" x14ac:dyDescent="0.25">
      <c r="A436">
        <v>247</v>
      </c>
      <c r="B436" t="s">
        <v>1302</v>
      </c>
      <c r="C436" t="s">
        <v>1325</v>
      </c>
      <c r="D436" s="31" t="s">
        <v>1342</v>
      </c>
      <c r="E436" t="s">
        <v>2406</v>
      </c>
      <c r="F436" t="s">
        <v>2167</v>
      </c>
      <c r="G436" t="s">
        <v>910</v>
      </c>
      <c r="H436" t="s">
        <v>911</v>
      </c>
      <c r="I436">
        <v>9</v>
      </c>
      <c r="J436" t="str">
        <f t="shared" si="6"/>
        <v>COATA</v>
      </c>
      <c r="K436" t="s">
        <v>2996</v>
      </c>
    </row>
    <row r="437" spans="1:11" x14ac:dyDescent="0.25">
      <c r="A437">
        <v>248</v>
      </c>
      <c r="B437" t="s">
        <v>1302</v>
      </c>
      <c r="C437" t="s">
        <v>1311</v>
      </c>
      <c r="D437" s="31" t="s">
        <v>1343</v>
      </c>
      <c r="E437" t="s">
        <v>2407</v>
      </c>
      <c r="F437" t="s">
        <v>2167</v>
      </c>
      <c r="G437" t="s">
        <v>910</v>
      </c>
      <c r="H437" t="s">
        <v>911</v>
      </c>
      <c r="I437">
        <v>15</v>
      </c>
      <c r="J437" t="str">
        <f t="shared" si="6"/>
        <v>COATA</v>
      </c>
      <c r="K437" t="s">
        <v>2997</v>
      </c>
    </row>
    <row r="438" spans="1:11" x14ac:dyDescent="0.25">
      <c r="A438">
        <v>249</v>
      </c>
      <c r="B438" t="s">
        <v>1302</v>
      </c>
      <c r="C438" t="s">
        <v>1344</v>
      </c>
      <c r="D438" s="31" t="s">
        <v>1345</v>
      </c>
      <c r="E438" t="s">
        <v>2408</v>
      </c>
      <c r="F438" t="s">
        <v>2167</v>
      </c>
      <c r="G438" t="s">
        <v>910</v>
      </c>
      <c r="H438" t="s">
        <v>911</v>
      </c>
      <c r="I438">
        <v>10</v>
      </c>
      <c r="J438" t="str">
        <f t="shared" si="6"/>
        <v>COATA</v>
      </c>
      <c r="K438" t="s">
        <v>2996</v>
      </c>
    </row>
    <row r="439" spans="1:11" x14ac:dyDescent="0.25">
      <c r="A439">
        <v>250</v>
      </c>
      <c r="B439" t="s">
        <v>1302</v>
      </c>
      <c r="C439" t="s">
        <v>1315</v>
      </c>
      <c r="D439" s="31" t="s">
        <v>1346</v>
      </c>
      <c r="E439" t="s">
        <v>2409</v>
      </c>
      <c r="F439" t="s">
        <v>2167</v>
      </c>
      <c r="G439" t="s">
        <v>910</v>
      </c>
      <c r="H439" t="s">
        <v>911</v>
      </c>
      <c r="I439">
        <v>11</v>
      </c>
      <c r="J439" t="str">
        <f t="shared" si="6"/>
        <v>COATA</v>
      </c>
      <c r="K439" t="s">
        <v>2997</v>
      </c>
    </row>
    <row r="440" spans="1:11" x14ac:dyDescent="0.25">
      <c r="A440">
        <v>251</v>
      </c>
      <c r="B440" t="s">
        <v>1302</v>
      </c>
      <c r="C440" t="s">
        <v>1347</v>
      </c>
      <c r="D440" s="31" t="s">
        <v>1348</v>
      </c>
      <c r="E440" t="s">
        <v>2410</v>
      </c>
      <c r="F440" t="s">
        <v>2167</v>
      </c>
      <c r="G440" t="s">
        <v>910</v>
      </c>
      <c r="H440" t="s">
        <v>911</v>
      </c>
      <c r="I440">
        <v>7</v>
      </c>
      <c r="J440" t="str">
        <f t="shared" si="6"/>
        <v>COATA</v>
      </c>
      <c r="K440" t="s">
        <v>2996</v>
      </c>
    </row>
    <row r="441" spans="1:11" x14ac:dyDescent="0.25">
      <c r="A441">
        <v>252</v>
      </c>
      <c r="B441" t="s">
        <v>1302</v>
      </c>
      <c r="C441" t="s">
        <v>1145</v>
      </c>
      <c r="D441" s="31" t="s">
        <v>1349</v>
      </c>
      <c r="E441" t="s">
        <v>2411</v>
      </c>
      <c r="F441" t="s">
        <v>2167</v>
      </c>
      <c r="G441" t="s">
        <v>910</v>
      </c>
      <c r="H441" t="s">
        <v>911</v>
      </c>
      <c r="I441">
        <v>8</v>
      </c>
      <c r="J441" t="str">
        <f t="shared" si="6"/>
        <v>COATA</v>
      </c>
      <c r="K441" t="s">
        <v>2996</v>
      </c>
    </row>
    <row r="442" spans="1:11" x14ac:dyDescent="0.25">
      <c r="A442">
        <v>253</v>
      </c>
      <c r="B442" t="s">
        <v>1302</v>
      </c>
      <c r="C442" t="s">
        <v>1350</v>
      </c>
      <c r="D442" s="31" t="s">
        <v>1351</v>
      </c>
      <c r="E442" t="s">
        <v>2412</v>
      </c>
      <c r="F442" t="s">
        <v>2167</v>
      </c>
      <c r="G442" t="s">
        <v>910</v>
      </c>
      <c r="H442" t="s">
        <v>911</v>
      </c>
      <c r="I442">
        <v>8</v>
      </c>
      <c r="J442" t="str">
        <f t="shared" si="6"/>
        <v>COATA</v>
      </c>
      <c r="K442" t="s">
        <v>2996</v>
      </c>
    </row>
    <row r="443" spans="1:11" x14ac:dyDescent="0.25">
      <c r="A443">
        <v>254</v>
      </c>
      <c r="B443" t="s">
        <v>1302</v>
      </c>
      <c r="C443" t="s">
        <v>1145</v>
      </c>
      <c r="D443" s="31" t="s">
        <v>1352</v>
      </c>
      <c r="E443" t="s">
        <v>2413</v>
      </c>
      <c r="F443" t="s">
        <v>2167</v>
      </c>
      <c r="G443" t="s">
        <v>910</v>
      </c>
      <c r="H443" t="s">
        <v>911</v>
      </c>
      <c r="I443">
        <v>8</v>
      </c>
      <c r="J443" t="str">
        <f t="shared" si="6"/>
        <v>COATA</v>
      </c>
      <c r="K443" t="s">
        <v>2996</v>
      </c>
    </row>
    <row r="444" spans="1:11" x14ac:dyDescent="0.25">
      <c r="A444">
        <v>257</v>
      </c>
      <c r="B444" t="s">
        <v>1355</v>
      </c>
      <c r="C444" t="s">
        <v>1356</v>
      </c>
      <c r="D444" s="31" t="s">
        <v>1357</v>
      </c>
      <c r="E444" t="s">
        <v>2416</v>
      </c>
      <c r="F444" t="s">
        <v>2167</v>
      </c>
      <c r="G444" t="s">
        <v>910</v>
      </c>
      <c r="H444" t="s">
        <v>911</v>
      </c>
      <c r="I444">
        <v>8</v>
      </c>
      <c r="J444" t="str">
        <f t="shared" si="6"/>
        <v>HUATA</v>
      </c>
      <c r="K444" t="s">
        <v>2996</v>
      </c>
    </row>
    <row r="445" spans="1:11" x14ac:dyDescent="0.25">
      <c r="A445">
        <v>258</v>
      </c>
      <c r="B445" t="s">
        <v>1355</v>
      </c>
      <c r="C445" t="s">
        <v>1358</v>
      </c>
      <c r="D445" s="31" t="s">
        <v>1359</v>
      </c>
      <c r="E445" t="s">
        <v>2417</v>
      </c>
      <c r="F445" t="s">
        <v>2167</v>
      </c>
      <c r="G445" t="s">
        <v>910</v>
      </c>
      <c r="H445" t="s">
        <v>911</v>
      </c>
      <c r="I445">
        <v>3</v>
      </c>
      <c r="J445" t="str">
        <f t="shared" si="6"/>
        <v>HUATA</v>
      </c>
      <c r="K445" t="s">
        <v>2996</v>
      </c>
    </row>
    <row r="446" spans="1:11" x14ac:dyDescent="0.25">
      <c r="A446">
        <v>259</v>
      </c>
      <c r="B446" t="s">
        <v>1355</v>
      </c>
      <c r="C446" t="s">
        <v>1360</v>
      </c>
      <c r="D446" s="31" t="s">
        <v>1361</v>
      </c>
      <c r="E446" t="s">
        <v>2418</v>
      </c>
      <c r="F446" t="s">
        <v>2167</v>
      </c>
      <c r="G446" t="s">
        <v>910</v>
      </c>
      <c r="H446" t="s">
        <v>911</v>
      </c>
      <c r="I446">
        <v>10</v>
      </c>
      <c r="J446" t="str">
        <f t="shared" si="6"/>
        <v>HUATA</v>
      </c>
      <c r="K446" t="s">
        <v>2996</v>
      </c>
    </row>
    <row r="447" spans="1:11" x14ac:dyDescent="0.25">
      <c r="A447">
        <v>260</v>
      </c>
      <c r="B447" t="s">
        <v>1355</v>
      </c>
      <c r="C447" t="s">
        <v>1362</v>
      </c>
      <c r="D447" s="31" t="s">
        <v>1363</v>
      </c>
      <c r="E447" t="s">
        <v>2419</v>
      </c>
      <c r="F447" t="s">
        <v>2167</v>
      </c>
      <c r="G447" t="s">
        <v>910</v>
      </c>
      <c r="H447" t="s">
        <v>911</v>
      </c>
      <c r="I447">
        <v>5</v>
      </c>
      <c r="J447" t="str">
        <f t="shared" si="6"/>
        <v>HUATA</v>
      </c>
      <c r="K447" t="s">
        <v>2996</v>
      </c>
    </row>
    <row r="448" spans="1:11" x14ac:dyDescent="0.25">
      <c r="A448">
        <v>261</v>
      </c>
      <c r="B448" t="s">
        <v>1355</v>
      </c>
      <c r="C448" t="s">
        <v>1364</v>
      </c>
      <c r="D448" s="31" t="s">
        <v>1365</v>
      </c>
      <c r="E448" t="s">
        <v>2420</v>
      </c>
      <c r="F448" t="s">
        <v>2165</v>
      </c>
      <c r="G448" t="s">
        <v>910</v>
      </c>
      <c r="H448" t="s">
        <v>911</v>
      </c>
      <c r="I448">
        <v>18</v>
      </c>
      <c r="J448" t="str">
        <f t="shared" si="6"/>
        <v>HUATA</v>
      </c>
      <c r="K448" t="s">
        <v>2996</v>
      </c>
    </row>
    <row r="449" spans="1:11" x14ac:dyDescent="0.25">
      <c r="A449">
        <v>262</v>
      </c>
      <c r="B449" t="s">
        <v>1355</v>
      </c>
      <c r="C449" t="s">
        <v>1358</v>
      </c>
      <c r="D449" s="31" t="s">
        <v>1366</v>
      </c>
      <c r="E449" t="s">
        <v>2421</v>
      </c>
      <c r="F449" t="s">
        <v>2165</v>
      </c>
      <c r="G449" t="s">
        <v>910</v>
      </c>
      <c r="H449" t="s">
        <v>911</v>
      </c>
      <c r="I449">
        <v>6</v>
      </c>
      <c r="J449" t="str">
        <f t="shared" si="6"/>
        <v>HUATA</v>
      </c>
      <c r="K449" t="s">
        <v>2996</v>
      </c>
    </row>
    <row r="450" spans="1:11" x14ac:dyDescent="0.25">
      <c r="A450">
        <v>263</v>
      </c>
      <c r="B450" t="s">
        <v>1355</v>
      </c>
      <c r="C450" t="s">
        <v>1360</v>
      </c>
      <c r="D450" s="31" t="s">
        <v>1367</v>
      </c>
      <c r="E450" t="s">
        <v>2422</v>
      </c>
      <c r="F450" t="s">
        <v>2165</v>
      </c>
      <c r="G450" t="s">
        <v>910</v>
      </c>
      <c r="H450" t="s">
        <v>911</v>
      </c>
      <c r="I450">
        <v>2</v>
      </c>
      <c r="J450" t="str">
        <f t="shared" ref="J450:J513" si="7">+B450</f>
        <v>HUATA</v>
      </c>
      <c r="K450" t="s">
        <v>2996</v>
      </c>
    </row>
    <row r="451" spans="1:11" x14ac:dyDescent="0.25">
      <c r="A451">
        <v>264</v>
      </c>
      <c r="B451" t="s">
        <v>1355</v>
      </c>
      <c r="C451" t="s">
        <v>1362</v>
      </c>
      <c r="D451" s="31" t="s">
        <v>1368</v>
      </c>
      <c r="E451" t="s">
        <v>2423</v>
      </c>
      <c r="F451" t="s">
        <v>2165</v>
      </c>
      <c r="G451" t="s">
        <v>910</v>
      </c>
      <c r="H451" t="s">
        <v>911</v>
      </c>
      <c r="I451">
        <v>15</v>
      </c>
      <c r="J451" t="str">
        <f t="shared" si="7"/>
        <v>HUATA</v>
      </c>
      <c r="K451" t="s">
        <v>2996</v>
      </c>
    </row>
    <row r="452" spans="1:11" x14ac:dyDescent="0.25">
      <c r="A452">
        <v>266</v>
      </c>
      <c r="B452" t="s">
        <v>1371</v>
      </c>
      <c r="C452" t="s">
        <v>1372</v>
      </c>
      <c r="D452" s="31" t="s">
        <v>1373</v>
      </c>
      <c r="E452" t="s">
        <v>2425</v>
      </c>
      <c r="F452" t="s">
        <v>2165</v>
      </c>
      <c r="G452" t="s">
        <v>910</v>
      </c>
      <c r="H452" t="s">
        <v>911</v>
      </c>
      <c r="I452">
        <v>23</v>
      </c>
      <c r="J452" t="str">
        <f t="shared" si="7"/>
        <v>MAÑAZO</v>
      </c>
      <c r="K452" t="s">
        <v>2997</v>
      </c>
    </row>
    <row r="453" spans="1:11" x14ac:dyDescent="0.25">
      <c r="A453">
        <v>267</v>
      </c>
      <c r="B453" t="s">
        <v>1371</v>
      </c>
      <c r="C453" t="s">
        <v>1371</v>
      </c>
      <c r="D453" s="31" t="s">
        <v>1374</v>
      </c>
      <c r="E453" t="s">
        <v>2426</v>
      </c>
      <c r="F453" t="s">
        <v>2165</v>
      </c>
      <c r="G453" t="s">
        <v>910</v>
      </c>
      <c r="H453" t="s">
        <v>911</v>
      </c>
      <c r="I453">
        <v>19</v>
      </c>
      <c r="J453" t="str">
        <f t="shared" si="7"/>
        <v>MAÑAZO</v>
      </c>
      <c r="K453" t="s">
        <v>2997</v>
      </c>
    </row>
    <row r="454" spans="1:11" x14ac:dyDescent="0.25">
      <c r="A454">
        <v>268</v>
      </c>
      <c r="B454" t="s">
        <v>1371</v>
      </c>
      <c r="C454" t="s">
        <v>1109</v>
      </c>
      <c r="D454" s="31" t="s">
        <v>1375</v>
      </c>
      <c r="E454" t="s">
        <v>2427</v>
      </c>
      <c r="F454" t="s">
        <v>2165</v>
      </c>
      <c r="G454" t="s">
        <v>910</v>
      </c>
      <c r="H454" t="s">
        <v>911</v>
      </c>
      <c r="I454">
        <v>24</v>
      </c>
      <c r="J454" t="str">
        <f t="shared" si="7"/>
        <v>MAÑAZO</v>
      </c>
      <c r="K454" t="s">
        <v>2997</v>
      </c>
    </row>
    <row r="455" spans="1:11" x14ac:dyDescent="0.25">
      <c r="A455">
        <v>269</v>
      </c>
      <c r="B455" t="s">
        <v>1371</v>
      </c>
      <c r="C455" t="s">
        <v>1376</v>
      </c>
      <c r="D455" s="31" t="s">
        <v>1377</v>
      </c>
      <c r="E455" t="s">
        <v>2428</v>
      </c>
      <c r="F455" t="s">
        <v>2165</v>
      </c>
      <c r="G455" t="s">
        <v>910</v>
      </c>
      <c r="H455" t="s">
        <v>911</v>
      </c>
      <c r="I455">
        <v>9</v>
      </c>
      <c r="J455" t="str">
        <f t="shared" si="7"/>
        <v>MAÑAZO</v>
      </c>
      <c r="K455" t="s">
        <v>2996</v>
      </c>
    </row>
    <row r="456" spans="1:11" x14ac:dyDescent="0.25">
      <c r="A456">
        <v>270</v>
      </c>
      <c r="B456" t="s">
        <v>1371</v>
      </c>
      <c r="C456" t="s">
        <v>1378</v>
      </c>
      <c r="D456" s="31" t="s">
        <v>1379</v>
      </c>
      <c r="E456" t="s">
        <v>2429</v>
      </c>
      <c r="F456" t="s">
        <v>2165</v>
      </c>
      <c r="G456" t="s">
        <v>910</v>
      </c>
      <c r="H456" t="s">
        <v>911</v>
      </c>
      <c r="I456">
        <v>13</v>
      </c>
      <c r="J456" t="str">
        <f t="shared" si="7"/>
        <v>MAÑAZO</v>
      </c>
      <c r="K456" t="s">
        <v>2996</v>
      </c>
    </row>
    <row r="457" spans="1:11" x14ac:dyDescent="0.25">
      <c r="A457">
        <v>271</v>
      </c>
      <c r="B457" t="s">
        <v>1371</v>
      </c>
      <c r="C457" t="s">
        <v>1380</v>
      </c>
      <c r="D457" s="31" t="s">
        <v>1381</v>
      </c>
      <c r="E457" t="s">
        <v>2430</v>
      </c>
      <c r="F457" t="s">
        <v>2165</v>
      </c>
      <c r="G457" t="s">
        <v>910</v>
      </c>
      <c r="H457" t="s">
        <v>911</v>
      </c>
      <c r="I457">
        <v>9</v>
      </c>
      <c r="J457" t="str">
        <f t="shared" si="7"/>
        <v>MAÑAZO</v>
      </c>
      <c r="K457" t="s">
        <v>2996</v>
      </c>
    </row>
    <row r="458" spans="1:11" x14ac:dyDescent="0.25">
      <c r="A458">
        <v>272</v>
      </c>
      <c r="B458" t="s">
        <v>1371</v>
      </c>
      <c r="C458" t="s">
        <v>1382</v>
      </c>
      <c r="D458" s="31" t="s">
        <v>1383</v>
      </c>
      <c r="E458" t="s">
        <v>2431</v>
      </c>
      <c r="F458" t="s">
        <v>2167</v>
      </c>
      <c r="G458" t="s">
        <v>910</v>
      </c>
      <c r="H458" t="s">
        <v>911</v>
      </c>
      <c r="I458">
        <v>9</v>
      </c>
      <c r="J458" t="str">
        <f t="shared" si="7"/>
        <v>MAÑAZO</v>
      </c>
      <c r="K458" t="s">
        <v>2996</v>
      </c>
    </row>
    <row r="459" spans="1:11" x14ac:dyDescent="0.25">
      <c r="A459">
        <v>273</v>
      </c>
      <c r="B459" t="s">
        <v>1371</v>
      </c>
      <c r="C459" t="s">
        <v>1384</v>
      </c>
      <c r="D459" s="31" t="s">
        <v>1385</v>
      </c>
      <c r="E459" t="s">
        <v>2432</v>
      </c>
      <c r="F459" t="s">
        <v>2167</v>
      </c>
      <c r="G459" t="s">
        <v>910</v>
      </c>
      <c r="H459" t="s">
        <v>911</v>
      </c>
      <c r="I459">
        <v>3</v>
      </c>
      <c r="J459" t="str">
        <f t="shared" si="7"/>
        <v>MAÑAZO</v>
      </c>
      <c r="K459" t="s">
        <v>2996</v>
      </c>
    </row>
    <row r="460" spans="1:11" x14ac:dyDescent="0.25">
      <c r="A460">
        <v>274</v>
      </c>
      <c r="B460" t="s">
        <v>1371</v>
      </c>
      <c r="C460" t="s">
        <v>1386</v>
      </c>
      <c r="D460" s="31" t="s">
        <v>1387</v>
      </c>
      <c r="E460" t="s">
        <v>2433</v>
      </c>
      <c r="F460" t="s">
        <v>2167</v>
      </c>
      <c r="G460" t="s">
        <v>910</v>
      </c>
      <c r="H460" t="s">
        <v>911</v>
      </c>
      <c r="I460">
        <v>4</v>
      </c>
      <c r="J460" t="str">
        <f t="shared" si="7"/>
        <v>MAÑAZO</v>
      </c>
      <c r="K460" t="s">
        <v>2996</v>
      </c>
    </row>
    <row r="461" spans="1:11" x14ac:dyDescent="0.25">
      <c r="A461">
        <v>275</v>
      </c>
      <c r="B461" t="s">
        <v>1371</v>
      </c>
      <c r="C461" t="s">
        <v>1388</v>
      </c>
      <c r="D461" s="31" t="s">
        <v>1389</v>
      </c>
      <c r="E461" t="s">
        <v>2434</v>
      </c>
      <c r="F461" t="s">
        <v>2167</v>
      </c>
      <c r="G461" t="s">
        <v>910</v>
      </c>
      <c r="H461" t="s">
        <v>911</v>
      </c>
      <c r="I461">
        <v>7</v>
      </c>
      <c r="J461" t="str">
        <f t="shared" si="7"/>
        <v>MAÑAZO</v>
      </c>
      <c r="K461" t="s">
        <v>2996</v>
      </c>
    </row>
    <row r="462" spans="1:11" x14ac:dyDescent="0.25">
      <c r="A462">
        <v>276</v>
      </c>
      <c r="B462" t="s">
        <v>1371</v>
      </c>
      <c r="C462" t="s">
        <v>1388</v>
      </c>
      <c r="D462" s="31" t="s">
        <v>1390</v>
      </c>
      <c r="E462" t="s">
        <v>2435</v>
      </c>
      <c r="F462" t="s">
        <v>2167</v>
      </c>
      <c r="G462" t="s">
        <v>910</v>
      </c>
      <c r="H462" t="s">
        <v>911</v>
      </c>
      <c r="I462">
        <v>14</v>
      </c>
      <c r="J462" t="str">
        <f t="shared" si="7"/>
        <v>MAÑAZO</v>
      </c>
      <c r="K462" t="s">
        <v>2996</v>
      </c>
    </row>
    <row r="463" spans="1:11" x14ac:dyDescent="0.25">
      <c r="A463">
        <v>277</v>
      </c>
      <c r="B463" t="s">
        <v>1371</v>
      </c>
      <c r="C463" t="s">
        <v>1391</v>
      </c>
      <c r="D463" s="31" t="s">
        <v>1392</v>
      </c>
      <c r="E463" t="s">
        <v>2436</v>
      </c>
      <c r="F463" t="s">
        <v>2167</v>
      </c>
      <c r="G463" t="s">
        <v>910</v>
      </c>
      <c r="H463" t="s">
        <v>911</v>
      </c>
      <c r="I463">
        <v>5</v>
      </c>
      <c r="J463" t="str">
        <f t="shared" si="7"/>
        <v>MAÑAZO</v>
      </c>
      <c r="K463" t="s">
        <v>2996</v>
      </c>
    </row>
    <row r="464" spans="1:11" x14ac:dyDescent="0.25">
      <c r="A464">
        <v>278</v>
      </c>
      <c r="B464" t="s">
        <v>1371</v>
      </c>
      <c r="C464" t="s">
        <v>1393</v>
      </c>
      <c r="D464" s="31" t="s">
        <v>1394</v>
      </c>
      <c r="E464" t="s">
        <v>2437</v>
      </c>
      <c r="F464" t="s">
        <v>2167</v>
      </c>
      <c r="G464" t="s">
        <v>910</v>
      </c>
      <c r="H464" t="s">
        <v>911</v>
      </c>
      <c r="I464">
        <v>8</v>
      </c>
      <c r="J464" t="str">
        <f t="shared" si="7"/>
        <v>MAÑAZO</v>
      </c>
      <c r="K464" t="s">
        <v>2996</v>
      </c>
    </row>
    <row r="465" spans="1:11" x14ac:dyDescent="0.25">
      <c r="A465">
        <v>279</v>
      </c>
      <c r="B465" t="s">
        <v>1371</v>
      </c>
      <c r="C465" t="s">
        <v>1005</v>
      </c>
      <c r="D465" s="31" t="s">
        <v>1395</v>
      </c>
      <c r="E465" t="s">
        <v>2438</v>
      </c>
      <c r="F465" t="s">
        <v>2167</v>
      </c>
      <c r="G465" t="s">
        <v>910</v>
      </c>
      <c r="H465" t="s">
        <v>911</v>
      </c>
      <c r="I465">
        <v>14</v>
      </c>
      <c r="J465" t="str">
        <f t="shared" si="7"/>
        <v>MAÑAZO</v>
      </c>
      <c r="K465" t="s">
        <v>2996</v>
      </c>
    </row>
    <row r="466" spans="1:11" x14ac:dyDescent="0.25">
      <c r="A466">
        <v>280</v>
      </c>
      <c r="B466" t="s">
        <v>1371</v>
      </c>
      <c r="C466" t="s">
        <v>1376</v>
      </c>
      <c r="D466" s="31" t="s">
        <v>1396</v>
      </c>
      <c r="E466" t="s">
        <v>2439</v>
      </c>
      <c r="F466" t="s">
        <v>2167</v>
      </c>
      <c r="G466" t="s">
        <v>910</v>
      </c>
      <c r="H466" t="s">
        <v>911</v>
      </c>
      <c r="I466">
        <v>11</v>
      </c>
      <c r="J466" t="str">
        <f t="shared" si="7"/>
        <v>MAÑAZO</v>
      </c>
      <c r="K466" t="s">
        <v>2996</v>
      </c>
    </row>
    <row r="467" spans="1:11" x14ac:dyDescent="0.25">
      <c r="A467">
        <v>281</v>
      </c>
      <c r="B467" t="s">
        <v>1371</v>
      </c>
      <c r="C467" t="s">
        <v>1376</v>
      </c>
      <c r="D467" s="31" t="s">
        <v>1397</v>
      </c>
      <c r="E467" t="s">
        <v>2440</v>
      </c>
      <c r="F467" t="s">
        <v>2167</v>
      </c>
      <c r="G467" t="s">
        <v>910</v>
      </c>
      <c r="H467" t="s">
        <v>911</v>
      </c>
      <c r="I467">
        <v>11</v>
      </c>
      <c r="J467" t="str">
        <f t="shared" si="7"/>
        <v>MAÑAZO</v>
      </c>
      <c r="K467" t="s">
        <v>2996</v>
      </c>
    </row>
    <row r="468" spans="1:11" x14ac:dyDescent="0.25">
      <c r="A468">
        <v>282</v>
      </c>
      <c r="B468" t="s">
        <v>1371</v>
      </c>
      <c r="C468" t="s">
        <v>1398</v>
      </c>
      <c r="D468" s="31" t="s">
        <v>1399</v>
      </c>
      <c r="E468" t="s">
        <v>2441</v>
      </c>
      <c r="F468" t="s">
        <v>2167</v>
      </c>
      <c r="G468" t="s">
        <v>910</v>
      </c>
      <c r="H468" t="s">
        <v>911</v>
      </c>
      <c r="I468">
        <v>9</v>
      </c>
      <c r="J468" t="str">
        <f t="shared" si="7"/>
        <v>MAÑAZO</v>
      </c>
      <c r="K468" t="s">
        <v>2996</v>
      </c>
    </row>
    <row r="469" spans="1:11" x14ac:dyDescent="0.25">
      <c r="A469">
        <v>283</v>
      </c>
      <c r="B469" t="s">
        <v>1371</v>
      </c>
      <c r="C469" t="s">
        <v>1398</v>
      </c>
      <c r="D469" s="31" t="s">
        <v>1400</v>
      </c>
      <c r="E469" t="s">
        <v>2442</v>
      </c>
      <c r="F469" t="s">
        <v>2167</v>
      </c>
      <c r="G469" t="s">
        <v>910</v>
      </c>
      <c r="H469" t="s">
        <v>911</v>
      </c>
      <c r="I469">
        <v>13</v>
      </c>
      <c r="J469" t="str">
        <f t="shared" si="7"/>
        <v>MAÑAZO</v>
      </c>
      <c r="K469" t="s">
        <v>2996</v>
      </c>
    </row>
    <row r="470" spans="1:11" x14ac:dyDescent="0.25">
      <c r="A470">
        <v>284</v>
      </c>
      <c r="B470" t="s">
        <v>1371</v>
      </c>
      <c r="C470" t="s">
        <v>1371</v>
      </c>
      <c r="D470" s="31" t="s">
        <v>1401</v>
      </c>
      <c r="E470" t="s">
        <v>2443</v>
      </c>
      <c r="F470" t="s">
        <v>2167</v>
      </c>
      <c r="G470" t="s">
        <v>910</v>
      </c>
      <c r="H470" t="s">
        <v>911</v>
      </c>
      <c r="I470">
        <v>14</v>
      </c>
      <c r="J470" t="str">
        <f t="shared" si="7"/>
        <v>MAÑAZO</v>
      </c>
      <c r="K470" t="s">
        <v>2997</v>
      </c>
    </row>
    <row r="471" spans="1:11" x14ac:dyDescent="0.25">
      <c r="A471">
        <v>287</v>
      </c>
      <c r="B471" t="s">
        <v>1405</v>
      </c>
      <c r="C471" t="s">
        <v>1141</v>
      </c>
      <c r="D471" s="31" t="s">
        <v>1406</v>
      </c>
      <c r="E471" t="s">
        <v>2446</v>
      </c>
      <c r="F471" t="s">
        <v>2167</v>
      </c>
      <c r="G471" t="s">
        <v>910</v>
      </c>
      <c r="H471" t="s">
        <v>911</v>
      </c>
      <c r="I471">
        <v>7</v>
      </c>
      <c r="J471" t="str">
        <f t="shared" si="7"/>
        <v>PAUCARCOLLA</v>
      </c>
      <c r="K471" t="s">
        <v>2997</v>
      </c>
    </row>
    <row r="472" spans="1:11" x14ac:dyDescent="0.25">
      <c r="A472">
        <v>288</v>
      </c>
      <c r="B472" t="s">
        <v>1405</v>
      </c>
      <c r="C472" t="s">
        <v>1407</v>
      </c>
      <c r="D472" s="31" t="s">
        <v>1408</v>
      </c>
      <c r="E472" t="s">
        <v>2447</v>
      </c>
      <c r="F472" t="s">
        <v>2167</v>
      </c>
      <c r="G472" t="s">
        <v>910</v>
      </c>
      <c r="H472" t="s">
        <v>911</v>
      </c>
      <c r="I472">
        <v>2</v>
      </c>
      <c r="J472" t="str">
        <f t="shared" si="7"/>
        <v>PAUCARCOLLA</v>
      </c>
      <c r="K472" t="s">
        <v>2996</v>
      </c>
    </row>
    <row r="473" spans="1:11" x14ac:dyDescent="0.25">
      <c r="A473">
        <v>289</v>
      </c>
      <c r="B473" t="s">
        <v>1405</v>
      </c>
      <c r="C473" t="s">
        <v>1409</v>
      </c>
      <c r="D473" s="31" t="s">
        <v>1410</v>
      </c>
      <c r="E473" t="s">
        <v>2448</v>
      </c>
      <c r="F473" t="s">
        <v>2167</v>
      </c>
      <c r="G473" t="s">
        <v>910</v>
      </c>
      <c r="H473" t="s">
        <v>911</v>
      </c>
      <c r="I473">
        <v>8</v>
      </c>
      <c r="J473" t="str">
        <f t="shared" si="7"/>
        <v>PAUCARCOLLA</v>
      </c>
      <c r="K473" t="s">
        <v>2996</v>
      </c>
    </row>
    <row r="474" spans="1:11" x14ac:dyDescent="0.25">
      <c r="A474">
        <v>290</v>
      </c>
      <c r="B474" t="s">
        <v>1405</v>
      </c>
      <c r="C474" t="s">
        <v>1411</v>
      </c>
      <c r="D474" s="31" t="s">
        <v>1412</v>
      </c>
      <c r="E474" t="s">
        <v>2449</v>
      </c>
      <c r="F474" t="s">
        <v>2167</v>
      </c>
      <c r="G474" t="s">
        <v>910</v>
      </c>
      <c r="H474" t="s">
        <v>911</v>
      </c>
      <c r="I474">
        <v>7</v>
      </c>
      <c r="J474" t="str">
        <f t="shared" si="7"/>
        <v>PAUCARCOLLA</v>
      </c>
      <c r="K474" t="s">
        <v>2996</v>
      </c>
    </row>
    <row r="475" spans="1:11" x14ac:dyDescent="0.25">
      <c r="A475">
        <v>291</v>
      </c>
      <c r="B475" t="s">
        <v>1405</v>
      </c>
      <c r="C475" t="s">
        <v>1413</v>
      </c>
      <c r="D475" s="31" t="s">
        <v>1414</v>
      </c>
      <c r="E475" t="s">
        <v>2450</v>
      </c>
      <c r="F475" t="s">
        <v>2167</v>
      </c>
      <c r="G475" t="s">
        <v>910</v>
      </c>
      <c r="H475" t="s">
        <v>911</v>
      </c>
      <c r="I475">
        <v>2</v>
      </c>
      <c r="J475" t="str">
        <f t="shared" si="7"/>
        <v>PAUCARCOLLA</v>
      </c>
      <c r="K475" t="s">
        <v>2996</v>
      </c>
    </row>
    <row r="476" spans="1:11" x14ac:dyDescent="0.25">
      <c r="A476">
        <v>292</v>
      </c>
      <c r="B476" t="s">
        <v>1405</v>
      </c>
      <c r="C476" t="s">
        <v>1415</v>
      </c>
      <c r="D476" s="31" t="s">
        <v>1416</v>
      </c>
      <c r="E476" t="s">
        <v>2451</v>
      </c>
      <c r="F476" t="s">
        <v>2167</v>
      </c>
      <c r="G476" t="s">
        <v>910</v>
      </c>
      <c r="H476" t="s">
        <v>911</v>
      </c>
      <c r="I476">
        <v>5</v>
      </c>
      <c r="J476" t="str">
        <f t="shared" si="7"/>
        <v>PAUCARCOLLA</v>
      </c>
      <c r="K476" t="s">
        <v>2996</v>
      </c>
    </row>
    <row r="477" spans="1:11" x14ac:dyDescent="0.25">
      <c r="A477">
        <v>293</v>
      </c>
      <c r="B477" t="s">
        <v>1405</v>
      </c>
      <c r="C477" t="s">
        <v>1417</v>
      </c>
      <c r="D477" s="31" t="s">
        <v>1418</v>
      </c>
      <c r="E477" t="s">
        <v>2452</v>
      </c>
      <c r="F477" t="s">
        <v>2165</v>
      </c>
      <c r="G477" t="s">
        <v>910</v>
      </c>
      <c r="H477" t="s">
        <v>911</v>
      </c>
      <c r="I477">
        <v>7</v>
      </c>
      <c r="J477" t="str">
        <f t="shared" si="7"/>
        <v>PAUCARCOLLA</v>
      </c>
      <c r="K477" t="s">
        <v>2996</v>
      </c>
    </row>
    <row r="478" spans="1:11" x14ac:dyDescent="0.25">
      <c r="A478">
        <v>294</v>
      </c>
      <c r="B478" t="s">
        <v>1405</v>
      </c>
      <c r="C478" t="s">
        <v>1419</v>
      </c>
      <c r="D478" s="31" t="s">
        <v>1420</v>
      </c>
      <c r="E478" t="s">
        <v>2453</v>
      </c>
      <c r="F478" t="s">
        <v>2165</v>
      </c>
      <c r="G478" t="s">
        <v>910</v>
      </c>
      <c r="H478" t="s">
        <v>911</v>
      </c>
      <c r="I478">
        <v>42</v>
      </c>
      <c r="J478" t="str">
        <f t="shared" si="7"/>
        <v>PAUCARCOLLA</v>
      </c>
      <c r="K478" t="s">
        <v>2997</v>
      </c>
    </row>
    <row r="479" spans="1:11" x14ac:dyDescent="0.25">
      <c r="A479">
        <v>295</v>
      </c>
      <c r="B479" t="s">
        <v>1405</v>
      </c>
      <c r="C479" t="s">
        <v>1421</v>
      </c>
      <c r="D479" s="31" t="s">
        <v>1422</v>
      </c>
      <c r="E479" t="s">
        <v>2454</v>
      </c>
      <c r="F479" t="s">
        <v>2165</v>
      </c>
      <c r="G479" t="s">
        <v>910</v>
      </c>
      <c r="H479" t="s">
        <v>911</v>
      </c>
      <c r="I479">
        <v>2</v>
      </c>
      <c r="J479" t="str">
        <f t="shared" si="7"/>
        <v>PAUCARCOLLA</v>
      </c>
      <c r="K479" t="s">
        <v>2996</v>
      </c>
    </row>
    <row r="480" spans="1:11" x14ac:dyDescent="0.25">
      <c r="A480">
        <v>296</v>
      </c>
      <c r="B480" t="s">
        <v>1405</v>
      </c>
      <c r="C480" t="s">
        <v>1423</v>
      </c>
      <c r="D480" s="31" t="s">
        <v>1424</v>
      </c>
      <c r="E480" t="s">
        <v>2455</v>
      </c>
      <c r="F480" t="s">
        <v>2165</v>
      </c>
      <c r="G480" t="s">
        <v>910</v>
      </c>
      <c r="H480" t="s">
        <v>911</v>
      </c>
      <c r="I480">
        <v>4</v>
      </c>
      <c r="J480" t="str">
        <f t="shared" si="7"/>
        <v>PAUCARCOLLA</v>
      </c>
      <c r="K480" t="s">
        <v>2996</v>
      </c>
    </row>
    <row r="481" spans="1:11" x14ac:dyDescent="0.25">
      <c r="A481">
        <v>297</v>
      </c>
      <c r="B481" t="s">
        <v>1405</v>
      </c>
      <c r="C481" t="s">
        <v>1425</v>
      </c>
      <c r="D481" s="31" t="s">
        <v>1426</v>
      </c>
      <c r="E481" t="s">
        <v>2456</v>
      </c>
      <c r="F481" t="s">
        <v>2165</v>
      </c>
      <c r="G481" t="s">
        <v>910</v>
      </c>
      <c r="H481" t="s">
        <v>911</v>
      </c>
      <c r="I481">
        <v>11</v>
      </c>
      <c r="J481" t="str">
        <f t="shared" si="7"/>
        <v>PAUCARCOLLA</v>
      </c>
      <c r="K481" t="s">
        <v>2996</v>
      </c>
    </row>
    <row r="482" spans="1:11" x14ac:dyDescent="0.25">
      <c r="A482">
        <v>298</v>
      </c>
      <c r="B482" t="s">
        <v>1405</v>
      </c>
      <c r="C482" t="s">
        <v>1427</v>
      </c>
      <c r="D482" s="31" t="s">
        <v>1428</v>
      </c>
      <c r="E482" t="s">
        <v>2457</v>
      </c>
      <c r="F482" t="s">
        <v>2165</v>
      </c>
      <c r="G482" t="s">
        <v>910</v>
      </c>
      <c r="H482" t="s">
        <v>911</v>
      </c>
      <c r="I482">
        <v>7</v>
      </c>
      <c r="J482" t="str">
        <f t="shared" si="7"/>
        <v>PAUCARCOLLA</v>
      </c>
      <c r="K482" t="s">
        <v>2996</v>
      </c>
    </row>
    <row r="483" spans="1:11" x14ac:dyDescent="0.25">
      <c r="A483">
        <v>299</v>
      </c>
      <c r="B483" t="s">
        <v>1405</v>
      </c>
      <c r="C483" t="s">
        <v>1427</v>
      </c>
      <c r="D483" s="31" t="s">
        <v>1429</v>
      </c>
      <c r="E483" t="s">
        <v>2458</v>
      </c>
      <c r="F483" t="s">
        <v>2167</v>
      </c>
      <c r="G483" t="s">
        <v>910</v>
      </c>
      <c r="H483" t="s">
        <v>911</v>
      </c>
      <c r="I483">
        <v>8</v>
      </c>
      <c r="J483" t="str">
        <f t="shared" si="7"/>
        <v>PAUCARCOLLA</v>
      </c>
      <c r="K483" t="s">
        <v>2996</v>
      </c>
    </row>
    <row r="484" spans="1:11" x14ac:dyDescent="0.25">
      <c r="A484">
        <v>303</v>
      </c>
      <c r="B484" t="s">
        <v>1433</v>
      </c>
      <c r="C484" t="s">
        <v>1436</v>
      </c>
      <c r="D484" s="31" t="s">
        <v>1437</v>
      </c>
      <c r="E484" t="s">
        <v>2462</v>
      </c>
      <c r="F484" t="s">
        <v>2167</v>
      </c>
      <c r="G484" t="s">
        <v>910</v>
      </c>
      <c r="H484" t="s">
        <v>911</v>
      </c>
      <c r="I484">
        <v>6</v>
      </c>
      <c r="J484" t="str">
        <f t="shared" si="7"/>
        <v>PICHACANI</v>
      </c>
      <c r="K484" t="s">
        <v>2996</v>
      </c>
    </row>
    <row r="485" spans="1:11" x14ac:dyDescent="0.25">
      <c r="A485">
        <v>304</v>
      </c>
      <c r="B485" t="s">
        <v>1433</v>
      </c>
      <c r="C485" t="s">
        <v>1438</v>
      </c>
      <c r="D485" s="31" t="s">
        <v>1439</v>
      </c>
      <c r="E485" t="s">
        <v>2463</v>
      </c>
      <c r="F485" t="s">
        <v>2167</v>
      </c>
      <c r="G485" t="s">
        <v>910</v>
      </c>
      <c r="H485" t="s">
        <v>911</v>
      </c>
      <c r="I485">
        <v>11</v>
      </c>
      <c r="J485" t="str">
        <f t="shared" si="7"/>
        <v>PICHACANI</v>
      </c>
      <c r="K485" t="s">
        <v>2996</v>
      </c>
    </row>
    <row r="486" spans="1:11" x14ac:dyDescent="0.25">
      <c r="A486">
        <v>305</v>
      </c>
      <c r="B486" t="s">
        <v>1433</v>
      </c>
      <c r="C486" t="s">
        <v>1440</v>
      </c>
      <c r="D486" s="31" t="s">
        <v>1441</v>
      </c>
      <c r="E486" t="s">
        <v>2464</v>
      </c>
      <c r="F486" t="s">
        <v>2167</v>
      </c>
      <c r="G486" t="s">
        <v>910</v>
      </c>
      <c r="H486" t="s">
        <v>911</v>
      </c>
      <c r="I486">
        <v>3</v>
      </c>
      <c r="J486" t="str">
        <f t="shared" si="7"/>
        <v>PICHACANI</v>
      </c>
      <c r="K486" t="s">
        <v>2996</v>
      </c>
    </row>
    <row r="487" spans="1:11" x14ac:dyDescent="0.25">
      <c r="A487">
        <v>306</v>
      </c>
      <c r="B487" t="s">
        <v>1433</v>
      </c>
      <c r="C487" t="s">
        <v>1442</v>
      </c>
      <c r="D487" s="31" t="s">
        <v>1443</v>
      </c>
      <c r="E487" t="s">
        <v>2465</v>
      </c>
      <c r="F487" t="s">
        <v>2167</v>
      </c>
      <c r="G487" t="s">
        <v>910</v>
      </c>
      <c r="H487" t="s">
        <v>911</v>
      </c>
      <c r="I487">
        <v>5</v>
      </c>
      <c r="J487" t="str">
        <f t="shared" si="7"/>
        <v>PICHACANI</v>
      </c>
      <c r="K487" t="s">
        <v>2996</v>
      </c>
    </row>
    <row r="488" spans="1:11" x14ac:dyDescent="0.25">
      <c r="A488">
        <v>307</v>
      </c>
      <c r="B488" t="s">
        <v>1433</v>
      </c>
      <c r="C488" t="s">
        <v>1069</v>
      </c>
      <c r="D488" s="31" t="s">
        <v>1444</v>
      </c>
      <c r="E488" t="s">
        <v>2466</v>
      </c>
      <c r="F488" t="s">
        <v>2167</v>
      </c>
      <c r="G488" t="s">
        <v>910</v>
      </c>
      <c r="H488" t="s">
        <v>911</v>
      </c>
      <c r="I488">
        <v>11</v>
      </c>
      <c r="J488" t="str">
        <f t="shared" si="7"/>
        <v>PICHACANI</v>
      </c>
      <c r="K488" t="s">
        <v>2996</v>
      </c>
    </row>
    <row r="489" spans="1:11" x14ac:dyDescent="0.25">
      <c r="A489">
        <v>308</v>
      </c>
      <c r="B489" t="s">
        <v>1433</v>
      </c>
      <c r="C489" t="s">
        <v>1438</v>
      </c>
      <c r="D489" s="31" t="s">
        <v>1445</v>
      </c>
      <c r="E489" t="s">
        <v>2467</v>
      </c>
      <c r="F489" t="s">
        <v>2167</v>
      </c>
      <c r="G489" t="s">
        <v>910</v>
      </c>
      <c r="H489" t="s">
        <v>911</v>
      </c>
      <c r="I489">
        <v>9</v>
      </c>
      <c r="J489" t="str">
        <f t="shared" si="7"/>
        <v>PICHACANI</v>
      </c>
      <c r="K489" t="s">
        <v>2996</v>
      </c>
    </row>
    <row r="490" spans="1:11" x14ac:dyDescent="0.25">
      <c r="A490">
        <v>309</v>
      </c>
      <c r="B490" t="s">
        <v>1433</v>
      </c>
      <c r="C490" t="s">
        <v>1446</v>
      </c>
      <c r="D490" s="31" t="s">
        <v>1447</v>
      </c>
      <c r="E490" t="s">
        <v>2293</v>
      </c>
      <c r="F490" t="s">
        <v>2167</v>
      </c>
      <c r="G490" t="s">
        <v>910</v>
      </c>
      <c r="H490" t="s">
        <v>911</v>
      </c>
      <c r="I490">
        <v>20</v>
      </c>
      <c r="J490" t="str">
        <f t="shared" si="7"/>
        <v>PICHACANI</v>
      </c>
      <c r="K490" t="s">
        <v>2996</v>
      </c>
    </row>
    <row r="491" spans="1:11" x14ac:dyDescent="0.25">
      <c r="A491">
        <v>310</v>
      </c>
      <c r="B491" t="s">
        <v>1433</v>
      </c>
      <c r="C491" t="s">
        <v>1069</v>
      </c>
      <c r="D491" s="31" t="s">
        <v>1448</v>
      </c>
      <c r="E491" t="s">
        <v>2468</v>
      </c>
      <c r="F491" t="s">
        <v>2167</v>
      </c>
      <c r="G491" t="s">
        <v>910</v>
      </c>
      <c r="H491" t="s">
        <v>911</v>
      </c>
      <c r="I491">
        <v>7</v>
      </c>
      <c r="J491" t="str">
        <f t="shared" si="7"/>
        <v>PICHACANI</v>
      </c>
      <c r="K491" t="s">
        <v>2996</v>
      </c>
    </row>
    <row r="492" spans="1:11" x14ac:dyDescent="0.25">
      <c r="A492">
        <v>311</v>
      </c>
      <c r="B492" t="s">
        <v>1433</v>
      </c>
      <c r="C492" t="s">
        <v>1449</v>
      </c>
      <c r="D492" s="31" t="s">
        <v>1450</v>
      </c>
      <c r="E492" t="s">
        <v>2469</v>
      </c>
      <c r="F492" t="s">
        <v>2167</v>
      </c>
      <c r="G492" t="s">
        <v>910</v>
      </c>
      <c r="H492" t="s">
        <v>911</v>
      </c>
      <c r="I492">
        <v>8</v>
      </c>
      <c r="J492" t="str">
        <f t="shared" si="7"/>
        <v>PICHACANI</v>
      </c>
      <c r="K492" t="s">
        <v>2996</v>
      </c>
    </row>
    <row r="493" spans="1:11" x14ac:dyDescent="0.25">
      <c r="A493">
        <v>312</v>
      </c>
      <c r="B493" t="s">
        <v>1433</v>
      </c>
      <c r="C493" t="s">
        <v>1451</v>
      </c>
      <c r="D493" s="31" t="s">
        <v>1452</v>
      </c>
      <c r="E493" t="s">
        <v>2470</v>
      </c>
      <c r="F493" t="s">
        <v>2167</v>
      </c>
      <c r="G493" t="s">
        <v>910</v>
      </c>
      <c r="H493" t="s">
        <v>911</v>
      </c>
      <c r="I493">
        <v>12</v>
      </c>
      <c r="J493" t="str">
        <f t="shared" si="7"/>
        <v>PICHACANI</v>
      </c>
      <c r="K493" t="s">
        <v>2996</v>
      </c>
    </row>
    <row r="494" spans="1:11" x14ac:dyDescent="0.25">
      <c r="A494">
        <v>313</v>
      </c>
      <c r="B494" t="s">
        <v>1433</v>
      </c>
      <c r="C494" t="s">
        <v>1453</v>
      </c>
      <c r="D494" s="31" t="s">
        <v>1454</v>
      </c>
      <c r="E494" t="s">
        <v>2471</v>
      </c>
      <c r="F494" t="s">
        <v>2167</v>
      </c>
      <c r="G494" t="s">
        <v>910</v>
      </c>
      <c r="H494" t="s">
        <v>911</v>
      </c>
      <c r="I494">
        <v>6</v>
      </c>
      <c r="J494" t="str">
        <f t="shared" si="7"/>
        <v>PICHACANI</v>
      </c>
      <c r="K494" t="s">
        <v>2996</v>
      </c>
    </row>
    <row r="495" spans="1:11" x14ac:dyDescent="0.25">
      <c r="A495">
        <v>314</v>
      </c>
      <c r="B495" t="s">
        <v>1433</v>
      </c>
      <c r="C495" t="s">
        <v>1455</v>
      </c>
      <c r="D495" s="31" t="s">
        <v>1456</v>
      </c>
      <c r="E495" t="s">
        <v>2472</v>
      </c>
      <c r="F495" t="s">
        <v>2167</v>
      </c>
      <c r="G495" t="s">
        <v>910</v>
      </c>
      <c r="H495" t="s">
        <v>911</v>
      </c>
      <c r="I495">
        <v>6</v>
      </c>
      <c r="J495" t="str">
        <f t="shared" si="7"/>
        <v>PICHACANI</v>
      </c>
      <c r="K495" t="s">
        <v>2996</v>
      </c>
    </row>
    <row r="496" spans="1:11" x14ac:dyDescent="0.25">
      <c r="A496">
        <v>315</v>
      </c>
      <c r="B496" t="s">
        <v>1433</v>
      </c>
      <c r="C496" t="s">
        <v>1457</v>
      </c>
      <c r="D496" s="31" t="s">
        <v>1458</v>
      </c>
      <c r="E496" t="s">
        <v>2473</v>
      </c>
      <c r="F496" t="s">
        <v>2167</v>
      </c>
      <c r="G496" t="s">
        <v>910</v>
      </c>
      <c r="H496" t="s">
        <v>911</v>
      </c>
      <c r="I496">
        <v>5</v>
      </c>
      <c r="J496" t="str">
        <f t="shared" si="7"/>
        <v>PICHACANI</v>
      </c>
      <c r="K496" t="s">
        <v>2996</v>
      </c>
    </row>
    <row r="497" spans="1:11" x14ac:dyDescent="0.25">
      <c r="A497">
        <v>316</v>
      </c>
      <c r="B497" t="s">
        <v>1433</v>
      </c>
      <c r="C497" t="s">
        <v>1459</v>
      </c>
      <c r="D497" s="31" t="s">
        <v>1460</v>
      </c>
      <c r="E497" t="s">
        <v>2474</v>
      </c>
      <c r="F497" t="s">
        <v>2167</v>
      </c>
      <c r="G497" t="s">
        <v>910</v>
      </c>
      <c r="H497" t="s">
        <v>911</v>
      </c>
      <c r="I497">
        <v>4</v>
      </c>
      <c r="J497" t="str">
        <f t="shared" si="7"/>
        <v>PICHACANI</v>
      </c>
      <c r="K497" t="s">
        <v>2996</v>
      </c>
    </row>
    <row r="498" spans="1:11" x14ac:dyDescent="0.25">
      <c r="A498">
        <v>317</v>
      </c>
      <c r="B498" t="s">
        <v>1433</v>
      </c>
      <c r="C498" t="s">
        <v>1461</v>
      </c>
      <c r="D498" s="31" t="s">
        <v>1462</v>
      </c>
      <c r="E498" t="s">
        <v>2475</v>
      </c>
      <c r="F498" t="s">
        <v>2167</v>
      </c>
      <c r="G498" t="s">
        <v>910</v>
      </c>
      <c r="H498" t="s">
        <v>911</v>
      </c>
      <c r="I498">
        <v>4</v>
      </c>
      <c r="J498" t="str">
        <f t="shared" si="7"/>
        <v>PICHACANI</v>
      </c>
      <c r="K498" t="s">
        <v>2996</v>
      </c>
    </row>
    <row r="499" spans="1:11" x14ac:dyDescent="0.25">
      <c r="A499">
        <v>318</v>
      </c>
      <c r="B499" t="s">
        <v>1433</v>
      </c>
      <c r="C499" t="s">
        <v>1463</v>
      </c>
      <c r="D499" s="31" t="s">
        <v>1464</v>
      </c>
      <c r="E499" t="s">
        <v>2476</v>
      </c>
      <c r="F499" t="s">
        <v>2167</v>
      </c>
      <c r="G499" t="s">
        <v>910</v>
      </c>
      <c r="H499" t="s">
        <v>911</v>
      </c>
      <c r="I499">
        <v>3</v>
      </c>
      <c r="J499" t="str">
        <f t="shared" si="7"/>
        <v>PICHACANI</v>
      </c>
      <c r="K499" t="s">
        <v>2996</v>
      </c>
    </row>
    <row r="500" spans="1:11" x14ac:dyDescent="0.25">
      <c r="A500">
        <v>319</v>
      </c>
      <c r="B500" t="s">
        <v>1433</v>
      </c>
      <c r="C500" t="s">
        <v>1465</v>
      </c>
      <c r="D500" s="31" t="s">
        <v>1466</v>
      </c>
      <c r="E500" t="s">
        <v>2477</v>
      </c>
      <c r="F500" t="s">
        <v>2167</v>
      </c>
      <c r="G500" t="s">
        <v>910</v>
      </c>
      <c r="H500" t="s">
        <v>911</v>
      </c>
      <c r="I500">
        <v>8</v>
      </c>
      <c r="J500" t="str">
        <f t="shared" si="7"/>
        <v>PICHACANI</v>
      </c>
      <c r="K500" t="s">
        <v>2996</v>
      </c>
    </row>
    <row r="501" spans="1:11" x14ac:dyDescent="0.25">
      <c r="A501">
        <v>320</v>
      </c>
      <c r="B501" t="s">
        <v>1433</v>
      </c>
      <c r="C501" t="s">
        <v>1467</v>
      </c>
      <c r="D501" s="31" t="s">
        <v>1468</v>
      </c>
      <c r="E501" t="s">
        <v>2478</v>
      </c>
      <c r="F501" t="s">
        <v>2167</v>
      </c>
      <c r="G501" t="s">
        <v>910</v>
      </c>
      <c r="H501" t="s">
        <v>911</v>
      </c>
      <c r="I501">
        <v>6</v>
      </c>
      <c r="J501" t="str">
        <f t="shared" si="7"/>
        <v>PICHACANI</v>
      </c>
      <c r="K501" t="s">
        <v>2996</v>
      </c>
    </row>
    <row r="502" spans="1:11" x14ac:dyDescent="0.25">
      <c r="A502">
        <v>321</v>
      </c>
      <c r="B502" t="s">
        <v>1433</v>
      </c>
      <c r="C502" t="s">
        <v>1469</v>
      </c>
      <c r="D502" s="31" t="s">
        <v>1470</v>
      </c>
      <c r="E502" t="s">
        <v>2479</v>
      </c>
      <c r="F502" t="s">
        <v>2165</v>
      </c>
      <c r="G502" t="s">
        <v>910</v>
      </c>
      <c r="H502" t="s">
        <v>911</v>
      </c>
      <c r="I502">
        <v>14</v>
      </c>
      <c r="J502" t="str">
        <f t="shared" si="7"/>
        <v>PICHACANI</v>
      </c>
      <c r="K502" t="s">
        <v>2996</v>
      </c>
    </row>
    <row r="503" spans="1:11" x14ac:dyDescent="0.25">
      <c r="A503">
        <v>322</v>
      </c>
      <c r="B503" t="s">
        <v>1433</v>
      </c>
      <c r="C503" t="s">
        <v>1438</v>
      </c>
      <c r="D503" s="31" t="s">
        <v>1471</v>
      </c>
      <c r="E503" t="s">
        <v>2480</v>
      </c>
      <c r="F503" t="s">
        <v>2167</v>
      </c>
      <c r="G503" t="s">
        <v>910</v>
      </c>
      <c r="H503" t="s">
        <v>911</v>
      </c>
      <c r="I503">
        <v>16</v>
      </c>
      <c r="J503" t="str">
        <f t="shared" si="7"/>
        <v>PICHACANI</v>
      </c>
      <c r="K503" t="s">
        <v>2996</v>
      </c>
    </row>
    <row r="504" spans="1:11" x14ac:dyDescent="0.25">
      <c r="A504">
        <v>323</v>
      </c>
      <c r="B504" t="s">
        <v>1433</v>
      </c>
      <c r="C504" t="s">
        <v>1446</v>
      </c>
      <c r="D504" s="31" t="s">
        <v>1472</v>
      </c>
      <c r="E504" t="s">
        <v>2481</v>
      </c>
      <c r="F504" t="s">
        <v>2167</v>
      </c>
      <c r="G504" t="s">
        <v>910</v>
      </c>
      <c r="H504" t="s">
        <v>911</v>
      </c>
      <c r="I504">
        <v>12</v>
      </c>
      <c r="J504" t="str">
        <f t="shared" si="7"/>
        <v>PICHACANI</v>
      </c>
      <c r="K504" t="s">
        <v>2996</v>
      </c>
    </row>
    <row r="505" spans="1:11" x14ac:dyDescent="0.25">
      <c r="A505">
        <v>324</v>
      </c>
      <c r="B505" t="s">
        <v>1433</v>
      </c>
      <c r="C505" t="s">
        <v>1473</v>
      </c>
      <c r="D505" s="31" t="s">
        <v>1474</v>
      </c>
      <c r="E505" t="s">
        <v>2482</v>
      </c>
      <c r="F505" t="s">
        <v>2167</v>
      </c>
      <c r="G505" t="s">
        <v>910</v>
      </c>
      <c r="H505" t="s">
        <v>911</v>
      </c>
      <c r="I505">
        <v>5</v>
      </c>
      <c r="J505" t="str">
        <f t="shared" si="7"/>
        <v>PICHACANI</v>
      </c>
      <c r="K505" t="s">
        <v>2996</v>
      </c>
    </row>
    <row r="506" spans="1:11" x14ac:dyDescent="0.25">
      <c r="A506">
        <v>325</v>
      </c>
      <c r="B506" t="s">
        <v>1433</v>
      </c>
      <c r="C506" t="s">
        <v>1475</v>
      </c>
      <c r="D506" s="31" t="s">
        <v>1476</v>
      </c>
      <c r="E506" t="s">
        <v>2483</v>
      </c>
      <c r="F506" t="s">
        <v>2167</v>
      </c>
      <c r="G506" t="s">
        <v>910</v>
      </c>
      <c r="H506" t="s">
        <v>911</v>
      </c>
      <c r="I506">
        <v>18</v>
      </c>
      <c r="J506" t="str">
        <f t="shared" si="7"/>
        <v>PICHACANI</v>
      </c>
      <c r="K506" t="s">
        <v>2996</v>
      </c>
    </row>
    <row r="507" spans="1:11" x14ac:dyDescent="0.25">
      <c r="A507">
        <v>326</v>
      </c>
      <c r="B507" t="s">
        <v>1433</v>
      </c>
      <c r="C507" t="s">
        <v>1477</v>
      </c>
      <c r="D507" s="31" t="s">
        <v>1478</v>
      </c>
      <c r="E507" t="s">
        <v>2484</v>
      </c>
      <c r="F507" t="s">
        <v>2167</v>
      </c>
      <c r="G507" t="s">
        <v>910</v>
      </c>
      <c r="H507" t="s">
        <v>911</v>
      </c>
      <c r="I507">
        <v>3</v>
      </c>
      <c r="J507" t="str">
        <f t="shared" si="7"/>
        <v>PICHACANI</v>
      </c>
      <c r="K507" t="s">
        <v>2996</v>
      </c>
    </row>
    <row r="508" spans="1:11" x14ac:dyDescent="0.25">
      <c r="A508">
        <v>327</v>
      </c>
      <c r="B508" t="s">
        <v>1433</v>
      </c>
      <c r="C508" t="s">
        <v>1479</v>
      </c>
      <c r="D508" s="31" t="s">
        <v>1480</v>
      </c>
      <c r="E508" t="s">
        <v>2485</v>
      </c>
      <c r="F508" t="s">
        <v>2167</v>
      </c>
      <c r="G508" t="s">
        <v>910</v>
      </c>
      <c r="H508" t="s">
        <v>911</v>
      </c>
      <c r="I508">
        <v>5</v>
      </c>
      <c r="J508" t="str">
        <f t="shared" si="7"/>
        <v>PICHACANI</v>
      </c>
      <c r="K508" t="s">
        <v>2996</v>
      </c>
    </row>
    <row r="509" spans="1:11" x14ac:dyDescent="0.25">
      <c r="A509">
        <v>328</v>
      </c>
      <c r="B509" t="s">
        <v>1433</v>
      </c>
      <c r="C509" t="s">
        <v>1446</v>
      </c>
      <c r="D509" s="31" t="s">
        <v>1481</v>
      </c>
      <c r="E509" t="s">
        <v>2486</v>
      </c>
      <c r="F509" t="s">
        <v>2165</v>
      </c>
      <c r="G509" t="s">
        <v>910</v>
      </c>
      <c r="H509" t="s">
        <v>911</v>
      </c>
      <c r="I509">
        <v>27</v>
      </c>
      <c r="J509" t="str">
        <f t="shared" si="7"/>
        <v>PICHACANI</v>
      </c>
      <c r="K509" t="s">
        <v>2996</v>
      </c>
    </row>
    <row r="510" spans="1:11" x14ac:dyDescent="0.25">
      <c r="A510">
        <v>329</v>
      </c>
      <c r="B510" t="s">
        <v>1433</v>
      </c>
      <c r="C510" t="s">
        <v>1482</v>
      </c>
      <c r="D510" s="31" t="s">
        <v>1483</v>
      </c>
      <c r="E510" t="s">
        <v>2487</v>
      </c>
      <c r="F510" t="s">
        <v>2165</v>
      </c>
      <c r="G510" t="s">
        <v>910</v>
      </c>
      <c r="H510" t="s">
        <v>911</v>
      </c>
      <c r="I510">
        <v>20</v>
      </c>
      <c r="J510" t="str">
        <f t="shared" si="7"/>
        <v>PICHACANI</v>
      </c>
      <c r="K510" t="s">
        <v>2996</v>
      </c>
    </row>
    <row r="511" spans="1:11" x14ac:dyDescent="0.25">
      <c r="A511">
        <v>332</v>
      </c>
      <c r="B511" t="s">
        <v>1433</v>
      </c>
      <c r="C511" t="s">
        <v>1487</v>
      </c>
      <c r="D511" s="31" t="s">
        <v>1488</v>
      </c>
      <c r="E511" t="s">
        <v>2490</v>
      </c>
      <c r="F511" t="s">
        <v>2165</v>
      </c>
      <c r="G511" t="s">
        <v>910</v>
      </c>
      <c r="H511" t="s">
        <v>911</v>
      </c>
      <c r="I511">
        <v>15</v>
      </c>
      <c r="J511" t="str">
        <f t="shared" si="7"/>
        <v>PICHACANI</v>
      </c>
      <c r="K511" t="s">
        <v>2996</v>
      </c>
    </row>
    <row r="512" spans="1:11" x14ac:dyDescent="0.25">
      <c r="A512">
        <v>333</v>
      </c>
      <c r="B512" t="s">
        <v>1489</v>
      </c>
      <c r="C512" t="s">
        <v>1490</v>
      </c>
      <c r="D512" s="31" t="s">
        <v>1491</v>
      </c>
      <c r="E512" t="s">
        <v>2491</v>
      </c>
      <c r="F512" t="s">
        <v>2167</v>
      </c>
      <c r="G512" t="s">
        <v>910</v>
      </c>
      <c r="H512" t="s">
        <v>911</v>
      </c>
      <c r="I512">
        <v>9</v>
      </c>
      <c r="J512" t="str">
        <f t="shared" si="7"/>
        <v>PLATERIA</v>
      </c>
      <c r="K512" t="s">
        <v>2996</v>
      </c>
    </row>
    <row r="513" spans="1:11" x14ac:dyDescent="0.25">
      <c r="A513">
        <v>334</v>
      </c>
      <c r="B513" t="s">
        <v>1489</v>
      </c>
      <c r="C513" t="s">
        <v>1492</v>
      </c>
      <c r="D513" s="31" t="s">
        <v>1493</v>
      </c>
      <c r="E513" t="s">
        <v>2492</v>
      </c>
      <c r="F513" t="s">
        <v>2167</v>
      </c>
      <c r="G513" t="s">
        <v>910</v>
      </c>
      <c r="H513" t="s">
        <v>911</v>
      </c>
      <c r="I513">
        <v>8</v>
      </c>
      <c r="J513" t="str">
        <f t="shared" si="7"/>
        <v>PLATERIA</v>
      </c>
      <c r="K513" t="s">
        <v>2996</v>
      </c>
    </row>
    <row r="514" spans="1:11" x14ac:dyDescent="0.25">
      <c r="A514">
        <v>335</v>
      </c>
      <c r="B514" t="s">
        <v>1489</v>
      </c>
      <c r="C514" t="s">
        <v>1494</v>
      </c>
      <c r="D514" s="31" t="s">
        <v>1495</v>
      </c>
      <c r="E514" t="s">
        <v>2493</v>
      </c>
      <c r="F514" t="s">
        <v>2167</v>
      </c>
      <c r="G514" t="s">
        <v>910</v>
      </c>
      <c r="H514" t="s">
        <v>911</v>
      </c>
      <c r="I514">
        <v>8</v>
      </c>
      <c r="J514" t="str">
        <f t="shared" ref="J514:J577" si="8">+B514</f>
        <v>PLATERIA</v>
      </c>
      <c r="K514" t="s">
        <v>2996</v>
      </c>
    </row>
    <row r="515" spans="1:11" x14ac:dyDescent="0.25">
      <c r="A515">
        <v>336</v>
      </c>
      <c r="B515" t="s">
        <v>1489</v>
      </c>
      <c r="C515" t="s">
        <v>1496</v>
      </c>
      <c r="D515" s="31" t="s">
        <v>1497</v>
      </c>
      <c r="E515" t="s">
        <v>2494</v>
      </c>
      <c r="F515" t="s">
        <v>2167</v>
      </c>
      <c r="G515" t="s">
        <v>910</v>
      </c>
      <c r="H515" t="s">
        <v>911</v>
      </c>
      <c r="I515">
        <v>4</v>
      </c>
      <c r="J515" t="str">
        <f t="shared" si="8"/>
        <v>PLATERIA</v>
      </c>
      <c r="K515" t="s">
        <v>2996</v>
      </c>
    </row>
    <row r="516" spans="1:11" x14ac:dyDescent="0.25">
      <c r="A516">
        <v>337</v>
      </c>
      <c r="B516" t="s">
        <v>1489</v>
      </c>
      <c r="C516" t="s">
        <v>1498</v>
      </c>
      <c r="D516" s="31" t="s">
        <v>1499</v>
      </c>
      <c r="E516" t="s">
        <v>2495</v>
      </c>
      <c r="F516" t="s">
        <v>2167</v>
      </c>
      <c r="G516" t="s">
        <v>910</v>
      </c>
      <c r="H516" t="s">
        <v>911</v>
      </c>
      <c r="I516">
        <v>5</v>
      </c>
      <c r="J516" t="str">
        <f t="shared" si="8"/>
        <v>PLATERIA</v>
      </c>
      <c r="K516" t="s">
        <v>2996</v>
      </c>
    </row>
    <row r="517" spans="1:11" x14ac:dyDescent="0.25">
      <c r="A517">
        <v>338</v>
      </c>
      <c r="B517" t="s">
        <v>1489</v>
      </c>
      <c r="C517" t="s">
        <v>1245</v>
      </c>
      <c r="D517" s="31" t="s">
        <v>1500</v>
      </c>
      <c r="E517" t="s">
        <v>2496</v>
      </c>
      <c r="F517" t="s">
        <v>2167</v>
      </c>
      <c r="G517" t="s">
        <v>910</v>
      </c>
      <c r="H517" t="s">
        <v>911</v>
      </c>
      <c r="I517">
        <v>5</v>
      </c>
      <c r="J517" t="str">
        <f t="shared" si="8"/>
        <v>PLATERIA</v>
      </c>
      <c r="K517" t="s">
        <v>2996</v>
      </c>
    </row>
    <row r="518" spans="1:11" x14ac:dyDescent="0.25">
      <c r="A518">
        <v>339</v>
      </c>
      <c r="B518" t="s">
        <v>1489</v>
      </c>
      <c r="C518" t="s">
        <v>1501</v>
      </c>
      <c r="D518" s="31" t="s">
        <v>1502</v>
      </c>
      <c r="E518" t="s">
        <v>2497</v>
      </c>
      <c r="F518" t="s">
        <v>2167</v>
      </c>
      <c r="G518" t="s">
        <v>910</v>
      </c>
      <c r="H518" t="s">
        <v>911</v>
      </c>
      <c r="I518">
        <v>5</v>
      </c>
      <c r="J518" t="str">
        <f t="shared" si="8"/>
        <v>PLATERIA</v>
      </c>
      <c r="K518" t="s">
        <v>2996</v>
      </c>
    </row>
    <row r="519" spans="1:11" x14ac:dyDescent="0.25">
      <c r="A519">
        <v>340</v>
      </c>
      <c r="B519" t="s">
        <v>1489</v>
      </c>
      <c r="C519" t="s">
        <v>1503</v>
      </c>
      <c r="D519" s="31" t="s">
        <v>1504</v>
      </c>
      <c r="E519" t="s">
        <v>2498</v>
      </c>
      <c r="F519" t="s">
        <v>2167</v>
      </c>
      <c r="G519" t="s">
        <v>910</v>
      </c>
      <c r="H519" t="s">
        <v>911</v>
      </c>
      <c r="I519">
        <v>5</v>
      </c>
      <c r="J519" t="str">
        <f t="shared" si="8"/>
        <v>PLATERIA</v>
      </c>
      <c r="K519" t="s">
        <v>2996</v>
      </c>
    </row>
    <row r="520" spans="1:11" x14ac:dyDescent="0.25">
      <c r="A520">
        <v>341</v>
      </c>
      <c r="B520" t="s">
        <v>1489</v>
      </c>
      <c r="C520" t="s">
        <v>1505</v>
      </c>
      <c r="D520" s="31" t="s">
        <v>1506</v>
      </c>
      <c r="E520" t="s">
        <v>2499</v>
      </c>
      <c r="F520" t="s">
        <v>2167</v>
      </c>
      <c r="G520" t="s">
        <v>910</v>
      </c>
      <c r="H520" t="s">
        <v>911</v>
      </c>
      <c r="I520">
        <v>4</v>
      </c>
      <c r="J520" t="str">
        <f t="shared" si="8"/>
        <v>PLATERIA</v>
      </c>
      <c r="K520" t="s">
        <v>2996</v>
      </c>
    </row>
    <row r="521" spans="1:11" x14ac:dyDescent="0.25">
      <c r="A521">
        <v>342</v>
      </c>
      <c r="B521" t="s">
        <v>1489</v>
      </c>
      <c r="C521" t="s">
        <v>1507</v>
      </c>
      <c r="D521" s="31" t="s">
        <v>1508</v>
      </c>
      <c r="E521" t="s">
        <v>2500</v>
      </c>
      <c r="F521" t="s">
        <v>2167</v>
      </c>
      <c r="G521" t="s">
        <v>910</v>
      </c>
      <c r="H521" t="s">
        <v>911</v>
      </c>
      <c r="I521">
        <v>2</v>
      </c>
      <c r="J521" t="str">
        <f t="shared" si="8"/>
        <v>PLATERIA</v>
      </c>
      <c r="K521" t="s">
        <v>2996</v>
      </c>
    </row>
    <row r="522" spans="1:11" x14ac:dyDescent="0.25">
      <c r="A522">
        <v>343</v>
      </c>
      <c r="B522" t="s">
        <v>1489</v>
      </c>
      <c r="C522" t="s">
        <v>1509</v>
      </c>
      <c r="D522" s="31" t="s">
        <v>1510</v>
      </c>
      <c r="E522" t="s">
        <v>2367</v>
      </c>
      <c r="F522" t="s">
        <v>2167</v>
      </c>
      <c r="G522" t="s">
        <v>910</v>
      </c>
      <c r="H522" t="s">
        <v>911</v>
      </c>
      <c r="I522">
        <v>4</v>
      </c>
      <c r="J522" t="str">
        <f t="shared" si="8"/>
        <v>PLATERIA</v>
      </c>
      <c r="K522" t="s">
        <v>2996</v>
      </c>
    </row>
    <row r="523" spans="1:11" x14ac:dyDescent="0.25">
      <c r="A523">
        <v>344</v>
      </c>
      <c r="B523" t="s">
        <v>1489</v>
      </c>
      <c r="C523" t="s">
        <v>1233</v>
      </c>
      <c r="D523" s="31" t="s">
        <v>1511</v>
      </c>
      <c r="E523" t="s">
        <v>2501</v>
      </c>
      <c r="F523" t="s">
        <v>2165</v>
      </c>
      <c r="G523" t="s">
        <v>910</v>
      </c>
      <c r="H523" t="s">
        <v>911</v>
      </c>
      <c r="I523">
        <v>15</v>
      </c>
      <c r="J523" t="str">
        <f t="shared" si="8"/>
        <v>PLATERIA</v>
      </c>
      <c r="K523" t="s">
        <v>2996</v>
      </c>
    </row>
    <row r="524" spans="1:11" x14ac:dyDescent="0.25">
      <c r="A524">
        <v>345</v>
      </c>
      <c r="B524" t="s">
        <v>1489</v>
      </c>
      <c r="C524" t="s">
        <v>1505</v>
      </c>
      <c r="D524" s="31" t="s">
        <v>1512</v>
      </c>
      <c r="E524" t="s">
        <v>2502</v>
      </c>
      <c r="F524" t="s">
        <v>2165</v>
      </c>
      <c r="G524" t="s">
        <v>910</v>
      </c>
      <c r="H524" t="s">
        <v>911</v>
      </c>
      <c r="I524">
        <v>23</v>
      </c>
      <c r="J524" t="str">
        <f t="shared" si="8"/>
        <v>PLATERIA</v>
      </c>
      <c r="K524" t="s">
        <v>2996</v>
      </c>
    </row>
    <row r="525" spans="1:11" x14ac:dyDescent="0.25">
      <c r="A525">
        <v>346</v>
      </c>
      <c r="B525" t="s">
        <v>1489</v>
      </c>
      <c r="C525" t="s">
        <v>1513</v>
      </c>
      <c r="D525" s="31" t="s">
        <v>1514</v>
      </c>
      <c r="E525" t="s">
        <v>2503</v>
      </c>
      <c r="F525" t="s">
        <v>2165</v>
      </c>
      <c r="G525" t="s">
        <v>910</v>
      </c>
      <c r="H525" t="s">
        <v>911</v>
      </c>
      <c r="I525">
        <v>12</v>
      </c>
      <c r="J525" t="str">
        <f t="shared" si="8"/>
        <v>PLATERIA</v>
      </c>
      <c r="K525" t="s">
        <v>2996</v>
      </c>
    </row>
    <row r="526" spans="1:11" x14ac:dyDescent="0.25">
      <c r="A526">
        <v>347</v>
      </c>
      <c r="B526" t="s">
        <v>1489</v>
      </c>
      <c r="C526" t="s">
        <v>1515</v>
      </c>
      <c r="D526" s="31" t="s">
        <v>1516</v>
      </c>
      <c r="E526" t="s">
        <v>2504</v>
      </c>
      <c r="F526" t="s">
        <v>2165</v>
      </c>
      <c r="G526" t="s">
        <v>910</v>
      </c>
      <c r="H526" t="s">
        <v>911</v>
      </c>
      <c r="I526">
        <v>6</v>
      </c>
      <c r="J526" t="str">
        <f t="shared" si="8"/>
        <v>PLATERIA</v>
      </c>
      <c r="K526" t="s">
        <v>2996</v>
      </c>
    </row>
    <row r="527" spans="1:11" x14ac:dyDescent="0.25">
      <c r="A527">
        <v>348</v>
      </c>
      <c r="B527" t="s">
        <v>1489</v>
      </c>
      <c r="C527" t="s">
        <v>1517</v>
      </c>
      <c r="D527" s="31" t="s">
        <v>1518</v>
      </c>
      <c r="E527" t="s">
        <v>2505</v>
      </c>
      <c r="F527" t="s">
        <v>2167</v>
      </c>
      <c r="G527" t="s">
        <v>910</v>
      </c>
      <c r="H527" t="s">
        <v>911</v>
      </c>
      <c r="I527">
        <v>3</v>
      </c>
      <c r="J527" t="str">
        <f t="shared" si="8"/>
        <v>PLATERIA</v>
      </c>
      <c r="K527" t="s">
        <v>2996</v>
      </c>
    </row>
    <row r="528" spans="1:11" x14ac:dyDescent="0.25">
      <c r="A528">
        <v>349</v>
      </c>
      <c r="B528" t="s">
        <v>1489</v>
      </c>
      <c r="C528" t="s">
        <v>1519</v>
      </c>
      <c r="D528" s="31" t="s">
        <v>1520</v>
      </c>
      <c r="E528" t="s">
        <v>2506</v>
      </c>
      <c r="F528" t="s">
        <v>2167</v>
      </c>
      <c r="G528" t="s">
        <v>910</v>
      </c>
      <c r="H528" t="s">
        <v>911</v>
      </c>
      <c r="I528">
        <v>6</v>
      </c>
      <c r="J528" t="str">
        <f t="shared" si="8"/>
        <v>PLATERIA</v>
      </c>
      <c r="K528" t="s">
        <v>2996</v>
      </c>
    </row>
    <row r="529" spans="1:11" x14ac:dyDescent="0.25">
      <c r="A529">
        <v>350</v>
      </c>
      <c r="B529" t="s">
        <v>1489</v>
      </c>
      <c r="C529" t="s">
        <v>1513</v>
      </c>
      <c r="D529" s="31" t="s">
        <v>1521</v>
      </c>
      <c r="E529" t="s">
        <v>2507</v>
      </c>
      <c r="F529" t="s">
        <v>2167</v>
      </c>
      <c r="G529" t="s">
        <v>910</v>
      </c>
      <c r="H529" t="s">
        <v>911</v>
      </c>
      <c r="I529">
        <v>3</v>
      </c>
      <c r="J529" t="str">
        <f t="shared" si="8"/>
        <v>PLATERIA</v>
      </c>
      <c r="K529" t="s">
        <v>2996</v>
      </c>
    </row>
    <row r="530" spans="1:11" x14ac:dyDescent="0.25">
      <c r="A530">
        <v>351</v>
      </c>
      <c r="B530" t="s">
        <v>1489</v>
      </c>
      <c r="C530" t="s">
        <v>1522</v>
      </c>
      <c r="D530" s="31" t="s">
        <v>1523</v>
      </c>
      <c r="E530" t="s">
        <v>2508</v>
      </c>
      <c r="F530" t="s">
        <v>2165</v>
      </c>
      <c r="G530" t="s">
        <v>910</v>
      </c>
      <c r="H530" t="s">
        <v>911</v>
      </c>
      <c r="I530">
        <v>9</v>
      </c>
      <c r="J530" t="str">
        <f t="shared" si="8"/>
        <v>PLATERIA</v>
      </c>
      <c r="K530" t="s">
        <v>2996</v>
      </c>
    </row>
    <row r="531" spans="1:11" x14ac:dyDescent="0.25">
      <c r="A531">
        <v>353</v>
      </c>
      <c r="B531" t="s">
        <v>1489</v>
      </c>
      <c r="C531" t="s">
        <v>1525</v>
      </c>
      <c r="D531" s="31" t="s">
        <v>1526</v>
      </c>
      <c r="E531" t="s">
        <v>2510</v>
      </c>
      <c r="F531" t="s">
        <v>2165</v>
      </c>
      <c r="G531" t="s">
        <v>910</v>
      </c>
      <c r="H531" t="s">
        <v>911</v>
      </c>
      <c r="I531">
        <v>26</v>
      </c>
      <c r="J531" t="str">
        <f t="shared" si="8"/>
        <v>PLATERIA</v>
      </c>
      <c r="K531" t="s">
        <v>2997</v>
      </c>
    </row>
    <row r="532" spans="1:11" x14ac:dyDescent="0.25">
      <c r="A532">
        <v>354</v>
      </c>
      <c r="B532" t="s">
        <v>1489</v>
      </c>
      <c r="C532" t="s">
        <v>1527</v>
      </c>
      <c r="D532" s="31" t="s">
        <v>1528</v>
      </c>
      <c r="E532" t="s">
        <v>2511</v>
      </c>
      <c r="F532" t="s">
        <v>2165</v>
      </c>
      <c r="G532" t="s">
        <v>910</v>
      </c>
      <c r="H532" t="s">
        <v>911</v>
      </c>
      <c r="I532">
        <v>21</v>
      </c>
      <c r="J532" t="str">
        <f t="shared" si="8"/>
        <v>PLATERIA</v>
      </c>
      <c r="K532" t="s">
        <v>2997</v>
      </c>
    </row>
    <row r="533" spans="1:11" x14ac:dyDescent="0.25">
      <c r="A533">
        <v>356</v>
      </c>
      <c r="B533" t="s">
        <v>1529</v>
      </c>
      <c r="C533" t="s">
        <v>1529</v>
      </c>
      <c r="D533" s="31" t="s">
        <v>1532</v>
      </c>
      <c r="E533" t="s">
        <v>2513</v>
      </c>
      <c r="F533" t="s">
        <v>2165</v>
      </c>
      <c r="G533" t="s">
        <v>910</v>
      </c>
      <c r="H533" t="s">
        <v>911</v>
      </c>
      <c r="I533">
        <v>17</v>
      </c>
      <c r="J533" t="str">
        <f t="shared" si="8"/>
        <v>PUNO</v>
      </c>
      <c r="K533" t="s">
        <v>2997</v>
      </c>
    </row>
    <row r="534" spans="1:11" x14ac:dyDescent="0.25">
      <c r="A534">
        <v>357</v>
      </c>
      <c r="B534" t="s">
        <v>1529</v>
      </c>
      <c r="C534" t="s">
        <v>1529</v>
      </c>
      <c r="D534" s="31" t="s">
        <v>1534</v>
      </c>
      <c r="E534" t="s">
        <v>2514</v>
      </c>
      <c r="F534" t="s">
        <v>2165</v>
      </c>
      <c r="G534" t="s">
        <v>910</v>
      </c>
      <c r="H534" t="s">
        <v>911</v>
      </c>
      <c r="I534">
        <v>13</v>
      </c>
      <c r="J534" t="str">
        <f t="shared" si="8"/>
        <v>PUNO</v>
      </c>
      <c r="K534" t="s">
        <v>2997</v>
      </c>
    </row>
    <row r="535" spans="1:11" x14ac:dyDescent="0.25">
      <c r="A535">
        <v>358</v>
      </c>
      <c r="B535" t="s">
        <v>1529</v>
      </c>
      <c r="C535" t="s">
        <v>1535</v>
      </c>
      <c r="D535" s="31" t="s">
        <v>1536</v>
      </c>
      <c r="E535" t="s">
        <v>2515</v>
      </c>
      <c r="F535" t="s">
        <v>2165</v>
      </c>
      <c r="G535" t="s">
        <v>910</v>
      </c>
      <c r="H535" t="s">
        <v>911</v>
      </c>
      <c r="I535">
        <v>20</v>
      </c>
      <c r="J535" t="str">
        <f t="shared" si="8"/>
        <v>PUNO</v>
      </c>
      <c r="K535" t="s">
        <v>2996</v>
      </c>
    </row>
    <row r="536" spans="1:11" x14ac:dyDescent="0.25">
      <c r="A536">
        <v>359</v>
      </c>
      <c r="B536" t="s">
        <v>1529</v>
      </c>
      <c r="C536" t="s">
        <v>1537</v>
      </c>
      <c r="D536" s="31" t="s">
        <v>1538</v>
      </c>
      <c r="E536" t="s">
        <v>2516</v>
      </c>
      <c r="F536" t="s">
        <v>2165</v>
      </c>
      <c r="G536" t="s">
        <v>910</v>
      </c>
      <c r="H536" t="s">
        <v>911</v>
      </c>
      <c r="I536">
        <v>30</v>
      </c>
      <c r="J536" t="str">
        <f t="shared" si="8"/>
        <v>PUNO</v>
      </c>
      <c r="K536" t="s">
        <v>2996</v>
      </c>
    </row>
    <row r="537" spans="1:11" x14ac:dyDescent="0.25">
      <c r="A537">
        <v>360</v>
      </c>
      <c r="B537" t="s">
        <v>1529</v>
      </c>
      <c r="C537" t="s">
        <v>1539</v>
      </c>
      <c r="D537" s="31" t="s">
        <v>1540</v>
      </c>
      <c r="E537" t="s">
        <v>2517</v>
      </c>
      <c r="F537" t="s">
        <v>2165</v>
      </c>
      <c r="G537" t="s">
        <v>910</v>
      </c>
      <c r="H537" t="s">
        <v>911</v>
      </c>
      <c r="I537">
        <v>31</v>
      </c>
      <c r="J537" t="str">
        <f t="shared" si="8"/>
        <v>PUNO</v>
      </c>
      <c r="K537" t="s">
        <v>2997</v>
      </c>
    </row>
    <row r="538" spans="1:11" x14ac:dyDescent="0.25">
      <c r="A538">
        <v>361</v>
      </c>
      <c r="B538" t="s">
        <v>1529</v>
      </c>
      <c r="C538" t="s">
        <v>1529</v>
      </c>
      <c r="D538" s="31" t="s">
        <v>1541</v>
      </c>
      <c r="E538" t="s">
        <v>2518</v>
      </c>
      <c r="F538" t="s">
        <v>2165</v>
      </c>
      <c r="G538" t="s">
        <v>910</v>
      </c>
      <c r="H538" t="s">
        <v>911</v>
      </c>
      <c r="I538">
        <v>11</v>
      </c>
      <c r="J538" t="str">
        <f t="shared" si="8"/>
        <v>PUNO</v>
      </c>
      <c r="K538" t="s">
        <v>2997</v>
      </c>
    </row>
    <row r="539" spans="1:11" x14ac:dyDescent="0.25">
      <c r="A539">
        <v>363</v>
      </c>
      <c r="B539" t="s">
        <v>1529</v>
      </c>
      <c r="C539" t="s">
        <v>1544</v>
      </c>
      <c r="D539" s="31" t="s">
        <v>1545</v>
      </c>
      <c r="E539" t="s">
        <v>2520</v>
      </c>
      <c r="F539" t="s">
        <v>2165</v>
      </c>
      <c r="G539" t="s">
        <v>910</v>
      </c>
      <c r="H539" t="s">
        <v>911</v>
      </c>
      <c r="I539">
        <v>31</v>
      </c>
      <c r="J539" t="str">
        <f t="shared" si="8"/>
        <v>PUNO</v>
      </c>
      <c r="K539" t="s">
        <v>2997</v>
      </c>
    </row>
    <row r="540" spans="1:11" x14ac:dyDescent="0.25">
      <c r="A540">
        <v>364</v>
      </c>
      <c r="B540" t="s">
        <v>1529</v>
      </c>
      <c r="C540" t="s">
        <v>1529</v>
      </c>
      <c r="D540" s="31" t="s">
        <v>1546</v>
      </c>
      <c r="E540" t="s">
        <v>2521</v>
      </c>
      <c r="F540" t="s">
        <v>2165</v>
      </c>
      <c r="G540" t="s">
        <v>910</v>
      </c>
      <c r="H540" t="s">
        <v>911</v>
      </c>
      <c r="I540">
        <v>18</v>
      </c>
      <c r="J540" t="str">
        <f t="shared" si="8"/>
        <v>PUNO</v>
      </c>
      <c r="K540" t="s">
        <v>2997</v>
      </c>
    </row>
    <row r="541" spans="1:11" x14ac:dyDescent="0.25">
      <c r="A541">
        <v>366</v>
      </c>
      <c r="B541" t="s">
        <v>1529</v>
      </c>
      <c r="C541" t="s">
        <v>1549</v>
      </c>
      <c r="D541" s="31" t="s">
        <v>1550</v>
      </c>
      <c r="E541" t="s">
        <v>2523</v>
      </c>
      <c r="F541" t="s">
        <v>2165</v>
      </c>
      <c r="G541" t="s">
        <v>910</v>
      </c>
      <c r="H541" t="s">
        <v>911</v>
      </c>
      <c r="I541">
        <v>23</v>
      </c>
      <c r="J541" t="str">
        <f t="shared" si="8"/>
        <v>PUNO</v>
      </c>
      <c r="K541" t="s">
        <v>2997</v>
      </c>
    </row>
    <row r="542" spans="1:11" x14ac:dyDescent="0.25">
      <c r="A542">
        <v>367</v>
      </c>
      <c r="B542" t="s">
        <v>1529</v>
      </c>
      <c r="C542" t="s">
        <v>1529</v>
      </c>
      <c r="D542" s="31" t="s">
        <v>1551</v>
      </c>
      <c r="E542" t="s">
        <v>2524</v>
      </c>
      <c r="F542" t="s">
        <v>2167</v>
      </c>
      <c r="G542" t="s">
        <v>910</v>
      </c>
      <c r="H542" t="s">
        <v>911</v>
      </c>
      <c r="I542">
        <v>8</v>
      </c>
      <c r="J542" t="str">
        <f t="shared" si="8"/>
        <v>PUNO</v>
      </c>
      <c r="K542" t="s">
        <v>2997</v>
      </c>
    </row>
    <row r="543" spans="1:11" x14ac:dyDescent="0.25">
      <c r="A543">
        <v>368</v>
      </c>
      <c r="B543" t="s">
        <v>1529</v>
      </c>
      <c r="C543" t="s">
        <v>1529</v>
      </c>
      <c r="D543" s="31" t="s">
        <v>1553</v>
      </c>
      <c r="E543" t="s">
        <v>2525</v>
      </c>
      <c r="F543" t="s">
        <v>2167</v>
      </c>
      <c r="G543" t="s">
        <v>910</v>
      </c>
      <c r="H543" t="s">
        <v>911</v>
      </c>
      <c r="I543">
        <v>15</v>
      </c>
      <c r="J543" t="str">
        <f t="shared" si="8"/>
        <v>PUNO</v>
      </c>
      <c r="K543" t="s">
        <v>2997</v>
      </c>
    </row>
    <row r="544" spans="1:11" x14ac:dyDescent="0.25">
      <c r="A544">
        <v>369</v>
      </c>
      <c r="B544" t="s">
        <v>1529</v>
      </c>
      <c r="C544" t="s">
        <v>1529</v>
      </c>
      <c r="D544" s="31" t="s">
        <v>1555</v>
      </c>
      <c r="E544" t="s">
        <v>2526</v>
      </c>
      <c r="F544" t="s">
        <v>2167</v>
      </c>
      <c r="G544" t="s">
        <v>910</v>
      </c>
      <c r="H544" t="s">
        <v>911</v>
      </c>
      <c r="I544">
        <v>14</v>
      </c>
      <c r="J544" t="str">
        <f t="shared" si="8"/>
        <v>PUNO</v>
      </c>
      <c r="K544" t="s">
        <v>2997</v>
      </c>
    </row>
    <row r="545" spans="1:11" x14ac:dyDescent="0.25">
      <c r="A545">
        <v>370</v>
      </c>
      <c r="B545" t="s">
        <v>1529</v>
      </c>
      <c r="C545" t="s">
        <v>1529</v>
      </c>
      <c r="D545" s="31" t="s">
        <v>1556</v>
      </c>
      <c r="E545" t="s">
        <v>2527</v>
      </c>
      <c r="F545" t="s">
        <v>2167</v>
      </c>
      <c r="G545" t="s">
        <v>910</v>
      </c>
      <c r="H545" t="s">
        <v>911</v>
      </c>
      <c r="I545">
        <v>16</v>
      </c>
      <c r="J545" t="str">
        <f t="shared" si="8"/>
        <v>PUNO</v>
      </c>
      <c r="K545" t="s">
        <v>2997</v>
      </c>
    </row>
    <row r="546" spans="1:11" x14ac:dyDescent="0.25">
      <c r="A546">
        <v>371</v>
      </c>
      <c r="B546" t="s">
        <v>1529</v>
      </c>
      <c r="C546" t="s">
        <v>1529</v>
      </c>
      <c r="D546" s="31" t="s">
        <v>1557</v>
      </c>
      <c r="E546" t="s">
        <v>2528</v>
      </c>
      <c r="F546" t="s">
        <v>2167</v>
      </c>
      <c r="G546" t="s">
        <v>910</v>
      </c>
      <c r="H546" t="s">
        <v>911</v>
      </c>
      <c r="I546">
        <v>15</v>
      </c>
      <c r="J546" t="str">
        <f t="shared" si="8"/>
        <v>PUNO</v>
      </c>
      <c r="K546" t="s">
        <v>2997</v>
      </c>
    </row>
    <row r="547" spans="1:11" x14ac:dyDescent="0.25">
      <c r="A547">
        <v>372</v>
      </c>
      <c r="B547" t="s">
        <v>1529</v>
      </c>
      <c r="C547" t="s">
        <v>1529</v>
      </c>
      <c r="D547" s="31" t="s">
        <v>1558</v>
      </c>
      <c r="E547" t="s">
        <v>2529</v>
      </c>
      <c r="F547" t="s">
        <v>2167</v>
      </c>
      <c r="G547" t="s">
        <v>910</v>
      </c>
      <c r="H547" t="s">
        <v>911</v>
      </c>
      <c r="I547">
        <v>15</v>
      </c>
      <c r="J547" t="str">
        <f t="shared" si="8"/>
        <v>PUNO</v>
      </c>
      <c r="K547" t="s">
        <v>2997</v>
      </c>
    </row>
    <row r="548" spans="1:11" x14ac:dyDescent="0.25">
      <c r="A548">
        <v>373</v>
      </c>
      <c r="B548" t="s">
        <v>1529</v>
      </c>
      <c r="C548" t="s">
        <v>1529</v>
      </c>
      <c r="D548" s="31" t="s">
        <v>1559</v>
      </c>
      <c r="E548" t="s">
        <v>2530</v>
      </c>
      <c r="F548" t="s">
        <v>2167</v>
      </c>
      <c r="G548" t="s">
        <v>910</v>
      </c>
      <c r="H548" t="s">
        <v>911</v>
      </c>
      <c r="I548">
        <v>14</v>
      </c>
      <c r="J548" t="str">
        <f t="shared" si="8"/>
        <v>PUNO</v>
      </c>
      <c r="K548" t="s">
        <v>2997</v>
      </c>
    </row>
    <row r="549" spans="1:11" x14ac:dyDescent="0.25">
      <c r="A549">
        <v>374</v>
      </c>
      <c r="B549" t="s">
        <v>1529</v>
      </c>
      <c r="C549" t="s">
        <v>1529</v>
      </c>
      <c r="D549" s="31" t="s">
        <v>1560</v>
      </c>
      <c r="E549" t="s">
        <v>2480</v>
      </c>
      <c r="F549" t="s">
        <v>2167</v>
      </c>
      <c r="G549" t="s">
        <v>910</v>
      </c>
      <c r="H549" t="s">
        <v>911</v>
      </c>
      <c r="I549">
        <v>15</v>
      </c>
      <c r="J549" t="str">
        <f t="shared" si="8"/>
        <v>PUNO</v>
      </c>
      <c r="K549" t="s">
        <v>2997</v>
      </c>
    </row>
    <row r="550" spans="1:11" x14ac:dyDescent="0.25">
      <c r="A550">
        <v>375</v>
      </c>
      <c r="B550" t="s">
        <v>1529</v>
      </c>
      <c r="C550" t="s">
        <v>1529</v>
      </c>
      <c r="D550" s="31" t="s">
        <v>1561</v>
      </c>
      <c r="E550" t="s">
        <v>2531</v>
      </c>
      <c r="F550" t="s">
        <v>2167</v>
      </c>
      <c r="G550" t="s">
        <v>910</v>
      </c>
      <c r="H550" t="s">
        <v>911</v>
      </c>
      <c r="I550">
        <v>12</v>
      </c>
      <c r="J550" t="str">
        <f t="shared" si="8"/>
        <v>PUNO</v>
      </c>
      <c r="K550" t="s">
        <v>2997</v>
      </c>
    </row>
    <row r="551" spans="1:11" x14ac:dyDescent="0.25">
      <c r="A551">
        <v>376</v>
      </c>
      <c r="B551" t="s">
        <v>1529</v>
      </c>
      <c r="C551" t="s">
        <v>1529</v>
      </c>
      <c r="D551" s="31" t="s">
        <v>1562</v>
      </c>
      <c r="E551" t="s">
        <v>2532</v>
      </c>
      <c r="F551" t="s">
        <v>2167</v>
      </c>
      <c r="G551" t="s">
        <v>910</v>
      </c>
      <c r="H551" t="s">
        <v>911</v>
      </c>
      <c r="I551">
        <v>15</v>
      </c>
      <c r="J551" t="str">
        <f t="shared" si="8"/>
        <v>PUNO</v>
      </c>
      <c r="K551" t="s">
        <v>2997</v>
      </c>
    </row>
    <row r="552" spans="1:11" x14ac:dyDescent="0.25">
      <c r="A552">
        <v>377</v>
      </c>
      <c r="B552" t="s">
        <v>1529</v>
      </c>
      <c r="C552" t="s">
        <v>1529</v>
      </c>
      <c r="D552" s="31" t="s">
        <v>1563</v>
      </c>
      <c r="E552" t="s">
        <v>2533</v>
      </c>
      <c r="F552" t="s">
        <v>2167</v>
      </c>
      <c r="G552" t="s">
        <v>910</v>
      </c>
      <c r="H552" t="s">
        <v>911</v>
      </c>
      <c r="I552">
        <v>10</v>
      </c>
      <c r="J552" t="str">
        <f t="shared" si="8"/>
        <v>PUNO</v>
      </c>
      <c r="K552" t="s">
        <v>2997</v>
      </c>
    </row>
    <row r="553" spans="1:11" x14ac:dyDescent="0.25">
      <c r="A553">
        <v>378</v>
      </c>
      <c r="B553" t="s">
        <v>1529</v>
      </c>
      <c r="C553" t="s">
        <v>1564</v>
      </c>
      <c r="D553" s="31" t="s">
        <v>1565</v>
      </c>
      <c r="E553" t="s">
        <v>2534</v>
      </c>
      <c r="F553" t="s">
        <v>2167</v>
      </c>
      <c r="G553" t="s">
        <v>910</v>
      </c>
      <c r="H553" t="s">
        <v>911</v>
      </c>
      <c r="I553">
        <v>6</v>
      </c>
      <c r="J553" t="str">
        <f t="shared" si="8"/>
        <v>PUNO</v>
      </c>
      <c r="K553" t="s">
        <v>2996</v>
      </c>
    </row>
    <row r="554" spans="1:11" x14ac:dyDescent="0.25">
      <c r="A554">
        <v>379</v>
      </c>
      <c r="B554" t="s">
        <v>1529</v>
      </c>
      <c r="C554" t="s">
        <v>1566</v>
      </c>
      <c r="D554" s="31" t="s">
        <v>1567</v>
      </c>
      <c r="E554" t="s">
        <v>2535</v>
      </c>
      <c r="F554" t="s">
        <v>2167</v>
      </c>
      <c r="G554" t="s">
        <v>910</v>
      </c>
      <c r="H554" t="s">
        <v>911</v>
      </c>
      <c r="I554">
        <v>11</v>
      </c>
      <c r="J554" t="str">
        <f t="shared" si="8"/>
        <v>PUNO</v>
      </c>
      <c r="K554" t="s">
        <v>2997</v>
      </c>
    </row>
    <row r="555" spans="1:11" x14ac:dyDescent="0.25">
      <c r="A555">
        <v>380</v>
      </c>
      <c r="B555" t="s">
        <v>1529</v>
      </c>
      <c r="C555" t="s">
        <v>1568</v>
      </c>
      <c r="D555" s="31" t="s">
        <v>1569</v>
      </c>
      <c r="E555" t="s">
        <v>2536</v>
      </c>
      <c r="F555" t="s">
        <v>2167</v>
      </c>
      <c r="G555" t="s">
        <v>910</v>
      </c>
      <c r="H555" t="s">
        <v>911</v>
      </c>
      <c r="I555">
        <v>6</v>
      </c>
      <c r="J555" t="str">
        <f t="shared" si="8"/>
        <v>PUNO</v>
      </c>
      <c r="K555" t="s">
        <v>2996</v>
      </c>
    </row>
    <row r="556" spans="1:11" x14ac:dyDescent="0.25">
      <c r="A556">
        <v>381</v>
      </c>
      <c r="B556" t="s">
        <v>1529</v>
      </c>
      <c r="C556" t="s">
        <v>1529</v>
      </c>
      <c r="D556" s="31" t="s">
        <v>1570</v>
      </c>
      <c r="E556" t="s">
        <v>2537</v>
      </c>
      <c r="F556" t="s">
        <v>2167</v>
      </c>
      <c r="G556" t="s">
        <v>910</v>
      </c>
      <c r="H556" t="s">
        <v>911</v>
      </c>
      <c r="I556">
        <v>12</v>
      </c>
      <c r="J556" t="str">
        <f t="shared" si="8"/>
        <v>PUNO</v>
      </c>
      <c r="K556" t="s">
        <v>2997</v>
      </c>
    </row>
    <row r="557" spans="1:11" x14ac:dyDescent="0.25">
      <c r="A557">
        <v>382</v>
      </c>
      <c r="B557" t="s">
        <v>1529</v>
      </c>
      <c r="C557" t="s">
        <v>1571</v>
      </c>
      <c r="D557" s="31" t="s">
        <v>1572</v>
      </c>
      <c r="E557" t="s">
        <v>2538</v>
      </c>
      <c r="F557" t="s">
        <v>2167</v>
      </c>
      <c r="G557" t="s">
        <v>910</v>
      </c>
      <c r="H557" t="s">
        <v>911</v>
      </c>
      <c r="I557">
        <v>6</v>
      </c>
      <c r="J557" t="str">
        <f t="shared" si="8"/>
        <v>PUNO</v>
      </c>
      <c r="K557" t="s">
        <v>2997</v>
      </c>
    </row>
    <row r="558" spans="1:11" x14ac:dyDescent="0.25">
      <c r="A558">
        <v>383</v>
      </c>
      <c r="B558" t="s">
        <v>1529</v>
      </c>
      <c r="C558" t="s">
        <v>1573</v>
      </c>
      <c r="D558" s="31" t="s">
        <v>1574</v>
      </c>
      <c r="E558" t="s">
        <v>2539</v>
      </c>
      <c r="F558" t="s">
        <v>2167</v>
      </c>
      <c r="G558" t="s">
        <v>910</v>
      </c>
      <c r="H558" t="s">
        <v>911</v>
      </c>
      <c r="I558">
        <v>8</v>
      </c>
      <c r="J558" t="str">
        <f t="shared" si="8"/>
        <v>PUNO</v>
      </c>
      <c r="K558" t="s">
        <v>2997</v>
      </c>
    </row>
    <row r="559" spans="1:11" x14ac:dyDescent="0.25">
      <c r="A559">
        <v>384</v>
      </c>
      <c r="B559" t="s">
        <v>1529</v>
      </c>
      <c r="C559" t="s">
        <v>1529</v>
      </c>
      <c r="D559" s="31" t="s">
        <v>1575</v>
      </c>
      <c r="E559" t="s">
        <v>2540</v>
      </c>
      <c r="F559" t="s">
        <v>2167</v>
      </c>
      <c r="G559" t="s">
        <v>910</v>
      </c>
      <c r="H559" t="s">
        <v>911</v>
      </c>
      <c r="I559">
        <v>10</v>
      </c>
      <c r="J559" t="str">
        <f t="shared" si="8"/>
        <v>PUNO</v>
      </c>
      <c r="K559" t="s">
        <v>2997</v>
      </c>
    </row>
    <row r="560" spans="1:11" x14ac:dyDescent="0.25">
      <c r="A560">
        <v>385</v>
      </c>
      <c r="B560" t="s">
        <v>1529</v>
      </c>
      <c r="C560" t="s">
        <v>1529</v>
      </c>
      <c r="D560" s="31" t="s">
        <v>1576</v>
      </c>
      <c r="E560" t="s">
        <v>2541</v>
      </c>
      <c r="F560" t="s">
        <v>2167</v>
      </c>
      <c r="G560" t="s">
        <v>910</v>
      </c>
      <c r="H560" t="s">
        <v>911</v>
      </c>
      <c r="I560">
        <v>21</v>
      </c>
      <c r="J560" t="str">
        <f t="shared" si="8"/>
        <v>PUNO</v>
      </c>
      <c r="K560" t="s">
        <v>2997</v>
      </c>
    </row>
    <row r="561" spans="1:11" x14ac:dyDescent="0.25">
      <c r="A561">
        <v>386</v>
      </c>
      <c r="B561" t="s">
        <v>1529</v>
      </c>
      <c r="C561" t="s">
        <v>1529</v>
      </c>
      <c r="D561" s="31" t="s">
        <v>1577</v>
      </c>
      <c r="E561" t="s">
        <v>2542</v>
      </c>
      <c r="F561" t="s">
        <v>2167</v>
      </c>
      <c r="G561" t="s">
        <v>910</v>
      </c>
      <c r="H561" t="s">
        <v>911</v>
      </c>
      <c r="I561">
        <v>14</v>
      </c>
      <c r="J561" t="str">
        <f t="shared" si="8"/>
        <v>PUNO</v>
      </c>
      <c r="K561" t="s">
        <v>2997</v>
      </c>
    </row>
    <row r="562" spans="1:11" x14ac:dyDescent="0.25">
      <c r="A562">
        <v>387</v>
      </c>
      <c r="B562" t="s">
        <v>1529</v>
      </c>
      <c r="C562" t="s">
        <v>1529</v>
      </c>
      <c r="D562" s="31" t="s">
        <v>1578</v>
      </c>
      <c r="E562" t="s">
        <v>2543</v>
      </c>
      <c r="F562" t="s">
        <v>2167</v>
      </c>
      <c r="G562" t="s">
        <v>910</v>
      </c>
      <c r="H562" t="s">
        <v>911</v>
      </c>
      <c r="I562">
        <v>11</v>
      </c>
      <c r="J562" t="str">
        <f t="shared" si="8"/>
        <v>PUNO</v>
      </c>
      <c r="K562" t="s">
        <v>2997</v>
      </c>
    </row>
    <row r="563" spans="1:11" x14ac:dyDescent="0.25">
      <c r="A563">
        <v>388</v>
      </c>
      <c r="B563" t="s">
        <v>1529</v>
      </c>
      <c r="C563" t="s">
        <v>1529</v>
      </c>
      <c r="D563" s="31" t="s">
        <v>1580</v>
      </c>
      <c r="E563" t="s">
        <v>2544</v>
      </c>
      <c r="F563" t="s">
        <v>2167</v>
      </c>
      <c r="G563" t="s">
        <v>910</v>
      </c>
      <c r="H563" t="s">
        <v>911</v>
      </c>
      <c r="I563">
        <v>13</v>
      </c>
      <c r="J563" t="str">
        <f t="shared" si="8"/>
        <v>PUNO</v>
      </c>
      <c r="K563" t="s">
        <v>2997</v>
      </c>
    </row>
    <row r="564" spans="1:11" x14ac:dyDescent="0.25">
      <c r="A564">
        <v>389</v>
      </c>
      <c r="B564" t="s">
        <v>1529</v>
      </c>
      <c r="C564" t="s">
        <v>1529</v>
      </c>
      <c r="D564" s="31" t="s">
        <v>1582</v>
      </c>
      <c r="E564" t="s">
        <v>2545</v>
      </c>
      <c r="F564" t="s">
        <v>2167</v>
      </c>
      <c r="G564" t="s">
        <v>910</v>
      </c>
      <c r="H564" t="s">
        <v>911</v>
      </c>
      <c r="I564">
        <v>15</v>
      </c>
      <c r="J564" t="str">
        <f t="shared" si="8"/>
        <v>PUNO</v>
      </c>
      <c r="K564" t="s">
        <v>2997</v>
      </c>
    </row>
    <row r="565" spans="1:11" x14ac:dyDescent="0.25">
      <c r="A565">
        <v>390</v>
      </c>
      <c r="B565" t="s">
        <v>1529</v>
      </c>
      <c r="C565" t="s">
        <v>1529</v>
      </c>
      <c r="D565" s="31" t="s">
        <v>1584</v>
      </c>
      <c r="E565" t="s">
        <v>2190</v>
      </c>
      <c r="F565" t="s">
        <v>2167</v>
      </c>
      <c r="G565" t="s">
        <v>910</v>
      </c>
      <c r="H565" t="s">
        <v>911</v>
      </c>
      <c r="I565">
        <v>16</v>
      </c>
      <c r="J565" t="str">
        <f t="shared" si="8"/>
        <v>PUNO</v>
      </c>
      <c r="K565" t="s">
        <v>2997</v>
      </c>
    </row>
    <row r="566" spans="1:11" x14ac:dyDescent="0.25">
      <c r="A566">
        <v>391</v>
      </c>
      <c r="B566" t="s">
        <v>1529</v>
      </c>
      <c r="C566" t="s">
        <v>1585</v>
      </c>
      <c r="D566" s="31" t="s">
        <v>1586</v>
      </c>
      <c r="E566" t="s">
        <v>2546</v>
      </c>
      <c r="F566" t="s">
        <v>2167</v>
      </c>
      <c r="G566" t="s">
        <v>910</v>
      </c>
      <c r="H566" t="s">
        <v>911</v>
      </c>
      <c r="I566">
        <v>16</v>
      </c>
      <c r="J566" t="str">
        <f t="shared" si="8"/>
        <v>PUNO</v>
      </c>
      <c r="K566" t="s">
        <v>2997</v>
      </c>
    </row>
    <row r="567" spans="1:11" x14ac:dyDescent="0.25">
      <c r="A567">
        <v>392</v>
      </c>
      <c r="B567" t="s">
        <v>1529</v>
      </c>
      <c r="C567" t="s">
        <v>1587</v>
      </c>
      <c r="D567" s="31" t="s">
        <v>1588</v>
      </c>
      <c r="E567" t="s">
        <v>2547</v>
      </c>
      <c r="F567" t="s">
        <v>2167</v>
      </c>
      <c r="G567" t="s">
        <v>910</v>
      </c>
      <c r="H567" t="s">
        <v>911</v>
      </c>
      <c r="I567">
        <v>14</v>
      </c>
      <c r="J567" t="str">
        <f t="shared" si="8"/>
        <v>PUNO</v>
      </c>
      <c r="K567" t="s">
        <v>2997</v>
      </c>
    </row>
    <row r="568" spans="1:11" x14ac:dyDescent="0.25">
      <c r="A568">
        <v>393</v>
      </c>
      <c r="B568" t="s">
        <v>1529</v>
      </c>
      <c r="C568" t="s">
        <v>1145</v>
      </c>
      <c r="D568" s="31" t="s">
        <v>1589</v>
      </c>
      <c r="E568" t="s">
        <v>2298</v>
      </c>
      <c r="F568" t="s">
        <v>2167</v>
      </c>
      <c r="G568" t="s">
        <v>910</v>
      </c>
      <c r="H568" t="s">
        <v>911</v>
      </c>
      <c r="I568">
        <v>21</v>
      </c>
      <c r="J568" t="str">
        <f t="shared" si="8"/>
        <v>PUNO</v>
      </c>
      <c r="K568" t="s">
        <v>2997</v>
      </c>
    </row>
    <row r="569" spans="1:11" x14ac:dyDescent="0.25">
      <c r="A569">
        <v>394</v>
      </c>
      <c r="B569" t="s">
        <v>1529</v>
      </c>
      <c r="C569" t="s">
        <v>1590</v>
      </c>
      <c r="D569" s="31" t="s">
        <v>1591</v>
      </c>
      <c r="E569" t="s">
        <v>2548</v>
      </c>
      <c r="F569" t="s">
        <v>2167</v>
      </c>
      <c r="G569" t="s">
        <v>910</v>
      </c>
      <c r="H569" t="s">
        <v>911</v>
      </c>
      <c r="I569">
        <v>11</v>
      </c>
      <c r="J569" t="str">
        <f t="shared" si="8"/>
        <v>PUNO</v>
      </c>
      <c r="K569" t="s">
        <v>2997</v>
      </c>
    </row>
    <row r="570" spans="1:11" x14ac:dyDescent="0.25">
      <c r="A570">
        <v>395</v>
      </c>
      <c r="B570" t="s">
        <v>1529</v>
      </c>
      <c r="C570" t="s">
        <v>1529</v>
      </c>
      <c r="D570" s="31" t="s">
        <v>1592</v>
      </c>
      <c r="E570" t="s">
        <v>2549</v>
      </c>
      <c r="F570" t="s">
        <v>2167</v>
      </c>
      <c r="G570" t="s">
        <v>910</v>
      </c>
      <c r="H570" t="s">
        <v>911</v>
      </c>
      <c r="I570">
        <v>15</v>
      </c>
      <c r="J570" t="str">
        <f t="shared" si="8"/>
        <v>PUNO</v>
      </c>
      <c r="K570" t="s">
        <v>2997</v>
      </c>
    </row>
    <row r="571" spans="1:11" x14ac:dyDescent="0.25">
      <c r="A571">
        <v>396</v>
      </c>
      <c r="B571" t="s">
        <v>1529</v>
      </c>
      <c r="C571" t="s">
        <v>1529</v>
      </c>
      <c r="D571" s="31" t="s">
        <v>1593</v>
      </c>
      <c r="E571" t="s">
        <v>2550</v>
      </c>
      <c r="F571" t="s">
        <v>2167</v>
      </c>
      <c r="G571" t="s">
        <v>910</v>
      </c>
      <c r="H571" t="s">
        <v>911</v>
      </c>
      <c r="I571">
        <v>8</v>
      </c>
      <c r="J571" t="str">
        <f t="shared" si="8"/>
        <v>PUNO</v>
      </c>
      <c r="K571" t="s">
        <v>2997</v>
      </c>
    </row>
    <row r="572" spans="1:11" x14ac:dyDescent="0.25">
      <c r="A572">
        <v>397</v>
      </c>
      <c r="B572" t="s">
        <v>1529</v>
      </c>
      <c r="C572" t="s">
        <v>1529</v>
      </c>
      <c r="D572" s="31" t="s">
        <v>1594</v>
      </c>
      <c r="E572" t="s">
        <v>2551</v>
      </c>
      <c r="F572" t="s">
        <v>2167</v>
      </c>
      <c r="G572" t="s">
        <v>910</v>
      </c>
      <c r="H572" t="s">
        <v>911</v>
      </c>
      <c r="I572">
        <v>12</v>
      </c>
      <c r="J572" t="str">
        <f t="shared" si="8"/>
        <v>PUNO</v>
      </c>
      <c r="K572" t="s">
        <v>2997</v>
      </c>
    </row>
    <row r="573" spans="1:11" x14ac:dyDescent="0.25">
      <c r="A573">
        <v>398</v>
      </c>
      <c r="B573" t="s">
        <v>1529</v>
      </c>
      <c r="C573" t="s">
        <v>1529</v>
      </c>
      <c r="D573" s="31" t="s">
        <v>1595</v>
      </c>
      <c r="E573" t="s">
        <v>2552</v>
      </c>
      <c r="F573" t="s">
        <v>2167</v>
      </c>
      <c r="G573" t="s">
        <v>910</v>
      </c>
      <c r="H573" t="s">
        <v>911</v>
      </c>
      <c r="I573">
        <v>25</v>
      </c>
      <c r="J573" t="str">
        <f t="shared" si="8"/>
        <v>PUNO</v>
      </c>
      <c r="K573" t="s">
        <v>2997</v>
      </c>
    </row>
    <row r="574" spans="1:11" x14ac:dyDescent="0.25">
      <c r="A574">
        <v>399</v>
      </c>
      <c r="B574" t="s">
        <v>1529</v>
      </c>
      <c r="C574" t="s">
        <v>1529</v>
      </c>
      <c r="D574" s="31" t="s">
        <v>1596</v>
      </c>
      <c r="E574" t="s">
        <v>2553</v>
      </c>
      <c r="F574" t="s">
        <v>2167</v>
      </c>
      <c r="G574" t="s">
        <v>910</v>
      </c>
      <c r="H574" t="s">
        <v>911</v>
      </c>
      <c r="I574">
        <v>23</v>
      </c>
      <c r="J574" t="str">
        <f t="shared" si="8"/>
        <v>PUNO</v>
      </c>
      <c r="K574" t="s">
        <v>2997</v>
      </c>
    </row>
    <row r="575" spans="1:11" x14ac:dyDescent="0.25">
      <c r="A575">
        <v>400</v>
      </c>
      <c r="B575" t="s">
        <v>1529</v>
      </c>
      <c r="C575" t="s">
        <v>1529</v>
      </c>
      <c r="D575" s="31" t="s">
        <v>1597</v>
      </c>
      <c r="E575" t="s">
        <v>2554</v>
      </c>
      <c r="F575" t="s">
        <v>2167</v>
      </c>
      <c r="G575" t="s">
        <v>910</v>
      </c>
      <c r="H575" t="s">
        <v>911</v>
      </c>
      <c r="I575">
        <v>13</v>
      </c>
      <c r="J575" t="str">
        <f t="shared" si="8"/>
        <v>PUNO</v>
      </c>
      <c r="K575" t="s">
        <v>2997</v>
      </c>
    </row>
    <row r="576" spans="1:11" x14ac:dyDescent="0.25">
      <c r="A576">
        <v>401</v>
      </c>
      <c r="B576" t="s">
        <v>1529</v>
      </c>
      <c r="C576" t="s">
        <v>1529</v>
      </c>
      <c r="D576" s="31" t="s">
        <v>1598</v>
      </c>
      <c r="E576" t="s">
        <v>2555</v>
      </c>
      <c r="F576" t="s">
        <v>2167</v>
      </c>
      <c r="G576" t="s">
        <v>910</v>
      </c>
      <c r="H576" t="s">
        <v>911</v>
      </c>
      <c r="I576">
        <v>10</v>
      </c>
      <c r="J576" t="str">
        <f t="shared" si="8"/>
        <v>PUNO</v>
      </c>
      <c r="K576" t="s">
        <v>2997</v>
      </c>
    </row>
    <row r="577" spans="1:11" x14ac:dyDescent="0.25">
      <c r="A577">
        <v>402</v>
      </c>
      <c r="B577" t="s">
        <v>1529</v>
      </c>
      <c r="C577" t="s">
        <v>1529</v>
      </c>
      <c r="D577" s="31" t="s">
        <v>1599</v>
      </c>
      <c r="E577" t="s">
        <v>2556</v>
      </c>
      <c r="F577" t="s">
        <v>2167</v>
      </c>
      <c r="G577" t="s">
        <v>910</v>
      </c>
      <c r="H577" t="s">
        <v>911</v>
      </c>
      <c r="I577">
        <v>5</v>
      </c>
      <c r="J577" t="str">
        <f t="shared" si="8"/>
        <v>PUNO</v>
      </c>
      <c r="K577" t="s">
        <v>2997</v>
      </c>
    </row>
    <row r="578" spans="1:11" x14ac:dyDescent="0.25">
      <c r="A578">
        <v>403</v>
      </c>
      <c r="B578" t="s">
        <v>1529</v>
      </c>
      <c r="C578" t="s">
        <v>1529</v>
      </c>
      <c r="D578" s="31" t="s">
        <v>1600</v>
      </c>
      <c r="E578" t="s">
        <v>2557</v>
      </c>
      <c r="F578" t="s">
        <v>2167</v>
      </c>
      <c r="G578" t="s">
        <v>910</v>
      </c>
      <c r="H578" t="s">
        <v>911</v>
      </c>
      <c r="I578">
        <v>6</v>
      </c>
      <c r="J578" t="str">
        <f t="shared" ref="J578:J641" si="9">+B578</f>
        <v>PUNO</v>
      </c>
      <c r="K578" t="s">
        <v>2997</v>
      </c>
    </row>
    <row r="579" spans="1:11" x14ac:dyDescent="0.25">
      <c r="A579">
        <v>404</v>
      </c>
      <c r="B579" t="s">
        <v>1529</v>
      </c>
      <c r="C579" t="s">
        <v>1601</v>
      </c>
      <c r="D579" s="31" t="s">
        <v>1602</v>
      </c>
      <c r="E579" t="s">
        <v>2558</v>
      </c>
      <c r="F579" t="s">
        <v>2167</v>
      </c>
      <c r="G579" t="s">
        <v>910</v>
      </c>
      <c r="H579" t="s">
        <v>911</v>
      </c>
      <c r="I579">
        <v>19</v>
      </c>
      <c r="J579" t="str">
        <f t="shared" si="9"/>
        <v>PUNO</v>
      </c>
      <c r="K579" t="s">
        <v>2996</v>
      </c>
    </row>
    <row r="580" spans="1:11" x14ac:dyDescent="0.25">
      <c r="A580">
        <v>405</v>
      </c>
      <c r="B580" t="s">
        <v>1529</v>
      </c>
      <c r="C580" t="s">
        <v>1529</v>
      </c>
      <c r="D580" s="31" t="s">
        <v>1603</v>
      </c>
      <c r="E580" t="s">
        <v>2559</v>
      </c>
      <c r="F580" t="s">
        <v>2167</v>
      </c>
      <c r="G580" t="s">
        <v>910</v>
      </c>
      <c r="H580" t="s">
        <v>911</v>
      </c>
      <c r="I580">
        <v>15</v>
      </c>
      <c r="J580" t="str">
        <f t="shared" si="9"/>
        <v>PUNO</v>
      </c>
      <c r="K580" t="s">
        <v>2997</v>
      </c>
    </row>
    <row r="581" spans="1:11" x14ac:dyDescent="0.25">
      <c r="A581">
        <v>406</v>
      </c>
      <c r="B581" t="s">
        <v>1529</v>
      </c>
      <c r="C581" t="s">
        <v>1529</v>
      </c>
      <c r="D581" s="31" t="s">
        <v>1604</v>
      </c>
      <c r="E581" t="s">
        <v>2560</v>
      </c>
      <c r="F581" t="s">
        <v>2167</v>
      </c>
      <c r="G581" t="s">
        <v>910</v>
      </c>
      <c r="H581" t="s">
        <v>911</v>
      </c>
      <c r="I581">
        <v>11</v>
      </c>
      <c r="J581" t="str">
        <f t="shared" si="9"/>
        <v>PUNO</v>
      </c>
      <c r="K581" t="s">
        <v>2997</v>
      </c>
    </row>
    <row r="582" spans="1:11" x14ac:dyDescent="0.25">
      <c r="A582">
        <v>407</v>
      </c>
      <c r="B582" t="s">
        <v>1529</v>
      </c>
      <c r="C582" t="s">
        <v>1529</v>
      </c>
      <c r="D582" s="31" t="s">
        <v>1606</v>
      </c>
      <c r="E582" t="s">
        <v>2561</v>
      </c>
      <c r="F582" t="s">
        <v>2167</v>
      </c>
      <c r="G582" t="s">
        <v>910</v>
      </c>
      <c r="H582" t="s">
        <v>911</v>
      </c>
      <c r="I582">
        <v>12</v>
      </c>
      <c r="J582" t="str">
        <f t="shared" si="9"/>
        <v>PUNO</v>
      </c>
      <c r="K582" t="s">
        <v>2997</v>
      </c>
    </row>
    <row r="583" spans="1:11" x14ac:dyDescent="0.25">
      <c r="A583">
        <v>408</v>
      </c>
      <c r="B583" t="s">
        <v>1529</v>
      </c>
      <c r="C583" t="s">
        <v>1417</v>
      </c>
      <c r="D583" s="31" t="s">
        <v>1608</v>
      </c>
      <c r="E583" t="s">
        <v>2562</v>
      </c>
      <c r="F583" t="s">
        <v>2167</v>
      </c>
      <c r="G583" t="s">
        <v>910</v>
      </c>
      <c r="H583" t="s">
        <v>911</v>
      </c>
      <c r="I583">
        <v>5</v>
      </c>
      <c r="J583" t="str">
        <f t="shared" si="9"/>
        <v>PUNO</v>
      </c>
      <c r="K583" t="s">
        <v>2997</v>
      </c>
    </row>
    <row r="584" spans="1:11" x14ac:dyDescent="0.25">
      <c r="A584">
        <v>409</v>
      </c>
      <c r="B584" t="s">
        <v>1529</v>
      </c>
      <c r="C584" t="s">
        <v>1609</v>
      </c>
      <c r="D584" s="31" t="s">
        <v>1610</v>
      </c>
      <c r="E584" t="s">
        <v>2563</v>
      </c>
      <c r="F584" t="s">
        <v>2167</v>
      </c>
      <c r="G584" t="s">
        <v>910</v>
      </c>
      <c r="H584" t="s">
        <v>911</v>
      </c>
      <c r="I584">
        <v>11</v>
      </c>
      <c r="J584" t="str">
        <f t="shared" si="9"/>
        <v>PUNO</v>
      </c>
      <c r="K584" t="s">
        <v>2997</v>
      </c>
    </row>
    <row r="585" spans="1:11" x14ac:dyDescent="0.25">
      <c r="A585">
        <v>410</v>
      </c>
      <c r="B585" t="s">
        <v>1529</v>
      </c>
      <c r="C585" t="s">
        <v>1529</v>
      </c>
      <c r="D585" s="31" t="s">
        <v>1611</v>
      </c>
      <c r="E585" t="s">
        <v>2564</v>
      </c>
      <c r="F585" t="s">
        <v>2167</v>
      </c>
      <c r="G585" t="s">
        <v>910</v>
      </c>
      <c r="H585" t="s">
        <v>911</v>
      </c>
      <c r="I585">
        <v>9</v>
      </c>
      <c r="J585" t="str">
        <f t="shared" si="9"/>
        <v>PUNO</v>
      </c>
      <c r="K585" t="s">
        <v>2997</v>
      </c>
    </row>
    <row r="586" spans="1:11" x14ac:dyDescent="0.25">
      <c r="A586">
        <v>411</v>
      </c>
      <c r="B586" t="s">
        <v>1529</v>
      </c>
      <c r="C586" t="s">
        <v>1529</v>
      </c>
      <c r="D586" s="31" t="s">
        <v>1612</v>
      </c>
      <c r="E586" t="s">
        <v>2565</v>
      </c>
      <c r="F586" t="s">
        <v>2167</v>
      </c>
      <c r="G586" t="s">
        <v>910</v>
      </c>
      <c r="H586" t="s">
        <v>911</v>
      </c>
      <c r="I586">
        <v>10</v>
      </c>
      <c r="J586" t="str">
        <f t="shared" si="9"/>
        <v>PUNO</v>
      </c>
      <c r="K586" t="s">
        <v>2997</v>
      </c>
    </row>
    <row r="587" spans="1:11" x14ac:dyDescent="0.25">
      <c r="A587">
        <v>412</v>
      </c>
      <c r="B587" t="s">
        <v>1529</v>
      </c>
      <c r="C587" t="s">
        <v>1607</v>
      </c>
      <c r="D587" s="31" t="s">
        <v>1614</v>
      </c>
      <c r="E587" t="s">
        <v>2561</v>
      </c>
      <c r="F587" t="s">
        <v>2167</v>
      </c>
      <c r="G587" t="s">
        <v>910</v>
      </c>
      <c r="H587" t="s">
        <v>911</v>
      </c>
      <c r="I587">
        <v>7</v>
      </c>
      <c r="J587" t="str">
        <f t="shared" si="9"/>
        <v>PUNO</v>
      </c>
      <c r="K587" t="s">
        <v>2997</v>
      </c>
    </row>
    <row r="588" spans="1:11" x14ac:dyDescent="0.25">
      <c r="A588">
        <v>413</v>
      </c>
      <c r="B588" t="s">
        <v>1529</v>
      </c>
      <c r="C588" t="s">
        <v>1529</v>
      </c>
      <c r="D588" s="31" t="s">
        <v>1615</v>
      </c>
      <c r="E588" t="s">
        <v>2566</v>
      </c>
      <c r="F588" t="s">
        <v>2167</v>
      </c>
      <c r="G588" t="s">
        <v>910</v>
      </c>
      <c r="H588" t="s">
        <v>911</v>
      </c>
      <c r="I588">
        <v>8</v>
      </c>
      <c r="J588" t="str">
        <f t="shared" si="9"/>
        <v>PUNO</v>
      </c>
      <c r="K588" t="s">
        <v>2997</v>
      </c>
    </row>
    <row r="589" spans="1:11" x14ac:dyDescent="0.25">
      <c r="A589">
        <v>414</v>
      </c>
      <c r="B589" t="s">
        <v>1529</v>
      </c>
      <c r="C589" t="s">
        <v>1616</v>
      </c>
      <c r="D589" s="31" t="s">
        <v>1617</v>
      </c>
      <c r="E589" t="s">
        <v>2567</v>
      </c>
      <c r="F589" t="s">
        <v>2167</v>
      </c>
      <c r="G589" t="s">
        <v>910</v>
      </c>
      <c r="H589" t="s">
        <v>911</v>
      </c>
      <c r="I589">
        <v>18</v>
      </c>
      <c r="J589" t="str">
        <f t="shared" si="9"/>
        <v>PUNO</v>
      </c>
      <c r="K589" t="s">
        <v>2997</v>
      </c>
    </row>
    <row r="590" spans="1:11" x14ac:dyDescent="0.25">
      <c r="A590">
        <v>415</v>
      </c>
      <c r="B590" t="s">
        <v>1529</v>
      </c>
      <c r="C590" t="s">
        <v>1618</v>
      </c>
      <c r="D590" s="31" t="s">
        <v>1619</v>
      </c>
      <c r="E590" t="s">
        <v>2568</v>
      </c>
      <c r="F590" t="s">
        <v>2167</v>
      </c>
      <c r="G590" t="s">
        <v>910</v>
      </c>
      <c r="H590" t="s">
        <v>911</v>
      </c>
      <c r="I590">
        <v>14</v>
      </c>
      <c r="J590" t="str">
        <f t="shared" si="9"/>
        <v>PUNO</v>
      </c>
      <c r="K590" t="s">
        <v>2997</v>
      </c>
    </row>
    <row r="591" spans="1:11" x14ac:dyDescent="0.25">
      <c r="A591">
        <v>416</v>
      </c>
      <c r="B591" t="s">
        <v>1529</v>
      </c>
      <c r="C591" t="s">
        <v>1620</v>
      </c>
      <c r="D591" s="31" t="s">
        <v>1621</v>
      </c>
      <c r="E591" t="s">
        <v>2569</v>
      </c>
      <c r="F591" t="s">
        <v>2167</v>
      </c>
      <c r="G591" t="s">
        <v>910</v>
      </c>
      <c r="H591" t="s">
        <v>911</v>
      </c>
      <c r="I591">
        <v>8</v>
      </c>
      <c r="J591" t="str">
        <f t="shared" si="9"/>
        <v>PUNO</v>
      </c>
      <c r="K591" t="s">
        <v>2996</v>
      </c>
    </row>
    <row r="592" spans="1:11" x14ac:dyDescent="0.25">
      <c r="A592">
        <v>417</v>
      </c>
      <c r="B592" t="s">
        <v>1529</v>
      </c>
      <c r="C592" t="s">
        <v>1549</v>
      </c>
      <c r="D592" s="31" t="s">
        <v>1622</v>
      </c>
      <c r="E592" t="s">
        <v>2570</v>
      </c>
      <c r="F592" t="s">
        <v>2167</v>
      </c>
      <c r="G592" t="s">
        <v>910</v>
      </c>
      <c r="H592" t="s">
        <v>911</v>
      </c>
      <c r="I592">
        <v>20</v>
      </c>
      <c r="J592" t="str">
        <f t="shared" si="9"/>
        <v>PUNO</v>
      </c>
      <c r="K592" t="s">
        <v>2997</v>
      </c>
    </row>
    <row r="593" spans="1:11" x14ac:dyDescent="0.25">
      <c r="A593">
        <v>418</v>
      </c>
      <c r="B593" t="s">
        <v>1529</v>
      </c>
      <c r="C593" t="s">
        <v>1549</v>
      </c>
      <c r="D593" s="31" t="s">
        <v>1623</v>
      </c>
      <c r="E593" t="s">
        <v>2571</v>
      </c>
      <c r="F593" t="s">
        <v>2167</v>
      </c>
      <c r="G593" t="s">
        <v>910</v>
      </c>
      <c r="H593" t="s">
        <v>911</v>
      </c>
      <c r="I593">
        <v>11</v>
      </c>
      <c r="J593" t="str">
        <f t="shared" si="9"/>
        <v>PUNO</v>
      </c>
      <c r="K593" t="s">
        <v>2997</v>
      </c>
    </row>
    <row r="594" spans="1:11" x14ac:dyDescent="0.25">
      <c r="A594">
        <v>419</v>
      </c>
      <c r="B594" t="s">
        <v>1529</v>
      </c>
      <c r="C594" t="s">
        <v>1624</v>
      </c>
      <c r="D594" s="31" t="s">
        <v>1625</v>
      </c>
      <c r="E594" t="s">
        <v>2572</v>
      </c>
      <c r="F594" t="s">
        <v>2167</v>
      </c>
      <c r="G594" t="s">
        <v>910</v>
      </c>
      <c r="H594" t="s">
        <v>911</v>
      </c>
      <c r="I594">
        <v>12</v>
      </c>
      <c r="J594" t="str">
        <f t="shared" si="9"/>
        <v>PUNO</v>
      </c>
      <c r="K594" t="s">
        <v>2996</v>
      </c>
    </row>
    <row r="595" spans="1:11" x14ac:dyDescent="0.25">
      <c r="A595">
        <v>420</v>
      </c>
      <c r="B595" t="s">
        <v>1529</v>
      </c>
      <c r="C595" t="s">
        <v>1529</v>
      </c>
      <c r="D595" s="31" t="s">
        <v>1626</v>
      </c>
      <c r="E595" t="s">
        <v>2573</v>
      </c>
      <c r="F595" t="s">
        <v>2167</v>
      </c>
      <c r="G595" t="s">
        <v>910</v>
      </c>
      <c r="H595" t="s">
        <v>911</v>
      </c>
      <c r="I595">
        <v>7</v>
      </c>
      <c r="J595" t="str">
        <f t="shared" si="9"/>
        <v>PUNO</v>
      </c>
      <c r="K595" t="s">
        <v>2997</v>
      </c>
    </row>
    <row r="596" spans="1:11" x14ac:dyDescent="0.25">
      <c r="A596">
        <v>421</v>
      </c>
      <c r="B596" t="s">
        <v>1529</v>
      </c>
      <c r="C596" t="s">
        <v>1529</v>
      </c>
      <c r="D596" s="31" t="s">
        <v>1627</v>
      </c>
      <c r="E596" t="s">
        <v>2574</v>
      </c>
      <c r="F596" t="s">
        <v>2167</v>
      </c>
      <c r="G596" t="s">
        <v>910</v>
      </c>
      <c r="H596" t="s">
        <v>911</v>
      </c>
      <c r="I596">
        <v>5</v>
      </c>
      <c r="J596" t="str">
        <f t="shared" si="9"/>
        <v>PUNO</v>
      </c>
      <c r="K596" t="s">
        <v>2997</v>
      </c>
    </row>
    <row r="597" spans="1:11" x14ac:dyDescent="0.25">
      <c r="A597">
        <v>422</v>
      </c>
      <c r="B597" t="s">
        <v>1529</v>
      </c>
      <c r="C597" t="s">
        <v>1529</v>
      </c>
      <c r="D597" s="31" t="s">
        <v>1628</v>
      </c>
      <c r="E597" t="s">
        <v>2575</v>
      </c>
      <c r="F597" t="s">
        <v>2167</v>
      </c>
      <c r="G597" t="s">
        <v>910</v>
      </c>
      <c r="H597" t="s">
        <v>911</v>
      </c>
      <c r="I597">
        <v>8</v>
      </c>
      <c r="J597" t="str">
        <f t="shared" si="9"/>
        <v>PUNO</v>
      </c>
      <c r="K597" t="s">
        <v>2997</v>
      </c>
    </row>
    <row r="598" spans="1:11" x14ac:dyDescent="0.25">
      <c r="A598">
        <v>423</v>
      </c>
      <c r="B598" t="s">
        <v>1529</v>
      </c>
      <c r="C598" t="s">
        <v>1529</v>
      </c>
      <c r="D598" s="31" t="s">
        <v>1629</v>
      </c>
      <c r="E598" t="s">
        <v>2576</v>
      </c>
      <c r="F598" t="s">
        <v>2167</v>
      </c>
      <c r="G598" t="s">
        <v>910</v>
      </c>
      <c r="H598" t="s">
        <v>911</v>
      </c>
      <c r="I598">
        <v>7</v>
      </c>
      <c r="J598" t="str">
        <f t="shared" si="9"/>
        <v>PUNO</v>
      </c>
      <c r="K598" t="s">
        <v>2997</v>
      </c>
    </row>
    <row r="599" spans="1:11" x14ac:dyDescent="0.25">
      <c r="A599">
        <v>424</v>
      </c>
      <c r="B599" t="s">
        <v>1529</v>
      </c>
      <c r="C599" t="s">
        <v>1613</v>
      </c>
      <c r="D599" s="31" t="s">
        <v>1631</v>
      </c>
      <c r="E599" t="s">
        <v>2565</v>
      </c>
      <c r="F599" t="s">
        <v>2167</v>
      </c>
      <c r="G599" t="s">
        <v>910</v>
      </c>
      <c r="H599" t="s">
        <v>911</v>
      </c>
      <c r="I599">
        <v>10</v>
      </c>
      <c r="J599" t="str">
        <f t="shared" si="9"/>
        <v>PUNO</v>
      </c>
      <c r="K599" t="s">
        <v>2997</v>
      </c>
    </row>
    <row r="600" spans="1:11" x14ac:dyDescent="0.25">
      <c r="A600">
        <v>425</v>
      </c>
      <c r="B600" t="s">
        <v>1529</v>
      </c>
      <c r="C600" t="s">
        <v>1529</v>
      </c>
      <c r="D600" s="31" t="s">
        <v>1632</v>
      </c>
      <c r="E600" t="s">
        <v>2577</v>
      </c>
      <c r="F600" t="s">
        <v>2167</v>
      </c>
      <c r="G600" t="s">
        <v>910</v>
      </c>
      <c r="H600" t="s">
        <v>911</v>
      </c>
      <c r="I600">
        <v>7</v>
      </c>
      <c r="J600" t="str">
        <f t="shared" si="9"/>
        <v>PUNO</v>
      </c>
      <c r="K600" t="s">
        <v>2997</v>
      </c>
    </row>
    <row r="601" spans="1:11" x14ac:dyDescent="0.25">
      <c r="A601">
        <v>426</v>
      </c>
      <c r="B601" t="s">
        <v>1529</v>
      </c>
      <c r="C601" t="s">
        <v>1529</v>
      </c>
      <c r="D601" s="31" t="s">
        <v>1633</v>
      </c>
      <c r="E601" t="s">
        <v>2578</v>
      </c>
      <c r="F601" t="s">
        <v>2167</v>
      </c>
      <c r="G601" t="s">
        <v>910</v>
      </c>
      <c r="H601" t="s">
        <v>911</v>
      </c>
      <c r="I601">
        <v>7</v>
      </c>
      <c r="J601" t="str">
        <f t="shared" si="9"/>
        <v>PUNO</v>
      </c>
      <c r="K601" t="s">
        <v>2997</v>
      </c>
    </row>
    <row r="602" spans="1:11" x14ac:dyDescent="0.25">
      <c r="A602">
        <v>427</v>
      </c>
      <c r="B602" t="s">
        <v>1529</v>
      </c>
      <c r="C602" t="s">
        <v>1529</v>
      </c>
      <c r="D602" s="31" t="s">
        <v>1634</v>
      </c>
      <c r="E602" t="s">
        <v>2579</v>
      </c>
      <c r="F602" t="s">
        <v>2167</v>
      </c>
      <c r="G602" t="s">
        <v>910</v>
      </c>
      <c r="H602" t="s">
        <v>911</v>
      </c>
      <c r="I602">
        <v>13</v>
      </c>
      <c r="J602" t="str">
        <f t="shared" si="9"/>
        <v>PUNO</v>
      </c>
      <c r="K602" t="s">
        <v>2997</v>
      </c>
    </row>
    <row r="603" spans="1:11" x14ac:dyDescent="0.25">
      <c r="A603">
        <v>428</v>
      </c>
      <c r="B603" t="s">
        <v>1529</v>
      </c>
      <c r="C603" t="s">
        <v>1635</v>
      </c>
      <c r="D603" s="31" t="s">
        <v>1636</v>
      </c>
      <c r="E603" t="s">
        <v>2579</v>
      </c>
      <c r="F603" t="s">
        <v>2167</v>
      </c>
      <c r="G603" t="s">
        <v>910</v>
      </c>
      <c r="H603" t="s">
        <v>911</v>
      </c>
      <c r="I603">
        <v>6</v>
      </c>
      <c r="J603" t="str">
        <f t="shared" si="9"/>
        <v>PUNO</v>
      </c>
      <c r="K603" t="s">
        <v>2997</v>
      </c>
    </row>
    <row r="604" spans="1:11" x14ac:dyDescent="0.25">
      <c r="A604">
        <v>429</v>
      </c>
      <c r="B604" t="s">
        <v>1529</v>
      </c>
      <c r="C604" t="s">
        <v>1529</v>
      </c>
      <c r="D604" s="31" t="s">
        <v>1637</v>
      </c>
      <c r="E604" t="s">
        <v>2190</v>
      </c>
      <c r="F604" t="s">
        <v>2167</v>
      </c>
      <c r="G604" t="s">
        <v>910</v>
      </c>
      <c r="H604" t="s">
        <v>911</v>
      </c>
      <c r="I604">
        <v>6</v>
      </c>
      <c r="J604" t="str">
        <f t="shared" si="9"/>
        <v>PUNO</v>
      </c>
      <c r="K604" t="s">
        <v>2997</v>
      </c>
    </row>
    <row r="605" spans="1:11" x14ac:dyDescent="0.25">
      <c r="A605">
        <v>430</v>
      </c>
      <c r="B605" t="s">
        <v>1529</v>
      </c>
      <c r="C605" t="s">
        <v>1635</v>
      </c>
      <c r="D605" s="31" t="s">
        <v>1638</v>
      </c>
      <c r="E605" t="s">
        <v>2580</v>
      </c>
      <c r="F605" t="s">
        <v>2167</v>
      </c>
      <c r="G605" t="s">
        <v>910</v>
      </c>
      <c r="H605" t="s">
        <v>911</v>
      </c>
      <c r="I605">
        <v>7</v>
      </c>
      <c r="J605" t="str">
        <f t="shared" si="9"/>
        <v>PUNO</v>
      </c>
      <c r="K605" t="s">
        <v>2997</v>
      </c>
    </row>
    <row r="606" spans="1:11" x14ac:dyDescent="0.25">
      <c r="A606">
        <v>431</v>
      </c>
      <c r="B606" t="s">
        <v>1529</v>
      </c>
      <c r="C606" t="s">
        <v>1529</v>
      </c>
      <c r="D606" s="31" t="s">
        <v>1639</v>
      </c>
      <c r="E606" t="s">
        <v>2581</v>
      </c>
      <c r="F606" t="s">
        <v>2167</v>
      </c>
      <c r="G606" t="s">
        <v>910</v>
      </c>
      <c r="H606" t="s">
        <v>911</v>
      </c>
      <c r="I606">
        <v>8</v>
      </c>
      <c r="J606" t="str">
        <f t="shared" si="9"/>
        <v>PUNO</v>
      </c>
      <c r="K606" t="s">
        <v>2997</v>
      </c>
    </row>
    <row r="607" spans="1:11" x14ac:dyDescent="0.25">
      <c r="A607">
        <v>432</v>
      </c>
      <c r="B607" t="s">
        <v>1529</v>
      </c>
      <c r="C607" t="s">
        <v>1529</v>
      </c>
      <c r="D607" s="31" t="s">
        <v>1640</v>
      </c>
      <c r="E607" t="s">
        <v>2582</v>
      </c>
      <c r="F607" t="s">
        <v>2167</v>
      </c>
      <c r="G607" t="s">
        <v>910</v>
      </c>
      <c r="H607" t="s">
        <v>911</v>
      </c>
      <c r="I607">
        <v>7</v>
      </c>
      <c r="J607" t="str">
        <f t="shared" si="9"/>
        <v>PUNO</v>
      </c>
      <c r="K607" t="s">
        <v>2997</v>
      </c>
    </row>
    <row r="608" spans="1:11" x14ac:dyDescent="0.25">
      <c r="A608">
        <v>433</v>
      </c>
      <c r="B608" t="s">
        <v>1529</v>
      </c>
      <c r="C608" t="s">
        <v>953</v>
      </c>
      <c r="D608" s="31" t="s">
        <v>1641</v>
      </c>
      <c r="E608" t="s">
        <v>2583</v>
      </c>
      <c r="F608" t="s">
        <v>2167</v>
      </c>
      <c r="G608" t="s">
        <v>910</v>
      </c>
      <c r="H608" t="s">
        <v>911</v>
      </c>
      <c r="I608">
        <v>7</v>
      </c>
      <c r="J608" t="str">
        <f t="shared" si="9"/>
        <v>PUNO</v>
      </c>
      <c r="K608" t="s">
        <v>2997</v>
      </c>
    </row>
    <row r="609" spans="1:11" x14ac:dyDescent="0.25">
      <c r="A609">
        <v>434</v>
      </c>
      <c r="B609" t="s">
        <v>1529</v>
      </c>
      <c r="C609" t="s">
        <v>1529</v>
      </c>
      <c r="D609" s="31" t="s">
        <v>1642</v>
      </c>
      <c r="E609" t="s">
        <v>2551</v>
      </c>
      <c r="F609" t="s">
        <v>2167</v>
      </c>
      <c r="G609" t="s">
        <v>910</v>
      </c>
      <c r="H609" t="s">
        <v>911</v>
      </c>
      <c r="I609">
        <v>10</v>
      </c>
      <c r="J609" t="str">
        <f t="shared" si="9"/>
        <v>PUNO</v>
      </c>
      <c r="K609" t="s">
        <v>2997</v>
      </c>
    </row>
    <row r="610" spans="1:11" x14ac:dyDescent="0.25">
      <c r="A610">
        <v>435</v>
      </c>
      <c r="B610" t="s">
        <v>1529</v>
      </c>
      <c r="C610" t="s">
        <v>1529</v>
      </c>
      <c r="D610" s="31" t="s">
        <v>1643</v>
      </c>
      <c r="E610" t="s">
        <v>2552</v>
      </c>
      <c r="F610" t="s">
        <v>2167</v>
      </c>
      <c r="G610" t="s">
        <v>910</v>
      </c>
      <c r="H610" t="s">
        <v>911</v>
      </c>
      <c r="I610">
        <v>11</v>
      </c>
      <c r="J610" t="str">
        <f t="shared" si="9"/>
        <v>PUNO</v>
      </c>
      <c r="K610" t="s">
        <v>2997</v>
      </c>
    </row>
    <row r="611" spans="1:11" x14ac:dyDescent="0.25">
      <c r="A611">
        <v>436</v>
      </c>
      <c r="B611" t="s">
        <v>1529</v>
      </c>
      <c r="C611" t="s">
        <v>1529</v>
      </c>
      <c r="D611" s="31" t="s">
        <v>1644</v>
      </c>
      <c r="E611" t="s">
        <v>2584</v>
      </c>
      <c r="F611" t="s">
        <v>2167</v>
      </c>
      <c r="G611" t="s">
        <v>910</v>
      </c>
      <c r="H611" t="s">
        <v>911</v>
      </c>
      <c r="I611">
        <v>12</v>
      </c>
      <c r="J611" t="str">
        <f t="shared" si="9"/>
        <v>PUNO</v>
      </c>
      <c r="K611" t="s">
        <v>2997</v>
      </c>
    </row>
    <row r="612" spans="1:11" x14ac:dyDescent="0.25">
      <c r="A612">
        <v>437</v>
      </c>
      <c r="B612" t="s">
        <v>1529</v>
      </c>
      <c r="C612" t="s">
        <v>1529</v>
      </c>
      <c r="D612" s="31" t="s">
        <v>1645</v>
      </c>
      <c r="E612" t="s">
        <v>2585</v>
      </c>
      <c r="F612" t="s">
        <v>2167</v>
      </c>
      <c r="G612" t="s">
        <v>910</v>
      </c>
      <c r="H612" t="s">
        <v>911</v>
      </c>
      <c r="I612">
        <v>9</v>
      </c>
      <c r="J612" t="str">
        <f t="shared" si="9"/>
        <v>PUNO</v>
      </c>
      <c r="K612" t="s">
        <v>2997</v>
      </c>
    </row>
    <row r="613" spans="1:11" x14ac:dyDescent="0.25">
      <c r="A613">
        <v>438</v>
      </c>
      <c r="B613" t="s">
        <v>1529</v>
      </c>
      <c r="C613" t="s">
        <v>1529</v>
      </c>
      <c r="D613" s="31" t="s">
        <v>1646</v>
      </c>
      <c r="E613" t="s">
        <v>2586</v>
      </c>
      <c r="F613" t="s">
        <v>2167</v>
      </c>
      <c r="G613" t="s">
        <v>910</v>
      </c>
      <c r="H613" t="s">
        <v>911</v>
      </c>
      <c r="I613">
        <v>10</v>
      </c>
      <c r="J613" t="str">
        <f t="shared" si="9"/>
        <v>PUNO</v>
      </c>
      <c r="K613" t="s">
        <v>2997</v>
      </c>
    </row>
    <row r="614" spans="1:11" x14ac:dyDescent="0.25">
      <c r="A614">
        <v>439</v>
      </c>
      <c r="B614" t="s">
        <v>1529</v>
      </c>
      <c r="C614" t="s">
        <v>1529</v>
      </c>
      <c r="D614" s="31" t="s">
        <v>1647</v>
      </c>
      <c r="E614" t="s">
        <v>2587</v>
      </c>
      <c r="F614" t="s">
        <v>2167</v>
      </c>
      <c r="G614" t="s">
        <v>910</v>
      </c>
      <c r="H614" t="s">
        <v>911</v>
      </c>
      <c r="I614">
        <v>5</v>
      </c>
      <c r="J614" t="str">
        <f t="shared" si="9"/>
        <v>PUNO</v>
      </c>
      <c r="K614" t="s">
        <v>2997</v>
      </c>
    </row>
    <row r="615" spans="1:11" x14ac:dyDescent="0.25">
      <c r="A615">
        <v>440</v>
      </c>
      <c r="B615" t="s">
        <v>1529</v>
      </c>
      <c r="C615" t="s">
        <v>1630</v>
      </c>
      <c r="D615" s="31" t="s">
        <v>1649</v>
      </c>
      <c r="E615" t="s">
        <v>2588</v>
      </c>
      <c r="F615" t="s">
        <v>2167</v>
      </c>
      <c r="G615" t="s">
        <v>910</v>
      </c>
      <c r="H615" t="s">
        <v>911</v>
      </c>
      <c r="I615">
        <v>4</v>
      </c>
      <c r="J615" t="str">
        <f t="shared" si="9"/>
        <v>PUNO</v>
      </c>
      <c r="K615" t="s">
        <v>2997</v>
      </c>
    </row>
    <row r="616" spans="1:11" x14ac:dyDescent="0.25">
      <c r="A616">
        <v>441</v>
      </c>
      <c r="B616" t="s">
        <v>1529</v>
      </c>
      <c r="C616" t="s">
        <v>1529</v>
      </c>
      <c r="D616" s="31" t="s">
        <v>1650</v>
      </c>
      <c r="E616" t="s">
        <v>2589</v>
      </c>
      <c r="F616" t="s">
        <v>2167</v>
      </c>
      <c r="G616" t="s">
        <v>910</v>
      </c>
      <c r="H616" t="s">
        <v>911</v>
      </c>
      <c r="I616">
        <v>8</v>
      </c>
      <c r="J616" t="str">
        <f t="shared" si="9"/>
        <v>PUNO</v>
      </c>
      <c r="K616" t="s">
        <v>2997</v>
      </c>
    </row>
    <row r="617" spans="1:11" x14ac:dyDescent="0.25">
      <c r="A617">
        <v>442</v>
      </c>
      <c r="B617" t="s">
        <v>1529</v>
      </c>
      <c r="C617" t="s">
        <v>1529</v>
      </c>
      <c r="D617" s="31" t="s">
        <v>1651</v>
      </c>
      <c r="E617" t="s">
        <v>2590</v>
      </c>
      <c r="F617" t="s">
        <v>2167</v>
      </c>
      <c r="G617" t="s">
        <v>910</v>
      </c>
      <c r="H617" t="s">
        <v>911</v>
      </c>
      <c r="I617">
        <v>10</v>
      </c>
      <c r="J617" t="str">
        <f t="shared" si="9"/>
        <v>PUNO</v>
      </c>
      <c r="K617" t="s">
        <v>2997</v>
      </c>
    </row>
    <row r="618" spans="1:11" x14ac:dyDescent="0.25">
      <c r="A618">
        <v>443</v>
      </c>
      <c r="B618" t="s">
        <v>1529</v>
      </c>
      <c r="C618" t="s">
        <v>1529</v>
      </c>
      <c r="D618" s="31" t="s">
        <v>1652</v>
      </c>
      <c r="E618" t="s">
        <v>2591</v>
      </c>
      <c r="F618" t="s">
        <v>2167</v>
      </c>
      <c r="G618" t="s">
        <v>910</v>
      </c>
      <c r="H618" t="s">
        <v>911</v>
      </c>
      <c r="I618">
        <v>8</v>
      </c>
      <c r="J618" t="str">
        <f t="shared" si="9"/>
        <v>PUNO</v>
      </c>
      <c r="K618" t="s">
        <v>2997</v>
      </c>
    </row>
    <row r="619" spans="1:11" x14ac:dyDescent="0.25">
      <c r="A619">
        <v>444</v>
      </c>
      <c r="B619" t="s">
        <v>1529</v>
      </c>
      <c r="C619" t="s">
        <v>1529</v>
      </c>
      <c r="D619" s="31" t="s">
        <v>1653</v>
      </c>
      <c r="E619" t="s">
        <v>2592</v>
      </c>
      <c r="F619" t="s">
        <v>2167</v>
      </c>
      <c r="G619" t="s">
        <v>910</v>
      </c>
      <c r="H619" t="s">
        <v>911</v>
      </c>
      <c r="I619">
        <v>9</v>
      </c>
      <c r="J619" t="str">
        <f t="shared" si="9"/>
        <v>PUNO</v>
      </c>
      <c r="K619" t="s">
        <v>2997</v>
      </c>
    </row>
    <row r="620" spans="1:11" x14ac:dyDescent="0.25">
      <c r="A620">
        <v>445</v>
      </c>
      <c r="B620" t="s">
        <v>1529</v>
      </c>
      <c r="C620" t="s">
        <v>1529</v>
      </c>
      <c r="D620" s="31" t="s">
        <v>1654</v>
      </c>
      <c r="E620" t="s">
        <v>2554</v>
      </c>
      <c r="F620" t="s">
        <v>2167</v>
      </c>
      <c r="G620" t="s">
        <v>910</v>
      </c>
      <c r="H620" t="s">
        <v>911</v>
      </c>
      <c r="I620">
        <v>7</v>
      </c>
      <c r="J620" t="str">
        <f t="shared" si="9"/>
        <v>PUNO</v>
      </c>
      <c r="K620" t="s">
        <v>2997</v>
      </c>
    </row>
    <row r="621" spans="1:11" x14ac:dyDescent="0.25">
      <c r="A621">
        <v>446</v>
      </c>
      <c r="B621" t="s">
        <v>1529</v>
      </c>
      <c r="C621" t="s">
        <v>1655</v>
      </c>
      <c r="D621" s="31" t="s">
        <v>1656</v>
      </c>
      <c r="E621" t="s">
        <v>2593</v>
      </c>
      <c r="F621" t="s">
        <v>2165</v>
      </c>
      <c r="G621" t="s">
        <v>910</v>
      </c>
      <c r="H621" t="s">
        <v>911</v>
      </c>
      <c r="I621">
        <v>7</v>
      </c>
      <c r="J621" t="str">
        <f t="shared" si="9"/>
        <v>PUNO</v>
      </c>
      <c r="K621" t="s">
        <v>2996</v>
      </c>
    </row>
    <row r="622" spans="1:11" x14ac:dyDescent="0.25">
      <c r="A622">
        <v>447</v>
      </c>
      <c r="B622" t="s">
        <v>1529</v>
      </c>
      <c r="C622" t="s">
        <v>1648</v>
      </c>
      <c r="D622" s="31" t="s">
        <v>1657</v>
      </c>
      <c r="E622" t="s">
        <v>2594</v>
      </c>
      <c r="F622" t="s">
        <v>2165</v>
      </c>
      <c r="G622" t="s">
        <v>910</v>
      </c>
      <c r="H622" t="s">
        <v>911</v>
      </c>
      <c r="I622">
        <v>9</v>
      </c>
      <c r="J622" t="str">
        <f t="shared" si="9"/>
        <v>PUNO</v>
      </c>
      <c r="K622" t="s">
        <v>2997</v>
      </c>
    </row>
    <row r="623" spans="1:11" x14ac:dyDescent="0.25">
      <c r="A623">
        <v>448</v>
      </c>
      <c r="B623" t="s">
        <v>1529</v>
      </c>
      <c r="C623" t="s">
        <v>1605</v>
      </c>
      <c r="D623" s="31" t="s">
        <v>1658</v>
      </c>
      <c r="E623" t="s">
        <v>2595</v>
      </c>
      <c r="F623" t="s">
        <v>2165</v>
      </c>
      <c r="G623" t="s">
        <v>910</v>
      </c>
      <c r="H623" t="s">
        <v>911</v>
      </c>
      <c r="I623">
        <v>7</v>
      </c>
      <c r="J623" t="str">
        <f t="shared" si="9"/>
        <v>PUNO</v>
      </c>
      <c r="K623" t="s">
        <v>2997</v>
      </c>
    </row>
    <row r="624" spans="1:11" x14ac:dyDescent="0.25">
      <c r="A624">
        <v>449</v>
      </c>
      <c r="B624" t="s">
        <v>1529</v>
      </c>
      <c r="C624" t="s">
        <v>1659</v>
      </c>
      <c r="D624" s="31" t="s">
        <v>1660</v>
      </c>
      <c r="E624" t="s">
        <v>2596</v>
      </c>
      <c r="F624" t="s">
        <v>2167</v>
      </c>
      <c r="G624" t="s">
        <v>910</v>
      </c>
      <c r="H624" t="s">
        <v>911</v>
      </c>
      <c r="I624">
        <v>8</v>
      </c>
      <c r="J624" t="str">
        <f t="shared" si="9"/>
        <v>PUNO</v>
      </c>
      <c r="K624" t="s">
        <v>2997</v>
      </c>
    </row>
    <row r="625" spans="1:11" x14ac:dyDescent="0.25">
      <c r="A625">
        <v>450</v>
      </c>
      <c r="B625" t="s">
        <v>1529</v>
      </c>
      <c r="C625" t="s">
        <v>1659</v>
      </c>
      <c r="D625" s="31" t="s">
        <v>1661</v>
      </c>
      <c r="E625" t="s">
        <v>2597</v>
      </c>
      <c r="F625" t="s">
        <v>2167</v>
      </c>
      <c r="G625" t="s">
        <v>910</v>
      </c>
      <c r="H625" t="s">
        <v>911</v>
      </c>
      <c r="I625">
        <v>9</v>
      </c>
      <c r="J625" t="str">
        <f t="shared" si="9"/>
        <v>PUNO</v>
      </c>
      <c r="K625" t="s">
        <v>2997</v>
      </c>
    </row>
    <row r="626" spans="1:11" x14ac:dyDescent="0.25">
      <c r="A626">
        <v>451</v>
      </c>
      <c r="B626" t="s">
        <v>1529</v>
      </c>
      <c r="C626" t="s">
        <v>1552</v>
      </c>
      <c r="D626" s="31" t="s">
        <v>1662</v>
      </c>
      <c r="E626" t="s">
        <v>2598</v>
      </c>
      <c r="F626" t="s">
        <v>2167</v>
      </c>
      <c r="G626" t="s">
        <v>910</v>
      </c>
      <c r="H626" t="s">
        <v>911</v>
      </c>
      <c r="I626">
        <v>4</v>
      </c>
      <c r="J626" t="str">
        <f t="shared" si="9"/>
        <v>PUNO</v>
      </c>
      <c r="K626" t="s">
        <v>2997</v>
      </c>
    </row>
    <row r="627" spans="1:11" x14ac:dyDescent="0.25">
      <c r="A627">
        <v>452</v>
      </c>
      <c r="B627" t="s">
        <v>1529</v>
      </c>
      <c r="C627" t="s">
        <v>1663</v>
      </c>
      <c r="D627" s="31" t="s">
        <v>1664</v>
      </c>
      <c r="E627" t="s">
        <v>2599</v>
      </c>
      <c r="F627" t="s">
        <v>2167</v>
      </c>
      <c r="G627" t="s">
        <v>910</v>
      </c>
      <c r="H627" t="s">
        <v>911</v>
      </c>
      <c r="I627">
        <v>7</v>
      </c>
      <c r="J627" t="str">
        <f t="shared" si="9"/>
        <v>PUNO</v>
      </c>
      <c r="K627" t="s">
        <v>2997</v>
      </c>
    </row>
    <row r="628" spans="1:11" x14ac:dyDescent="0.25">
      <c r="A628">
        <v>453</v>
      </c>
      <c r="B628" t="s">
        <v>1529</v>
      </c>
      <c r="C628" t="s">
        <v>1529</v>
      </c>
      <c r="D628" s="31" t="s">
        <v>1665</v>
      </c>
      <c r="E628" t="s">
        <v>2600</v>
      </c>
      <c r="F628" t="s">
        <v>2167</v>
      </c>
      <c r="G628" t="s">
        <v>910</v>
      </c>
      <c r="H628" t="s">
        <v>911</v>
      </c>
      <c r="I628">
        <v>7</v>
      </c>
      <c r="J628" t="str">
        <f t="shared" si="9"/>
        <v>PUNO</v>
      </c>
      <c r="K628" t="s">
        <v>2997</v>
      </c>
    </row>
    <row r="629" spans="1:11" x14ac:dyDescent="0.25">
      <c r="A629">
        <v>454</v>
      </c>
      <c r="B629" t="s">
        <v>1529</v>
      </c>
      <c r="C629" t="s">
        <v>1666</v>
      </c>
      <c r="D629" s="31" t="s">
        <v>1667</v>
      </c>
      <c r="E629" t="s">
        <v>2601</v>
      </c>
      <c r="F629" t="s">
        <v>2167</v>
      </c>
      <c r="G629" t="s">
        <v>910</v>
      </c>
      <c r="H629" t="s">
        <v>911</v>
      </c>
      <c r="I629">
        <v>7</v>
      </c>
      <c r="J629" t="str">
        <f t="shared" si="9"/>
        <v>PUNO</v>
      </c>
      <c r="K629" t="s">
        <v>2997</v>
      </c>
    </row>
    <row r="630" spans="1:11" x14ac:dyDescent="0.25">
      <c r="A630">
        <v>455</v>
      </c>
      <c r="B630" t="s">
        <v>1529</v>
      </c>
      <c r="C630" t="s">
        <v>1581</v>
      </c>
      <c r="D630" s="31" t="s">
        <v>1668</v>
      </c>
      <c r="E630" t="s">
        <v>2602</v>
      </c>
      <c r="F630" t="s">
        <v>2167</v>
      </c>
      <c r="G630" t="s">
        <v>910</v>
      </c>
      <c r="H630" t="s">
        <v>911</v>
      </c>
      <c r="I630">
        <v>8</v>
      </c>
      <c r="J630" t="str">
        <f t="shared" si="9"/>
        <v>PUNO</v>
      </c>
      <c r="K630" t="s">
        <v>2997</v>
      </c>
    </row>
    <row r="631" spans="1:11" x14ac:dyDescent="0.25">
      <c r="A631">
        <v>456</v>
      </c>
      <c r="B631" t="s">
        <v>1529</v>
      </c>
      <c r="C631" t="s">
        <v>1669</v>
      </c>
      <c r="D631" s="31" t="s">
        <v>1670</v>
      </c>
      <c r="E631" t="s">
        <v>2603</v>
      </c>
      <c r="F631" t="s">
        <v>2167</v>
      </c>
      <c r="G631" t="s">
        <v>910</v>
      </c>
      <c r="H631" t="s">
        <v>911</v>
      </c>
      <c r="I631">
        <v>8</v>
      </c>
      <c r="J631" t="str">
        <f t="shared" si="9"/>
        <v>PUNO</v>
      </c>
      <c r="K631" t="s">
        <v>2996</v>
      </c>
    </row>
    <row r="632" spans="1:11" x14ac:dyDescent="0.25">
      <c r="A632">
        <v>457</v>
      </c>
      <c r="B632" t="s">
        <v>1529</v>
      </c>
      <c r="C632" t="s">
        <v>1573</v>
      </c>
      <c r="D632" s="31" t="s">
        <v>1671</v>
      </c>
      <c r="E632" t="s">
        <v>2604</v>
      </c>
      <c r="F632" t="s">
        <v>2167</v>
      </c>
      <c r="G632" t="s">
        <v>910</v>
      </c>
      <c r="H632" t="s">
        <v>911</v>
      </c>
      <c r="I632">
        <v>10</v>
      </c>
      <c r="J632" t="str">
        <f t="shared" si="9"/>
        <v>PUNO</v>
      </c>
      <c r="K632" t="s">
        <v>2997</v>
      </c>
    </row>
    <row r="633" spans="1:11" x14ac:dyDescent="0.25">
      <c r="A633">
        <v>458</v>
      </c>
      <c r="B633" t="s">
        <v>1529</v>
      </c>
      <c r="C633" t="s">
        <v>1583</v>
      </c>
      <c r="D633" s="31" t="s">
        <v>1672</v>
      </c>
      <c r="E633" t="s">
        <v>2605</v>
      </c>
      <c r="F633" t="s">
        <v>2167</v>
      </c>
      <c r="G633" t="s">
        <v>910</v>
      </c>
      <c r="H633" t="s">
        <v>911</v>
      </c>
      <c r="I633">
        <v>8</v>
      </c>
      <c r="J633" t="str">
        <f t="shared" si="9"/>
        <v>PUNO</v>
      </c>
      <c r="K633" t="s">
        <v>2997</v>
      </c>
    </row>
    <row r="634" spans="1:11" x14ac:dyDescent="0.25">
      <c r="A634">
        <v>459</v>
      </c>
      <c r="B634" t="s">
        <v>1529</v>
      </c>
      <c r="C634" t="s">
        <v>1583</v>
      </c>
      <c r="D634" s="31" t="s">
        <v>1673</v>
      </c>
      <c r="E634" t="s">
        <v>2606</v>
      </c>
      <c r="F634" t="s">
        <v>2167</v>
      </c>
      <c r="G634" t="s">
        <v>910</v>
      </c>
      <c r="H634" t="s">
        <v>911</v>
      </c>
      <c r="I634">
        <v>12</v>
      </c>
      <c r="J634" t="str">
        <f t="shared" si="9"/>
        <v>PUNO</v>
      </c>
      <c r="K634" t="s">
        <v>2997</v>
      </c>
    </row>
    <row r="635" spans="1:11" x14ac:dyDescent="0.25">
      <c r="A635">
        <v>460</v>
      </c>
      <c r="B635" t="s">
        <v>1529</v>
      </c>
      <c r="C635" t="s">
        <v>1109</v>
      </c>
      <c r="D635" s="31" t="s">
        <v>1674</v>
      </c>
      <c r="E635" t="s">
        <v>2607</v>
      </c>
      <c r="F635" t="s">
        <v>2167</v>
      </c>
      <c r="G635" t="s">
        <v>910</v>
      </c>
      <c r="H635" t="s">
        <v>911</v>
      </c>
      <c r="I635">
        <v>8</v>
      </c>
      <c r="J635" t="str">
        <f t="shared" si="9"/>
        <v>PUNO</v>
      </c>
      <c r="K635" t="s">
        <v>2997</v>
      </c>
    </row>
    <row r="636" spans="1:11" x14ac:dyDescent="0.25">
      <c r="A636">
        <v>461</v>
      </c>
      <c r="B636" t="s">
        <v>1529</v>
      </c>
      <c r="C636" t="s">
        <v>1533</v>
      </c>
      <c r="D636" s="31" t="s">
        <v>1675</v>
      </c>
      <c r="E636" t="s">
        <v>2608</v>
      </c>
      <c r="F636" t="s">
        <v>2167</v>
      </c>
      <c r="G636" t="s">
        <v>910</v>
      </c>
      <c r="H636" t="s">
        <v>911</v>
      </c>
      <c r="I636">
        <v>8</v>
      </c>
      <c r="J636" t="str">
        <f t="shared" si="9"/>
        <v>PUNO</v>
      </c>
      <c r="K636" t="s">
        <v>2997</v>
      </c>
    </row>
    <row r="637" spans="1:11" x14ac:dyDescent="0.25">
      <c r="A637">
        <v>462</v>
      </c>
      <c r="B637" t="s">
        <v>1529</v>
      </c>
      <c r="C637" t="s">
        <v>1583</v>
      </c>
      <c r="D637" s="31" t="s">
        <v>1676</v>
      </c>
      <c r="E637" t="s">
        <v>2609</v>
      </c>
      <c r="F637" t="s">
        <v>2167</v>
      </c>
      <c r="G637" t="s">
        <v>910</v>
      </c>
      <c r="H637" t="s">
        <v>911</v>
      </c>
      <c r="I637">
        <v>10</v>
      </c>
      <c r="J637" t="str">
        <f t="shared" si="9"/>
        <v>PUNO</v>
      </c>
      <c r="K637" t="s">
        <v>2997</v>
      </c>
    </row>
    <row r="638" spans="1:11" x14ac:dyDescent="0.25">
      <c r="A638">
        <v>463</v>
      </c>
      <c r="B638" t="s">
        <v>1529</v>
      </c>
      <c r="C638" t="s">
        <v>1533</v>
      </c>
      <c r="D638" s="31" t="s">
        <v>1677</v>
      </c>
      <c r="E638" t="s">
        <v>2610</v>
      </c>
      <c r="F638" t="s">
        <v>2167</v>
      </c>
      <c r="G638" t="s">
        <v>910</v>
      </c>
      <c r="H638" t="s">
        <v>911</v>
      </c>
      <c r="I638">
        <v>6</v>
      </c>
      <c r="J638" t="str">
        <f t="shared" si="9"/>
        <v>PUNO</v>
      </c>
      <c r="K638" t="s">
        <v>2997</v>
      </c>
    </row>
    <row r="639" spans="1:11" x14ac:dyDescent="0.25">
      <c r="A639">
        <v>464</v>
      </c>
      <c r="B639" t="s">
        <v>1529</v>
      </c>
      <c r="C639" t="s">
        <v>1585</v>
      </c>
      <c r="D639" s="31" t="s">
        <v>1678</v>
      </c>
      <c r="E639" t="s">
        <v>2611</v>
      </c>
      <c r="F639" t="s">
        <v>2167</v>
      </c>
      <c r="G639" t="s">
        <v>910</v>
      </c>
      <c r="H639" t="s">
        <v>911</v>
      </c>
      <c r="I639">
        <v>8</v>
      </c>
      <c r="J639" t="str">
        <f t="shared" si="9"/>
        <v>PUNO</v>
      </c>
      <c r="K639" t="s">
        <v>2997</v>
      </c>
    </row>
    <row r="640" spans="1:11" x14ac:dyDescent="0.25">
      <c r="A640">
        <v>465</v>
      </c>
      <c r="B640" t="s">
        <v>1529</v>
      </c>
      <c r="C640" t="s">
        <v>1552</v>
      </c>
      <c r="D640" s="31" t="s">
        <v>1679</v>
      </c>
      <c r="E640" t="s">
        <v>2612</v>
      </c>
      <c r="F640" t="s">
        <v>2167</v>
      </c>
      <c r="G640" t="s">
        <v>910</v>
      </c>
      <c r="H640" t="s">
        <v>911</v>
      </c>
      <c r="I640">
        <v>9</v>
      </c>
      <c r="J640" t="str">
        <f t="shared" si="9"/>
        <v>PUNO</v>
      </c>
      <c r="K640" t="s">
        <v>2997</v>
      </c>
    </row>
    <row r="641" spans="1:11" x14ac:dyDescent="0.25">
      <c r="A641">
        <v>466</v>
      </c>
      <c r="B641" t="s">
        <v>1529</v>
      </c>
      <c r="C641" t="s">
        <v>1583</v>
      </c>
      <c r="D641" s="31" t="s">
        <v>1681</v>
      </c>
      <c r="E641" t="s">
        <v>2613</v>
      </c>
      <c r="F641" t="s">
        <v>2167</v>
      </c>
      <c r="G641" t="s">
        <v>910</v>
      </c>
      <c r="H641" t="s">
        <v>911</v>
      </c>
      <c r="I641">
        <v>8</v>
      </c>
      <c r="J641" t="str">
        <f t="shared" si="9"/>
        <v>PUNO</v>
      </c>
      <c r="K641" t="s">
        <v>2997</v>
      </c>
    </row>
    <row r="642" spans="1:11" x14ac:dyDescent="0.25">
      <c r="A642">
        <v>467</v>
      </c>
      <c r="B642" t="s">
        <v>1529</v>
      </c>
      <c r="C642" t="s">
        <v>1552</v>
      </c>
      <c r="D642" s="31" t="s">
        <v>1682</v>
      </c>
      <c r="E642" t="s">
        <v>2614</v>
      </c>
      <c r="F642" t="s">
        <v>2167</v>
      </c>
      <c r="G642" t="s">
        <v>910</v>
      </c>
      <c r="H642" t="s">
        <v>911</v>
      </c>
      <c r="I642">
        <v>16</v>
      </c>
      <c r="J642" t="str">
        <f t="shared" ref="J642:J705" si="10">+B642</f>
        <v>PUNO</v>
      </c>
      <c r="K642" t="s">
        <v>2997</v>
      </c>
    </row>
    <row r="643" spans="1:11" x14ac:dyDescent="0.25">
      <c r="A643">
        <v>468</v>
      </c>
      <c r="B643" t="s">
        <v>1529</v>
      </c>
      <c r="C643" t="s">
        <v>1583</v>
      </c>
      <c r="D643" s="31" t="s">
        <v>1683</v>
      </c>
      <c r="E643" t="s">
        <v>2615</v>
      </c>
      <c r="F643" t="s">
        <v>2167</v>
      </c>
      <c r="G643" t="s">
        <v>910</v>
      </c>
      <c r="H643" t="s">
        <v>911</v>
      </c>
      <c r="I643">
        <v>9</v>
      </c>
      <c r="J643" t="str">
        <f t="shared" si="10"/>
        <v>PUNO</v>
      </c>
      <c r="K643" t="s">
        <v>2997</v>
      </c>
    </row>
    <row r="644" spans="1:11" x14ac:dyDescent="0.25">
      <c r="A644">
        <v>469</v>
      </c>
      <c r="B644" t="s">
        <v>1529</v>
      </c>
      <c r="C644" t="s">
        <v>1648</v>
      </c>
      <c r="D644" s="31" t="s">
        <v>1684</v>
      </c>
      <c r="E644" t="s">
        <v>2616</v>
      </c>
      <c r="F644" t="s">
        <v>2167</v>
      </c>
      <c r="G644" t="s">
        <v>910</v>
      </c>
      <c r="H644" t="s">
        <v>911</v>
      </c>
      <c r="I644">
        <v>16</v>
      </c>
      <c r="J644" t="str">
        <f t="shared" si="10"/>
        <v>PUNO</v>
      </c>
      <c r="K644" t="s">
        <v>2997</v>
      </c>
    </row>
    <row r="645" spans="1:11" x14ac:dyDescent="0.25">
      <c r="A645">
        <v>470</v>
      </c>
      <c r="B645" t="s">
        <v>1529</v>
      </c>
      <c r="C645" t="s">
        <v>1685</v>
      </c>
      <c r="D645" s="31" t="s">
        <v>1686</v>
      </c>
      <c r="E645" t="s">
        <v>2617</v>
      </c>
      <c r="F645" t="s">
        <v>2167</v>
      </c>
      <c r="G645" t="s">
        <v>910</v>
      </c>
      <c r="H645" t="s">
        <v>911</v>
      </c>
      <c r="I645">
        <v>8</v>
      </c>
      <c r="J645" t="str">
        <f t="shared" si="10"/>
        <v>PUNO</v>
      </c>
      <c r="K645" t="s">
        <v>2997</v>
      </c>
    </row>
    <row r="646" spans="1:11" x14ac:dyDescent="0.25">
      <c r="A646">
        <v>471</v>
      </c>
      <c r="B646" t="s">
        <v>1529</v>
      </c>
      <c r="C646" t="s">
        <v>1669</v>
      </c>
      <c r="D646" s="31" t="s">
        <v>1687</v>
      </c>
      <c r="E646" t="s">
        <v>2618</v>
      </c>
      <c r="F646" t="s">
        <v>2167</v>
      </c>
      <c r="G646" t="s">
        <v>910</v>
      </c>
      <c r="H646" t="s">
        <v>911</v>
      </c>
      <c r="I646">
        <v>6</v>
      </c>
      <c r="J646" t="str">
        <f t="shared" si="10"/>
        <v>PUNO</v>
      </c>
      <c r="K646" t="s">
        <v>2996</v>
      </c>
    </row>
    <row r="647" spans="1:11" x14ac:dyDescent="0.25">
      <c r="A647">
        <v>472</v>
      </c>
      <c r="B647" t="s">
        <v>1529</v>
      </c>
      <c r="C647" t="s">
        <v>1688</v>
      </c>
      <c r="D647" s="31" t="s">
        <v>1689</v>
      </c>
      <c r="E647" t="s">
        <v>2619</v>
      </c>
      <c r="F647" t="s">
        <v>2165</v>
      </c>
      <c r="G647" t="s">
        <v>910</v>
      </c>
      <c r="H647" t="s">
        <v>911</v>
      </c>
      <c r="I647">
        <v>7</v>
      </c>
      <c r="J647" t="str">
        <f t="shared" si="10"/>
        <v>PUNO</v>
      </c>
      <c r="K647" t="s">
        <v>2996</v>
      </c>
    </row>
    <row r="648" spans="1:11" x14ac:dyDescent="0.25">
      <c r="A648">
        <v>480</v>
      </c>
      <c r="B648" t="s">
        <v>1529</v>
      </c>
      <c r="C648" t="s">
        <v>1663</v>
      </c>
      <c r="D648" s="31" t="s">
        <v>1698</v>
      </c>
      <c r="E648" t="s">
        <v>2627</v>
      </c>
      <c r="F648" t="s">
        <v>2167</v>
      </c>
      <c r="G648" t="s">
        <v>910</v>
      </c>
      <c r="H648" t="s">
        <v>911</v>
      </c>
      <c r="I648">
        <v>6</v>
      </c>
      <c r="J648" t="str">
        <f t="shared" si="10"/>
        <v>PUNO</v>
      </c>
      <c r="K648" t="s">
        <v>2997</v>
      </c>
    </row>
    <row r="649" spans="1:11" x14ac:dyDescent="0.25">
      <c r="A649">
        <v>481</v>
      </c>
      <c r="B649" t="s">
        <v>1529</v>
      </c>
      <c r="C649" t="s">
        <v>1529</v>
      </c>
      <c r="D649" s="31" t="s">
        <v>1699</v>
      </c>
      <c r="E649" t="s">
        <v>2628</v>
      </c>
      <c r="F649" t="s">
        <v>2167</v>
      </c>
      <c r="G649" t="s">
        <v>910</v>
      </c>
      <c r="H649" t="s">
        <v>911</v>
      </c>
      <c r="I649">
        <v>8</v>
      </c>
      <c r="J649" t="str">
        <f t="shared" si="10"/>
        <v>PUNO</v>
      </c>
      <c r="K649" t="s">
        <v>2997</v>
      </c>
    </row>
    <row r="650" spans="1:11" x14ac:dyDescent="0.25">
      <c r="A650">
        <v>482</v>
      </c>
      <c r="B650" t="s">
        <v>1529</v>
      </c>
      <c r="C650" t="s">
        <v>1529</v>
      </c>
      <c r="D650" s="31" t="s">
        <v>1700</v>
      </c>
      <c r="E650" t="s">
        <v>2629</v>
      </c>
      <c r="F650" t="s">
        <v>2167</v>
      </c>
      <c r="G650" t="s">
        <v>910</v>
      </c>
      <c r="H650" t="s">
        <v>911</v>
      </c>
      <c r="I650">
        <v>8</v>
      </c>
      <c r="J650" t="str">
        <f t="shared" si="10"/>
        <v>PUNO</v>
      </c>
      <c r="K650" t="s">
        <v>2997</v>
      </c>
    </row>
    <row r="651" spans="1:11" x14ac:dyDescent="0.25">
      <c r="A651">
        <v>483</v>
      </c>
      <c r="B651" t="s">
        <v>1529</v>
      </c>
      <c r="C651" t="s">
        <v>1529</v>
      </c>
      <c r="D651" s="31" t="s">
        <v>1701</v>
      </c>
      <c r="E651" t="s">
        <v>2565</v>
      </c>
      <c r="F651" t="s">
        <v>2167</v>
      </c>
      <c r="G651" t="s">
        <v>910</v>
      </c>
      <c r="H651" t="s">
        <v>911</v>
      </c>
      <c r="I651">
        <v>10</v>
      </c>
      <c r="J651" t="str">
        <f t="shared" si="10"/>
        <v>PUNO</v>
      </c>
      <c r="K651" t="s">
        <v>2997</v>
      </c>
    </row>
    <row r="652" spans="1:11" x14ac:dyDescent="0.25">
      <c r="A652">
        <v>484</v>
      </c>
      <c r="B652" t="s">
        <v>1529</v>
      </c>
      <c r="C652" t="s">
        <v>1648</v>
      </c>
      <c r="D652" s="31" t="s">
        <v>1702</v>
      </c>
      <c r="E652" t="s">
        <v>2630</v>
      </c>
      <c r="F652" t="s">
        <v>2167</v>
      </c>
      <c r="G652" t="s">
        <v>910</v>
      </c>
      <c r="H652" t="s">
        <v>911</v>
      </c>
      <c r="I652">
        <v>7</v>
      </c>
      <c r="J652" t="str">
        <f t="shared" si="10"/>
        <v>PUNO</v>
      </c>
      <c r="K652" t="s">
        <v>2997</v>
      </c>
    </row>
    <row r="653" spans="1:11" x14ac:dyDescent="0.25">
      <c r="A653">
        <v>485</v>
      </c>
      <c r="B653" t="s">
        <v>1529</v>
      </c>
      <c r="C653" t="s">
        <v>1529</v>
      </c>
      <c r="D653" s="31" t="s">
        <v>1703</v>
      </c>
      <c r="E653" t="s">
        <v>2631</v>
      </c>
      <c r="F653" t="s">
        <v>2167</v>
      </c>
      <c r="G653" t="s">
        <v>910</v>
      </c>
      <c r="H653" t="s">
        <v>911</v>
      </c>
      <c r="I653">
        <v>9</v>
      </c>
      <c r="J653" t="str">
        <f t="shared" si="10"/>
        <v>PUNO</v>
      </c>
      <c r="K653" t="s">
        <v>2997</v>
      </c>
    </row>
    <row r="654" spans="1:11" x14ac:dyDescent="0.25">
      <c r="A654">
        <v>488</v>
      </c>
      <c r="B654" t="s">
        <v>1529</v>
      </c>
      <c r="C654" t="s">
        <v>1620</v>
      </c>
      <c r="D654" s="31" t="s">
        <v>1707</v>
      </c>
      <c r="E654" t="s">
        <v>2634</v>
      </c>
      <c r="F654" t="s">
        <v>2165</v>
      </c>
      <c r="G654" t="s">
        <v>910</v>
      </c>
      <c r="H654" t="s">
        <v>911</v>
      </c>
      <c r="I654">
        <v>55</v>
      </c>
      <c r="J654" t="str">
        <f t="shared" si="10"/>
        <v>PUNO</v>
      </c>
      <c r="K654" t="s">
        <v>2996</v>
      </c>
    </row>
    <row r="655" spans="1:11" x14ac:dyDescent="0.25">
      <c r="A655">
        <v>490</v>
      </c>
      <c r="B655" t="s">
        <v>1529</v>
      </c>
      <c r="C655" t="s">
        <v>1535</v>
      </c>
      <c r="D655" s="31" t="s">
        <v>1709</v>
      </c>
      <c r="E655" t="s">
        <v>2636</v>
      </c>
      <c r="F655" t="s">
        <v>2165</v>
      </c>
      <c r="G655" t="s">
        <v>910</v>
      </c>
      <c r="H655" t="s">
        <v>911</v>
      </c>
      <c r="I655">
        <v>8</v>
      </c>
      <c r="J655" t="str">
        <f t="shared" si="10"/>
        <v>PUNO</v>
      </c>
      <c r="K655" t="s">
        <v>2996</v>
      </c>
    </row>
    <row r="656" spans="1:11" x14ac:dyDescent="0.25">
      <c r="A656">
        <v>491</v>
      </c>
      <c r="B656" t="s">
        <v>1529</v>
      </c>
      <c r="C656" t="s">
        <v>1618</v>
      </c>
      <c r="D656" s="31" t="s">
        <v>1710</v>
      </c>
      <c r="E656" t="s">
        <v>2637</v>
      </c>
      <c r="F656" t="s">
        <v>2165</v>
      </c>
      <c r="G656" t="s">
        <v>910</v>
      </c>
      <c r="H656" t="s">
        <v>911</v>
      </c>
      <c r="I656">
        <v>21</v>
      </c>
      <c r="J656" t="str">
        <f t="shared" si="10"/>
        <v>PUNO</v>
      </c>
      <c r="K656" t="s">
        <v>2997</v>
      </c>
    </row>
    <row r="657" spans="1:11" x14ac:dyDescent="0.25">
      <c r="A657">
        <v>492</v>
      </c>
      <c r="B657" t="s">
        <v>1529</v>
      </c>
      <c r="C657" t="s">
        <v>1711</v>
      </c>
      <c r="D657" s="31" t="s">
        <v>1712</v>
      </c>
      <c r="E657" t="s">
        <v>2638</v>
      </c>
      <c r="F657" t="s">
        <v>2165</v>
      </c>
      <c r="G657" t="s">
        <v>910</v>
      </c>
      <c r="H657" t="s">
        <v>911</v>
      </c>
      <c r="I657">
        <v>119</v>
      </c>
      <c r="J657" t="str">
        <f t="shared" si="10"/>
        <v>PUNO</v>
      </c>
      <c r="K657" t="s">
        <v>2997</v>
      </c>
    </row>
    <row r="658" spans="1:11" x14ac:dyDescent="0.25">
      <c r="A658">
        <v>493</v>
      </c>
      <c r="B658" t="s">
        <v>1529</v>
      </c>
      <c r="C658" t="s">
        <v>1227</v>
      </c>
      <c r="D658" s="31" t="s">
        <v>1713</v>
      </c>
      <c r="E658" t="s">
        <v>2639</v>
      </c>
      <c r="F658" t="s">
        <v>2165</v>
      </c>
      <c r="G658" t="s">
        <v>910</v>
      </c>
      <c r="H658" t="s">
        <v>911</v>
      </c>
      <c r="I658">
        <v>7</v>
      </c>
      <c r="J658" t="str">
        <f t="shared" si="10"/>
        <v>PUNO</v>
      </c>
      <c r="K658" t="s">
        <v>2996</v>
      </c>
    </row>
    <row r="659" spans="1:11" x14ac:dyDescent="0.25">
      <c r="A659">
        <v>495</v>
      </c>
      <c r="B659" t="s">
        <v>1529</v>
      </c>
      <c r="C659" t="s">
        <v>1552</v>
      </c>
      <c r="D659" s="31" t="s">
        <v>1716</v>
      </c>
      <c r="E659" t="s">
        <v>2641</v>
      </c>
      <c r="F659" t="s">
        <v>2165</v>
      </c>
      <c r="G659" t="s">
        <v>910</v>
      </c>
      <c r="H659" t="s">
        <v>911</v>
      </c>
      <c r="I659">
        <v>131</v>
      </c>
      <c r="J659" t="str">
        <f t="shared" si="10"/>
        <v>PUNO</v>
      </c>
      <c r="K659" t="s">
        <v>2997</v>
      </c>
    </row>
    <row r="660" spans="1:11" x14ac:dyDescent="0.25">
      <c r="A660">
        <v>500</v>
      </c>
      <c r="B660" t="s">
        <v>1529</v>
      </c>
      <c r="C660" t="s">
        <v>1554</v>
      </c>
      <c r="D660" s="31" t="s">
        <v>1722</v>
      </c>
      <c r="E660" t="s">
        <v>2646</v>
      </c>
      <c r="F660" t="s">
        <v>2165</v>
      </c>
      <c r="G660" t="s">
        <v>910</v>
      </c>
      <c r="H660" t="s">
        <v>911</v>
      </c>
      <c r="I660">
        <v>236</v>
      </c>
      <c r="J660" t="str">
        <f t="shared" si="10"/>
        <v>PUNO</v>
      </c>
      <c r="K660" t="s">
        <v>2997</v>
      </c>
    </row>
    <row r="661" spans="1:11" x14ac:dyDescent="0.25">
      <c r="A661">
        <v>503</v>
      </c>
      <c r="B661" t="s">
        <v>1529</v>
      </c>
      <c r="C661" t="s">
        <v>1725</v>
      </c>
      <c r="D661" s="31" t="s">
        <v>1726</v>
      </c>
      <c r="E661" t="s">
        <v>2649</v>
      </c>
      <c r="F661" t="s">
        <v>2165</v>
      </c>
      <c r="G661" t="s">
        <v>910</v>
      </c>
      <c r="H661" t="s">
        <v>911</v>
      </c>
      <c r="I661">
        <v>76</v>
      </c>
      <c r="J661" t="str">
        <f t="shared" si="10"/>
        <v>PUNO</v>
      </c>
      <c r="K661" t="s">
        <v>2997</v>
      </c>
    </row>
    <row r="662" spans="1:11" x14ac:dyDescent="0.25">
      <c r="A662">
        <v>507</v>
      </c>
      <c r="B662" t="s">
        <v>1529</v>
      </c>
      <c r="C662" t="s">
        <v>1648</v>
      </c>
      <c r="D662" s="31" t="s">
        <v>1731</v>
      </c>
      <c r="E662" t="s">
        <v>2653</v>
      </c>
      <c r="F662" t="s">
        <v>2165</v>
      </c>
      <c r="G662" t="s">
        <v>910</v>
      </c>
      <c r="H662" t="s">
        <v>911</v>
      </c>
      <c r="I662">
        <v>21</v>
      </c>
      <c r="J662" t="str">
        <f t="shared" si="10"/>
        <v>PUNO</v>
      </c>
      <c r="K662" t="s">
        <v>2997</v>
      </c>
    </row>
    <row r="663" spans="1:11" x14ac:dyDescent="0.25">
      <c r="A663">
        <v>510</v>
      </c>
      <c r="B663" t="s">
        <v>1529</v>
      </c>
      <c r="C663" t="s">
        <v>1734</v>
      </c>
      <c r="D663" s="31" t="s">
        <v>1735</v>
      </c>
      <c r="E663" t="s">
        <v>2656</v>
      </c>
      <c r="F663" t="s">
        <v>2165</v>
      </c>
      <c r="G663" t="s">
        <v>910</v>
      </c>
      <c r="H663" t="s">
        <v>911</v>
      </c>
      <c r="I663">
        <v>23</v>
      </c>
      <c r="J663" t="str">
        <f t="shared" si="10"/>
        <v>PUNO</v>
      </c>
      <c r="K663" t="s">
        <v>2997</v>
      </c>
    </row>
    <row r="664" spans="1:11" x14ac:dyDescent="0.25">
      <c r="A664">
        <v>513</v>
      </c>
      <c r="B664" t="s">
        <v>1529</v>
      </c>
      <c r="C664" t="s">
        <v>915</v>
      </c>
      <c r="D664" s="31" t="s">
        <v>1739</v>
      </c>
      <c r="E664" t="s">
        <v>2659</v>
      </c>
      <c r="F664" t="s">
        <v>2165</v>
      </c>
      <c r="G664" t="s">
        <v>910</v>
      </c>
      <c r="H664" t="s">
        <v>911</v>
      </c>
      <c r="I664">
        <v>177</v>
      </c>
      <c r="J664" t="str">
        <f t="shared" si="10"/>
        <v>PUNO</v>
      </c>
      <c r="K664" t="s">
        <v>2997</v>
      </c>
    </row>
    <row r="665" spans="1:11" x14ac:dyDescent="0.25">
      <c r="A665">
        <v>515</v>
      </c>
      <c r="B665" t="s">
        <v>1529</v>
      </c>
      <c r="C665" t="s">
        <v>1648</v>
      </c>
      <c r="D665" s="31" t="s">
        <v>1741</v>
      </c>
      <c r="E665" t="s">
        <v>2661</v>
      </c>
      <c r="F665" t="s">
        <v>2165</v>
      </c>
      <c r="G665" t="s">
        <v>910</v>
      </c>
      <c r="H665" t="s">
        <v>911</v>
      </c>
      <c r="I665">
        <v>28</v>
      </c>
      <c r="J665" t="str">
        <f t="shared" si="10"/>
        <v>PUNO</v>
      </c>
      <c r="K665" t="s">
        <v>2997</v>
      </c>
    </row>
    <row r="666" spans="1:11" x14ac:dyDescent="0.25">
      <c r="A666">
        <v>516</v>
      </c>
      <c r="B666" t="s">
        <v>1529</v>
      </c>
      <c r="C666" t="s">
        <v>1529</v>
      </c>
      <c r="D666" s="31" t="s">
        <v>1742</v>
      </c>
      <c r="E666" t="s">
        <v>2662</v>
      </c>
      <c r="F666" t="s">
        <v>2165</v>
      </c>
      <c r="G666" t="s">
        <v>910</v>
      </c>
      <c r="H666" t="s">
        <v>911</v>
      </c>
      <c r="I666">
        <v>67</v>
      </c>
      <c r="J666" t="str">
        <f t="shared" si="10"/>
        <v>PUNO</v>
      </c>
      <c r="K666" t="s">
        <v>2997</v>
      </c>
    </row>
    <row r="667" spans="1:11" x14ac:dyDescent="0.25">
      <c r="A667">
        <v>517</v>
      </c>
      <c r="B667" t="s">
        <v>1529</v>
      </c>
      <c r="C667" t="s">
        <v>1529</v>
      </c>
      <c r="D667" s="31" t="s">
        <v>1743</v>
      </c>
      <c r="E667" t="s">
        <v>2663</v>
      </c>
      <c r="F667" t="s">
        <v>2165</v>
      </c>
      <c r="G667" t="s">
        <v>910</v>
      </c>
      <c r="H667" t="s">
        <v>911</v>
      </c>
      <c r="I667">
        <v>96</v>
      </c>
      <c r="J667" t="str">
        <f t="shared" si="10"/>
        <v>PUNO</v>
      </c>
      <c r="K667" t="s">
        <v>2997</v>
      </c>
    </row>
    <row r="668" spans="1:11" x14ac:dyDescent="0.25">
      <c r="A668">
        <v>518</v>
      </c>
      <c r="B668" t="s">
        <v>1529</v>
      </c>
      <c r="C668" t="s">
        <v>1744</v>
      </c>
      <c r="D668" s="31" t="s">
        <v>1745</v>
      </c>
      <c r="E668" t="s">
        <v>2664</v>
      </c>
      <c r="F668" t="s">
        <v>2165</v>
      </c>
      <c r="G668" t="s">
        <v>910</v>
      </c>
      <c r="H668" t="s">
        <v>911</v>
      </c>
      <c r="I668">
        <v>22</v>
      </c>
      <c r="J668" t="str">
        <f t="shared" si="10"/>
        <v>PUNO</v>
      </c>
      <c r="K668" t="s">
        <v>2996</v>
      </c>
    </row>
    <row r="669" spans="1:11" x14ac:dyDescent="0.25">
      <c r="A669">
        <v>519</v>
      </c>
      <c r="B669" t="s">
        <v>1659</v>
      </c>
      <c r="C669" t="s">
        <v>1746</v>
      </c>
      <c r="D669" s="31" t="s">
        <v>1747</v>
      </c>
      <c r="E669" t="s">
        <v>2665</v>
      </c>
      <c r="F669" t="s">
        <v>2167</v>
      </c>
      <c r="G669" t="s">
        <v>910</v>
      </c>
      <c r="H669" t="s">
        <v>911</v>
      </c>
      <c r="I669">
        <v>10</v>
      </c>
      <c r="J669" t="str">
        <f t="shared" si="10"/>
        <v>SAN ANTONIO</v>
      </c>
      <c r="K669" t="s">
        <v>2997</v>
      </c>
    </row>
    <row r="670" spans="1:11" x14ac:dyDescent="0.25">
      <c r="A670">
        <v>520</v>
      </c>
      <c r="B670" t="s">
        <v>1659</v>
      </c>
      <c r="C670" t="s">
        <v>1748</v>
      </c>
      <c r="D670" s="31" t="s">
        <v>1749</v>
      </c>
      <c r="E670" t="s">
        <v>2666</v>
      </c>
      <c r="F670" t="s">
        <v>2167</v>
      </c>
      <c r="G670" t="s">
        <v>910</v>
      </c>
      <c r="H670" t="s">
        <v>911</v>
      </c>
      <c r="I670">
        <v>7</v>
      </c>
      <c r="J670" t="str">
        <f t="shared" si="10"/>
        <v>SAN ANTONIO</v>
      </c>
      <c r="K670" t="s">
        <v>2996</v>
      </c>
    </row>
    <row r="671" spans="1:11" x14ac:dyDescent="0.25">
      <c r="A671">
        <v>521</v>
      </c>
      <c r="B671" t="s">
        <v>1659</v>
      </c>
      <c r="C671" t="s">
        <v>1750</v>
      </c>
      <c r="D671" s="31" t="s">
        <v>1751</v>
      </c>
      <c r="E671" t="s">
        <v>2667</v>
      </c>
      <c r="F671" t="s">
        <v>2167</v>
      </c>
      <c r="G671" t="s">
        <v>910</v>
      </c>
      <c r="H671" t="s">
        <v>911</v>
      </c>
      <c r="I671">
        <v>6</v>
      </c>
      <c r="J671" t="str">
        <f t="shared" si="10"/>
        <v>SAN ANTONIO</v>
      </c>
      <c r="K671" t="s">
        <v>2996</v>
      </c>
    </row>
    <row r="672" spans="1:11" x14ac:dyDescent="0.25">
      <c r="A672">
        <v>522</v>
      </c>
      <c r="B672" t="s">
        <v>1659</v>
      </c>
      <c r="C672" t="s">
        <v>1752</v>
      </c>
      <c r="D672" s="31" t="s">
        <v>1753</v>
      </c>
      <c r="E672" t="s">
        <v>2668</v>
      </c>
      <c r="F672" t="s">
        <v>2167</v>
      </c>
      <c r="G672" t="s">
        <v>910</v>
      </c>
      <c r="H672" t="s">
        <v>911</v>
      </c>
      <c r="I672">
        <v>7</v>
      </c>
      <c r="J672" t="str">
        <f t="shared" si="10"/>
        <v>SAN ANTONIO</v>
      </c>
      <c r="K672" t="s">
        <v>2996</v>
      </c>
    </row>
    <row r="673" spans="1:11" x14ac:dyDescent="0.25">
      <c r="A673">
        <v>523</v>
      </c>
      <c r="B673" t="s">
        <v>1659</v>
      </c>
      <c r="C673" t="s">
        <v>1754</v>
      </c>
      <c r="D673" s="31" t="s">
        <v>1755</v>
      </c>
      <c r="E673" t="s">
        <v>2669</v>
      </c>
      <c r="F673" t="s">
        <v>2167</v>
      </c>
      <c r="G673" t="s">
        <v>910</v>
      </c>
      <c r="H673" t="s">
        <v>911</v>
      </c>
      <c r="I673">
        <v>3</v>
      </c>
      <c r="J673" t="str">
        <f t="shared" si="10"/>
        <v>SAN ANTONIO</v>
      </c>
      <c r="K673" t="s">
        <v>2996</v>
      </c>
    </row>
    <row r="674" spans="1:11" x14ac:dyDescent="0.25">
      <c r="A674">
        <v>524</v>
      </c>
      <c r="B674" t="s">
        <v>1659</v>
      </c>
      <c r="C674" t="s">
        <v>1752</v>
      </c>
      <c r="D674" s="31" t="s">
        <v>1756</v>
      </c>
      <c r="E674" t="s">
        <v>2670</v>
      </c>
      <c r="F674" t="s">
        <v>2165</v>
      </c>
      <c r="G674" t="s">
        <v>910</v>
      </c>
      <c r="H674" t="s">
        <v>911</v>
      </c>
      <c r="I674">
        <v>9</v>
      </c>
      <c r="J674" t="str">
        <f t="shared" si="10"/>
        <v>SAN ANTONIO</v>
      </c>
      <c r="K674" t="s">
        <v>2996</v>
      </c>
    </row>
    <row r="675" spans="1:11" x14ac:dyDescent="0.25">
      <c r="A675">
        <v>525</v>
      </c>
      <c r="B675" t="s">
        <v>1659</v>
      </c>
      <c r="C675" t="s">
        <v>1748</v>
      </c>
      <c r="D675" s="31" t="s">
        <v>1757</v>
      </c>
      <c r="E675" t="s">
        <v>2671</v>
      </c>
      <c r="F675" t="s">
        <v>2165</v>
      </c>
      <c r="G675" t="s">
        <v>910</v>
      </c>
      <c r="H675" t="s">
        <v>911</v>
      </c>
      <c r="I675">
        <v>5</v>
      </c>
      <c r="J675" t="str">
        <f t="shared" si="10"/>
        <v>SAN ANTONIO</v>
      </c>
      <c r="K675" t="s">
        <v>2996</v>
      </c>
    </row>
    <row r="676" spans="1:11" x14ac:dyDescent="0.25">
      <c r="A676">
        <v>526</v>
      </c>
      <c r="B676" t="s">
        <v>1659</v>
      </c>
      <c r="C676" t="s">
        <v>1750</v>
      </c>
      <c r="D676" s="31" t="s">
        <v>1758</v>
      </c>
      <c r="E676" t="s">
        <v>2672</v>
      </c>
      <c r="F676" t="s">
        <v>2167</v>
      </c>
      <c r="G676" t="s">
        <v>910</v>
      </c>
      <c r="H676" t="s">
        <v>911</v>
      </c>
      <c r="I676">
        <v>3</v>
      </c>
      <c r="J676" t="str">
        <f t="shared" si="10"/>
        <v>SAN ANTONIO</v>
      </c>
      <c r="K676" t="s">
        <v>2996</v>
      </c>
    </row>
    <row r="677" spans="1:11" x14ac:dyDescent="0.25">
      <c r="A677">
        <v>527</v>
      </c>
      <c r="B677" t="s">
        <v>1659</v>
      </c>
      <c r="C677" t="s">
        <v>1746</v>
      </c>
      <c r="D677" s="31" t="s">
        <v>1759</v>
      </c>
      <c r="E677" t="s">
        <v>2673</v>
      </c>
      <c r="F677" t="s">
        <v>2165</v>
      </c>
      <c r="G677" t="s">
        <v>910</v>
      </c>
      <c r="H677" t="s">
        <v>911</v>
      </c>
      <c r="I677">
        <v>13</v>
      </c>
      <c r="J677" t="str">
        <f t="shared" si="10"/>
        <v>SAN ANTONIO</v>
      </c>
      <c r="K677" t="s">
        <v>2997</v>
      </c>
    </row>
    <row r="678" spans="1:11" x14ac:dyDescent="0.25">
      <c r="A678">
        <v>528</v>
      </c>
      <c r="B678" t="s">
        <v>1760</v>
      </c>
      <c r="C678" t="s">
        <v>1761</v>
      </c>
      <c r="D678" s="31" t="s">
        <v>1762</v>
      </c>
      <c r="E678" t="s">
        <v>2674</v>
      </c>
      <c r="F678" t="s">
        <v>2165</v>
      </c>
      <c r="G678" t="s">
        <v>910</v>
      </c>
      <c r="H678" t="s">
        <v>911</v>
      </c>
      <c r="I678">
        <v>8</v>
      </c>
      <c r="J678" t="str">
        <f t="shared" si="10"/>
        <v>TIQUILLACA</v>
      </c>
      <c r="K678" t="s">
        <v>2996</v>
      </c>
    </row>
    <row r="679" spans="1:11" x14ac:dyDescent="0.25">
      <c r="A679">
        <v>529</v>
      </c>
      <c r="B679" t="s">
        <v>1760</v>
      </c>
      <c r="C679" t="s">
        <v>1763</v>
      </c>
      <c r="D679" s="31" t="s">
        <v>1764</v>
      </c>
      <c r="E679" t="s">
        <v>2675</v>
      </c>
      <c r="F679" t="s">
        <v>2165</v>
      </c>
      <c r="G679" t="s">
        <v>910</v>
      </c>
      <c r="H679" t="s">
        <v>911</v>
      </c>
      <c r="I679">
        <v>6</v>
      </c>
      <c r="J679" t="str">
        <f t="shared" si="10"/>
        <v>TIQUILLACA</v>
      </c>
      <c r="K679" t="s">
        <v>2996</v>
      </c>
    </row>
    <row r="680" spans="1:11" x14ac:dyDescent="0.25">
      <c r="A680">
        <v>530</v>
      </c>
      <c r="B680" t="s">
        <v>1760</v>
      </c>
      <c r="C680" t="s">
        <v>1765</v>
      </c>
      <c r="D680" s="31" t="s">
        <v>1766</v>
      </c>
      <c r="E680" t="s">
        <v>2676</v>
      </c>
      <c r="F680" t="s">
        <v>2167</v>
      </c>
      <c r="G680" t="s">
        <v>910</v>
      </c>
      <c r="H680" t="s">
        <v>911</v>
      </c>
      <c r="I680">
        <v>3</v>
      </c>
      <c r="J680" t="str">
        <f t="shared" si="10"/>
        <v>TIQUILLACA</v>
      </c>
      <c r="K680" t="s">
        <v>2996</v>
      </c>
    </row>
    <row r="681" spans="1:11" x14ac:dyDescent="0.25">
      <c r="A681">
        <v>531</v>
      </c>
      <c r="B681" t="s">
        <v>1760</v>
      </c>
      <c r="C681" t="s">
        <v>1767</v>
      </c>
      <c r="D681" s="31" t="s">
        <v>1768</v>
      </c>
      <c r="E681" t="s">
        <v>2677</v>
      </c>
      <c r="F681" t="s">
        <v>2167</v>
      </c>
      <c r="G681" t="s">
        <v>910</v>
      </c>
      <c r="H681" t="s">
        <v>911</v>
      </c>
      <c r="I681">
        <v>2</v>
      </c>
      <c r="J681" t="str">
        <f t="shared" si="10"/>
        <v>TIQUILLACA</v>
      </c>
      <c r="K681" t="s">
        <v>2996</v>
      </c>
    </row>
    <row r="682" spans="1:11" x14ac:dyDescent="0.25">
      <c r="A682">
        <v>532</v>
      </c>
      <c r="B682" t="s">
        <v>1760</v>
      </c>
      <c r="C682" t="s">
        <v>1769</v>
      </c>
      <c r="D682" s="31" t="s">
        <v>1770</v>
      </c>
      <c r="E682" t="s">
        <v>2248</v>
      </c>
      <c r="F682" t="s">
        <v>2167</v>
      </c>
      <c r="G682" t="s">
        <v>910</v>
      </c>
      <c r="H682" t="s">
        <v>911</v>
      </c>
      <c r="I682">
        <v>5</v>
      </c>
      <c r="J682" t="str">
        <f t="shared" si="10"/>
        <v>TIQUILLACA</v>
      </c>
      <c r="K682" t="s">
        <v>2996</v>
      </c>
    </row>
    <row r="683" spans="1:11" x14ac:dyDescent="0.25">
      <c r="A683">
        <v>533</v>
      </c>
      <c r="B683" t="s">
        <v>1760</v>
      </c>
      <c r="C683" t="s">
        <v>1771</v>
      </c>
      <c r="D683" s="31" t="s">
        <v>1772</v>
      </c>
      <c r="E683" t="s">
        <v>2678</v>
      </c>
      <c r="F683" t="s">
        <v>2167</v>
      </c>
      <c r="G683" t="s">
        <v>910</v>
      </c>
      <c r="H683" t="s">
        <v>911</v>
      </c>
      <c r="I683">
        <v>3</v>
      </c>
      <c r="J683" t="str">
        <f t="shared" si="10"/>
        <v>TIQUILLACA</v>
      </c>
      <c r="K683" t="s">
        <v>2996</v>
      </c>
    </row>
    <row r="684" spans="1:11" x14ac:dyDescent="0.25">
      <c r="A684">
        <v>534</v>
      </c>
      <c r="B684" t="s">
        <v>1760</v>
      </c>
      <c r="C684" t="s">
        <v>1763</v>
      </c>
      <c r="D684" s="31" t="s">
        <v>1773</v>
      </c>
      <c r="E684" t="s">
        <v>2679</v>
      </c>
      <c r="F684" t="s">
        <v>2167</v>
      </c>
      <c r="G684" t="s">
        <v>910</v>
      </c>
      <c r="H684" t="s">
        <v>911</v>
      </c>
      <c r="I684">
        <v>2</v>
      </c>
      <c r="J684" t="str">
        <f t="shared" si="10"/>
        <v>TIQUILLACA</v>
      </c>
      <c r="K684" t="s">
        <v>2996</v>
      </c>
    </row>
    <row r="685" spans="1:11" x14ac:dyDescent="0.25">
      <c r="A685">
        <v>535</v>
      </c>
      <c r="B685" t="s">
        <v>1760</v>
      </c>
      <c r="C685" t="s">
        <v>1774</v>
      </c>
      <c r="D685" s="31" t="s">
        <v>1775</v>
      </c>
      <c r="E685" t="s">
        <v>2680</v>
      </c>
      <c r="F685" t="s">
        <v>2167</v>
      </c>
      <c r="G685" t="s">
        <v>910</v>
      </c>
      <c r="H685" t="s">
        <v>911</v>
      </c>
      <c r="I685">
        <v>3</v>
      </c>
      <c r="J685" t="str">
        <f t="shared" si="10"/>
        <v>TIQUILLACA</v>
      </c>
      <c r="K685" t="s">
        <v>2996</v>
      </c>
    </row>
    <row r="686" spans="1:11" x14ac:dyDescent="0.25">
      <c r="A686">
        <v>536</v>
      </c>
      <c r="B686" t="s">
        <v>1760</v>
      </c>
      <c r="C686" t="s">
        <v>1776</v>
      </c>
      <c r="D686" s="31" t="s">
        <v>1777</v>
      </c>
      <c r="E686" t="s">
        <v>2681</v>
      </c>
      <c r="F686" t="s">
        <v>2167</v>
      </c>
      <c r="G686" t="s">
        <v>910</v>
      </c>
      <c r="H686" t="s">
        <v>911</v>
      </c>
      <c r="I686">
        <v>4</v>
      </c>
      <c r="J686" t="str">
        <f t="shared" si="10"/>
        <v>TIQUILLACA</v>
      </c>
      <c r="K686" t="s">
        <v>2996</v>
      </c>
    </row>
    <row r="687" spans="1:11" x14ac:dyDescent="0.25">
      <c r="A687">
        <v>537</v>
      </c>
      <c r="B687" t="s">
        <v>1760</v>
      </c>
      <c r="C687" t="s">
        <v>1469</v>
      </c>
      <c r="D687" s="31" t="s">
        <v>1778</v>
      </c>
      <c r="E687" t="s">
        <v>2682</v>
      </c>
      <c r="F687" t="s">
        <v>2167</v>
      </c>
      <c r="G687" t="s">
        <v>910</v>
      </c>
      <c r="H687" t="s">
        <v>911</v>
      </c>
      <c r="I687">
        <v>3</v>
      </c>
      <c r="J687" t="str">
        <f t="shared" si="10"/>
        <v>TIQUILLACA</v>
      </c>
      <c r="K687" t="s">
        <v>2996</v>
      </c>
    </row>
    <row r="688" spans="1:11" x14ac:dyDescent="0.25">
      <c r="A688">
        <v>538</v>
      </c>
      <c r="B688" t="s">
        <v>1760</v>
      </c>
      <c r="C688" t="s">
        <v>1760</v>
      </c>
      <c r="D688" s="31" t="s">
        <v>1779</v>
      </c>
      <c r="E688" t="s">
        <v>2683</v>
      </c>
      <c r="F688" t="s">
        <v>2165</v>
      </c>
      <c r="G688" t="s">
        <v>910</v>
      </c>
      <c r="H688" t="s">
        <v>911</v>
      </c>
      <c r="I688">
        <v>12</v>
      </c>
      <c r="J688" t="str">
        <f t="shared" si="10"/>
        <v>TIQUILLACA</v>
      </c>
      <c r="K688" t="s">
        <v>2997</v>
      </c>
    </row>
    <row r="689" spans="1:11" x14ac:dyDescent="0.25">
      <c r="A689">
        <v>539</v>
      </c>
      <c r="B689" t="s">
        <v>1780</v>
      </c>
      <c r="C689" t="s">
        <v>1781</v>
      </c>
      <c r="D689" s="31" t="s">
        <v>1782</v>
      </c>
      <c r="E689" t="s">
        <v>2684</v>
      </c>
      <c r="F689" t="s">
        <v>2167</v>
      </c>
      <c r="G689" t="s">
        <v>910</v>
      </c>
      <c r="H689" t="s">
        <v>911</v>
      </c>
      <c r="I689">
        <v>4</v>
      </c>
      <c r="J689" t="str">
        <f t="shared" si="10"/>
        <v>VILQUE</v>
      </c>
      <c r="K689" t="s">
        <v>2996</v>
      </c>
    </row>
    <row r="690" spans="1:11" x14ac:dyDescent="0.25">
      <c r="A690">
        <v>540</v>
      </c>
      <c r="B690" t="s">
        <v>1780</v>
      </c>
      <c r="C690" t="s">
        <v>1783</v>
      </c>
      <c r="D690" s="31" t="s">
        <v>1784</v>
      </c>
      <c r="E690" t="s">
        <v>2685</v>
      </c>
      <c r="F690" t="s">
        <v>2167</v>
      </c>
      <c r="G690" t="s">
        <v>910</v>
      </c>
      <c r="H690" t="s">
        <v>911</v>
      </c>
      <c r="I690">
        <v>5</v>
      </c>
      <c r="J690" t="str">
        <f t="shared" si="10"/>
        <v>VILQUE</v>
      </c>
      <c r="K690" t="s">
        <v>2996</v>
      </c>
    </row>
    <row r="691" spans="1:11" x14ac:dyDescent="0.25">
      <c r="A691">
        <v>541</v>
      </c>
      <c r="B691" t="s">
        <v>1780</v>
      </c>
      <c r="C691" t="s">
        <v>1785</v>
      </c>
      <c r="D691" s="31" t="s">
        <v>1786</v>
      </c>
      <c r="E691" t="s">
        <v>2686</v>
      </c>
      <c r="F691" t="s">
        <v>2167</v>
      </c>
      <c r="G691" t="s">
        <v>910</v>
      </c>
      <c r="H691" t="s">
        <v>911</v>
      </c>
      <c r="I691">
        <v>2</v>
      </c>
      <c r="J691" t="str">
        <f t="shared" si="10"/>
        <v>VILQUE</v>
      </c>
      <c r="K691" t="s">
        <v>2996</v>
      </c>
    </row>
    <row r="692" spans="1:11" x14ac:dyDescent="0.25">
      <c r="A692">
        <v>542</v>
      </c>
      <c r="B692" t="s">
        <v>1780</v>
      </c>
      <c r="C692" t="s">
        <v>1787</v>
      </c>
      <c r="D692" s="31" t="s">
        <v>1788</v>
      </c>
      <c r="E692" t="s">
        <v>2687</v>
      </c>
      <c r="F692" t="s">
        <v>2167</v>
      </c>
      <c r="G692" t="s">
        <v>910</v>
      </c>
      <c r="H692" t="s">
        <v>911</v>
      </c>
      <c r="I692">
        <v>1</v>
      </c>
      <c r="J692" t="str">
        <f t="shared" si="10"/>
        <v>VILQUE</v>
      </c>
      <c r="K692" t="s">
        <v>2996</v>
      </c>
    </row>
    <row r="693" spans="1:11" x14ac:dyDescent="0.25">
      <c r="A693">
        <v>543</v>
      </c>
      <c r="B693" t="s">
        <v>1780</v>
      </c>
      <c r="C693" t="s">
        <v>1789</v>
      </c>
      <c r="D693" s="31" t="s">
        <v>1790</v>
      </c>
      <c r="E693" t="s">
        <v>2193</v>
      </c>
      <c r="F693" t="s">
        <v>2167</v>
      </c>
      <c r="G693" t="s">
        <v>910</v>
      </c>
      <c r="H693" t="s">
        <v>911</v>
      </c>
      <c r="I693">
        <v>10</v>
      </c>
      <c r="J693" t="str">
        <f t="shared" si="10"/>
        <v>VILQUE</v>
      </c>
      <c r="K693" t="s">
        <v>2996</v>
      </c>
    </row>
    <row r="694" spans="1:11" x14ac:dyDescent="0.25">
      <c r="A694">
        <v>544</v>
      </c>
      <c r="B694" t="s">
        <v>1780</v>
      </c>
      <c r="C694" t="s">
        <v>1774</v>
      </c>
      <c r="D694" s="31" t="s">
        <v>1791</v>
      </c>
      <c r="E694" t="s">
        <v>2680</v>
      </c>
      <c r="F694" t="s">
        <v>2167</v>
      </c>
      <c r="G694" t="s">
        <v>910</v>
      </c>
      <c r="H694" t="s">
        <v>911</v>
      </c>
      <c r="I694">
        <v>4</v>
      </c>
      <c r="J694" t="str">
        <f t="shared" si="10"/>
        <v>VILQUE</v>
      </c>
      <c r="K694" t="s">
        <v>2996</v>
      </c>
    </row>
    <row r="695" spans="1:11" x14ac:dyDescent="0.25">
      <c r="A695">
        <v>545</v>
      </c>
      <c r="B695" t="s">
        <v>1780</v>
      </c>
      <c r="C695" t="s">
        <v>1792</v>
      </c>
      <c r="D695" s="31" t="s">
        <v>1793</v>
      </c>
      <c r="E695" t="s">
        <v>2688</v>
      </c>
      <c r="F695" t="s">
        <v>2167</v>
      </c>
      <c r="G695" t="s">
        <v>910</v>
      </c>
      <c r="H695" t="s">
        <v>911</v>
      </c>
      <c r="I695">
        <v>4</v>
      </c>
      <c r="J695" t="str">
        <f t="shared" si="10"/>
        <v>VILQUE</v>
      </c>
      <c r="K695" t="s">
        <v>2996</v>
      </c>
    </row>
    <row r="696" spans="1:11" x14ac:dyDescent="0.25">
      <c r="A696">
        <v>546</v>
      </c>
      <c r="B696" t="s">
        <v>1780</v>
      </c>
      <c r="C696" t="s">
        <v>1794</v>
      </c>
      <c r="D696" s="31" t="s">
        <v>1795</v>
      </c>
      <c r="E696" t="s">
        <v>2689</v>
      </c>
      <c r="F696" t="s">
        <v>2165</v>
      </c>
      <c r="G696" t="s">
        <v>910</v>
      </c>
      <c r="H696" t="s">
        <v>911</v>
      </c>
      <c r="I696">
        <v>13</v>
      </c>
      <c r="J696" t="str">
        <f t="shared" si="10"/>
        <v>VILQUE</v>
      </c>
      <c r="K696" t="s">
        <v>2996</v>
      </c>
    </row>
    <row r="697" spans="1:11" x14ac:dyDescent="0.25">
      <c r="A697">
        <v>547</v>
      </c>
      <c r="B697" t="s">
        <v>1780</v>
      </c>
      <c r="C697" t="s">
        <v>1796</v>
      </c>
      <c r="D697" s="31" t="s">
        <v>1797</v>
      </c>
      <c r="E697" t="s">
        <v>2690</v>
      </c>
      <c r="F697" t="s">
        <v>2165</v>
      </c>
      <c r="G697" t="s">
        <v>910</v>
      </c>
      <c r="H697" t="s">
        <v>911</v>
      </c>
      <c r="I697">
        <v>12</v>
      </c>
      <c r="J697" t="str">
        <f t="shared" si="10"/>
        <v>VILQUE</v>
      </c>
      <c r="K697" t="s">
        <v>2996</v>
      </c>
    </row>
    <row r="698" spans="1:11" x14ac:dyDescent="0.25">
      <c r="A698">
        <v>548</v>
      </c>
      <c r="B698" t="s">
        <v>1780</v>
      </c>
      <c r="C698" t="s">
        <v>1798</v>
      </c>
      <c r="D698" s="31" t="s">
        <v>1799</v>
      </c>
      <c r="E698" t="s">
        <v>2691</v>
      </c>
      <c r="F698" t="s">
        <v>2165</v>
      </c>
      <c r="G698" t="s">
        <v>910</v>
      </c>
      <c r="H698" t="s">
        <v>911</v>
      </c>
      <c r="I698">
        <v>7</v>
      </c>
      <c r="J698" t="str">
        <f t="shared" si="10"/>
        <v>VILQUE</v>
      </c>
      <c r="K698" t="s">
        <v>2996</v>
      </c>
    </row>
    <row r="699" spans="1:11" x14ac:dyDescent="0.25">
      <c r="A699">
        <v>549</v>
      </c>
      <c r="B699" t="s">
        <v>1780</v>
      </c>
      <c r="C699" t="s">
        <v>1800</v>
      </c>
      <c r="D699" s="31" t="s">
        <v>1801</v>
      </c>
      <c r="E699" t="s">
        <v>2692</v>
      </c>
      <c r="F699" t="s">
        <v>2165</v>
      </c>
      <c r="G699" t="s">
        <v>910</v>
      </c>
      <c r="H699" t="s">
        <v>911</v>
      </c>
      <c r="I699">
        <v>4</v>
      </c>
      <c r="J699" t="str">
        <f t="shared" si="10"/>
        <v>VILQUE</v>
      </c>
      <c r="K699" t="s">
        <v>2996</v>
      </c>
    </row>
    <row r="700" spans="1:11" x14ac:dyDescent="0.25">
      <c r="A700">
        <v>550</v>
      </c>
      <c r="B700" t="s">
        <v>1780</v>
      </c>
      <c r="C700" t="s">
        <v>1802</v>
      </c>
      <c r="D700" s="31" t="s">
        <v>1803</v>
      </c>
      <c r="E700" t="s">
        <v>2693</v>
      </c>
      <c r="F700" t="s">
        <v>2165</v>
      </c>
      <c r="G700" t="s">
        <v>910</v>
      </c>
      <c r="H700" t="s">
        <v>911</v>
      </c>
      <c r="I700">
        <v>7</v>
      </c>
      <c r="J700" t="str">
        <f t="shared" si="10"/>
        <v>VILQUE</v>
      </c>
      <c r="K700" t="s">
        <v>2996</v>
      </c>
    </row>
    <row r="701" spans="1:11" x14ac:dyDescent="0.25">
      <c r="A701">
        <v>551</v>
      </c>
      <c r="B701" t="s">
        <v>1780</v>
      </c>
      <c r="C701" t="s">
        <v>1150</v>
      </c>
      <c r="D701" s="31" t="s">
        <v>1804</v>
      </c>
      <c r="E701" t="s">
        <v>2694</v>
      </c>
      <c r="F701" t="s">
        <v>2165</v>
      </c>
      <c r="G701" t="s">
        <v>910</v>
      </c>
      <c r="H701" t="s">
        <v>911</v>
      </c>
      <c r="I701">
        <v>4</v>
      </c>
      <c r="J701" t="str">
        <f t="shared" si="10"/>
        <v>VILQUE</v>
      </c>
      <c r="K701" t="s">
        <v>2996</v>
      </c>
    </row>
    <row r="702" spans="1:11" x14ac:dyDescent="0.25">
      <c r="A702">
        <v>552</v>
      </c>
      <c r="B702" t="s">
        <v>1780</v>
      </c>
      <c r="C702" t="s">
        <v>1805</v>
      </c>
      <c r="D702" s="31" t="s">
        <v>1806</v>
      </c>
      <c r="E702" t="s">
        <v>2695</v>
      </c>
      <c r="F702" t="s">
        <v>2165</v>
      </c>
      <c r="G702" t="s">
        <v>910</v>
      </c>
      <c r="H702" t="s">
        <v>911</v>
      </c>
      <c r="I702">
        <v>5</v>
      </c>
      <c r="J702" t="str">
        <f t="shared" si="10"/>
        <v>VILQUE</v>
      </c>
      <c r="K702" t="s">
        <v>2996</v>
      </c>
    </row>
    <row r="703" spans="1:11" x14ac:dyDescent="0.25">
      <c r="A703">
        <v>553</v>
      </c>
      <c r="B703" t="s">
        <v>1780</v>
      </c>
      <c r="C703" t="s">
        <v>1794</v>
      </c>
      <c r="D703" s="31" t="s">
        <v>1807</v>
      </c>
      <c r="E703" t="s">
        <v>2696</v>
      </c>
      <c r="F703" t="s">
        <v>2167</v>
      </c>
      <c r="G703" t="s">
        <v>910</v>
      </c>
      <c r="H703" t="s">
        <v>911</v>
      </c>
      <c r="I703">
        <v>13</v>
      </c>
      <c r="J703" t="str">
        <f t="shared" si="10"/>
        <v>VILQUE</v>
      </c>
      <c r="K703" t="s">
        <v>2996</v>
      </c>
    </row>
    <row r="704" spans="1:11" x14ac:dyDescent="0.25">
      <c r="A704">
        <v>554</v>
      </c>
      <c r="B704" t="s">
        <v>1780</v>
      </c>
      <c r="C704" t="s">
        <v>1808</v>
      </c>
      <c r="D704" s="31" t="s">
        <v>1809</v>
      </c>
      <c r="E704" t="s">
        <v>2697</v>
      </c>
      <c r="F704" t="s">
        <v>2167</v>
      </c>
      <c r="G704" t="s">
        <v>910</v>
      </c>
      <c r="H704" t="s">
        <v>911</v>
      </c>
      <c r="I704">
        <v>7</v>
      </c>
      <c r="J704" t="str">
        <f t="shared" si="10"/>
        <v>VILQUE</v>
      </c>
      <c r="K704" t="s">
        <v>2996</v>
      </c>
    </row>
    <row r="705" spans="1:11" x14ac:dyDescent="0.25">
      <c r="A705">
        <v>558</v>
      </c>
      <c r="B705" t="s">
        <v>1405</v>
      </c>
      <c r="C705" t="s">
        <v>1423</v>
      </c>
      <c r="D705" s="31" t="s">
        <v>1813</v>
      </c>
      <c r="E705" t="s">
        <v>2701</v>
      </c>
      <c r="F705" t="s">
        <v>2164</v>
      </c>
      <c r="G705" t="s">
        <v>910</v>
      </c>
      <c r="H705" t="s">
        <v>911</v>
      </c>
      <c r="I705">
        <v>11</v>
      </c>
      <c r="J705" t="str">
        <f t="shared" si="10"/>
        <v>PAUCARCOLLA</v>
      </c>
      <c r="K705" t="s">
        <v>2996</v>
      </c>
    </row>
    <row r="706" spans="1:11" x14ac:dyDescent="0.25">
      <c r="A706">
        <v>560</v>
      </c>
      <c r="B706" t="s">
        <v>1405</v>
      </c>
      <c r="C706" t="s">
        <v>1425</v>
      </c>
      <c r="D706" s="31" t="s">
        <v>1815</v>
      </c>
      <c r="E706" t="s">
        <v>2703</v>
      </c>
      <c r="F706" t="s">
        <v>2164</v>
      </c>
      <c r="G706" t="s">
        <v>910</v>
      </c>
      <c r="H706" t="s">
        <v>911</v>
      </c>
      <c r="I706">
        <v>17</v>
      </c>
      <c r="J706" t="str">
        <f t="shared" ref="J706:J769" si="11">+B706</f>
        <v>PAUCARCOLLA</v>
      </c>
      <c r="K706" t="s">
        <v>2996</v>
      </c>
    </row>
    <row r="707" spans="1:11" x14ac:dyDescent="0.25">
      <c r="A707">
        <v>571</v>
      </c>
      <c r="B707" t="s">
        <v>1166</v>
      </c>
      <c r="C707" t="s">
        <v>1178</v>
      </c>
      <c r="D707" s="31" t="s">
        <v>1826</v>
      </c>
      <c r="E707" t="s">
        <v>2714</v>
      </c>
      <c r="F707" t="s">
        <v>2164</v>
      </c>
      <c r="G707" t="s">
        <v>910</v>
      </c>
      <c r="H707" t="s">
        <v>911</v>
      </c>
      <c r="I707">
        <v>33</v>
      </c>
      <c r="J707" t="str">
        <f t="shared" si="11"/>
        <v>CAPACHICA</v>
      </c>
      <c r="K707" t="s">
        <v>2996</v>
      </c>
    </row>
    <row r="708" spans="1:11" x14ac:dyDescent="0.25">
      <c r="A708">
        <v>574</v>
      </c>
      <c r="B708" t="s">
        <v>1355</v>
      </c>
      <c r="C708" t="s">
        <v>1358</v>
      </c>
      <c r="D708" s="31" t="s">
        <v>1829</v>
      </c>
      <c r="E708" t="s">
        <v>2717</v>
      </c>
      <c r="F708" t="s">
        <v>2164</v>
      </c>
      <c r="G708" t="s">
        <v>910</v>
      </c>
      <c r="H708" t="s">
        <v>911</v>
      </c>
      <c r="I708">
        <v>5</v>
      </c>
      <c r="J708" t="str">
        <f t="shared" si="11"/>
        <v>HUATA</v>
      </c>
      <c r="K708" t="s">
        <v>2996</v>
      </c>
    </row>
    <row r="709" spans="1:11" x14ac:dyDescent="0.25">
      <c r="A709">
        <v>576</v>
      </c>
      <c r="B709" t="s">
        <v>1355</v>
      </c>
      <c r="C709" t="s">
        <v>1360</v>
      </c>
      <c r="D709" s="31" t="s">
        <v>1831</v>
      </c>
      <c r="E709" t="s">
        <v>2719</v>
      </c>
      <c r="F709" t="s">
        <v>2164</v>
      </c>
      <c r="G709" t="s">
        <v>910</v>
      </c>
      <c r="H709" t="s">
        <v>911</v>
      </c>
      <c r="I709">
        <v>5</v>
      </c>
      <c r="J709" t="str">
        <f t="shared" si="11"/>
        <v>HUATA</v>
      </c>
      <c r="K709" t="s">
        <v>2996</v>
      </c>
    </row>
    <row r="710" spans="1:11" x14ac:dyDescent="0.25">
      <c r="A710">
        <v>578</v>
      </c>
      <c r="B710" t="s">
        <v>1780</v>
      </c>
      <c r="C710" t="s">
        <v>1796</v>
      </c>
      <c r="D710" s="31" t="s">
        <v>1833</v>
      </c>
      <c r="E710" t="s">
        <v>2721</v>
      </c>
      <c r="F710" t="s">
        <v>2164</v>
      </c>
      <c r="G710" t="s">
        <v>910</v>
      </c>
      <c r="H710" t="s">
        <v>911</v>
      </c>
      <c r="I710">
        <v>28</v>
      </c>
      <c r="J710" t="str">
        <f t="shared" si="11"/>
        <v>VILQUE</v>
      </c>
      <c r="K710" t="s">
        <v>2996</v>
      </c>
    </row>
    <row r="711" spans="1:11" x14ac:dyDescent="0.25">
      <c r="A711">
        <v>579</v>
      </c>
      <c r="B711" t="s">
        <v>1780</v>
      </c>
      <c r="C711" t="s">
        <v>1800</v>
      </c>
      <c r="D711" s="31" t="s">
        <v>1834</v>
      </c>
      <c r="E711" t="s">
        <v>2722</v>
      </c>
      <c r="F711" t="s">
        <v>2164</v>
      </c>
      <c r="G711" t="s">
        <v>910</v>
      </c>
      <c r="H711" t="s">
        <v>911</v>
      </c>
      <c r="I711">
        <v>5</v>
      </c>
      <c r="J711" t="str">
        <f t="shared" si="11"/>
        <v>VILQUE</v>
      </c>
      <c r="K711" t="s">
        <v>2996</v>
      </c>
    </row>
    <row r="712" spans="1:11" x14ac:dyDescent="0.25">
      <c r="A712">
        <v>581</v>
      </c>
      <c r="B712" t="s">
        <v>1780</v>
      </c>
      <c r="C712" t="s">
        <v>1150</v>
      </c>
      <c r="D712" s="31" t="s">
        <v>1836</v>
      </c>
      <c r="E712" t="s">
        <v>2724</v>
      </c>
      <c r="F712" t="s">
        <v>2164</v>
      </c>
      <c r="G712" t="s">
        <v>910</v>
      </c>
      <c r="H712" t="s">
        <v>911</v>
      </c>
      <c r="I712">
        <v>3</v>
      </c>
      <c r="J712" t="str">
        <f t="shared" si="11"/>
        <v>VILQUE</v>
      </c>
      <c r="K712" t="s">
        <v>2996</v>
      </c>
    </row>
    <row r="713" spans="1:11" x14ac:dyDescent="0.25">
      <c r="A713">
        <v>582</v>
      </c>
      <c r="B713" t="s">
        <v>1780</v>
      </c>
      <c r="C713" t="s">
        <v>1802</v>
      </c>
      <c r="D713" s="31" t="s">
        <v>1837</v>
      </c>
      <c r="E713" t="s">
        <v>2725</v>
      </c>
      <c r="F713" t="s">
        <v>2164</v>
      </c>
      <c r="G713" t="s">
        <v>910</v>
      </c>
      <c r="H713" t="s">
        <v>911</v>
      </c>
      <c r="I713">
        <v>16</v>
      </c>
      <c r="J713" t="str">
        <f t="shared" si="11"/>
        <v>VILQUE</v>
      </c>
      <c r="K713" t="s">
        <v>2996</v>
      </c>
    </row>
    <row r="714" spans="1:11" x14ac:dyDescent="0.25">
      <c r="A714">
        <v>587</v>
      </c>
      <c r="B714" t="s">
        <v>1529</v>
      </c>
      <c r="C714" t="s">
        <v>1529</v>
      </c>
      <c r="D714" s="31" t="s">
        <v>1842</v>
      </c>
      <c r="E714" t="s">
        <v>2730</v>
      </c>
      <c r="F714" t="s">
        <v>2164</v>
      </c>
      <c r="G714" t="s">
        <v>910</v>
      </c>
      <c r="H714" t="s">
        <v>911</v>
      </c>
      <c r="I714">
        <v>1063</v>
      </c>
      <c r="J714" t="str">
        <f t="shared" si="11"/>
        <v>PUNO</v>
      </c>
      <c r="K714" t="s">
        <v>2997</v>
      </c>
    </row>
    <row r="715" spans="1:11" x14ac:dyDescent="0.25">
      <c r="A715">
        <v>592</v>
      </c>
      <c r="B715" t="s">
        <v>1529</v>
      </c>
      <c r="C715" t="s">
        <v>1848</v>
      </c>
      <c r="D715" s="31" t="s">
        <v>1849</v>
      </c>
      <c r="E715" t="s">
        <v>2735</v>
      </c>
      <c r="F715" t="s">
        <v>2164</v>
      </c>
      <c r="G715" t="s">
        <v>910</v>
      </c>
      <c r="H715" t="s">
        <v>911</v>
      </c>
      <c r="I715">
        <v>27</v>
      </c>
      <c r="J715" t="str">
        <f t="shared" si="11"/>
        <v>PUNO</v>
      </c>
      <c r="K715" t="s">
        <v>2996</v>
      </c>
    </row>
    <row r="716" spans="1:11" x14ac:dyDescent="0.25">
      <c r="A716">
        <v>595</v>
      </c>
      <c r="B716" t="s">
        <v>1529</v>
      </c>
      <c r="C716" t="s">
        <v>1417</v>
      </c>
      <c r="D716" s="31" t="s">
        <v>1852</v>
      </c>
      <c r="E716" t="s">
        <v>2738</v>
      </c>
      <c r="F716" t="s">
        <v>2164</v>
      </c>
      <c r="G716" t="s">
        <v>910</v>
      </c>
      <c r="H716" t="s">
        <v>911</v>
      </c>
      <c r="I716">
        <v>17</v>
      </c>
      <c r="J716" t="str">
        <f t="shared" si="11"/>
        <v>PUNO</v>
      </c>
      <c r="K716" t="s">
        <v>2997</v>
      </c>
    </row>
    <row r="717" spans="1:11" x14ac:dyDescent="0.25">
      <c r="A717">
        <v>599</v>
      </c>
      <c r="B717" t="s">
        <v>1529</v>
      </c>
      <c r="C717" t="s">
        <v>1669</v>
      </c>
      <c r="D717" s="31" t="s">
        <v>1856</v>
      </c>
      <c r="E717" t="s">
        <v>2742</v>
      </c>
      <c r="F717" t="s">
        <v>2164</v>
      </c>
      <c r="G717" t="s">
        <v>910</v>
      </c>
      <c r="H717" t="s">
        <v>911</v>
      </c>
      <c r="I717">
        <v>6</v>
      </c>
      <c r="J717" t="str">
        <f t="shared" si="11"/>
        <v>PUNO</v>
      </c>
      <c r="K717" t="s">
        <v>2996</v>
      </c>
    </row>
    <row r="718" spans="1:11" x14ac:dyDescent="0.25">
      <c r="A718">
        <v>600</v>
      </c>
      <c r="B718" t="s">
        <v>1529</v>
      </c>
      <c r="C718" t="s">
        <v>1688</v>
      </c>
      <c r="D718" s="31" t="s">
        <v>1857</v>
      </c>
      <c r="E718" t="s">
        <v>2743</v>
      </c>
      <c r="F718" t="s">
        <v>2164</v>
      </c>
      <c r="G718" t="s">
        <v>910</v>
      </c>
      <c r="H718" t="s">
        <v>911</v>
      </c>
      <c r="I718">
        <v>19</v>
      </c>
      <c r="J718" t="str">
        <f t="shared" si="11"/>
        <v>PUNO</v>
      </c>
      <c r="K718" t="s">
        <v>2996</v>
      </c>
    </row>
    <row r="719" spans="1:11" x14ac:dyDescent="0.25">
      <c r="A719">
        <v>607</v>
      </c>
      <c r="B719" t="s">
        <v>1529</v>
      </c>
      <c r="C719" t="s">
        <v>1865</v>
      </c>
      <c r="D719" s="31" t="s">
        <v>1866</v>
      </c>
      <c r="E719" t="s">
        <v>2750</v>
      </c>
      <c r="F719" t="s">
        <v>2164</v>
      </c>
      <c r="G719" t="s">
        <v>910</v>
      </c>
      <c r="H719" t="s">
        <v>911</v>
      </c>
      <c r="I719">
        <v>5</v>
      </c>
      <c r="J719" t="str">
        <f t="shared" si="11"/>
        <v>PUNO</v>
      </c>
      <c r="K719" t="s">
        <v>2996</v>
      </c>
    </row>
    <row r="720" spans="1:11" x14ac:dyDescent="0.25">
      <c r="A720">
        <v>609</v>
      </c>
      <c r="B720" t="s">
        <v>1529</v>
      </c>
      <c r="C720" t="s">
        <v>1529</v>
      </c>
      <c r="D720" s="31" t="s">
        <v>1868</v>
      </c>
      <c r="E720" t="s">
        <v>2752</v>
      </c>
      <c r="F720" t="s">
        <v>2164</v>
      </c>
      <c r="G720" t="s">
        <v>910</v>
      </c>
      <c r="H720" t="s">
        <v>911</v>
      </c>
      <c r="I720">
        <v>150</v>
      </c>
      <c r="J720" t="str">
        <f t="shared" si="11"/>
        <v>PUNO</v>
      </c>
      <c r="K720" t="s">
        <v>2997</v>
      </c>
    </row>
    <row r="721" spans="1:11" x14ac:dyDescent="0.25">
      <c r="A721">
        <v>611</v>
      </c>
      <c r="B721" t="s">
        <v>1529</v>
      </c>
      <c r="C721" t="s">
        <v>1870</v>
      </c>
      <c r="D721" s="31" t="s">
        <v>1871</v>
      </c>
      <c r="E721" t="s">
        <v>2754</v>
      </c>
      <c r="F721" t="s">
        <v>2164</v>
      </c>
      <c r="G721" t="s">
        <v>910</v>
      </c>
      <c r="H721" t="s">
        <v>911</v>
      </c>
      <c r="I721">
        <v>58</v>
      </c>
      <c r="J721" t="str">
        <f t="shared" si="11"/>
        <v>PUNO</v>
      </c>
      <c r="K721" t="s">
        <v>2996</v>
      </c>
    </row>
    <row r="722" spans="1:11" x14ac:dyDescent="0.25">
      <c r="A722">
        <v>612</v>
      </c>
      <c r="B722" t="s">
        <v>1529</v>
      </c>
      <c r="C722" t="s">
        <v>1529</v>
      </c>
      <c r="D722" s="31" t="s">
        <v>1872</v>
      </c>
      <c r="E722" t="s">
        <v>2755</v>
      </c>
      <c r="F722" t="s">
        <v>2164</v>
      </c>
      <c r="G722" t="s">
        <v>910</v>
      </c>
      <c r="H722" t="s">
        <v>911</v>
      </c>
      <c r="I722">
        <v>862</v>
      </c>
      <c r="J722" t="str">
        <f t="shared" si="11"/>
        <v>PUNO</v>
      </c>
      <c r="K722" t="s">
        <v>2997</v>
      </c>
    </row>
    <row r="723" spans="1:11" x14ac:dyDescent="0.25">
      <c r="A723">
        <v>613</v>
      </c>
      <c r="B723" t="s">
        <v>1529</v>
      </c>
      <c r="C723" t="s">
        <v>1537</v>
      </c>
      <c r="D723" s="31" t="s">
        <v>1873</v>
      </c>
      <c r="E723" t="s">
        <v>2756</v>
      </c>
      <c r="F723" t="s">
        <v>2164</v>
      </c>
      <c r="G723" t="s">
        <v>910</v>
      </c>
      <c r="H723" t="s">
        <v>911</v>
      </c>
      <c r="I723">
        <v>42</v>
      </c>
      <c r="J723" t="str">
        <f t="shared" si="11"/>
        <v>PUNO</v>
      </c>
      <c r="K723" t="s">
        <v>2996</v>
      </c>
    </row>
    <row r="724" spans="1:11" x14ac:dyDescent="0.25">
      <c r="A724">
        <v>616</v>
      </c>
      <c r="B724" t="s">
        <v>1529</v>
      </c>
      <c r="C724" t="s">
        <v>1648</v>
      </c>
      <c r="D724" s="31" t="s">
        <v>1876</v>
      </c>
      <c r="E724" t="s">
        <v>2759</v>
      </c>
      <c r="F724" t="s">
        <v>2164</v>
      </c>
      <c r="G724" t="s">
        <v>910</v>
      </c>
      <c r="H724" t="s">
        <v>911</v>
      </c>
      <c r="I724">
        <v>172</v>
      </c>
      <c r="J724" t="str">
        <f t="shared" si="11"/>
        <v>PUNO</v>
      </c>
      <c r="K724" t="s">
        <v>2997</v>
      </c>
    </row>
    <row r="725" spans="1:11" x14ac:dyDescent="0.25">
      <c r="A725">
        <v>618</v>
      </c>
      <c r="B725" t="s">
        <v>1529</v>
      </c>
      <c r="C725" t="s">
        <v>1878</v>
      </c>
      <c r="D725" s="31" t="s">
        <v>1879</v>
      </c>
      <c r="E725" t="s">
        <v>2761</v>
      </c>
      <c r="F725" t="s">
        <v>2164</v>
      </c>
      <c r="G725" t="s">
        <v>910</v>
      </c>
      <c r="H725" t="s">
        <v>911</v>
      </c>
      <c r="I725">
        <v>7</v>
      </c>
      <c r="J725" t="str">
        <f t="shared" si="11"/>
        <v>PUNO</v>
      </c>
      <c r="K725" t="s">
        <v>2996</v>
      </c>
    </row>
    <row r="726" spans="1:11" x14ac:dyDescent="0.25">
      <c r="A726">
        <v>620</v>
      </c>
      <c r="B726" t="s">
        <v>1529</v>
      </c>
      <c r="C726" t="s">
        <v>1881</v>
      </c>
      <c r="D726" s="31" t="s">
        <v>1882</v>
      </c>
      <c r="E726" t="s">
        <v>2763</v>
      </c>
      <c r="F726" t="s">
        <v>2164</v>
      </c>
      <c r="G726" t="s">
        <v>910</v>
      </c>
      <c r="H726" t="s">
        <v>911</v>
      </c>
      <c r="I726">
        <v>7</v>
      </c>
      <c r="J726" t="str">
        <f t="shared" si="11"/>
        <v>PUNO</v>
      </c>
      <c r="K726" t="s">
        <v>2996</v>
      </c>
    </row>
    <row r="727" spans="1:11" x14ac:dyDescent="0.25">
      <c r="A727">
        <v>622</v>
      </c>
      <c r="B727" t="s">
        <v>1529</v>
      </c>
      <c r="C727" t="s">
        <v>1884</v>
      </c>
      <c r="D727" s="31" t="s">
        <v>1885</v>
      </c>
      <c r="E727" t="s">
        <v>2765</v>
      </c>
      <c r="F727" t="s">
        <v>2164</v>
      </c>
      <c r="G727" t="s">
        <v>910</v>
      </c>
      <c r="H727" t="s">
        <v>911</v>
      </c>
      <c r="I727">
        <v>3</v>
      </c>
      <c r="J727" t="str">
        <f t="shared" si="11"/>
        <v>PUNO</v>
      </c>
      <c r="K727" t="s">
        <v>2996</v>
      </c>
    </row>
    <row r="728" spans="1:11" x14ac:dyDescent="0.25">
      <c r="A728">
        <v>626</v>
      </c>
      <c r="B728" t="s">
        <v>1116</v>
      </c>
      <c r="C728" t="s">
        <v>1152</v>
      </c>
      <c r="D728" s="31" t="s">
        <v>1889</v>
      </c>
      <c r="E728" t="s">
        <v>2769</v>
      </c>
      <c r="F728" t="s">
        <v>2164</v>
      </c>
      <c r="G728" t="s">
        <v>910</v>
      </c>
      <c r="H728" t="s">
        <v>911</v>
      </c>
      <c r="I728">
        <v>27</v>
      </c>
      <c r="J728" t="str">
        <f t="shared" si="11"/>
        <v>ATUNCOLLA</v>
      </c>
      <c r="K728" t="s">
        <v>2996</v>
      </c>
    </row>
    <row r="729" spans="1:11" x14ac:dyDescent="0.25">
      <c r="A729">
        <v>627</v>
      </c>
      <c r="B729" t="s">
        <v>1116</v>
      </c>
      <c r="C729" t="s">
        <v>1890</v>
      </c>
      <c r="D729" s="31" t="s">
        <v>1891</v>
      </c>
      <c r="E729" t="s">
        <v>2770</v>
      </c>
      <c r="F729" t="s">
        <v>2164</v>
      </c>
      <c r="G729" t="s">
        <v>910</v>
      </c>
      <c r="H729" t="s">
        <v>911</v>
      </c>
      <c r="I729">
        <v>11</v>
      </c>
      <c r="J729" t="str">
        <f t="shared" si="11"/>
        <v>ATUNCOLLA</v>
      </c>
      <c r="K729" t="s">
        <v>2996</v>
      </c>
    </row>
    <row r="730" spans="1:11" x14ac:dyDescent="0.25">
      <c r="A730">
        <v>629</v>
      </c>
      <c r="B730" t="s">
        <v>1116</v>
      </c>
      <c r="C730" t="s">
        <v>1150</v>
      </c>
      <c r="D730" s="31" t="s">
        <v>1893</v>
      </c>
      <c r="E730" t="s">
        <v>2772</v>
      </c>
      <c r="F730" t="s">
        <v>2164</v>
      </c>
      <c r="G730" t="s">
        <v>910</v>
      </c>
      <c r="H730" t="s">
        <v>911</v>
      </c>
      <c r="I730">
        <v>35</v>
      </c>
      <c r="J730" t="str">
        <f t="shared" si="11"/>
        <v>ATUNCOLLA</v>
      </c>
      <c r="K730" t="s">
        <v>2996</v>
      </c>
    </row>
    <row r="731" spans="1:11" x14ac:dyDescent="0.25">
      <c r="A731">
        <v>631</v>
      </c>
      <c r="B731" t="s">
        <v>1116</v>
      </c>
      <c r="C731" t="s">
        <v>1148</v>
      </c>
      <c r="D731" s="31" t="s">
        <v>1896</v>
      </c>
      <c r="E731" t="s">
        <v>2774</v>
      </c>
      <c r="F731" t="s">
        <v>2164</v>
      </c>
      <c r="G731" t="s">
        <v>910</v>
      </c>
      <c r="H731" t="s">
        <v>911</v>
      </c>
      <c r="I731">
        <v>96</v>
      </c>
      <c r="J731" t="str">
        <f t="shared" si="11"/>
        <v>ATUNCOLLA</v>
      </c>
      <c r="K731" t="s">
        <v>2996</v>
      </c>
    </row>
    <row r="732" spans="1:11" x14ac:dyDescent="0.25">
      <c r="A732">
        <v>636</v>
      </c>
      <c r="B732" t="s">
        <v>907</v>
      </c>
      <c r="C732" t="s">
        <v>922</v>
      </c>
      <c r="D732" s="31" t="s">
        <v>1902</v>
      </c>
      <c r="E732" t="s">
        <v>2779</v>
      </c>
      <c r="F732" t="s">
        <v>2164</v>
      </c>
      <c r="G732" t="s">
        <v>910</v>
      </c>
      <c r="H732" t="s">
        <v>911</v>
      </c>
      <c r="I732">
        <v>7</v>
      </c>
      <c r="J732" t="str">
        <f t="shared" si="11"/>
        <v>ACORA</v>
      </c>
      <c r="K732" t="s">
        <v>2996</v>
      </c>
    </row>
    <row r="733" spans="1:11" x14ac:dyDescent="0.25">
      <c r="A733">
        <v>640</v>
      </c>
      <c r="B733" t="s">
        <v>1433</v>
      </c>
      <c r="C733" t="s">
        <v>1446</v>
      </c>
      <c r="D733" s="31" t="s">
        <v>1907</v>
      </c>
      <c r="E733" t="s">
        <v>2783</v>
      </c>
      <c r="F733" t="s">
        <v>2164</v>
      </c>
      <c r="G733" t="s">
        <v>910</v>
      </c>
      <c r="H733" t="s">
        <v>911</v>
      </c>
      <c r="I733">
        <v>43</v>
      </c>
      <c r="J733" t="str">
        <f t="shared" si="11"/>
        <v>PICHACANI</v>
      </c>
      <c r="K733" t="s">
        <v>2996</v>
      </c>
    </row>
    <row r="734" spans="1:11" x14ac:dyDescent="0.25">
      <c r="A734">
        <v>641</v>
      </c>
      <c r="B734" t="s">
        <v>907</v>
      </c>
      <c r="C734" t="s">
        <v>1023</v>
      </c>
      <c r="D734" s="31" t="s">
        <v>1908</v>
      </c>
      <c r="E734" t="s">
        <v>2776</v>
      </c>
      <c r="F734" t="s">
        <v>2164</v>
      </c>
      <c r="G734" t="s">
        <v>910</v>
      </c>
      <c r="H734" t="s">
        <v>911</v>
      </c>
      <c r="I734">
        <v>17</v>
      </c>
      <c r="J734" t="str">
        <f t="shared" si="11"/>
        <v>ACORA</v>
      </c>
      <c r="K734" t="s">
        <v>2996</v>
      </c>
    </row>
    <row r="735" spans="1:11" x14ac:dyDescent="0.25">
      <c r="A735">
        <v>643</v>
      </c>
      <c r="B735" t="s">
        <v>907</v>
      </c>
      <c r="C735" t="s">
        <v>1085</v>
      </c>
      <c r="D735" s="31" t="s">
        <v>1910</v>
      </c>
      <c r="E735" t="s">
        <v>2785</v>
      </c>
      <c r="F735" t="s">
        <v>2164</v>
      </c>
      <c r="G735" t="s">
        <v>910</v>
      </c>
      <c r="H735" t="s">
        <v>911</v>
      </c>
      <c r="I735">
        <v>18</v>
      </c>
      <c r="J735" t="str">
        <f t="shared" si="11"/>
        <v>ACORA</v>
      </c>
      <c r="K735" t="s">
        <v>2996</v>
      </c>
    </row>
    <row r="736" spans="1:11" x14ac:dyDescent="0.25">
      <c r="A736">
        <v>644</v>
      </c>
      <c r="B736" t="s">
        <v>907</v>
      </c>
      <c r="C736" t="s">
        <v>1911</v>
      </c>
      <c r="D736" s="31" t="s">
        <v>1912</v>
      </c>
      <c r="E736" t="s">
        <v>2786</v>
      </c>
      <c r="F736" t="s">
        <v>2164</v>
      </c>
      <c r="G736" t="s">
        <v>910</v>
      </c>
      <c r="H736" t="s">
        <v>911</v>
      </c>
      <c r="I736">
        <v>1</v>
      </c>
      <c r="J736" t="str">
        <f t="shared" si="11"/>
        <v>ACORA</v>
      </c>
      <c r="K736" t="s">
        <v>2996</v>
      </c>
    </row>
    <row r="737" spans="1:11" x14ac:dyDescent="0.25">
      <c r="A737">
        <v>648</v>
      </c>
      <c r="B737" t="s">
        <v>907</v>
      </c>
      <c r="C737" t="s">
        <v>1916</v>
      </c>
      <c r="D737" s="31" t="s">
        <v>1917</v>
      </c>
      <c r="E737" t="s">
        <v>2790</v>
      </c>
      <c r="F737" t="s">
        <v>2164</v>
      </c>
      <c r="G737" t="s">
        <v>910</v>
      </c>
      <c r="H737" t="s">
        <v>911</v>
      </c>
      <c r="I737">
        <v>2</v>
      </c>
      <c r="J737" t="str">
        <f t="shared" si="11"/>
        <v>ACORA</v>
      </c>
      <c r="K737" t="s">
        <v>2996</v>
      </c>
    </row>
    <row r="738" spans="1:11" x14ac:dyDescent="0.25">
      <c r="A738">
        <v>649</v>
      </c>
      <c r="B738" t="s">
        <v>907</v>
      </c>
      <c r="C738" t="s">
        <v>1918</v>
      </c>
      <c r="D738" s="31" t="s">
        <v>1919</v>
      </c>
      <c r="E738" t="s">
        <v>2791</v>
      </c>
      <c r="F738" t="s">
        <v>2164</v>
      </c>
      <c r="G738" t="s">
        <v>910</v>
      </c>
      <c r="H738" t="s">
        <v>911</v>
      </c>
      <c r="I738">
        <v>0</v>
      </c>
      <c r="J738" t="str">
        <f t="shared" si="11"/>
        <v>ACORA</v>
      </c>
      <c r="K738" t="s">
        <v>2996</v>
      </c>
    </row>
    <row r="739" spans="1:11" x14ac:dyDescent="0.25">
      <c r="A739">
        <v>650</v>
      </c>
      <c r="B739" t="s">
        <v>907</v>
      </c>
      <c r="C739" t="s">
        <v>986</v>
      </c>
      <c r="D739" s="31" t="s">
        <v>1920</v>
      </c>
      <c r="E739" t="s">
        <v>2792</v>
      </c>
      <c r="F739" t="s">
        <v>2164</v>
      </c>
      <c r="G739" t="s">
        <v>910</v>
      </c>
      <c r="H739" t="s">
        <v>911</v>
      </c>
      <c r="I739">
        <v>25</v>
      </c>
      <c r="J739" t="str">
        <f t="shared" si="11"/>
        <v>ACORA</v>
      </c>
      <c r="K739" t="s">
        <v>2996</v>
      </c>
    </row>
    <row r="740" spans="1:11" x14ac:dyDescent="0.25">
      <c r="A740">
        <v>651</v>
      </c>
      <c r="B740" t="s">
        <v>907</v>
      </c>
      <c r="C740" t="s">
        <v>1072</v>
      </c>
      <c r="D740" s="31" t="s">
        <v>1921</v>
      </c>
      <c r="E740" t="s">
        <v>2793</v>
      </c>
      <c r="F740" t="s">
        <v>2164</v>
      </c>
      <c r="G740" t="s">
        <v>910</v>
      </c>
      <c r="H740" t="s">
        <v>911</v>
      </c>
      <c r="I740">
        <v>45</v>
      </c>
      <c r="J740" t="str">
        <f t="shared" si="11"/>
        <v>ACORA</v>
      </c>
      <c r="K740" t="s">
        <v>2996</v>
      </c>
    </row>
    <row r="741" spans="1:11" x14ac:dyDescent="0.25">
      <c r="A741">
        <v>652</v>
      </c>
      <c r="B741" t="s">
        <v>907</v>
      </c>
      <c r="C741" t="s">
        <v>1029</v>
      </c>
      <c r="D741" s="31" t="s">
        <v>1922</v>
      </c>
      <c r="E741" t="s">
        <v>2794</v>
      </c>
      <c r="F741" t="s">
        <v>2164</v>
      </c>
      <c r="G741" t="s">
        <v>910</v>
      </c>
      <c r="H741" t="s">
        <v>911</v>
      </c>
      <c r="I741">
        <v>16</v>
      </c>
      <c r="J741" t="str">
        <f t="shared" si="11"/>
        <v>ACORA</v>
      </c>
      <c r="K741" t="s">
        <v>2996</v>
      </c>
    </row>
    <row r="742" spans="1:11" x14ac:dyDescent="0.25">
      <c r="A742">
        <v>653</v>
      </c>
      <c r="B742" t="s">
        <v>907</v>
      </c>
      <c r="C742" t="s">
        <v>1033</v>
      </c>
      <c r="D742" s="31" t="s">
        <v>1923</v>
      </c>
      <c r="E742" t="s">
        <v>2795</v>
      </c>
      <c r="F742" t="s">
        <v>2164</v>
      </c>
      <c r="G742" t="s">
        <v>910</v>
      </c>
      <c r="H742" t="s">
        <v>911</v>
      </c>
      <c r="I742">
        <v>24</v>
      </c>
      <c r="J742" t="str">
        <f t="shared" si="11"/>
        <v>ACORA</v>
      </c>
      <c r="K742" t="s">
        <v>2996</v>
      </c>
    </row>
    <row r="743" spans="1:11" x14ac:dyDescent="0.25">
      <c r="A743">
        <v>655</v>
      </c>
      <c r="B743" t="s">
        <v>907</v>
      </c>
      <c r="C743" t="s">
        <v>966</v>
      </c>
      <c r="D743" s="31" t="s">
        <v>1925</v>
      </c>
      <c r="E743" t="s">
        <v>2797</v>
      </c>
      <c r="F743" t="s">
        <v>2164</v>
      </c>
      <c r="G743" t="s">
        <v>910</v>
      </c>
      <c r="H743" t="s">
        <v>911</v>
      </c>
      <c r="I743">
        <v>38</v>
      </c>
      <c r="J743" t="str">
        <f t="shared" si="11"/>
        <v>ACORA</v>
      </c>
      <c r="K743" t="s">
        <v>2996</v>
      </c>
    </row>
    <row r="744" spans="1:11" x14ac:dyDescent="0.25">
      <c r="A744">
        <v>656</v>
      </c>
      <c r="B744" t="s">
        <v>1433</v>
      </c>
      <c r="C744" t="s">
        <v>1477</v>
      </c>
      <c r="D744" s="31" t="s">
        <v>1926</v>
      </c>
      <c r="E744" t="s">
        <v>2779</v>
      </c>
      <c r="F744" t="s">
        <v>2164</v>
      </c>
      <c r="G744" t="s">
        <v>910</v>
      </c>
      <c r="H744" t="s">
        <v>911</v>
      </c>
      <c r="I744">
        <v>18</v>
      </c>
      <c r="J744" t="str">
        <f t="shared" si="11"/>
        <v>PICHACANI</v>
      </c>
      <c r="K744" t="s">
        <v>2996</v>
      </c>
    </row>
    <row r="745" spans="1:11" x14ac:dyDescent="0.25">
      <c r="A745">
        <v>657</v>
      </c>
      <c r="B745" t="s">
        <v>1433</v>
      </c>
      <c r="C745" t="s">
        <v>1473</v>
      </c>
      <c r="D745" s="31" t="s">
        <v>1927</v>
      </c>
      <c r="E745" t="s">
        <v>2798</v>
      </c>
      <c r="F745" t="s">
        <v>2164</v>
      </c>
      <c r="G745" t="s">
        <v>910</v>
      </c>
      <c r="H745" t="s">
        <v>911</v>
      </c>
      <c r="I745">
        <v>6</v>
      </c>
      <c r="J745" t="str">
        <f t="shared" si="11"/>
        <v>PICHACANI</v>
      </c>
      <c r="K745" t="s">
        <v>2996</v>
      </c>
    </row>
    <row r="746" spans="1:11" x14ac:dyDescent="0.25">
      <c r="A746">
        <v>658</v>
      </c>
      <c r="B746" t="s">
        <v>1433</v>
      </c>
      <c r="C746" t="s">
        <v>1928</v>
      </c>
      <c r="D746" s="31" t="s">
        <v>1929</v>
      </c>
      <c r="E746" t="s">
        <v>2799</v>
      </c>
      <c r="F746" t="s">
        <v>2164</v>
      </c>
      <c r="G746" t="s">
        <v>910</v>
      </c>
      <c r="H746" t="s">
        <v>911</v>
      </c>
      <c r="I746">
        <v>5</v>
      </c>
      <c r="J746" t="str">
        <f t="shared" si="11"/>
        <v>PICHACANI</v>
      </c>
      <c r="K746" t="s">
        <v>2996</v>
      </c>
    </row>
    <row r="747" spans="1:11" x14ac:dyDescent="0.25">
      <c r="A747">
        <v>659</v>
      </c>
      <c r="B747" t="s">
        <v>1433</v>
      </c>
      <c r="C747" t="s">
        <v>1930</v>
      </c>
      <c r="D747" s="31" t="s">
        <v>1931</v>
      </c>
      <c r="E747" t="s">
        <v>2800</v>
      </c>
      <c r="F747" t="s">
        <v>2164</v>
      </c>
      <c r="G747" t="s">
        <v>910</v>
      </c>
      <c r="H747" t="s">
        <v>911</v>
      </c>
      <c r="I747">
        <v>1</v>
      </c>
      <c r="J747" t="str">
        <f t="shared" si="11"/>
        <v>PICHACANI</v>
      </c>
      <c r="K747" t="s">
        <v>2996</v>
      </c>
    </row>
    <row r="748" spans="1:11" x14ac:dyDescent="0.25">
      <c r="A748">
        <v>662</v>
      </c>
      <c r="B748" t="s">
        <v>1433</v>
      </c>
      <c r="C748" t="s">
        <v>1015</v>
      </c>
      <c r="D748" s="31" t="s">
        <v>1934</v>
      </c>
      <c r="E748" t="s">
        <v>2803</v>
      </c>
      <c r="F748" t="s">
        <v>2164</v>
      </c>
      <c r="G748" t="s">
        <v>910</v>
      </c>
      <c r="H748" t="s">
        <v>911</v>
      </c>
      <c r="I748">
        <v>19</v>
      </c>
      <c r="J748" t="str">
        <f t="shared" si="11"/>
        <v>PICHACANI</v>
      </c>
      <c r="K748" t="s">
        <v>2996</v>
      </c>
    </row>
    <row r="749" spans="1:11" x14ac:dyDescent="0.25">
      <c r="A749">
        <v>664</v>
      </c>
      <c r="B749" t="s">
        <v>907</v>
      </c>
      <c r="C749" t="s">
        <v>1936</v>
      </c>
      <c r="D749" s="31" t="s">
        <v>1937</v>
      </c>
      <c r="E749" t="s">
        <v>2805</v>
      </c>
      <c r="F749" t="s">
        <v>2164</v>
      </c>
      <c r="G749" t="s">
        <v>910</v>
      </c>
      <c r="H749" t="s">
        <v>911</v>
      </c>
      <c r="I749">
        <v>27</v>
      </c>
      <c r="J749" t="str">
        <f t="shared" si="11"/>
        <v>ACORA</v>
      </c>
      <c r="K749" t="s">
        <v>2997</v>
      </c>
    </row>
    <row r="750" spans="1:11" x14ac:dyDescent="0.25">
      <c r="A750">
        <v>665</v>
      </c>
      <c r="B750" t="s">
        <v>907</v>
      </c>
      <c r="C750" t="s">
        <v>1010</v>
      </c>
      <c r="D750" s="31" t="s">
        <v>1938</v>
      </c>
      <c r="E750" t="s">
        <v>2806</v>
      </c>
      <c r="F750" t="s">
        <v>2164</v>
      </c>
      <c r="G750" t="s">
        <v>910</v>
      </c>
      <c r="H750" t="s">
        <v>911</v>
      </c>
      <c r="I750">
        <v>46</v>
      </c>
      <c r="J750" t="str">
        <f t="shared" si="11"/>
        <v>ACORA</v>
      </c>
      <c r="K750" t="s">
        <v>2996</v>
      </c>
    </row>
    <row r="751" spans="1:11" x14ac:dyDescent="0.25">
      <c r="A751">
        <v>666</v>
      </c>
      <c r="B751" t="s">
        <v>907</v>
      </c>
      <c r="C751" t="s">
        <v>932</v>
      </c>
      <c r="D751" s="31" t="s">
        <v>1939</v>
      </c>
      <c r="E751" t="s">
        <v>2807</v>
      </c>
      <c r="F751" t="s">
        <v>2164</v>
      </c>
      <c r="G751" t="s">
        <v>910</v>
      </c>
      <c r="H751" t="s">
        <v>911</v>
      </c>
      <c r="I751">
        <v>16</v>
      </c>
      <c r="J751" t="str">
        <f t="shared" si="11"/>
        <v>ACORA</v>
      </c>
      <c r="K751" t="s">
        <v>2996</v>
      </c>
    </row>
    <row r="752" spans="1:11" x14ac:dyDescent="0.25">
      <c r="A752">
        <v>667</v>
      </c>
      <c r="B752" t="s">
        <v>907</v>
      </c>
      <c r="C752" t="s">
        <v>970</v>
      </c>
      <c r="D752" s="31" t="s">
        <v>1940</v>
      </c>
      <c r="E752" t="s">
        <v>2802</v>
      </c>
      <c r="F752" t="s">
        <v>2164</v>
      </c>
      <c r="G752" t="s">
        <v>910</v>
      </c>
      <c r="H752" t="s">
        <v>911</v>
      </c>
      <c r="I752">
        <v>13</v>
      </c>
      <c r="J752" t="str">
        <f t="shared" si="11"/>
        <v>ACORA</v>
      </c>
      <c r="K752" t="s">
        <v>2996</v>
      </c>
    </row>
    <row r="753" spans="1:11" x14ac:dyDescent="0.25">
      <c r="A753">
        <v>669</v>
      </c>
      <c r="B753" t="s">
        <v>907</v>
      </c>
      <c r="C753" t="s">
        <v>1109</v>
      </c>
      <c r="D753" s="31" t="s">
        <v>1942</v>
      </c>
      <c r="E753" t="s">
        <v>2809</v>
      </c>
      <c r="F753" t="s">
        <v>2164</v>
      </c>
      <c r="G753" t="s">
        <v>910</v>
      </c>
      <c r="H753" t="s">
        <v>911</v>
      </c>
      <c r="I753">
        <v>11</v>
      </c>
      <c r="J753" t="str">
        <f t="shared" si="11"/>
        <v>ACORA</v>
      </c>
      <c r="K753" t="s">
        <v>2996</v>
      </c>
    </row>
    <row r="754" spans="1:11" x14ac:dyDescent="0.25">
      <c r="A754">
        <v>670</v>
      </c>
      <c r="B754" t="s">
        <v>907</v>
      </c>
      <c r="C754" t="s">
        <v>1045</v>
      </c>
      <c r="D754" s="31" t="s">
        <v>1943</v>
      </c>
      <c r="E754" t="s">
        <v>2810</v>
      </c>
      <c r="F754" t="s">
        <v>2164</v>
      </c>
      <c r="G754" t="s">
        <v>910</v>
      </c>
      <c r="H754" t="s">
        <v>911</v>
      </c>
      <c r="I754">
        <v>19</v>
      </c>
      <c r="J754" t="str">
        <f t="shared" si="11"/>
        <v>ACORA</v>
      </c>
      <c r="K754" t="s">
        <v>2996</v>
      </c>
    </row>
    <row r="755" spans="1:11" x14ac:dyDescent="0.25">
      <c r="A755">
        <v>671</v>
      </c>
      <c r="B755" t="s">
        <v>907</v>
      </c>
      <c r="C755" t="s">
        <v>1944</v>
      </c>
      <c r="D755" s="31" t="s">
        <v>1945</v>
      </c>
      <c r="E755" t="s">
        <v>2811</v>
      </c>
      <c r="F755" t="s">
        <v>2164</v>
      </c>
      <c r="G755" t="s">
        <v>910</v>
      </c>
      <c r="H755" t="s">
        <v>911</v>
      </c>
      <c r="I755">
        <v>27</v>
      </c>
      <c r="J755" t="str">
        <f t="shared" si="11"/>
        <v>ACORA</v>
      </c>
      <c r="K755" t="s">
        <v>2996</v>
      </c>
    </row>
    <row r="756" spans="1:11" x14ac:dyDescent="0.25">
      <c r="A756">
        <v>672</v>
      </c>
      <c r="B756" t="s">
        <v>907</v>
      </c>
      <c r="C756" t="s">
        <v>920</v>
      </c>
      <c r="D756" s="31" t="s">
        <v>1946</v>
      </c>
      <c r="E756" t="s">
        <v>2812</v>
      </c>
      <c r="F756" t="s">
        <v>2164</v>
      </c>
      <c r="G756" t="s">
        <v>910</v>
      </c>
      <c r="H756" t="s">
        <v>911</v>
      </c>
      <c r="I756">
        <v>27</v>
      </c>
      <c r="J756" t="str">
        <f t="shared" si="11"/>
        <v>ACORA</v>
      </c>
      <c r="K756" t="s">
        <v>2997</v>
      </c>
    </row>
    <row r="757" spans="1:11" x14ac:dyDescent="0.25">
      <c r="A757">
        <v>673</v>
      </c>
      <c r="B757" t="s">
        <v>907</v>
      </c>
      <c r="C757" t="s">
        <v>1019</v>
      </c>
      <c r="D757" s="31" t="s">
        <v>1947</v>
      </c>
      <c r="E757" t="s">
        <v>2771</v>
      </c>
      <c r="F757" t="s">
        <v>2164</v>
      </c>
      <c r="G757" t="s">
        <v>910</v>
      </c>
      <c r="H757" t="s">
        <v>911</v>
      </c>
      <c r="I757">
        <v>28</v>
      </c>
      <c r="J757" t="str">
        <f t="shared" si="11"/>
        <v>ACORA</v>
      </c>
      <c r="K757" t="s">
        <v>2996</v>
      </c>
    </row>
    <row r="758" spans="1:11" x14ac:dyDescent="0.25">
      <c r="A758">
        <v>675</v>
      </c>
      <c r="B758" t="s">
        <v>1433</v>
      </c>
      <c r="C758" t="s">
        <v>1434</v>
      </c>
      <c r="D758" s="31" t="s">
        <v>1950</v>
      </c>
      <c r="E758" t="s">
        <v>2814</v>
      </c>
      <c r="F758" t="s">
        <v>2164</v>
      </c>
      <c r="G758" t="s">
        <v>910</v>
      </c>
      <c r="H758" t="s">
        <v>911</v>
      </c>
      <c r="I758">
        <v>2</v>
      </c>
      <c r="J758" t="str">
        <f t="shared" si="11"/>
        <v>PICHACANI</v>
      </c>
      <c r="K758" t="s">
        <v>2996</v>
      </c>
    </row>
    <row r="759" spans="1:11" x14ac:dyDescent="0.25">
      <c r="A759">
        <v>676</v>
      </c>
      <c r="B759" t="s">
        <v>1760</v>
      </c>
      <c r="C759" t="s">
        <v>1951</v>
      </c>
      <c r="D759" s="31" t="s">
        <v>1952</v>
      </c>
      <c r="E759" t="s">
        <v>2815</v>
      </c>
      <c r="F759" t="s">
        <v>2164</v>
      </c>
      <c r="G759" t="s">
        <v>910</v>
      </c>
      <c r="H759" t="s">
        <v>911</v>
      </c>
      <c r="I759">
        <v>2</v>
      </c>
      <c r="J759" t="str">
        <f t="shared" si="11"/>
        <v>TIQUILLACA</v>
      </c>
      <c r="K759" t="s">
        <v>2996</v>
      </c>
    </row>
    <row r="760" spans="1:11" x14ac:dyDescent="0.25">
      <c r="A760">
        <v>680</v>
      </c>
      <c r="B760" t="s">
        <v>907</v>
      </c>
      <c r="C760" t="s">
        <v>912</v>
      </c>
      <c r="D760" s="31" t="s">
        <v>1956</v>
      </c>
      <c r="E760" t="s">
        <v>2819</v>
      </c>
      <c r="F760" t="s">
        <v>2164</v>
      </c>
      <c r="G760" t="s">
        <v>910</v>
      </c>
      <c r="H760" t="s">
        <v>911</v>
      </c>
      <c r="I760">
        <v>58</v>
      </c>
      <c r="J760" t="str">
        <f t="shared" si="11"/>
        <v>ACORA</v>
      </c>
      <c r="K760" t="s">
        <v>2996</v>
      </c>
    </row>
    <row r="761" spans="1:11" x14ac:dyDescent="0.25">
      <c r="A761">
        <v>681</v>
      </c>
      <c r="B761" t="s">
        <v>907</v>
      </c>
      <c r="C761" t="s">
        <v>1049</v>
      </c>
      <c r="D761" s="31" t="s">
        <v>1957</v>
      </c>
      <c r="E761" t="s">
        <v>2820</v>
      </c>
      <c r="F761" t="s">
        <v>2164</v>
      </c>
      <c r="G761" t="s">
        <v>910</v>
      </c>
      <c r="H761" t="s">
        <v>911</v>
      </c>
      <c r="I761">
        <v>23</v>
      </c>
      <c r="J761" t="str">
        <f t="shared" si="11"/>
        <v>ACORA</v>
      </c>
      <c r="K761" t="s">
        <v>2996</v>
      </c>
    </row>
    <row r="762" spans="1:11" x14ac:dyDescent="0.25">
      <c r="A762">
        <v>683</v>
      </c>
      <c r="B762" t="s">
        <v>1760</v>
      </c>
      <c r="C762" t="s">
        <v>1767</v>
      </c>
      <c r="D762" s="31" t="s">
        <v>1959</v>
      </c>
      <c r="E762" t="s">
        <v>2822</v>
      </c>
      <c r="F762" t="s">
        <v>2164</v>
      </c>
      <c r="G762" t="s">
        <v>910</v>
      </c>
      <c r="H762" t="s">
        <v>911</v>
      </c>
      <c r="I762">
        <v>2</v>
      </c>
      <c r="J762" t="str">
        <f t="shared" si="11"/>
        <v>TIQUILLACA</v>
      </c>
      <c r="K762" t="s">
        <v>2996</v>
      </c>
    </row>
    <row r="763" spans="1:11" x14ac:dyDescent="0.25">
      <c r="A763">
        <v>684</v>
      </c>
      <c r="B763" t="s">
        <v>1760</v>
      </c>
      <c r="C763" t="s">
        <v>1760</v>
      </c>
      <c r="D763" s="31" t="s">
        <v>1960</v>
      </c>
      <c r="E763" t="s">
        <v>2823</v>
      </c>
      <c r="F763" t="s">
        <v>2164</v>
      </c>
      <c r="G763" t="s">
        <v>910</v>
      </c>
      <c r="H763" t="s">
        <v>911</v>
      </c>
      <c r="I763">
        <v>60</v>
      </c>
      <c r="J763" t="str">
        <f t="shared" si="11"/>
        <v>TIQUILLACA</v>
      </c>
      <c r="K763" t="s">
        <v>2997</v>
      </c>
    </row>
    <row r="764" spans="1:11" x14ac:dyDescent="0.25">
      <c r="A764">
        <v>685</v>
      </c>
      <c r="B764" t="s">
        <v>1760</v>
      </c>
      <c r="C764" t="s">
        <v>1763</v>
      </c>
      <c r="D764" s="31" t="s">
        <v>1961</v>
      </c>
      <c r="E764" t="s">
        <v>2824</v>
      </c>
      <c r="F764" t="s">
        <v>2164</v>
      </c>
      <c r="G764" t="s">
        <v>910</v>
      </c>
      <c r="H764" t="s">
        <v>911</v>
      </c>
      <c r="I764">
        <v>13</v>
      </c>
      <c r="J764" t="str">
        <f t="shared" si="11"/>
        <v>TIQUILLACA</v>
      </c>
      <c r="K764" t="s">
        <v>2996</v>
      </c>
    </row>
    <row r="765" spans="1:11" x14ac:dyDescent="0.25">
      <c r="A765">
        <v>686</v>
      </c>
      <c r="B765" t="s">
        <v>907</v>
      </c>
      <c r="C765" t="s">
        <v>928</v>
      </c>
      <c r="D765" s="31" t="s">
        <v>1962</v>
      </c>
      <c r="E765" t="s">
        <v>2825</v>
      </c>
      <c r="F765" t="s">
        <v>2164</v>
      </c>
      <c r="G765" t="s">
        <v>910</v>
      </c>
      <c r="H765" t="s">
        <v>911</v>
      </c>
      <c r="I765">
        <v>60</v>
      </c>
      <c r="J765" t="str">
        <f t="shared" si="11"/>
        <v>ACORA</v>
      </c>
      <c r="K765" t="s">
        <v>2997</v>
      </c>
    </row>
    <row r="766" spans="1:11" x14ac:dyDescent="0.25">
      <c r="A766">
        <v>687</v>
      </c>
      <c r="B766" t="s">
        <v>907</v>
      </c>
      <c r="C766" t="s">
        <v>908</v>
      </c>
      <c r="D766" s="31" t="s">
        <v>1963</v>
      </c>
      <c r="E766" t="s">
        <v>2826</v>
      </c>
      <c r="F766" t="s">
        <v>2164</v>
      </c>
      <c r="G766" t="s">
        <v>910</v>
      </c>
      <c r="H766" t="s">
        <v>911</v>
      </c>
      <c r="I766">
        <v>46</v>
      </c>
      <c r="J766" t="str">
        <f t="shared" si="11"/>
        <v>ACORA</v>
      </c>
      <c r="K766" t="s">
        <v>2996</v>
      </c>
    </row>
    <row r="767" spans="1:11" x14ac:dyDescent="0.25">
      <c r="A767">
        <v>688</v>
      </c>
      <c r="B767" t="s">
        <v>907</v>
      </c>
      <c r="C767" t="s">
        <v>992</v>
      </c>
      <c r="D767" s="31" t="s">
        <v>1964</v>
      </c>
      <c r="E767" t="s">
        <v>2827</v>
      </c>
      <c r="F767" t="s">
        <v>2164</v>
      </c>
      <c r="G767" t="s">
        <v>910</v>
      </c>
      <c r="H767" t="s">
        <v>911</v>
      </c>
      <c r="I767">
        <v>30</v>
      </c>
      <c r="J767" t="str">
        <f t="shared" si="11"/>
        <v>ACORA</v>
      </c>
      <c r="K767" t="s">
        <v>2996</v>
      </c>
    </row>
    <row r="768" spans="1:11" x14ac:dyDescent="0.25">
      <c r="A768">
        <v>689</v>
      </c>
      <c r="B768" t="s">
        <v>907</v>
      </c>
      <c r="C768" t="s">
        <v>1965</v>
      </c>
      <c r="D768" s="31" t="s">
        <v>1966</v>
      </c>
      <c r="E768" t="s">
        <v>2828</v>
      </c>
      <c r="F768" t="s">
        <v>2164</v>
      </c>
      <c r="G768" t="s">
        <v>910</v>
      </c>
      <c r="H768" t="s">
        <v>911</v>
      </c>
      <c r="I768">
        <v>4</v>
      </c>
      <c r="J768" t="str">
        <f t="shared" si="11"/>
        <v>ACORA</v>
      </c>
      <c r="K768" t="s">
        <v>2996</v>
      </c>
    </row>
    <row r="769" spans="1:11" x14ac:dyDescent="0.25">
      <c r="A769">
        <v>690</v>
      </c>
      <c r="B769" t="s">
        <v>907</v>
      </c>
      <c r="C769" t="s">
        <v>1039</v>
      </c>
      <c r="D769" s="31" t="s">
        <v>1967</v>
      </c>
      <c r="E769" t="s">
        <v>2829</v>
      </c>
      <c r="F769" t="s">
        <v>2164</v>
      </c>
      <c r="G769" t="s">
        <v>910</v>
      </c>
      <c r="H769" t="s">
        <v>911</v>
      </c>
      <c r="I769">
        <v>17</v>
      </c>
      <c r="J769" t="str">
        <f t="shared" si="11"/>
        <v>ACORA</v>
      </c>
      <c r="K769" t="s">
        <v>2996</v>
      </c>
    </row>
    <row r="770" spans="1:11" x14ac:dyDescent="0.25">
      <c r="A770">
        <v>694</v>
      </c>
      <c r="B770" t="s">
        <v>907</v>
      </c>
      <c r="C770" t="s">
        <v>1031</v>
      </c>
      <c r="D770" s="31" t="s">
        <v>1971</v>
      </c>
      <c r="E770" t="s">
        <v>2833</v>
      </c>
      <c r="F770" t="s">
        <v>2164</v>
      </c>
      <c r="G770" t="s">
        <v>910</v>
      </c>
      <c r="H770" t="s">
        <v>911</v>
      </c>
      <c r="I770">
        <v>14</v>
      </c>
      <c r="J770" t="str">
        <f t="shared" ref="J770:J833" si="12">+B770</f>
        <v>ACORA</v>
      </c>
      <c r="K770" t="s">
        <v>2996</v>
      </c>
    </row>
    <row r="771" spans="1:11" x14ac:dyDescent="0.25">
      <c r="A771">
        <v>697</v>
      </c>
      <c r="B771" t="s">
        <v>907</v>
      </c>
      <c r="C771" t="s">
        <v>1975</v>
      </c>
      <c r="D771" s="31" t="s">
        <v>1976</v>
      </c>
      <c r="E771" t="s">
        <v>2836</v>
      </c>
      <c r="F771" t="s">
        <v>2164</v>
      </c>
      <c r="G771" t="s">
        <v>910</v>
      </c>
      <c r="H771" t="s">
        <v>911</v>
      </c>
      <c r="I771">
        <v>16</v>
      </c>
      <c r="J771" t="str">
        <f t="shared" si="12"/>
        <v>ACORA</v>
      </c>
      <c r="K771" t="s">
        <v>2996</v>
      </c>
    </row>
    <row r="772" spans="1:11" x14ac:dyDescent="0.25">
      <c r="A772">
        <v>699</v>
      </c>
      <c r="B772" t="s">
        <v>907</v>
      </c>
      <c r="C772" t="s">
        <v>1000</v>
      </c>
      <c r="D772" s="31" t="s">
        <v>1978</v>
      </c>
      <c r="E772" t="s">
        <v>2838</v>
      </c>
      <c r="F772" t="s">
        <v>2164</v>
      </c>
      <c r="G772" t="s">
        <v>910</v>
      </c>
      <c r="H772" t="s">
        <v>911</v>
      </c>
      <c r="I772">
        <v>22</v>
      </c>
      <c r="J772" t="str">
        <f t="shared" si="12"/>
        <v>ACORA</v>
      </c>
      <c r="K772" t="s">
        <v>2996</v>
      </c>
    </row>
    <row r="773" spans="1:11" x14ac:dyDescent="0.25">
      <c r="A773">
        <v>701</v>
      </c>
      <c r="B773" t="s">
        <v>907</v>
      </c>
      <c r="C773" t="s">
        <v>1035</v>
      </c>
      <c r="D773" s="31" t="s">
        <v>1980</v>
      </c>
      <c r="E773" t="s">
        <v>2840</v>
      </c>
      <c r="F773" t="s">
        <v>2164</v>
      </c>
      <c r="G773" t="s">
        <v>910</v>
      </c>
      <c r="H773" t="s">
        <v>911</v>
      </c>
      <c r="I773">
        <v>17</v>
      </c>
      <c r="J773" t="str">
        <f t="shared" si="12"/>
        <v>ACORA</v>
      </c>
      <c r="K773" t="s">
        <v>2996</v>
      </c>
    </row>
    <row r="774" spans="1:11" x14ac:dyDescent="0.25">
      <c r="A774">
        <v>703</v>
      </c>
      <c r="B774" t="s">
        <v>907</v>
      </c>
      <c r="C774" t="s">
        <v>938</v>
      </c>
      <c r="D774" s="31" t="s">
        <v>1983</v>
      </c>
      <c r="E774" t="s">
        <v>2842</v>
      </c>
      <c r="F774" t="s">
        <v>2164</v>
      </c>
      <c r="G774" t="s">
        <v>910</v>
      </c>
      <c r="H774" t="s">
        <v>911</v>
      </c>
      <c r="I774">
        <v>20</v>
      </c>
      <c r="J774" t="str">
        <f t="shared" si="12"/>
        <v>ACORA</v>
      </c>
      <c r="K774" t="s">
        <v>2996</v>
      </c>
    </row>
    <row r="775" spans="1:11" x14ac:dyDescent="0.25">
      <c r="A775">
        <v>704</v>
      </c>
      <c r="B775" t="s">
        <v>907</v>
      </c>
      <c r="C775" t="s">
        <v>980</v>
      </c>
      <c r="D775" s="31" t="s">
        <v>1984</v>
      </c>
      <c r="E775" t="s">
        <v>2843</v>
      </c>
      <c r="F775" t="s">
        <v>2164</v>
      </c>
      <c r="G775" t="s">
        <v>910</v>
      </c>
      <c r="H775" t="s">
        <v>911</v>
      </c>
      <c r="I775">
        <v>22</v>
      </c>
      <c r="J775" t="str">
        <f t="shared" si="12"/>
        <v>ACORA</v>
      </c>
      <c r="K775" t="s">
        <v>2996</v>
      </c>
    </row>
    <row r="776" spans="1:11" x14ac:dyDescent="0.25">
      <c r="A776">
        <v>706</v>
      </c>
      <c r="B776" t="s">
        <v>907</v>
      </c>
      <c r="C776" t="s">
        <v>1078</v>
      </c>
      <c r="D776" s="31" t="s">
        <v>1986</v>
      </c>
      <c r="E776" t="s">
        <v>2845</v>
      </c>
      <c r="F776" t="s">
        <v>2164</v>
      </c>
      <c r="G776" t="s">
        <v>910</v>
      </c>
      <c r="H776" t="s">
        <v>911</v>
      </c>
      <c r="I776">
        <v>11</v>
      </c>
      <c r="J776" t="str">
        <f t="shared" si="12"/>
        <v>ACORA</v>
      </c>
      <c r="K776" t="s">
        <v>2997</v>
      </c>
    </row>
    <row r="777" spans="1:11" x14ac:dyDescent="0.25">
      <c r="A777">
        <v>707</v>
      </c>
      <c r="B777" t="s">
        <v>907</v>
      </c>
      <c r="C777" t="s">
        <v>1987</v>
      </c>
      <c r="D777" s="31" t="s">
        <v>1988</v>
      </c>
      <c r="E777" t="s">
        <v>2846</v>
      </c>
      <c r="F777" t="s">
        <v>2164</v>
      </c>
      <c r="G777" t="s">
        <v>910</v>
      </c>
      <c r="H777" t="s">
        <v>911</v>
      </c>
      <c r="I777">
        <v>2</v>
      </c>
      <c r="J777" t="str">
        <f t="shared" si="12"/>
        <v>ACORA</v>
      </c>
      <c r="K777" t="s">
        <v>2996</v>
      </c>
    </row>
    <row r="778" spans="1:11" x14ac:dyDescent="0.25">
      <c r="A778">
        <v>711</v>
      </c>
      <c r="B778" t="s">
        <v>907</v>
      </c>
      <c r="C778" t="s">
        <v>1025</v>
      </c>
      <c r="D778" s="31" t="s">
        <v>1993</v>
      </c>
      <c r="E778" t="s">
        <v>2850</v>
      </c>
      <c r="F778" t="s">
        <v>2164</v>
      </c>
      <c r="G778" t="s">
        <v>910</v>
      </c>
      <c r="H778" t="s">
        <v>911</v>
      </c>
      <c r="I778">
        <v>13</v>
      </c>
      <c r="J778" t="str">
        <f t="shared" si="12"/>
        <v>ACORA</v>
      </c>
      <c r="K778" t="s">
        <v>2996</v>
      </c>
    </row>
    <row r="779" spans="1:11" x14ac:dyDescent="0.25">
      <c r="A779">
        <v>712</v>
      </c>
      <c r="B779" t="s">
        <v>1087</v>
      </c>
      <c r="C779" t="s">
        <v>1096</v>
      </c>
      <c r="D779" s="31" t="s">
        <v>1994</v>
      </c>
      <c r="E779" t="s">
        <v>2851</v>
      </c>
      <c r="F779" t="s">
        <v>2164</v>
      </c>
      <c r="G779" t="s">
        <v>910</v>
      </c>
      <c r="H779" t="s">
        <v>911</v>
      </c>
      <c r="I779">
        <v>40</v>
      </c>
      <c r="J779" t="str">
        <f t="shared" si="12"/>
        <v>AMANTANI</v>
      </c>
      <c r="K779" t="s">
        <v>2996</v>
      </c>
    </row>
    <row r="780" spans="1:11" x14ac:dyDescent="0.25">
      <c r="A780">
        <v>713</v>
      </c>
      <c r="B780" t="s">
        <v>1087</v>
      </c>
      <c r="C780" t="s">
        <v>1104</v>
      </c>
      <c r="D780" s="31" t="s">
        <v>1995</v>
      </c>
      <c r="E780" t="s">
        <v>2852</v>
      </c>
      <c r="F780" t="s">
        <v>2164</v>
      </c>
      <c r="G780" t="s">
        <v>910</v>
      </c>
      <c r="H780" t="s">
        <v>911</v>
      </c>
      <c r="I780">
        <v>26</v>
      </c>
      <c r="J780" t="str">
        <f t="shared" si="12"/>
        <v>AMANTANI</v>
      </c>
      <c r="K780" t="s">
        <v>2996</v>
      </c>
    </row>
    <row r="781" spans="1:11" x14ac:dyDescent="0.25">
      <c r="A781">
        <v>714</v>
      </c>
      <c r="B781" t="s">
        <v>1087</v>
      </c>
      <c r="C781" t="s">
        <v>1114</v>
      </c>
      <c r="D781" s="31" t="s">
        <v>1996</v>
      </c>
      <c r="E781" t="s">
        <v>2853</v>
      </c>
      <c r="F781" t="s">
        <v>2164</v>
      </c>
      <c r="G781" t="s">
        <v>910</v>
      </c>
      <c r="H781" t="s">
        <v>911</v>
      </c>
      <c r="I781">
        <v>139</v>
      </c>
      <c r="J781" t="str">
        <f t="shared" si="12"/>
        <v>AMANTANI</v>
      </c>
      <c r="K781" t="s">
        <v>2996</v>
      </c>
    </row>
    <row r="782" spans="1:11" x14ac:dyDescent="0.25">
      <c r="A782">
        <v>715</v>
      </c>
      <c r="B782" t="s">
        <v>1087</v>
      </c>
      <c r="C782" t="s">
        <v>1087</v>
      </c>
      <c r="D782" s="31" t="s">
        <v>1997</v>
      </c>
      <c r="E782" t="s">
        <v>2854</v>
      </c>
      <c r="F782" t="s">
        <v>2164</v>
      </c>
      <c r="G782" t="s">
        <v>910</v>
      </c>
      <c r="H782" t="s">
        <v>911</v>
      </c>
      <c r="I782">
        <v>101</v>
      </c>
      <c r="J782" t="str">
        <f t="shared" si="12"/>
        <v>AMANTANI</v>
      </c>
      <c r="K782" t="s">
        <v>2997</v>
      </c>
    </row>
    <row r="783" spans="1:11" x14ac:dyDescent="0.25">
      <c r="A783">
        <v>716</v>
      </c>
      <c r="B783" t="s">
        <v>1226</v>
      </c>
      <c r="C783" t="s">
        <v>1266</v>
      </c>
      <c r="D783" s="31" t="s">
        <v>1998</v>
      </c>
      <c r="E783" t="s">
        <v>2855</v>
      </c>
      <c r="F783" t="s">
        <v>2164</v>
      </c>
      <c r="G783" t="s">
        <v>910</v>
      </c>
      <c r="H783" t="s">
        <v>911</v>
      </c>
      <c r="I783">
        <v>53</v>
      </c>
      <c r="J783" t="str">
        <f t="shared" si="12"/>
        <v>CHUCUITO</v>
      </c>
      <c r="K783" t="s">
        <v>2996</v>
      </c>
    </row>
    <row r="784" spans="1:11" x14ac:dyDescent="0.25">
      <c r="A784">
        <v>717</v>
      </c>
      <c r="B784" t="s">
        <v>1226</v>
      </c>
      <c r="C784" t="s">
        <v>1243</v>
      </c>
      <c r="D784" s="31" t="s">
        <v>1999</v>
      </c>
      <c r="E784" t="s">
        <v>2856</v>
      </c>
      <c r="F784" t="s">
        <v>2164</v>
      </c>
      <c r="G784" t="s">
        <v>910</v>
      </c>
      <c r="H784" t="s">
        <v>911</v>
      </c>
      <c r="I784">
        <v>2</v>
      </c>
      <c r="J784" t="str">
        <f t="shared" si="12"/>
        <v>CHUCUITO</v>
      </c>
      <c r="K784" t="s">
        <v>2997</v>
      </c>
    </row>
    <row r="785" spans="1:11" x14ac:dyDescent="0.25">
      <c r="A785">
        <v>720</v>
      </c>
      <c r="B785" t="s">
        <v>1226</v>
      </c>
      <c r="C785" t="s">
        <v>1298</v>
      </c>
      <c r="D785" s="31" t="s">
        <v>2002</v>
      </c>
      <c r="E785" t="s">
        <v>2859</v>
      </c>
      <c r="F785" t="s">
        <v>2164</v>
      </c>
      <c r="G785" t="s">
        <v>910</v>
      </c>
      <c r="H785" t="s">
        <v>911</v>
      </c>
      <c r="I785">
        <v>18</v>
      </c>
      <c r="J785" t="str">
        <f t="shared" si="12"/>
        <v>CHUCUITO</v>
      </c>
      <c r="K785" t="s">
        <v>2996</v>
      </c>
    </row>
    <row r="786" spans="1:11" x14ac:dyDescent="0.25">
      <c r="A786">
        <v>721</v>
      </c>
      <c r="B786" t="s">
        <v>1226</v>
      </c>
      <c r="C786" t="s">
        <v>1281</v>
      </c>
      <c r="D786" s="31" t="s">
        <v>2003</v>
      </c>
      <c r="E786" t="s">
        <v>2860</v>
      </c>
      <c r="F786" t="s">
        <v>2164</v>
      </c>
      <c r="G786" t="s">
        <v>910</v>
      </c>
      <c r="H786" t="s">
        <v>911</v>
      </c>
      <c r="I786">
        <v>14</v>
      </c>
      <c r="J786" t="str">
        <f t="shared" si="12"/>
        <v>CHUCUITO</v>
      </c>
      <c r="K786" t="s">
        <v>2996</v>
      </c>
    </row>
    <row r="787" spans="1:11" x14ac:dyDescent="0.25">
      <c r="A787">
        <v>722</v>
      </c>
      <c r="B787" t="s">
        <v>1226</v>
      </c>
      <c r="C787" t="s">
        <v>1235</v>
      </c>
      <c r="D787" s="31" t="s">
        <v>2004</v>
      </c>
      <c r="E787" t="s">
        <v>2861</v>
      </c>
      <c r="F787" t="s">
        <v>2164</v>
      </c>
      <c r="G787" t="s">
        <v>910</v>
      </c>
      <c r="H787" t="s">
        <v>911</v>
      </c>
      <c r="I787">
        <v>7</v>
      </c>
      <c r="J787" t="str">
        <f t="shared" si="12"/>
        <v>CHUCUITO</v>
      </c>
      <c r="K787" t="s">
        <v>2996</v>
      </c>
    </row>
    <row r="788" spans="1:11" x14ac:dyDescent="0.25">
      <c r="A788">
        <v>724</v>
      </c>
      <c r="B788" t="s">
        <v>1226</v>
      </c>
      <c r="C788" t="s">
        <v>1274</v>
      </c>
      <c r="D788" s="31" t="s">
        <v>2006</v>
      </c>
      <c r="E788" t="s">
        <v>2863</v>
      </c>
      <c r="F788" t="s">
        <v>2164</v>
      </c>
      <c r="G788" t="s">
        <v>910</v>
      </c>
      <c r="H788" t="s">
        <v>911</v>
      </c>
      <c r="I788">
        <v>29</v>
      </c>
      <c r="J788" t="str">
        <f t="shared" si="12"/>
        <v>CHUCUITO</v>
      </c>
      <c r="K788" t="s">
        <v>2996</v>
      </c>
    </row>
    <row r="789" spans="1:11" x14ac:dyDescent="0.25">
      <c r="A789">
        <v>725</v>
      </c>
      <c r="B789" t="s">
        <v>1226</v>
      </c>
      <c r="C789" t="s">
        <v>1285</v>
      </c>
      <c r="D789" s="31" t="s">
        <v>2007</v>
      </c>
      <c r="E789" t="s">
        <v>2864</v>
      </c>
      <c r="F789" t="s">
        <v>2164</v>
      </c>
      <c r="G789" t="s">
        <v>910</v>
      </c>
      <c r="H789" t="s">
        <v>911</v>
      </c>
      <c r="I789">
        <v>32</v>
      </c>
      <c r="J789" t="str">
        <f t="shared" si="12"/>
        <v>CHUCUITO</v>
      </c>
      <c r="K789" t="s">
        <v>2997</v>
      </c>
    </row>
    <row r="790" spans="1:11" x14ac:dyDescent="0.25">
      <c r="A790">
        <v>726</v>
      </c>
      <c r="B790" t="s">
        <v>1226</v>
      </c>
      <c r="C790" t="s">
        <v>1283</v>
      </c>
      <c r="D790" s="31" t="s">
        <v>2008</v>
      </c>
      <c r="E790" t="s">
        <v>2865</v>
      </c>
      <c r="F790" t="s">
        <v>2164</v>
      </c>
      <c r="G790" t="s">
        <v>910</v>
      </c>
      <c r="H790" t="s">
        <v>911</v>
      </c>
      <c r="I790">
        <v>24</v>
      </c>
      <c r="J790" t="str">
        <f t="shared" si="12"/>
        <v>CHUCUITO</v>
      </c>
      <c r="K790" t="s">
        <v>2996</v>
      </c>
    </row>
    <row r="791" spans="1:11" x14ac:dyDescent="0.25">
      <c r="A791">
        <v>727</v>
      </c>
      <c r="B791" t="s">
        <v>1226</v>
      </c>
      <c r="C791" t="s">
        <v>2009</v>
      </c>
      <c r="D791" s="31" t="s">
        <v>2010</v>
      </c>
      <c r="E791" t="s">
        <v>2866</v>
      </c>
      <c r="F791" t="s">
        <v>2164</v>
      </c>
      <c r="G791" t="s">
        <v>910</v>
      </c>
      <c r="H791" t="s">
        <v>911</v>
      </c>
      <c r="I791">
        <v>46</v>
      </c>
      <c r="J791" t="str">
        <f t="shared" si="12"/>
        <v>CHUCUITO</v>
      </c>
      <c r="K791" t="s">
        <v>2996</v>
      </c>
    </row>
    <row r="792" spans="1:11" x14ac:dyDescent="0.25">
      <c r="A792">
        <v>728</v>
      </c>
      <c r="B792" t="s">
        <v>1226</v>
      </c>
      <c r="C792" t="s">
        <v>1279</v>
      </c>
      <c r="D792" s="31" t="s">
        <v>2011</v>
      </c>
      <c r="E792" t="s">
        <v>2867</v>
      </c>
      <c r="F792" t="s">
        <v>2164</v>
      </c>
      <c r="G792" t="s">
        <v>910</v>
      </c>
      <c r="H792" t="s">
        <v>911</v>
      </c>
      <c r="I792">
        <v>18</v>
      </c>
      <c r="J792" t="str">
        <f t="shared" si="12"/>
        <v>CHUCUITO</v>
      </c>
      <c r="K792" t="s">
        <v>2996</v>
      </c>
    </row>
    <row r="793" spans="1:11" x14ac:dyDescent="0.25">
      <c r="A793">
        <v>729</v>
      </c>
      <c r="B793" t="s">
        <v>1226</v>
      </c>
      <c r="C793" t="s">
        <v>1277</v>
      </c>
      <c r="D793" s="31" t="s">
        <v>2012</v>
      </c>
      <c r="E793" t="s">
        <v>2868</v>
      </c>
      <c r="F793" t="s">
        <v>2164</v>
      </c>
      <c r="G793" t="s">
        <v>910</v>
      </c>
      <c r="H793" t="s">
        <v>911</v>
      </c>
      <c r="I793">
        <v>19</v>
      </c>
      <c r="J793" t="str">
        <f t="shared" si="12"/>
        <v>CHUCUITO</v>
      </c>
      <c r="K793" t="s">
        <v>2996</v>
      </c>
    </row>
    <row r="794" spans="1:11" x14ac:dyDescent="0.25">
      <c r="A794">
        <v>730</v>
      </c>
      <c r="B794" t="s">
        <v>1371</v>
      </c>
      <c r="C794" t="s">
        <v>2013</v>
      </c>
      <c r="D794" s="31" t="s">
        <v>2014</v>
      </c>
      <c r="E794" t="s">
        <v>2869</v>
      </c>
      <c r="F794" t="s">
        <v>2164</v>
      </c>
      <c r="G794" t="s">
        <v>910</v>
      </c>
      <c r="H794" t="s">
        <v>911</v>
      </c>
      <c r="I794">
        <v>8</v>
      </c>
      <c r="J794" t="str">
        <f t="shared" si="12"/>
        <v>MAÑAZO</v>
      </c>
      <c r="K794" t="s">
        <v>2996</v>
      </c>
    </row>
    <row r="795" spans="1:11" x14ac:dyDescent="0.25">
      <c r="A795">
        <v>731</v>
      </c>
      <c r="B795" t="s">
        <v>1371</v>
      </c>
      <c r="C795" t="s">
        <v>2015</v>
      </c>
      <c r="D795" s="31" t="s">
        <v>2016</v>
      </c>
      <c r="E795" t="s">
        <v>2870</v>
      </c>
      <c r="F795" t="s">
        <v>2164</v>
      </c>
      <c r="G795" t="s">
        <v>910</v>
      </c>
      <c r="H795" t="s">
        <v>911</v>
      </c>
      <c r="I795">
        <v>17</v>
      </c>
      <c r="J795" t="str">
        <f t="shared" si="12"/>
        <v>MAÑAZO</v>
      </c>
      <c r="K795" t="s">
        <v>2996</v>
      </c>
    </row>
    <row r="796" spans="1:11" x14ac:dyDescent="0.25">
      <c r="A796">
        <v>734</v>
      </c>
      <c r="B796" t="s">
        <v>1371</v>
      </c>
      <c r="C796" t="s">
        <v>1386</v>
      </c>
      <c r="D796" s="31" t="s">
        <v>2019</v>
      </c>
      <c r="E796" t="s">
        <v>2873</v>
      </c>
      <c r="F796" t="s">
        <v>2164</v>
      </c>
      <c r="G796" t="s">
        <v>910</v>
      </c>
      <c r="H796" t="s">
        <v>911</v>
      </c>
      <c r="I796">
        <v>14</v>
      </c>
      <c r="J796" t="str">
        <f t="shared" si="12"/>
        <v>MAÑAZO</v>
      </c>
      <c r="K796" t="s">
        <v>2996</v>
      </c>
    </row>
    <row r="797" spans="1:11" x14ac:dyDescent="0.25">
      <c r="A797">
        <v>738</v>
      </c>
      <c r="B797" t="s">
        <v>1371</v>
      </c>
      <c r="C797" t="s">
        <v>2024</v>
      </c>
      <c r="D797" s="31" t="s">
        <v>2025</v>
      </c>
      <c r="E797" t="s">
        <v>2877</v>
      </c>
      <c r="F797" t="s">
        <v>2164</v>
      </c>
      <c r="G797" t="s">
        <v>910</v>
      </c>
      <c r="H797" t="s">
        <v>911</v>
      </c>
      <c r="I797">
        <v>7</v>
      </c>
      <c r="J797" t="str">
        <f t="shared" si="12"/>
        <v>MAÑAZO</v>
      </c>
      <c r="K797" t="s">
        <v>2996</v>
      </c>
    </row>
    <row r="798" spans="1:11" x14ac:dyDescent="0.25">
      <c r="A798">
        <v>740</v>
      </c>
      <c r="B798" t="s">
        <v>1659</v>
      </c>
      <c r="C798" t="s">
        <v>2027</v>
      </c>
      <c r="D798" s="31" t="s">
        <v>2028</v>
      </c>
      <c r="E798" t="s">
        <v>2879</v>
      </c>
      <c r="F798" t="s">
        <v>2164</v>
      </c>
      <c r="G798" t="s">
        <v>910</v>
      </c>
      <c r="H798" t="s">
        <v>911</v>
      </c>
      <c r="I798">
        <v>4</v>
      </c>
      <c r="J798" t="str">
        <f t="shared" si="12"/>
        <v>SAN ANTONIO</v>
      </c>
      <c r="K798" t="s">
        <v>2996</v>
      </c>
    </row>
    <row r="799" spans="1:11" x14ac:dyDescent="0.25">
      <c r="A799">
        <v>742</v>
      </c>
      <c r="B799" t="s">
        <v>1659</v>
      </c>
      <c r="C799" t="s">
        <v>1746</v>
      </c>
      <c r="D799" s="31" t="s">
        <v>2030</v>
      </c>
      <c r="E799" t="s">
        <v>2881</v>
      </c>
      <c r="F799" t="s">
        <v>2164</v>
      </c>
      <c r="G799" t="s">
        <v>910</v>
      </c>
      <c r="H799" t="s">
        <v>911</v>
      </c>
      <c r="I799">
        <v>55</v>
      </c>
      <c r="J799" t="str">
        <f t="shared" si="12"/>
        <v>SAN ANTONIO</v>
      </c>
      <c r="K799" t="s">
        <v>2997</v>
      </c>
    </row>
    <row r="800" spans="1:11" x14ac:dyDescent="0.25">
      <c r="A800">
        <v>744</v>
      </c>
      <c r="B800" t="s">
        <v>1659</v>
      </c>
      <c r="C800" t="s">
        <v>1752</v>
      </c>
      <c r="D800" s="31" t="s">
        <v>2033</v>
      </c>
      <c r="E800" t="s">
        <v>2883</v>
      </c>
      <c r="F800" t="s">
        <v>2164</v>
      </c>
      <c r="G800" t="s">
        <v>910</v>
      </c>
      <c r="H800" t="s">
        <v>911</v>
      </c>
      <c r="I800">
        <v>13</v>
      </c>
      <c r="J800" t="str">
        <f t="shared" si="12"/>
        <v>SAN ANTONIO</v>
      </c>
      <c r="K800" t="s">
        <v>2996</v>
      </c>
    </row>
    <row r="801" spans="1:11" x14ac:dyDescent="0.25">
      <c r="A801">
        <v>745</v>
      </c>
      <c r="B801" t="s">
        <v>1302</v>
      </c>
      <c r="C801" t="s">
        <v>2034</v>
      </c>
      <c r="D801" s="31" t="s">
        <v>2035</v>
      </c>
      <c r="E801" t="s">
        <v>2884</v>
      </c>
      <c r="F801" t="s">
        <v>2164</v>
      </c>
      <c r="G801" t="s">
        <v>910</v>
      </c>
      <c r="H801" t="s">
        <v>911</v>
      </c>
      <c r="I801">
        <v>14</v>
      </c>
      <c r="J801" t="str">
        <f t="shared" si="12"/>
        <v>COATA</v>
      </c>
      <c r="K801" t="s">
        <v>2996</v>
      </c>
    </row>
    <row r="802" spans="1:11" x14ac:dyDescent="0.25">
      <c r="A802">
        <v>749</v>
      </c>
      <c r="B802" t="s">
        <v>1302</v>
      </c>
      <c r="C802" t="s">
        <v>1309</v>
      </c>
      <c r="D802" s="31" t="s">
        <v>2039</v>
      </c>
      <c r="E802" t="s">
        <v>2888</v>
      </c>
      <c r="F802" t="s">
        <v>2164</v>
      </c>
      <c r="G802" t="s">
        <v>910</v>
      </c>
      <c r="H802" t="s">
        <v>911</v>
      </c>
      <c r="I802">
        <v>8</v>
      </c>
      <c r="J802" t="str">
        <f t="shared" si="12"/>
        <v>COATA</v>
      </c>
      <c r="K802" t="s">
        <v>2996</v>
      </c>
    </row>
    <row r="803" spans="1:11" x14ac:dyDescent="0.25">
      <c r="A803">
        <v>755</v>
      </c>
      <c r="B803" t="s">
        <v>1302</v>
      </c>
      <c r="C803" t="s">
        <v>2045</v>
      </c>
      <c r="D803" s="31" t="s">
        <v>2046</v>
      </c>
      <c r="E803" t="s">
        <v>2894</v>
      </c>
      <c r="F803" t="s">
        <v>2164</v>
      </c>
      <c r="G803" t="s">
        <v>910</v>
      </c>
      <c r="H803" t="s">
        <v>911</v>
      </c>
      <c r="I803">
        <v>121</v>
      </c>
      <c r="J803" t="str">
        <f t="shared" si="12"/>
        <v>COATA</v>
      </c>
      <c r="K803" t="s">
        <v>2996</v>
      </c>
    </row>
    <row r="804" spans="1:11" x14ac:dyDescent="0.25">
      <c r="A804">
        <v>756</v>
      </c>
      <c r="B804" t="s">
        <v>1302</v>
      </c>
      <c r="C804" t="s">
        <v>1311</v>
      </c>
      <c r="D804" s="31" t="s">
        <v>2047</v>
      </c>
      <c r="E804" t="s">
        <v>2895</v>
      </c>
      <c r="F804" t="s">
        <v>2164</v>
      </c>
      <c r="G804" t="s">
        <v>910</v>
      </c>
      <c r="H804" t="s">
        <v>911</v>
      </c>
      <c r="I804">
        <v>35</v>
      </c>
      <c r="J804" t="str">
        <f t="shared" si="12"/>
        <v>COATA</v>
      </c>
      <c r="K804" t="s">
        <v>2997</v>
      </c>
    </row>
    <row r="805" spans="1:11" x14ac:dyDescent="0.25">
      <c r="A805">
        <v>757</v>
      </c>
      <c r="B805" t="s">
        <v>1302</v>
      </c>
      <c r="C805" t="s">
        <v>2048</v>
      </c>
      <c r="D805" s="31" t="s">
        <v>2049</v>
      </c>
      <c r="E805" t="s">
        <v>2896</v>
      </c>
      <c r="F805" t="s">
        <v>2164</v>
      </c>
      <c r="G805" t="s">
        <v>910</v>
      </c>
      <c r="H805" t="s">
        <v>911</v>
      </c>
      <c r="I805">
        <v>25</v>
      </c>
      <c r="J805" t="str">
        <f t="shared" si="12"/>
        <v>COATA</v>
      </c>
      <c r="K805" t="s">
        <v>2996</v>
      </c>
    </row>
    <row r="806" spans="1:11" x14ac:dyDescent="0.25">
      <c r="A806">
        <v>758</v>
      </c>
      <c r="B806" t="s">
        <v>1489</v>
      </c>
      <c r="C806" t="s">
        <v>1268</v>
      </c>
      <c r="D806" s="31" t="s">
        <v>2050</v>
      </c>
      <c r="E806" t="s">
        <v>2897</v>
      </c>
      <c r="F806" t="s">
        <v>2164</v>
      </c>
      <c r="G806" t="s">
        <v>910</v>
      </c>
      <c r="H806" t="s">
        <v>911</v>
      </c>
      <c r="I806">
        <v>11</v>
      </c>
      <c r="J806" t="str">
        <f t="shared" si="12"/>
        <v>PLATERIA</v>
      </c>
      <c r="K806" t="s">
        <v>2996</v>
      </c>
    </row>
    <row r="807" spans="1:11" x14ac:dyDescent="0.25">
      <c r="A807">
        <v>761</v>
      </c>
      <c r="B807" t="s">
        <v>1489</v>
      </c>
      <c r="C807" t="s">
        <v>2053</v>
      </c>
      <c r="D807" s="32" t="s">
        <v>2054</v>
      </c>
      <c r="E807" t="s">
        <v>2900</v>
      </c>
      <c r="F807" t="s">
        <v>2164</v>
      </c>
      <c r="G807" t="s">
        <v>910</v>
      </c>
      <c r="H807" t="s">
        <v>911</v>
      </c>
      <c r="I807">
        <v>3</v>
      </c>
      <c r="J807" t="str">
        <f t="shared" si="12"/>
        <v>PLATERIA</v>
      </c>
      <c r="K807" t="s">
        <v>2996</v>
      </c>
    </row>
    <row r="808" spans="1:11" x14ac:dyDescent="0.25">
      <c r="A808">
        <v>762</v>
      </c>
      <c r="B808" t="s">
        <v>1489</v>
      </c>
      <c r="C808" t="s">
        <v>1507</v>
      </c>
      <c r="D808" s="31" t="s">
        <v>2055</v>
      </c>
      <c r="E808" t="s">
        <v>2901</v>
      </c>
      <c r="F808" t="s">
        <v>2164</v>
      </c>
      <c r="G808" t="s">
        <v>910</v>
      </c>
      <c r="H808" t="s">
        <v>911</v>
      </c>
      <c r="I808">
        <v>14</v>
      </c>
      <c r="J808" t="str">
        <f t="shared" si="12"/>
        <v>PLATERIA</v>
      </c>
      <c r="K808" t="s">
        <v>2996</v>
      </c>
    </row>
    <row r="809" spans="1:11" x14ac:dyDescent="0.25">
      <c r="A809">
        <v>763</v>
      </c>
      <c r="B809" t="s">
        <v>1489</v>
      </c>
      <c r="C809" t="s">
        <v>1522</v>
      </c>
      <c r="D809" s="31" t="s">
        <v>2056</v>
      </c>
      <c r="E809" t="s">
        <v>2902</v>
      </c>
      <c r="F809" t="s">
        <v>2164</v>
      </c>
      <c r="G809" t="s">
        <v>910</v>
      </c>
      <c r="H809" t="s">
        <v>911</v>
      </c>
      <c r="I809">
        <v>13</v>
      </c>
      <c r="J809" t="str">
        <f t="shared" si="12"/>
        <v>PLATERIA</v>
      </c>
      <c r="K809" t="s">
        <v>2996</v>
      </c>
    </row>
    <row r="810" spans="1:11" x14ac:dyDescent="0.25">
      <c r="A810">
        <v>764</v>
      </c>
      <c r="B810" t="s">
        <v>1489</v>
      </c>
      <c r="C810" t="s">
        <v>1515</v>
      </c>
      <c r="D810" s="31" t="s">
        <v>2057</v>
      </c>
      <c r="E810" t="s">
        <v>2903</v>
      </c>
      <c r="F810" t="s">
        <v>2164</v>
      </c>
      <c r="G810" t="s">
        <v>910</v>
      </c>
      <c r="H810" t="s">
        <v>911</v>
      </c>
      <c r="I810">
        <v>12</v>
      </c>
      <c r="J810" t="str">
        <f t="shared" si="12"/>
        <v>PLATERIA</v>
      </c>
      <c r="K810" t="s">
        <v>2996</v>
      </c>
    </row>
    <row r="811" spans="1:11" x14ac:dyDescent="0.25">
      <c r="A811">
        <v>765</v>
      </c>
      <c r="B811" t="s">
        <v>1489</v>
      </c>
      <c r="C811" t="s">
        <v>1505</v>
      </c>
      <c r="D811" s="31" t="s">
        <v>2058</v>
      </c>
      <c r="E811" t="s">
        <v>2904</v>
      </c>
      <c r="F811" t="s">
        <v>2164</v>
      </c>
      <c r="G811" t="s">
        <v>910</v>
      </c>
      <c r="H811" t="s">
        <v>911</v>
      </c>
      <c r="I811">
        <v>55</v>
      </c>
      <c r="J811" t="str">
        <f t="shared" si="12"/>
        <v>PLATERIA</v>
      </c>
      <c r="K811" t="s">
        <v>2996</v>
      </c>
    </row>
    <row r="812" spans="1:11" x14ac:dyDescent="0.25">
      <c r="A812">
        <v>766</v>
      </c>
      <c r="B812" t="s">
        <v>1489</v>
      </c>
      <c r="C812" t="s">
        <v>1527</v>
      </c>
      <c r="D812" s="31" t="s">
        <v>2059</v>
      </c>
      <c r="E812" t="s">
        <v>2905</v>
      </c>
      <c r="F812" t="s">
        <v>2164</v>
      </c>
      <c r="G812" t="s">
        <v>910</v>
      </c>
      <c r="H812" t="s">
        <v>911</v>
      </c>
      <c r="I812">
        <v>38</v>
      </c>
      <c r="J812" t="str">
        <f t="shared" si="12"/>
        <v>PLATERIA</v>
      </c>
      <c r="K812" t="s">
        <v>2997</v>
      </c>
    </row>
    <row r="813" spans="1:11" x14ac:dyDescent="0.25">
      <c r="A813">
        <v>767</v>
      </c>
      <c r="B813" t="s">
        <v>1489</v>
      </c>
      <c r="C813" t="s">
        <v>1525</v>
      </c>
      <c r="D813" s="31" t="s">
        <v>2060</v>
      </c>
      <c r="E813" t="s">
        <v>2906</v>
      </c>
      <c r="F813" t="s">
        <v>2164</v>
      </c>
      <c r="G813" t="s">
        <v>910</v>
      </c>
      <c r="H813" t="s">
        <v>911</v>
      </c>
      <c r="I813">
        <v>53</v>
      </c>
      <c r="J813" t="str">
        <f t="shared" si="12"/>
        <v>PLATERIA</v>
      </c>
      <c r="K813" t="s">
        <v>2997</v>
      </c>
    </row>
    <row r="814" spans="1:11" x14ac:dyDescent="0.25">
      <c r="A814">
        <v>768</v>
      </c>
      <c r="B814" t="s">
        <v>1489</v>
      </c>
      <c r="C814" t="s">
        <v>1245</v>
      </c>
      <c r="D814" s="31" t="s">
        <v>2061</v>
      </c>
      <c r="E814" t="s">
        <v>2907</v>
      </c>
      <c r="F814" t="s">
        <v>2164</v>
      </c>
      <c r="G814" t="s">
        <v>910</v>
      </c>
      <c r="H814" t="s">
        <v>911</v>
      </c>
      <c r="I814">
        <v>45</v>
      </c>
      <c r="J814" t="str">
        <f t="shared" si="12"/>
        <v>PLATERIA</v>
      </c>
      <c r="K814" t="s">
        <v>2996</v>
      </c>
    </row>
    <row r="815" spans="1:11" x14ac:dyDescent="0.25">
      <c r="A815">
        <v>770</v>
      </c>
      <c r="B815" t="s">
        <v>1489</v>
      </c>
      <c r="C815" t="s">
        <v>1492</v>
      </c>
      <c r="D815" s="31" t="s">
        <v>2063</v>
      </c>
      <c r="E815" t="s">
        <v>2909</v>
      </c>
      <c r="F815" t="s">
        <v>2164</v>
      </c>
      <c r="G815" t="s">
        <v>910</v>
      </c>
      <c r="H815" t="s">
        <v>911</v>
      </c>
      <c r="I815">
        <v>28</v>
      </c>
      <c r="J815" t="str">
        <f t="shared" si="12"/>
        <v>PLATERIA</v>
      </c>
      <c r="K815" t="s">
        <v>2996</v>
      </c>
    </row>
    <row r="816" spans="1:11" x14ac:dyDescent="0.25">
      <c r="A816">
        <v>771</v>
      </c>
      <c r="B816" t="s">
        <v>1489</v>
      </c>
      <c r="C816" t="s">
        <v>1513</v>
      </c>
      <c r="D816" s="31" t="s">
        <v>2064</v>
      </c>
      <c r="E816" t="s">
        <v>2910</v>
      </c>
      <c r="F816" t="s">
        <v>2164</v>
      </c>
      <c r="G816" t="s">
        <v>910</v>
      </c>
      <c r="H816" t="s">
        <v>911</v>
      </c>
      <c r="I816">
        <v>20</v>
      </c>
      <c r="J816" t="str">
        <f t="shared" si="12"/>
        <v>PLATERIA</v>
      </c>
      <c r="K816" t="s">
        <v>2996</v>
      </c>
    </row>
    <row r="817" spans="1:11" x14ac:dyDescent="0.25">
      <c r="A817">
        <v>772</v>
      </c>
      <c r="B817" t="s">
        <v>1489</v>
      </c>
      <c r="C817" t="s">
        <v>1233</v>
      </c>
      <c r="D817" s="31" t="s">
        <v>2065</v>
      </c>
      <c r="E817" t="s">
        <v>2911</v>
      </c>
      <c r="F817" t="s">
        <v>2164</v>
      </c>
      <c r="G817" t="s">
        <v>910</v>
      </c>
      <c r="H817" t="s">
        <v>911</v>
      </c>
      <c r="I817">
        <v>26</v>
      </c>
      <c r="J817" t="str">
        <f t="shared" si="12"/>
        <v>PLATERIA</v>
      </c>
      <c r="K817" t="s">
        <v>2996</v>
      </c>
    </row>
    <row r="818" spans="1:11" x14ac:dyDescent="0.25">
      <c r="A818">
        <v>773</v>
      </c>
      <c r="B818" t="s">
        <v>1489</v>
      </c>
      <c r="C818" t="s">
        <v>1459</v>
      </c>
      <c r="D818" s="31" t="s">
        <v>2066</v>
      </c>
      <c r="E818" t="s">
        <v>2912</v>
      </c>
      <c r="F818" t="s">
        <v>2164</v>
      </c>
      <c r="G818" t="s">
        <v>910</v>
      </c>
      <c r="H818" t="s">
        <v>911</v>
      </c>
      <c r="I818">
        <v>7</v>
      </c>
      <c r="J818" t="str">
        <f t="shared" si="12"/>
        <v>PLATERIA</v>
      </c>
      <c r="K818" t="s">
        <v>2996</v>
      </c>
    </row>
    <row r="819" spans="1:11" x14ac:dyDescent="0.25">
      <c r="A819">
        <v>774</v>
      </c>
      <c r="B819" t="s">
        <v>1489</v>
      </c>
      <c r="C819" t="s">
        <v>1492</v>
      </c>
      <c r="D819" s="31" t="s">
        <v>2067</v>
      </c>
      <c r="E819" t="s">
        <v>2913</v>
      </c>
      <c r="F819" t="s">
        <v>2164</v>
      </c>
      <c r="G819" t="s">
        <v>910</v>
      </c>
      <c r="H819" t="s">
        <v>911</v>
      </c>
      <c r="I819">
        <v>13</v>
      </c>
      <c r="J819" t="str">
        <f t="shared" si="12"/>
        <v>PLATERIA</v>
      </c>
      <c r="K819" t="s">
        <v>2996</v>
      </c>
    </row>
    <row r="820" spans="1:11" x14ac:dyDescent="0.25">
      <c r="A820">
        <v>775</v>
      </c>
      <c r="B820" t="s">
        <v>1489</v>
      </c>
      <c r="C820" t="s">
        <v>1490</v>
      </c>
      <c r="D820" s="31" t="s">
        <v>2068</v>
      </c>
      <c r="E820" t="s">
        <v>2914</v>
      </c>
      <c r="F820" t="s">
        <v>2164</v>
      </c>
      <c r="G820" t="s">
        <v>910</v>
      </c>
      <c r="H820" t="s">
        <v>911</v>
      </c>
      <c r="I820">
        <v>15</v>
      </c>
      <c r="J820" t="str">
        <f t="shared" si="12"/>
        <v>PLATERIA</v>
      </c>
      <c r="K820" t="s">
        <v>2996</v>
      </c>
    </row>
    <row r="821" spans="1:11" x14ac:dyDescent="0.25">
      <c r="A821">
        <v>786</v>
      </c>
      <c r="B821" t="s">
        <v>1355</v>
      </c>
      <c r="C821" t="s">
        <v>1369</v>
      </c>
      <c r="D821" s="31" t="s">
        <v>2079</v>
      </c>
      <c r="E821" t="s">
        <v>2925</v>
      </c>
      <c r="F821" t="s">
        <v>2166</v>
      </c>
      <c r="G821" t="s">
        <v>910</v>
      </c>
      <c r="H821" t="s">
        <v>911</v>
      </c>
      <c r="I821">
        <v>25</v>
      </c>
      <c r="J821" t="str">
        <f t="shared" si="12"/>
        <v>HUATA</v>
      </c>
      <c r="K821" t="s">
        <v>2997</v>
      </c>
    </row>
    <row r="822" spans="1:11" x14ac:dyDescent="0.25">
      <c r="A822">
        <v>791</v>
      </c>
      <c r="B822" t="s">
        <v>907</v>
      </c>
      <c r="C822" t="s">
        <v>1072</v>
      </c>
      <c r="D822" s="31" t="s">
        <v>2084</v>
      </c>
      <c r="E822" t="s">
        <v>2930</v>
      </c>
      <c r="F822" t="s">
        <v>2166</v>
      </c>
      <c r="G822" t="s">
        <v>910</v>
      </c>
      <c r="H822" t="s">
        <v>911</v>
      </c>
      <c r="I822">
        <v>77</v>
      </c>
      <c r="J822" t="str">
        <f t="shared" si="12"/>
        <v>ACORA</v>
      </c>
      <c r="K822" t="s">
        <v>2996</v>
      </c>
    </row>
    <row r="823" spans="1:11" x14ac:dyDescent="0.25">
      <c r="A823">
        <v>792</v>
      </c>
      <c r="B823" t="s">
        <v>907</v>
      </c>
      <c r="C823" t="s">
        <v>912</v>
      </c>
      <c r="D823" s="31" t="s">
        <v>2085</v>
      </c>
      <c r="E823" t="s">
        <v>2931</v>
      </c>
      <c r="F823" t="s">
        <v>2166</v>
      </c>
      <c r="G823" t="s">
        <v>910</v>
      </c>
      <c r="H823" t="s">
        <v>911</v>
      </c>
      <c r="I823">
        <v>69</v>
      </c>
      <c r="J823" t="str">
        <f t="shared" si="12"/>
        <v>ACORA</v>
      </c>
      <c r="K823" t="s">
        <v>2996</v>
      </c>
    </row>
    <row r="824" spans="1:11" x14ac:dyDescent="0.25">
      <c r="A824">
        <v>793</v>
      </c>
      <c r="B824" t="s">
        <v>907</v>
      </c>
      <c r="C824" t="s">
        <v>920</v>
      </c>
      <c r="D824" s="31" t="s">
        <v>2086</v>
      </c>
      <c r="E824" t="s">
        <v>2932</v>
      </c>
      <c r="F824" t="s">
        <v>2166</v>
      </c>
      <c r="G824" t="s">
        <v>910</v>
      </c>
      <c r="H824" t="s">
        <v>911</v>
      </c>
      <c r="I824">
        <v>116</v>
      </c>
      <c r="J824" t="str">
        <f t="shared" si="12"/>
        <v>ACORA</v>
      </c>
      <c r="K824" t="s">
        <v>2997</v>
      </c>
    </row>
    <row r="825" spans="1:11" x14ac:dyDescent="0.25">
      <c r="A825">
        <v>794</v>
      </c>
      <c r="B825" t="s">
        <v>907</v>
      </c>
      <c r="C825" t="s">
        <v>1109</v>
      </c>
      <c r="D825" s="31" t="s">
        <v>2087</v>
      </c>
      <c r="E825" t="s">
        <v>2933</v>
      </c>
      <c r="F825" t="s">
        <v>2166</v>
      </c>
      <c r="G825" t="s">
        <v>910</v>
      </c>
      <c r="H825" t="s">
        <v>911</v>
      </c>
      <c r="I825">
        <v>13</v>
      </c>
      <c r="J825" t="str">
        <f t="shared" si="12"/>
        <v>ACORA</v>
      </c>
      <c r="K825" t="s">
        <v>2996</v>
      </c>
    </row>
    <row r="826" spans="1:11" x14ac:dyDescent="0.25">
      <c r="A826">
        <v>797</v>
      </c>
      <c r="B826" t="s">
        <v>907</v>
      </c>
      <c r="C826" t="s">
        <v>1085</v>
      </c>
      <c r="D826" s="31" t="s">
        <v>2090</v>
      </c>
      <c r="E826" t="s">
        <v>2936</v>
      </c>
      <c r="F826" t="s">
        <v>2166</v>
      </c>
      <c r="G826" t="s">
        <v>910</v>
      </c>
      <c r="H826" t="s">
        <v>911</v>
      </c>
      <c r="I826">
        <v>21</v>
      </c>
      <c r="J826" t="str">
        <f t="shared" si="12"/>
        <v>ACORA</v>
      </c>
      <c r="K826" t="s">
        <v>2996</v>
      </c>
    </row>
    <row r="827" spans="1:11" x14ac:dyDescent="0.25">
      <c r="A827">
        <v>798</v>
      </c>
      <c r="B827" t="s">
        <v>907</v>
      </c>
      <c r="C827" t="s">
        <v>928</v>
      </c>
      <c r="D827" s="31" t="s">
        <v>2091</v>
      </c>
      <c r="E827" t="s">
        <v>2937</v>
      </c>
      <c r="F827" t="s">
        <v>2166</v>
      </c>
      <c r="G827" t="s">
        <v>910</v>
      </c>
      <c r="H827" t="s">
        <v>2092</v>
      </c>
      <c r="I827">
        <v>40</v>
      </c>
      <c r="J827" t="str">
        <f t="shared" si="12"/>
        <v>ACORA</v>
      </c>
      <c r="K827" t="s">
        <v>2997</v>
      </c>
    </row>
    <row r="828" spans="1:11" x14ac:dyDescent="0.25">
      <c r="A828">
        <v>799</v>
      </c>
      <c r="B828" t="s">
        <v>907</v>
      </c>
      <c r="C828" t="s">
        <v>1045</v>
      </c>
      <c r="D828" s="31" t="s">
        <v>2093</v>
      </c>
      <c r="E828" t="s">
        <v>2938</v>
      </c>
      <c r="F828" t="s">
        <v>2166</v>
      </c>
      <c r="G828" t="s">
        <v>910</v>
      </c>
      <c r="H828" t="s">
        <v>911</v>
      </c>
      <c r="I828">
        <v>20</v>
      </c>
      <c r="J828" t="str">
        <f t="shared" si="12"/>
        <v>ACORA</v>
      </c>
      <c r="K828" t="s">
        <v>2996</v>
      </c>
    </row>
    <row r="829" spans="1:11" x14ac:dyDescent="0.25">
      <c r="A829">
        <v>800</v>
      </c>
      <c r="B829" t="s">
        <v>907</v>
      </c>
      <c r="C829" t="s">
        <v>1010</v>
      </c>
      <c r="D829" s="31" t="s">
        <v>2094</v>
      </c>
      <c r="E829" t="s">
        <v>2939</v>
      </c>
      <c r="F829" t="s">
        <v>2166</v>
      </c>
      <c r="G829" t="s">
        <v>910</v>
      </c>
      <c r="H829" t="s">
        <v>911</v>
      </c>
      <c r="I829">
        <v>48</v>
      </c>
      <c r="J829" t="str">
        <f t="shared" si="12"/>
        <v>ACORA</v>
      </c>
      <c r="K829" t="s">
        <v>2996</v>
      </c>
    </row>
    <row r="830" spans="1:11" x14ac:dyDescent="0.25">
      <c r="A830">
        <v>801</v>
      </c>
      <c r="B830" t="s">
        <v>907</v>
      </c>
      <c r="C830" t="s">
        <v>1083</v>
      </c>
      <c r="D830" s="31" t="s">
        <v>2095</v>
      </c>
      <c r="E830" t="s">
        <v>2940</v>
      </c>
      <c r="F830" t="s">
        <v>2166</v>
      </c>
      <c r="G830" t="s">
        <v>910</v>
      </c>
      <c r="H830" t="s">
        <v>911</v>
      </c>
      <c r="I830">
        <v>39</v>
      </c>
      <c r="J830" t="str">
        <f t="shared" si="12"/>
        <v>ACORA</v>
      </c>
      <c r="K830" t="s">
        <v>2996</v>
      </c>
    </row>
    <row r="831" spans="1:11" x14ac:dyDescent="0.25">
      <c r="A831">
        <v>803</v>
      </c>
      <c r="B831" t="s">
        <v>907</v>
      </c>
      <c r="C831" t="s">
        <v>908</v>
      </c>
      <c r="D831" s="31" t="s">
        <v>2097</v>
      </c>
      <c r="E831" t="s">
        <v>2926</v>
      </c>
      <c r="F831" t="s">
        <v>2166</v>
      </c>
      <c r="G831" t="s">
        <v>910</v>
      </c>
      <c r="H831" t="s">
        <v>911</v>
      </c>
      <c r="I831">
        <v>35</v>
      </c>
      <c r="J831" t="str">
        <f t="shared" si="12"/>
        <v>ACORA</v>
      </c>
      <c r="K831" t="s">
        <v>2996</v>
      </c>
    </row>
    <row r="832" spans="1:11" x14ac:dyDescent="0.25">
      <c r="A832">
        <v>804</v>
      </c>
      <c r="B832" t="s">
        <v>907</v>
      </c>
      <c r="C832" t="s">
        <v>1025</v>
      </c>
      <c r="D832" s="31" t="s">
        <v>2098</v>
      </c>
      <c r="E832" t="s">
        <v>2942</v>
      </c>
      <c r="F832" t="s">
        <v>2166</v>
      </c>
      <c r="G832" t="s">
        <v>910</v>
      </c>
      <c r="H832" t="s">
        <v>911</v>
      </c>
      <c r="I832">
        <v>9</v>
      </c>
      <c r="J832" t="str">
        <f t="shared" si="12"/>
        <v>ACORA</v>
      </c>
      <c r="K832" t="s">
        <v>2996</v>
      </c>
    </row>
    <row r="833" spans="1:11" x14ac:dyDescent="0.25">
      <c r="A833">
        <v>805</v>
      </c>
      <c r="B833" t="s">
        <v>907</v>
      </c>
      <c r="C833" t="s">
        <v>907</v>
      </c>
      <c r="D833" s="31" t="s">
        <v>2099</v>
      </c>
      <c r="E833" t="s">
        <v>2943</v>
      </c>
      <c r="F833" t="s">
        <v>2166</v>
      </c>
      <c r="G833" t="s">
        <v>910</v>
      </c>
      <c r="H833" t="s">
        <v>2092</v>
      </c>
      <c r="I833">
        <v>133</v>
      </c>
      <c r="J833" t="str">
        <f t="shared" si="12"/>
        <v>ACORA</v>
      </c>
      <c r="K833" t="s">
        <v>2997</v>
      </c>
    </row>
    <row r="834" spans="1:11" x14ac:dyDescent="0.25">
      <c r="A834">
        <v>807</v>
      </c>
      <c r="B834" t="s">
        <v>907</v>
      </c>
      <c r="C834" t="s">
        <v>1936</v>
      </c>
      <c r="D834" s="31" t="s">
        <v>2102</v>
      </c>
      <c r="E834" t="s">
        <v>2945</v>
      </c>
      <c r="F834" t="s">
        <v>2166</v>
      </c>
      <c r="G834" t="s">
        <v>910</v>
      </c>
      <c r="H834" t="s">
        <v>911</v>
      </c>
      <c r="I834">
        <v>70</v>
      </c>
      <c r="J834" t="str">
        <f t="shared" ref="J834:J862" si="13">+B834</f>
        <v>ACORA</v>
      </c>
      <c r="K834" t="s">
        <v>2997</v>
      </c>
    </row>
    <row r="835" spans="1:11" x14ac:dyDescent="0.25">
      <c r="A835">
        <v>808</v>
      </c>
      <c r="B835" t="s">
        <v>1087</v>
      </c>
      <c r="C835" t="s">
        <v>1114</v>
      </c>
      <c r="D835" s="31" t="s">
        <v>2103</v>
      </c>
      <c r="E835" t="s">
        <v>2946</v>
      </c>
      <c r="F835" t="s">
        <v>2166</v>
      </c>
      <c r="G835" t="s">
        <v>910</v>
      </c>
      <c r="H835" t="s">
        <v>911</v>
      </c>
      <c r="I835">
        <v>155</v>
      </c>
      <c r="J835" t="str">
        <f t="shared" si="13"/>
        <v>AMANTANI</v>
      </c>
      <c r="K835" t="s">
        <v>2996</v>
      </c>
    </row>
    <row r="836" spans="1:11" x14ac:dyDescent="0.25">
      <c r="A836">
        <v>809</v>
      </c>
      <c r="B836" t="s">
        <v>1087</v>
      </c>
      <c r="C836" t="s">
        <v>1087</v>
      </c>
      <c r="D836" s="31" t="s">
        <v>2104</v>
      </c>
      <c r="E836" t="s">
        <v>2947</v>
      </c>
      <c r="F836" t="s">
        <v>2166</v>
      </c>
      <c r="G836" t="s">
        <v>910</v>
      </c>
      <c r="H836" t="s">
        <v>911</v>
      </c>
      <c r="I836">
        <v>176</v>
      </c>
      <c r="J836" t="str">
        <f t="shared" si="13"/>
        <v>AMANTANI</v>
      </c>
      <c r="K836" t="s">
        <v>2997</v>
      </c>
    </row>
    <row r="837" spans="1:11" x14ac:dyDescent="0.25">
      <c r="A837">
        <v>810</v>
      </c>
      <c r="B837" t="s">
        <v>1226</v>
      </c>
      <c r="C837" t="s">
        <v>1288</v>
      </c>
      <c r="D837" s="31" t="s">
        <v>2105</v>
      </c>
      <c r="E837" t="s">
        <v>2948</v>
      </c>
      <c r="F837" t="s">
        <v>2166</v>
      </c>
      <c r="G837" t="s">
        <v>910</v>
      </c>
      <c r="H837" t="s">
        <v>911</v>
      </c>
      <c r="I837">
        <v>51</v>
      </c>
      <c r="J837" t="str">
        <f t="shared" si="13"/>
        <v>CHUCUITO</v>
      </c>
      <c r="K837" t="s">
        <v>2996</v>
      </c>
    </row>
    <row r="838" spans="1:11" x14ac:dyDescent="0.25">
      <c r="A838">
        <v>812</v>
      </c>
      <c r="B838" t="s">
        <v>1226</v>
      </c>
      <c r="C838" t="s">
        <v>1298</v>
      </c>
      <c r="D838" s="31" t="s">
        <v>2107</v>
      </c>
      <c r="E838" t="s">
        <v>2950</v>
      </c>
      <c r="F838" t="s">
        <v>2166</v>
      </c>
      <c r="G838" t="s">
        <v>910</v>
      </c>
      <c r="H838" t="s">
        <v>911</v>
      </c>
      <c r="I838">
        <v>71</v>
      </c>
      <c r="J838" t="str">
        <f t="shared" si="13"/>
        <v>CHUCUITO</v>
      </c>
      <c r="K838" t="s">
        <v>2996</v>
      </c>
    </row>
    <row r="839" spans="1:11" x14ac:dyDescent="0.25">
      <c r="A839">
        <v>813</v>
      </c>
      <c r="B839" t="s">
        <v>1226</v>
      </c>
      <c r="C839" t="s">
        <v>1266</v>
      </c>
      <c r="D839" s="31" t="s">
        <v>2108</v>
      </c>
      <c r="E839" t="s">
        <v>2951</v>
      </c>
      <c r="F839" t="s">
        <v>2166</v>
      </c>
      <c r="G839" t="s">
        <v>910</v>
      </c>
      <c r="H839" t="s">
        <v>911</v>
      </c>
      <c r="I839">
        <v>40</v>
      </c>
      <c r="J839" t="str">
        <f t="shared" si="13"/>
        <v>CHUCUITO</v>
      </c>
      <c r="K839" t="s">
        <v>2996</v>
      </c>
    </row>
    <row r="840" spans="1:11" x14ac:dyDescent="0.25">
      <c r="A840">
        <v>815</v>
      </c>
      <c r="B840" t="s">
        <v>1226</v>
      </c>
      <c r="C840" t="s">
        <v>2110</v>
      </c>
      <c r="D840" s="31" t="s">
        <v>2111</v>
      </c>
      <c r="E840" t="s">
        <v>2953</v>
      </c>
      <c r="F840" t="s">
        <v>2166</v>
      </c>
      <c r="G840" t="s">
        <v>910</v>
      </c>
      <c r="H840" t="s">
        <v>2092</v>
      </c>
      <c r="I840">
        <v>24</v>
      </c>
      <c r="J840" t="str">
        <f t="shared" si="13"/>
        <v>CHUCUITO</v>
      </c>
      <c r="K840" t="s">
        <v>2996</v>
      </c>
    </row>
    <row r="841" spans="1:11" x14ac:dyDescent="0.25">
      <c r="A841">
        <v>816</v>
      </c>
      <c r="B841" t="s">
        <v>1226</v>
      </c>
      <c r="C841" t="s">
        <v>1281</v>
      </c>
      <c r="D841" s="31" t="s">
        <v>2112</v>
      </c>
      <c r="E841" t="s">
        <v>2954</v>
      </c>
      <c r="F841" t="s">
        <v>2166</v>
      </c>
      <c r="G841" t="s">
        <v>910</v>
      </c>
      <c r="H841" t="s">
        <v>911</v>
      </c>
      <c r="I841">
        <v>42</v>
      </c>
      <c r="J841" t="str">
        <f t="shared" si="13"/>
        <v>CHUCUITO</v>
      </c>
      <c r="K841" t="s">
        <v>2996</v>
      </c>
    </row>
    <row r="842" spans="1:11" x14ac:dyDescent="0.25">
      <c r="A842">
        <v>817</v>
      </c>
      <c r="B842" t="s">
        <v>1226</v>
      </c>
      <c r="C842" t="s">
        <v>1226</v>
      </c>
      <c r="D842" s="31" t="s">
        <v>2113</v>
      </c>
      <c r="E842" t="s">
        <v>2955</v>
      </c>
      <c r="F842" t="s">
        <v>2166</v>
      </c>
      <c r="G842" t="s">
        <v>910</v>
      </c>
      <c r="H842" t="s">
        <v>911</v>
      </c>
      <c r="I842">
        <v>294</v>
      </c>
      <c r="J842" t="str">
        <f t="shared" si="13"/>
        <v>CHUCUITO</v>
      </c>
      <c r="K842" t="s">
        <v>2997</v>
      </c>
    </row>
    <row r="843" spans="1:11" x14ac:dyDescent="0.25">
      <c r="A843">
        <v>818</v>
      </c>
      <c r="B843" t="s">
        <v>1371</v>
      </c>
      <c r="C843" t="s">
        <v>1371</v>
      </c>
      <c r="D843" s="31" t="s">
        <v>2114</v>
      </c>
      <c r="E843" t="s">
        <v>2956</v>
      </c>
      <c r="F843" t="s">
        <v>2166</v>
      </c>
      <c r="G843" t="s">
        <v>910</v>
      </c>
      <c r="H843" t="s">
        <v>911</v>
      </c>
      <c r="I843">
        <v>16</v>
      </c>
      <c r="J843" t="str">
        <f t="shared" si="13"/>
        <v>MAÑAZO</v>
      </c>
      <c r="K843" t="s">
        <v>2997</v>
      </c>
    </row>
    <row r="844" spans="1:11" x14ac:dyDescent="0.25">
      <c r="A844">
        <v>822</v>
      </c>
      <c r="B844" t="s">
        <v>1659</v>
      </c>
      <c r="C844" t="s">
        <v>1746</v>
      </c>
      <c r="D844" s="31" t="s">
        <v>2118</v>
      </c>
      <c r="E844" t="s">
        <v>2959</v>
      </c>
      <c r="F844" t="s">
        <v>2166</v>
      </c>
      <c r="G844" t="s">
        <v>910</v>
      </c>
      <c r="H844" t="s">
        <v>911</v>
      </c>
      <c r="I844">
        <v>50</v>
      </c>
      <c r="J844" t="str">
        <f t="shared" si="13"/>
        <v>SAN ANTONIO</v>
      </c>
      <c r="K844" t="s">
        <v>2997</v>
      </c>
    </row>
    <row r="845" spans="1:11" x14ac:dyDescent="0.25">
      <c r="A845">
        <v>824</v>
      </c>
      <c r="B845" t="s">
        <v>1529</v>
      </c>
      <c r="C845" t="s">
        <v>1620</v>
      </c>
      <c r="D845" s="31" t="s">
        <v>2120</v>
      </c>
      <c r="E845" t="s">
        <v>2961</v>
      </c>
      <c r="F845" t="s">
        <v>2166</v>
      </c>
      <c r="G845" t="s">
        <v>910</v>
      </c>
      <c r="H845" t="s">
        <v>911</v>
      </c>
      <c r="I845">
        <v>37</v>
      </c>
      <c r="J845" t="str">
        <f t="shared" si="13"/>
        <v>PUNO</v>
      </c>
      <c r="K845" t="s">
        <v>2996</v>
      </c>
    </row>
    <row r="846" spans="1:11" x14ac:dyDescent="0.25">
      <c r="A846">
        <v>825</v>
      </c>
      <c r="B846" t="s">
        <v>1529</v>
      </c>
      <c r="C846" t="s">
        <v>1659</v>
      </c>
      <c r="D846" s="31" t="s">
        <v>2121</v>
      </c>
      <c r="E846" t="s">
        <v>2962</v>
      </c>
      <c r="F846" t="s">
        <v>2166</v>
      </c>
      <c r="G846" t="s">
        <v>910</v>
      </c>
      <c r="H846" t="s">
        <v>911</v>
      </c>
      <c r="I846">
        <v>108</v>
      </c>
      <c r="J846" t="str">
        <f t="shared" si="13"/>
        <v>PUNO</v>
      </c>
      <c r="K846" t="s">
        <v>2997</v>
      </c>
    </row>
    <row r="847" spans="1:11" x14ac:dyDescent="0.25">
      <c r="A847">
        <v>826</v>
      </c>
      <c r="B847" t="s">
        <v>1529</v>
      </c>
      <c r="C847" t="s">
        <v>1711</v>
      </c>
      <c r="D847" s="31" t="s">
        <v>2122</v>
      </c>
      <c r="E847" t="s">
        <v>2963</v>
      </c>
      <c r="F847" t="s">
        <v>2166</v>
      </c>
      <c r="G847" t="s">
        <v>910</v>
      </c>
      <c r="H847" t="s">
        <v>911</v>
      </c>
      <c r="I847">
        <v>328</v>
      </c>
      <c r="J847" t="str">
        <f t="shared" si="13"/>
        <v>PUNO</v>
      </c>
      <c r="K847" t="s">
        <v>2997</v>
      </c>
    </row>
    <row r="848" spans="1:11" x14ac:dyDescent="0.25">
      <c r="A848">
        <v>828</v>
      </c>
      <c r="B848" t="s">
        <v>1529</v>
      </c>
      <c r="C848" t="s">
        <v>1736</v>
      </c>
      <c r="D848" s="31" t="s">
        <v>2124</v>
      </c>
      <c r="E848" t="s">
        <v>2964</v>
      </c>
      <c r="F848" t="s">
        <v>2166</v>
      </c>
      <c r="G848" t="s">
        <v>910</v>
      </c>
      <c r="H848" t="s">
        <v>911</v>
      </c>
      <c r="I848">
        <v>172</v>
      </c>
      <c r="J848" t="str">
        <f t="shared" si="13"/>
        <v>PUNO</v>
      </c>
      <c r="K848" t="s">
        <v>2997</v>
      </c>
    </row>
    <row r="849" spans="1:11" x14ac:dyDescent="0.25">
      <c r="A849">
        <v>830</v>
      </c>
      <c r="B849" t="s">
        <v>1529</v>
      </c>
      <c r="C849" t="s">
        <v>1529</v>
      </c>
      <c r="D849" s="31" t="s">
        <v>2127</v>
      </c>
      <c r="E849" t="s">
        <v>2966</v>
      </c>
      <c r="F849" t="s">
        <v>2166</v>
      </c>
      <c r="G849" t="s">
        <v>910</v>
      </c>
      <c r="H849" t="s">
        <v>911</v>
      </c>
      <c r="I849">
        <v>1066</v>
      </c>
      <c r="J849" t="str">
        <f t="shared" si="13"/>
        <v>PUNO</v>
      </c>
      <c r="K849" t="s">
        <v>2997</v>
      </c>
    </row>
    <row r="850" spans="1:11" x14ac:dyDescent="0.25">
      <c r="A850">
        <v>832</v>
      </c>
      <c r="B850" t="s">
        <v>1529</v>
      </c>
      <c r="C850" t="s">
        <v>1688</v>
      </c>
      <c r="D850" s="31" t="s">
        <v>2129</v>
      </c>
      <c r="E850" t="s">
        <v>2968</v>
      </c>
      <c r="F850" t="s">
        <v>2166</v>
      </c>
      <c r="G850" t="s">
        <v>910</v>
      </c>
      <c r="H850" t="s">
        <v>911</v>
      </c>
      <c r="I850">
        <v>13</v>
      </c>
      <c r="J850" t="str">
        <f t="shared" si="13"/>
        <v>PUNO</v>
      </c>
      <c r="K850" t="s">
        <v>2996</v>
      </c>
    </row>
    <row r="851" spans="1:11" x14ac:dyDescent="0.25">
      <c r="A851">
        <v>833</v>
      </c>
      <c r="B851" t="s">
        <v>1529</v>
      </c>
      <c r="C851" t="s">
        <v>1529</v>
      </c>
      <c r="D851" s="31" t="s">
        <v>2130</v>
      </c>
      <c r="E851" t="s">
        <v>2934</v>
      </c>
      <c r="F851" t="s">
        <v>2166</v>
      </c>
      <c r="G851" t="s">
        <v>910</v>
      </c>
      <c r="H851" t="s">
        <v>911</v>
      </c>
      <c r="I851">
        <v>196</v>
      </c>
      <c r="J851" t="str">
        <f t="shared" si="13"/>
        <v>PUNO</v>
      </c>
      <c r="K851" t="s">
        <v>2997</v>
      </c>
    </row>
    <row r="852" spans="1:11" x14ac:dyDescent="0.25">
      <c r="A852">
        <v>838</v>
      </c>
      <c r="B852" t="s">
        <v>1529</v>
      </c>
      <c r="C852" t="s">
        <v>1552</v>
      </c>
      <c r="D852" s="31" t="s">
        <v>2135</v>
      </c>
      <c r="E852" t="s">
        <v>2952</v>
      </c>
      <c r="F852" t="s">
        <v>2166</v>
      </c>
      <c r="G852" t="s">
        <v>910</v>
      </c>
      <c r="H852" t="s">
        <v>911</v>
      </c>
      <c r="I852">
        <v>506</v>
      </c>
      <c r="J852" t="str">
        <f t="shared" si="13"/>
        <v>PUNO</v>
      </c>
      <c r="K852" t="s">
        <v>2997</v>
      </c>
    </row>
    <row r="853" spans="1:11" x14ac:dyDescent="0.25">
      <c r="A853">
        <v>842</v>
      </c>
      <c r="B853" t="s">
        <v>1529</v>
      </c>
      <c r="C853" t="s">
        <v>1549</v>
      </c>
      <c r="D853" s="31" t="s">
        <v>2139</v>
      </c>
      <c r="E853" t="s">
        <v>2976</v>
      </c>
      <c r="F853" t="s">
        <v>2166</v>
      </c>
      <c r="G853" t="s">
        <v>910</v>
      </c>
      <c r="H853" t="s">
        <v>911</v>
      </c>
      <c r="I853">
        <v>27</v>
      </c>
      <c r="J853" t="str">
        <f t="shared" si="13"/>
        <v>PUNO</v>
      </c>
      <c r="K853" t="s">
        <v>2997</v>
      </c>
    </row>
    <row r="854" spans="1:11" x14ac:dyDescent="0.25">
      <c r="A854">
        <v>843</v>
      </c>
      <c r="B854" t="s">
        <v>1529</v>
      </c>
      <c r="C854" t="s">
        <v>1618</v>
      </c>
      <c r="D854" s="31" t="s">
        <v>2140</v>
      </c>
      <c r="E854" t="s">
        <v>2977</v>
      </c>
      <c r="F854" t="s">
        <v>2166</v>
      </c>
      <c r="G854" t="s">
        <v>910</v>
      </c>
      <c r="H854" t="s">
        <v>2141</v>
      </c>
      <c r="I854">
        <v>179</v>
      </c>
      <c r="J854" t="str">
        <f t="shared" si="13"/>
        <v>PUNO</v>
      </c>
      <c r="K854" t="s">
        <v>2997</v>
      </c>
    </row>
    <row r="855" spans="1:11" x14ac:dyDescent="0.25">
      <c r="A855">
        <v>844</v>
      </c>
      <c r="B855" t="s">
        <v>1116</v>
      </c>
      <c r="C855" t="s">
        <v>1119</v>
      </c>
      <c r="D855" s="31" t="s">
        <v>2142</v>
      </c>
      <c r="E855" t="s">
        <v>2978</v>
      </c>
      <c r="F855" t="s">
        <v>2166</v>
      </c>
      <c r="G855" t="s">
        <v>910</v>
      </c>
      <c r="H855" t="s">
        <v>2143</v>
      </c>
      <c r="I855">
        <v>67</v>
      </c>
      <c r="J855" t="str">
        <f t="shared" si="13"/>
        <v>ATUNCOLLA</v>
      </c>
      <c r="K855" t="s">
        <v>2996</v>
      </c>
    </row>
    <row r="856" spans="1:11" x14ac:dyDescent="0.25">
      <c r="A856">
        <v>845</v>
      </c>
      <c r="B856" t="s">
        <v>1116</v>
      </c>
      <c r="C856" t="s">
        <v>1148</v>
      </c>
      <c r="D856" s="31" t="s">
        <v>2144</v>
      </c>
      <c r="E856" t="s">
        <v>2979</v>
      </c>
      <c r="F856" t="s">
        <v>2166</v>
      </c>
      <c r="G856" t="s">
        <v>910</v>
      </c>
      <c r="H856" t="s">
        <v>911</v>
      </c>
      <c r="I856">
        <v>96</v>
      </c>
      <c r="J856" t="str">
        <f t="shared" si="13"/>
        <v>ATUNCOLLA</v>
      </c>
      <c r="K856" t="s">
        <v>2996</v>
      </c>
    </row>
    <row r="857" spans="1:11" x14ac:dyDescent="0.25">
      <c r="A857">
        <v>851</v>
      </c>
      <c r="B857" t="s">
        <v>1760</v>
      </c>
      <c r="C857" t="s">
        <v>1760</v>
      </c>
      <c r="D857" s="31" t="s">
        <v>2150</v>
      </c>
      <c r="E857" t="s">
        <v>2984</v>
      </c>
      <c r="F857" t="s">
        <v>2166</v>
      </c>
      <c r="G857" t="s">
        <v>910</v>
      </c>
      <c r="H857" t="s">
        <v>911</v>
      </c>
      <c r="I857">
        <v>116</v>
      </c>
      <c r="J857" t="str">
        <f t="shared" si="13"/>
        <v>TIQUILLACA</v>
      </c>
      <c r="K857" t="s">
        <v>2997</v>
      </c>
    </row>
    <row r="858" spans="1:11" x14ac:dyDescent="0.25">
      <c r="A858">
        <v>852</v>
      </c>
      <c r="B858" t="s">
        <v>1302</v>
      </c>
      <c r="C858" t="s">
        <v>2048</v>
      </c>
      <c r="D858" s="31" t="s">
        <v>2151</v>
      </c>
      <c r="E858" t="s">
        <v>2985</v>
      </c>
      <c r="F858" t="s">
        <v>2166</v>
      </c>
      <c r="G858" t="s">
        <v>910</v>
      </c>
      <c r="H858" t="s">
        <v>911</v>
      </c>
      <c r="I858">
        <v>45</v>
      </c>
      <c r="J858" t="str">
        <f t="shared" si="13"/>
        <v>COATA</v>
      </c>
      <c r="K858" t="s">
        <v>2996</v>
      </c>
    </row>
    <row r="859" spans="1:11" x14ac:dyDescent="0.25">
      <c r="A859">
        <v>857</v>
      </c>
      <c r="B859" t="s">
        <v>1489</v>
      </c>
      <c r="C859" t="s">
        <v>1492</v>
      </c>
      <c r="D859" s="31" t="s">
        <v>2156</v>
      </c>
      <c r="E859" t="s">
        <v>2990</v>
      </c>
      <c r="F859" t="s">
        <v>2166</v>
      </c>
      <c r="G859" t="s">
        <v>910</v>
      </c>
      <c r="H859" t="s">
        <v>911</v>
      </c>
      <c r="I859">
        <v>60</v>
      </c>
      <c r="J859" t="str">
        <f t="shared" si="13"/>
        <v>PLATERIA</v>
      </c>
      <c r="K859" t="s">
        <v>2996</v>
      </c>
    </row>
    <row r="860" spans="1:11" x14ac:dyDescent="0.25">
      <c r="A860">
        <v>858</v>
      </c>
      <c r="B860" t="s">
        <v>1489</v>
      </c>
      <c r="C860" t="s">
        <v>1525</v>
      </c>
      <c r="D860" s="31" t="s">
        <v>2157</v>
      </c>
      <c r="E860" t="s">
        <v>2991</v>
      </c>
      <c r="F860" t="s">
        <v>2166</v>
      </c>
      <c r="G860" t="s">
        <v>910</v>
      </c>
      <c r="H860" t="s">
        <v>911</v>
      </c>
      <c r="I860">
        <v>41</v>
      </c>
      <c r="J860" t="str">
        <f t="shared" si="13"/>
        <v>PLATERIA</v>
      </c>
      <c r="K860" t="s">
        <v>2997</v>
      </c>
    </row>
    <row r="861" spans="1:11" x14ac:dyDescent="0.25">
      <c r="A861">
        <v>860</v>
      </c>
      <c r="B861" t="s">
        <v>1489</v>
      </c>
      <c r="C861" t="s">
        <v>1245</v>
      </c>
      <c r="D861" s="32" t="s">
        <v>2159</v>
      </c>
      <c r="E861" t="s">
        <v>2993</v>
      </c>
      <c r="F861" t="s">
        <v>2166</v>
      </c>
      <c r="G861" t="s">
        <v>910</v>
      </c>
      <c r="H861" t="s">
        <v>911</v>
      </c>
      <c r="I861">
        <v>77</v>
      </c>
      <c r="J861" t="str">
        <f t="shared" si="13"/>
        <v>PLATERIA</v>
      </c>
      <c r="K861" t="s">
        <v>2996</v>
      </c>
    </row>
    <row r="862" spans="1:11" x14ac:dyDescent="0.25">
      <c r="A862">
        <v>861</v>
      </c>
      <c r="B862" t="s">
        <v>1489</v>
      </c>
      <c r="C862" t="s">
        <v>1505</v>
      </c>
      <c r="D862" s="31" t="s">
        <v>2160</v>
      </c>
      <c r="E862" t="s">
        <v>2994</v>
      </c>
      <c r="F862" t="s">
        <v>2166</v>
      </c>
      <c r="G862" t="s">
        <v>910</v>
      </c>
      <c r="H862" t="s">
        <v>911</v>
      </c>
      <c r="I862">
        <v>51</v>
      </c>
      <c r="J862" t="str">
        <f t="shared" si="13"/>
        <v>PLATERIA</v>
      </c>
      <c r="K862" t="s">
        <v>2996</v>
      </c>
    </row>
    <row r="863" spans="1:11" x14ac:dyDescent="0.25">
      <c r="D863" s="31" t="s">
        <v>3010</v>
      </c>
      <c r="E863" t="s">
        <v>3023</v>
      </c>
      <c r="F863" t="s">
        <v>3034</v>
      </c>
      <c r="I863">
        <v>21</v>
      </c>
      <c r="J863" t="s">
        <v>3036</v>
      </c>
      <c r="K863" t="s">
        <v>2997</v>
      </c>
    </row>
    <row r="864" spans="1:11" x14ac:dyDescent="0.25">
      <c r="D864" s="31" t="s">
        <v>3011</v>
      </c>
      <c r="E864" t="s">
        <v>3024</v>
      </c>
      <c r="F864" t="s">
        <v>3034</v>
      </c>
      <c r="I864">
        <v>5</v>
      </c>
      <c r="J864" t="s">
        <v>3036</v>
      </c>
      <c r="K864" t="s">
        <v>2997</v>
      </c>
    </row>
    <row r="865" spans="4:11" x14ac:dyDescent="0.25">
      <c r="D865" s="31" t="s">
        <v>3012</v>
      </c>
      <c r="E865" t="s">
        <v>3023</v>
      </c>
      <c r="F865" t="s">
        <v>3035</v>
      </c>
      <c r="I865">
        <v>197</v>
      </c>
      <c r="J865" t="s">
        <v>3036</v>
      </c>
      <c r="K865" t="s">
        <v>2997</v>
      </c>
    </row>
    <row r="866" spans="4:11" x14ac:dyDescent="0.25">
      <c r="D866" s="31" t="s">
        <v>3013</v>
      </c>
      <c r="E866" t="s">
        <v>3025</v>
      </c>
      <c r="F866" t="s">
        <v>3035</v>
      </c>
      <c r="I866">
        <v>88</v>
      </c>
      <c r="J866" t="s">
        <v>3036</v>
      </c>
      <c r="K866" t="s">
        <v>2997</v>
      </c>
    </row>
    <row r="867" spans="4:11" x14ac:dyDescent="0.25">
      <c r="D867" s="31" t="s">
        <v>3014</v>
      </c>
      <c r="E867" t="s">
        <v>3024</v>
      </c>
      <c r="F867" t="s">
        <v>3035</v>
      </c>
      <c r="I867">
        <v>54</v>
      </c>
      <c r="J867" t="s">
        <v>3036</v>
      </c>
      <c r="K867" t="s">
        <v>2997</v>
      </c>
    </row>
    <row r="868" spans="4:11" x14ac:dyDescent="0.25">
      <c r="D868" s="31" t="s">
        <v>3015</v>
      </c>
      <c r="E868" t="s">
        <v>3026</v>
      </c>
      <c r="F868" t="s">
        <v>3035</v>
      </c>
      <c r="I868">
        <v>130</v>
      </c>
      <c r="J868" t="s">
        <v>3036</v>
      </c>
      <c r="K868" t="s">
        <v>2997</v>
      </c>
    </row>
    <row r="869" spans="4:11" x14ac:dyDescent="0.25">
      <c r="D869" s="31" t="s">
        <v>3016</v>
      </c>
      <c r="E869" t="s">
        <v>3027</v>
      </c>
      <c r="F869" t="s">
        <v>3035</v>
      </c>
      <c r="I869">
        <v>50</v>
      </c>
      <c r="J869" t="s">
        <v>3037</v>
      </c>
      <c r="K869" t="s">
        <v>2997</v>
      </c>
    </row>
    <row r="870" spans="4:11" x14ac:dyDescent="0.25">
      <c r="D870" s="31" t="s">
        <v>3017</v>
      </c>
      <c r="E870" t="s">
        <v>3028</v>
      </c>
      <c r="F870" t="s">
        <v>3035</v>
      </c>
      <c r="I870">
        <v>78</v>
      </c>
      <c r="J870" t="s">
        <v>3036</v>
      </c>
      <c r="K870" t="s">
        <v>2997</v>
      </c>
    </row>
    <row r="871" spans="4:11" x14ac:dyDescent="0.25">
      <c r="D871" s="31" t="s">
        <v>3018</v>
      </c>
      <c r="E871" t="s">
        <v>3029</v>
      </c>
      <c r="F871" t="s">
        <v>3035</v>
      </c>
      <c r="I871">
        <v>156</v>
      </c>
      <c r="J871" t="s">
        <v>3036</v>
      </c>
      <c r="K871" t="s">
        <v>2997</v>
      </c>
    </row>
    <row r="872" spans="4:11" x14ac:dyDescent="0.25">
      <c r="D872" s="31" t="s">
        <v>3019</v>
      </c>
      <c r="E872" t="s">
        <v>3030</v>
      </c>
      <c r="F872" t="s">
        <v>3035</v>
      </c>
      <c r="I872">
        <v>81</v>
      </c>
      <c r="J872" t="s">
        <v>3036</v>
      </c>
      <c r="K872" t="s">
        <v>2997</v>
      </c>
    </row>
    <row r="873" spans="4:11" x14ac:dyDescent="0.25">
      <c r="D873" s="31" t="s">
        <v>3020</v>
      </c>
      <c r="E873" t="s">
        <v>3031</v>
      </c>
      <c r="F873" t="s">
        <v>3035</v>
      </c>
      <c r="I873">
        <v>85</v>
      </c>
      <c r="J873" t="s">
        <v>3036</v>
      </c>
      <c r="K873" t="s">
        <v>2997</v>
      </c>
    </row>
    <row r="874" spans="4:11" x14ac:dyDescent="0.25">
      <c r="D874" s="31" t="s">
        <v>3021</v>
      </c>
      <c r="E874" t="s">
        <v>3032</v>
      </c>
      <c r="F874" t="s">
        <v>3035</v>
      </c>
      <c r="I874">
        <v>43</v>
      </c>
      <c r="J874" t="s">
        <v>3036</v>
      </c>
      <c r="K874" t="s">
        <v>2997</v>
      </c>
    </row>
    <row r="875" spans="4:11" x14ac:dyDescent="0.25">
      <c r="D875" s="31" t="s">
        <v>3022</v>
      </c>
      <c r="E875" t="s">
        <v>3033</v>
      </c>
      <c r="F875" t="s">
        <v>3035</v>
      </c>
      <c r="I875">
        <v>260</v>
      </c>
      <c r="J875" t="s">
        <v>3036</v>
      </c>
      <c r="K875" t="s">
        <v>2997</v>
      </c>
    </row>
  </sheetData>
  <sheetProtection password="ABDC" sheet="1" objects="1" scenarios="1"/>
  <autoFilter ref="A1:M862">
    <sortState ref="A2:M862">
      <sortCondition ref="M1:M86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CUADRO DE NECESIDADES</vt:lpstr>
      <vt:lpstr>Hoja2</vt:lpstr>
      <vt:lpstr>INSTRUCTIVO PARA LLENAR</vt:lpstr>
      <vt:lpstr>CATALOGO</vt:lpstr>
      <vt:lpstr>Hoja1</vt:lpstr>
      <vt:lpstr>LISTADO IIEE</vt:lpstr>
      <vt:lpstr>'CUADRO DE NECESIDADES'!Área_de_impresión</vt:lpstr>
      <vt:lpstr>'INSTRUCTIVO PARA LLENAR'!Área_de_impresión</vt:lpstr>
      <vt:lpstr>CATALOGO</vt:lpstr>
      <vt:lpstr>'CUADRO DE NECESIDADES'!Títulos_a_imprimir</vt:lpstr>
      <vt:lpstr>'INSTRUCTIVO PARA LLENAR'!Títulos_a_imprimir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Meli</cp:lastModifiedBy>
  <cp:lastPrinted>2017-09-08T21:03:14Z</cp:lastPrinted>
  <dcterms:created xsi:type="dcterms:W3CDTF">2013-10-04T23:17:01Z</dcterms:created>
  <dcterms:modified xsi:type="dcterms:W3CDTF">2017-10-07T18:47:59Z</dcterms:modified>
</cp:coreProperties>
</file>