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8745" firstSheet="2" activeTab="2"/>
  </bookViews>
  <sheets>
    <sheet name="data" sheetId="2" state="hidden" r:id="rId1"/>
    <sheet name="ie_sec" sheetId="5" state="hidden" r:id="rId2"/>
    <sheet name="Anexo_01" sheetId="6" r:id="rId3"/>
    <sheet name="Anexo_02" sheetId="7" r:id="rId4"/>
    <sheet name="Anexo_03" sheetId="9" r:id="rId5"/>
    <sheet name="Anexo 04" sheetId="10" r:id="rId6"/>
    <sheet name="Anexo_05" sheetId="11" r:id="rId7"/>
  </sheets>
  <definedNames>
    <definedName name="_xlnm._FilterDatabase" localSheetId="2" hidden="1">Anexo_01!$A$19:$R$152</definedName>
    <definedName name="_xlnm._FilterDatabase" localSheetId="4" hidden="1">Anexo_03!$A$11:$K$1452</definedName>
    <definedName name="_xlnm._FilterDatabase" localSheetId="0" hidden="1">data!$A$2:$AD$2550</definedName>
    <definedName name="_xlnm._FilterDatabase" localSheetId="1" hidden="1">ie_sec!$A$3:$AI$115</definedName>
    <definedName name="_xlnm.Print_Area" localSheetId="5">'Anexo 04'!$A$1:$L$36</definedName>
    <definedName name="_xlnm.Print_Area" localSheetId="2">Anexo_01!$A$1:$P$188</definedName>
    <definedName name="_xlnm.Print_Area" localSheetId="3">Anexo_02!$B$1:$T$34</definedName>
    <definedName name="_xlnm.Criteria" localSheetId="2">Anexo_01!$I$19</definedName>
    <definedName name="_xlnm.Print_Titles" localSheetId="2">Anexo_01!$17:$19</definedName>
    <definedName name="_xlnm.Print_Titles" localSheetId="4">Anexo_03!$10:$11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36" i="9" l="1"/>
  <c r="C1231" i="9"/>
  <c r="C1229" i="9"/>
  <c r="C1228" i="9"/>
  <c r="C1227" i="9"/>
  <c r="C1222" i="9"/>
  <c r="C1220" i="9"/>
  <c r="C1219" i="9"/>
  <c r="C1218" i="9"/>
  <c r="C1213" i="9"/>
  <c r="C1211" i="9"/>
  <c r="C1210" i="9"/>
  <c r="C1209" i="9"/>
  <c r="C1204" i="9"/>
  <c r="C1202" i="9"/>
  <c r="C1201" i="9"/>
  <c r="C1200" i="9"/>
  <c r="C1195" i="9"/>
  <c r="C1193" i="9"/>
  <c r="C1192" i="9"/>
  <c r="C1191" i="9"/>
  <c r="C1447" i="9"/>
  <c r="C1438" i="9"/>
  <c r="C1429" i="9"/>
  <c r="C1420" i="9"/>
  <c r="C1411" i="9"/>
  <c r="C1402" i="9"/>
  <c r="C1393" i="9"/>
  <c r="C1384" i="9"/>
  <c r="C1375" i="9"/>
  <c r="C1366" i="9"/>
  <c r="C1357" i="9"/>
  <c r="C1186" i="9"/>
  <c r="C1184" i="9"/>
  <c r="C1183" i="9"/>
  <c r="C1182" i="9"/>
  <c r="I1451" i="9"/>
  <c r="I1450" i="9"/>
  <c r="I1449" i="9"/>
  <c r="I1448" i="9"/>
  <c r="I1447" i="9"/>
  <c r="I1446" i="9"/>
  <c r="I1445" i="9"/>
  <c r="C1445" i="9"/>
  <c r="I1444" i="9"/>
  <c r="C1444" i="9"/>
  <c r="I1443" i="9"/>
  <c r="C1443" i="9"/>
  <c r="I1442" i="9"/>
  <c r="I1441" i="9"/>
  <c r="I1440" i="9"/>
  <c r="I1439" i="9"/>
  <c r="I1438" i="9"/>
  <c r="I1437" i="9"/>
  <c r="I1436" i="9"/>
  <c r="C1436" i="9"/>
  <c r="I1435" i="9"/>
  <c r="C1435" i="9"/>
  <c r="I1434" i="9"/>
  <c r="C1434" i="9"/>
  <c r="I1433" i="9"/>
  <c r="I1432" i="9"/>
  <c r="I1431" i="9"/>
  <c r="I1430" i="9"/>
  <c r="I1429" i="9"/>
  <c r="I1428" i="9"/>
  <c r="I1427" i="9"/>
  <c r="C1427" i="9"/>
  <c r="I1426" i="9"/>
  <c r="C1426" i="9"/>
  <c r="I1425" i="9"/>
  <c r="C1425" i="9"/>
  <c r="I1424" i="9"/>
  <c r="I1423" i="9"/>
  <c r="I1422" i="9"/>
  <c r="I1421" i="9"/>
  <c r="I1420" i="9"/>
  <c r="I1419" i="9"/>
  <c r="I1418" i="9"/>
  <c r="C1418" i="9"/>
  <c r="I1417" i="9"/>
  <c r="C1417" i="9"/>
  <c r="I1416" i="9"/>
  <c r="C1416" i="9"/>
  <c r="I1415" i="9"/>
  <c r="I1414" i="9"/>
  <c r="I1413" i="9"/>
  <c r="I1412" i="9"/>
  <c r="I1411" i="9"/>
  <c r="I1410" i="9"/>
  <c r="I1409" i="9"/>
  <c r="C1409" i="9"/>
  <c r="I1408" i="9"/>
  <c r="C1408" i="9"/>
  <c r="I1407" i="9"/>
  <c r="C1407" i="9"/>
  <c r="I1406" i="9"/>
  <c r="I1405" i="9"/>
  <c r="I1404" i="9"/>
  <c r="I1403" i="9"/>
  <c r="I1402" i="9"/>
  <c r="I1401" i="9"/>
  <c r="I1400" i="9"/>
  <c r="C1400" i="9"/>
  <c r="I1399" i="9"/>
  <c r="C1399" i="9"/>
  <c r="I1398" i="9"/>
  <c r="C1398" i="9"/>
  <c r="I1397" i="9"/>
  <c r="I1396" i="9"/>
  <c r="I1395" i="9"/>
  <c r="I1394" i="9"/>
  <c r="I1393" i="9"/>
  <c r="I1392" i="9"/>
  <c r="I1391" i="9"/>
  <c r="C1391" i="9"/>
  <c r="I1390" i="9"/>
  <c r="C1390" i="9"/>
  <c r="I1389" i="9"/>
  <c r="C1389" i="9"/>
  <c r="I1388" i="9"/>
  <c r="I1387" i="9"/>
  <c r="I1386" i="9"/>
  <c r="I1385" i="9"/>
  <c r="I1384" i="9"/>
  <c r="I1383" i="9"/>
  <c r="I1382" i="9"/>
  <c r="C1382" i="9"/>
  <c r="I1381" i="9"/>
  <c r="C1381" i="9"/>
  <c r="I1380" i="9"/>
  <c r="C1380" i="9"/>
  <c r="I1379" i="9"/>
  <c r="I1378" i="9"/>
  <c r="I1377" i="9"/>
  <c r="I1376" i="9"/>
  <c r="I1375" i="9"/>
  <c r="I1374" i="9"/>
  <c r="I1373" i="9"/>
  <c r="C1373" i="9"/>
  <c r="I1372" i="9"/>
  <c r="C1372" i="9"/>
  <c r="I1371" i="9"/>
  <c r="C1371" i="9"/>
  <c r="I1370" i="9"/>
  <c r="I1369" i="9"/>
  <c r="I1368" i="9"/>
  <c r="I1367" i="9"/>
  <c r="I1366" i="9"/>
  <c r="I1365" i="9"/>
  <c r="I1364" i="9"/>
  <c r="C1364" i="9"/>
  <c r="I1363" i="9"/>
  <c r="C1363" i="9"/>
  <c r="I1362" i="9"/>
  <c r="C1362" i="9"/>
  <c r="K149" i="6"/>
  <c r="C1178" i="9"/>
  <c r="C1177" i="9"/>
  <c r="C1176" i="9"/>
  <c r="C1175" i="9"/>
  <c r="C1174" i="9"/>
  <c r="C1173" i="9"/>
  <c r="C1169" i="9"/>
  <c r="C1168" i="9"/>
  <c r="C1167" i="9"/>
  <c r="C1166" i="9"/>
  <c r="C1165" i="9"/>
  <c r="C1164" i="9"/>
  <c r="C1160" i="9"/>
  <c r="C1159" i="9"/>
  <c r="C1158" i="9"/>
  <c r="C1157" i="9"/>
  <c r="C1156" i="9"/>
  <c r="C1155" i="9"/>
  <c r="C1151" i="9"/>
  <c r="C1150" i="9"/>
  <c r="C1149" i="9"/>
  <c r="C1148" i="9"/>
  <c r="C1147" i="9"/>
  <c r="C1146" i="9"/>
  <c r="C1142" i="9"/>
  <c r="C1141" i="9"/>
  <c r="C1140" i="9"/>
  <c r="C1139" i="9"/>
  <c r="C1138" i="9"/>
  <c r="C1137" i="9"/>
  <c r="C1133" i="9"/>
  <c r="C1132" i="9"/>
  <c r="C1131" i="9"/>
  <c r="C1130" i="9"/>
  <c r="C1129" i="9"/>
  <c r="C1128" i="9"/>
  <c r="C1124" i="9"/>
  <c r="C1123" i="9"/>
  <c r="C1122" i="9"/>
  <c r="C1121" i="9"/>
  <c r="C1120" i="9"/>
  <c r="C1119" i="9"/>
  <c r="C1115" i="9"/>
  <c r="C1114" i="9"/>
  <c r="C1113" i="9"/>
  <c r="C1112" i="9"/>
  <c r="C1111" i="9"/>
  <c r="C1110" i="9"/>
  <c r="C1106" i="9"/>
  <c r="C1105" i="9"/>
  <c r="C1104" i="9"/>
  <c r="C1103" i="9"/>
  <c r="C1102" i="9"/>
  <c r="C1101" i="9"/>
  <c r="C1097" i="9"/>
  <c r="C1096" i="9"/>
  <c r="C1095" i="9"/>
  <c r="C1094" i="9"/>
  <c r="C1093" i="9"/>
  <c r="C1092" i="9"/>
  <c r="C1088" i="9"/>
  <c r="C1087" i="9"/>
  <c r="C1086" i="9"/>
  <c r="C1085" i="9"/>
  <c r="C1084" i="9"/>
  <c r="C1083" i="9"/>
  <c r="C1079" i="9"/>
  <c r="C1078" i="9"/>
  <c r="C1077" i="9"/>
  <c r="C1076" i="9"/>
  <c r="C1075" i="9"/>
  <c r="C1074" i="9"/>
  <c r="C1070" i="9"/>
  <c r="C1069" i="9"/>
  <c r="C1068" i="9"/>
  <c r="C1067" i="9"/>
  <c r="C1066" i="9"/>
  <c r="C1065" i="9"/>
  <c r="C1061" i="9"/>
  <c r="C1060" i="9"/>
  <c r="C1059" i="9"/>
  <c r="C1058" i="9"/>
  <c r="C1057" i="9"/>
  <c r="C1056" i="9"/>
  <c r="C1052" i="9"/>
  <c r="C1051" i="9"/>
  <c r="C1050" i="9"/>
  <c r="C1049" i="9"/>
  <c r="C1048" i="9"/>
  <c r="C1047" i="9"/>
  <c r="C1043" i="9"/>
  <c r="C1042" i="9"/>
  <c r="C1041" i="9"/>
  <c r="C1040" i="9"/>
  <c r="C1039" i="9"/>
  <c r="C1038" i="9"/>
  <c r="C1034" i="9"/>
  <c r="C1033" i="9"/>
  <c r="C1032" i="9"/>
  <c r="C1031" i="9"/>
  <c r="C1030" i="9"/>
  <c r="C1029" i="9"/>
  <c r="C1025" i="9"/>
  <c r="C1024" i="9"/>
  <c r="C1023" i="9"/>
  <c r="C1022" i="9"/>
  <c r="C1021" i="9"/>
  <c r="C1020" i="9"/>
  <c r="C1016" i="9"/>
  <c r="C1015" i="9"/>
  <c r="C1014" i="9"/>
  <c r="C1013" i="9"/>
  <c r="C1012" i="9"/>
  <c r="C1011" i="9"/>
  <c r="C1007" i="9"/>
  <c r="C1006" i="9"/>
  <c r="C1005" i="9"/>
  <c r="C1004" i="9"/>
  <c r="C1003" i="9"/>
  <c r="C1002" i="9"/>
  <c r="C998" i="9"/>
  <c r="C997" i="9"/>
  <c r="C996" i="9"/>
  <c r="C995" i="9"/>
  <c r="C994" i="9"/>
  <c r="C993" i="9"/>
  <c r="C989" i="9"/>
  <c r="C988" i="9"/>
  <c r="C987" i="9"/>
  <c r="C986" i="9"/>
  <c r="C985" i="9"/>
  <c r="C984" i="9"/>
  <c r="C980" i="9"/>
  <c r="C979" i="9"/>
  <c r="C978" i="9"/>
  <c r="C977" i="9"/>
  <c r="C976" i="9"/>
  <c r="C975" i="9"/>
  <c r="C971" i="9"/>
  <c r="C970" i="9"/>
  <c r="C969" i="9"/>
  <c r="C968" i="9"/>
  <c r="C967" i="9"/>
  <c r="C966" i="9"/>
  <c r="C962" i="9"/>
  <c r="C961" i="9"/>
  <c r="C960" i="9"/>
  <c r="C959" i="9"/>
  <c r="C958" i="9"/>
  <c r="C957" i="9"/>
  <c r="C953" i="9"/>
  <c r="C952" i="9"/>
  <c r="C951" i="9"/>
  <c r="C950" i="9"/>
  <c r="C949" i="9"/>
  <c r="C948" i="9"/>
  <c r="C944" i="9"/>
  <c r="C943" i="9"/>
  <c r="C942" i="9"/>
  <c r="C941" i="9"/>
  <c r="C940" i="9"/>
  <c r="C939" i="9"/>
  <c r="C935" i="9"/>
  <c r="C934" i="9"/>
  <c r="C933" i="9"/>
  <c r="C932" i="9"/>
  <c r="C931" i="9"/>
  <c r="C930" i="9"/>
  <c r="C926" i="9"/>
  <c r="C925" i="9"/>
  <c r="C924" i="9"/>
  <c r="C923" i="9"/>
  <c r="C922" i="9"/>
  <c r="C921" i="9"/>
  <c r="C917" i="9"/>
  <c r="C916" i="9"/>
  <c r="C915" i="9"/>
  <c r="C914" i="9"/>
  <c r="C913" i="9"/>
  <c r="C912" i="9"/>
  <c r="C908" i="9"/>
  <c r="C907" i="9"/>
  <c r="C906" i="9"/>
  <c r="C905" i="9"/>
  <c r="C904" i="9"/>
  <c r="C903" i="9"/>
  <c r="C899" i="9"/>
  <c r="C898" i="9"/>
  <c r="C897" i="9"/>
  <c r="C896" i="9"/>
  <c r="C895" i="9"/>
  <c r="C894" i="9"/>
  <c r="C890" i="9"/>
  <c r="C889" i="9"/>
  <c r="C888" i="9"/>
  <c r="C887" i="9"/>
  <c r="C886" i="9"/>
  <c r="C885" i="9"/>
  <c r="C881" i="9"/>
  <c r="C880" i="9"/>
  <c r="C879" i="9"/>
  <c r="C878" i="9"/>
  <c r="C877" i="9"/>
  <c r="C876" i="9"/>
  <c r="C872" i="9"/>
  <c r="C871" i="9"/>
  <c r="C870" i="9"/>
  <c r="C869" i="9"/>
  <c r="C868" i="9"/>
  <c r="C867" i="9"/>
  <c r="C863" i="9"/>
  <c r="C862" i="9"/>
  <c r="C861" i="9"/>
  <c r="C860" i="9"/>
  <c r="C859" i="9"/>
  <c r="C858" i="9"/>
  <c r="C854" i="9"/>
  <c r="C853" i="9"/>
  <c r="C852" i="9"/>
  <c r="C851" i="9"/>
  <c r="C850" i="9"/>
  <c r="C849" i="9"/>
  <c r="C845" i="9"/>
  <c r="C844" i="9"/>
  <c r="C843" i="9"/>
  <c r="C842" i="9"/>
  <c r="C841" i="9"/>
  <c r="C840" i="9"/>
  <c r="C836" i="9"/>
  <c r="C835" i="9"/>
  <c r="C834" i="9"/>
  <c r="C833" i="9"/>
  <c r="C832" i="9"/>
  <c r="C831" i="9"/>
  <c r="C827" i="9"/>
  <c r="C826" i="9"/>
  <c r="C825" i="9"/>
  <c r="C824" i="9"/>
  <c r="C823" i="9"/>
  <c r="C822" i="9"/>
  <c r="C818" i="9"/>
  <c r="C817" i="9"/>
  <c r="C816" i="9"/>
  <c r="C815" i="9"/>
  <c r="C814" i="9"/>
  <c r="C813" i="9"/>
  <c r="C809" i="9"/>
  <c r="C808" i="9"/>
  <c r="C807" i="9"/>
  <c r="C806" i="9"/>
  <c r="C805" i="9"/>
  <c r="C804" i="9"/>
  <c r="C800" i="9"/>
  <c r="C799" i="9"/>
  <c r="C798" i="9"/>
  <c r="C797" i="9"/>
  <c r="C796" i="9"/>
  <c r="C795" i="9"/>
  <c r="C791" i="9"/>
  <c r="C790" i="9"/>
  <c r="C789" i="9"/>
  <c r="C788" i="9"/>
  <c r="C787" i="9"/>
  <c r="C786" i="9"/>
  <c r="C782" i="9"/>
  <c r="C781" i="9"/>
  <c r="C780" i="9"/>
  <c r="C779" i="9"/>
  <c r="C778" i="9"/>
  <c r="C777" i="9"/>
  <c r="C773" i="9"/>
  <c r="C772" i="9"/>
  <c r="C771" i="9"/>
  <c r="C770" i="9"/>
  <c r="C769" i="9"/>
  <c r="C768" i="9"/>
  <c r="C764" i="9"/>
  <c r="C763" i="9"/>
  <c r="C762" i="9"/>
  <c r="C761" i="9"/>
  <c r="C760" i="9"/>
  <c r="C759" i="9"/>
  <c r="C755" i="9"/>
  <c r="C754" i="9"/>
  <c r="C753" i="9"/>
  <c r="C752" i="9"/>
  <c r="C751" i="9"/>
  <c r="C750" i="9"/>
  <c r="C746" i="9"/>
  <c r="C745" i="9"/>
  <c r="C744" i="9"/>
  <c r="C743" i="9"/>
  <c r="C742" i="9"/>
  <c r="C741" i="9"/>
  <c r="C737" i="9"/>
  <c r="C736" i="9"/>
  <c r="C735" i="9"/>
  <c r="C734" i="9"/>
  <c r="C733" i="9"/>
  <c r="C732" i="9"/>
  <c r="C728" i="9"/>
  <c r="C727" i="9"/>
  <c r="C726" i="9"/>
  <c r="C725" i="9"/>
  <c r="C724" i="9"/>
  <c r="C723" i="9"/>
  <c r="C719" i="9"/>
  <c r="C718" i="9"/>
  <c r="C717" i="9"/>
  <c r="C716" i="9"/>
  <c r="C715" i="9"/>
  <c r="C714" i="9"/>
  <c r="C710" i="9"/>
  <c r="C709" i="9"/>
  <c r="C708" i="9"/>
  <c r="C707" i="9"/>
  <c r="C706" i="9"/>
  <c r="C705" i="9"/>
  <c r="C701" i="9"/>
  <c r="C700" i="9"/>
  <c r="C699" i="9"/>
  <c r="C698" i="9"/>
  <c r="C697" i="9"/>
  <c r="C696" i="9"/>
  <c r="C692" i="9"/>
  <c r="C691" i="9"/>
  <c r="C690" i="9"/>
  <c r="C689" i="9"/>
  <c r="C688" i="9"/>
  <c r="C687" i="9"/>
  <c r="C683" i="9"/>
  <c r="C682" i="9"/>
  <c r="C681" i="9"/>
  <c r="C680" i="9"/>
  <c r="C679" i="9"/>
  <c r="C678" i="9"/>
  <c r="C674" i="9"/>
  <c r="C673" i="9"/>
  <c r="C672" i="9"/>
  <c r="C671" i="9"/>
  <c r="C670" i="9"/>
  <c r="C669" i="9"/>
  <c r="C665" i="9"/>
  <c r="C664" i="9"/>
  <c r="C663" i="9"/>
  <c r="C662" i="9"/>
  <c r="C661" i="9"/>
  <c r="C660" i="9"/>
  <c r="C656" i="9"/>
  <c r="C655" i="9"/>
  <c r="C654" i="9"/>
  <c r="C653" i="9"/>
  <c r="C652" i="9"/>
  <c r="C651" i="9"/>
  <c r="C647" i="9"/>
  <c r="C646" i="9"/>
  <c r="C645" i="9"/>
  <c r="C644" i="9"/>
  <c r="C643" i="9"/>
  <c r="C642" i="9"/>
  <c r="C637" i="9"/>
  <c r="C628" i="9"/>
  <c r="C619" i="9"/>
  <c r="C610" i="9"/>
  <c r="C601" i="9"/>
  <c r="C592" i="9"/>
  <c r="C583" i="9"/>
  <c r="C574" i="9"/>
  <c r="C565" i="9"/>
  <c r="C556" i="9"/>
  <c r="C547" i="9"/>
  <c r="C538" i="9"/>
  <c r="C529" i="9"/>
  <c r="C520" i="9"/>
  <c r="C511" i="9"/>
  <c r="C502" i="9"/>
  <c r="C493" i="9"/>
  <c r="C484" i="9"/>
  <c r="C475" i="9"/>
  <c r="C466" i="9"/>
  <c r="C457" i="9"/>
  <c r="C448" i="9"/>
  <c r="C439" i="9"/>
  <c r="C430" i="9"/>
  <c r="C421" i="9"/>
  <c r="C412" i="9"/>
  <c r="C403" i="9"/>
  <c r="C394" i="9"/>
  <c r="C385" i="9"/>
  <c r="C376" i="9"/>
  <c r="C367" i="9"/>
  <c r="C358" i="9"/>
  <c r="C349" i="9"/>
  <c r="C340" i="9"/>
  <c r="C331" i="9"/>
  <c r="C322" i="9"/>
  <c r="C313" i="9"/>
  <c r="C304" i="9"/>
  <c r="C295" i="9"/>
  <c r="C286" i="9"/>
  <c r="C277" i="9"/>
  <c r="C268" i="9"/>
  <c r="C259" i="9"/>
  <c r="C250" i="9"/>
  <c r="C241" i="9"/>
  <c r="C232" i="9"/>
  <c r="C223" i="9"/>
  <c r="C214" i="9"/>
  <c r="C205" i="9"/>
  <c r="C196" i="9"/>
  <c r="C187" i="9"/>
  <c r="C178" i="9"/>
  <c r="C169" i="9"/>
  <c r="C160" i="9"/>
  <c r="C151" i="9"/>
  <c r="C142" i="9"/>
  <c r="C133" i="9"/>
  <c r="C124" i="9"/>
  <c r="C115" i="9"/>
  <c r="C106" i="9"/>
  <c r="C97" i="9"/>
  <c r="C88" i="9"/>
  <c r="C79" i="9"/>
  <c r="C70" i="9"/>
  <c r="C61" i="9"/>
  <c r="C52" i="9"/>
  <c r="C43" i="9"/>
  <c r="C34" i="9"/>
  <c r="C1348" i="9"/>
  <c r="C1339" i="9"/>
  <c r="C1330" i="9"/>
  <c r="C1321" i="9"/>
  <c r="C1312" i="9"/>
  <c r="C1303" i="9"/>
  <c r="C1294" i="9"/>
  <c r="C1285" i="9"/>
  <c r="C1276" i="9"/>
  <c r="C1267" i="9"/>
  <c r="C1258" i="9"/>
  <c r="C1249" i="9"/>
  <c r="C1240" i="9"/>
  <c r="C25" i="9"/>
  <c r="C16" i="9"/>
  <c r="L185" i="6"/>
  <c r="K1443" i="9" l="1"/>
  <c r="K1362" i="9"/>
  <c r="K1389" i="9"/>
  <c r="K1398" i="9"/>
  <c r="K1407" i="9"/>
  <c r="K1416" i="9"/>
  <c r="K1425" i="9"/>
  <c r="K1434" i="9"/>
  <c r="K1371" i="9"/>
  <c r="K1380" i="9"/>
  <c r="I13" i="11"/>
  <c r="O34" i="7"/>
  <c r="L34" i="7"/>
  <c r="I34" i="7"/>
  <c r="F34" i="7"/>
  <c r="C34" i="7"/>
  <c r="O25" i="7"/>
  <c r="L25" i="7"/>
  <c r="E7" i="11" l="1"/>
  <c r="B7" i="11"/>
  <c r="B8" i="11"/>
  <c r="B9" i="11"/>
  <c r="B10" i="11"/>
  <c r="B6" i="11"/>
  <c r="I21" i="10"/>
  <c r="C8" i="10"/>
  <c r="A11" i="10"/>
  <c r="A10" i="10"/>
  <c r="A9" i="10"/>
  <c r="A8" i="10"/>
  <c r="A7" i="10"/>
  <c r="C633" i="9"/>
  <c r="C624" i="9"/>
  <c r="C615" i="9"/>
  <c r="C606" i="9"/>
  <c r="C597" i="9"/>
  <c r="C588" i="9"/>
  <c r="C579" i="9"/>
  <c r="C570" i="9"/>
  <c r="C561" i="9"/>
  <c r="C552" i="9"/>
  <c r="C543" i="9"/>
  <c r="C534" i="9"/>
  <c r="C525" i="9"/>
  <c r="C516" i="9"/>
  <c r="C507" i="9"/>
  <c r="C498" i="9"/>
  <c r="C489" i="9"/>
  <c r="C480" i="9"/>
  <c r="C471" i="9"/>
  <c r="C462" i="9"/>
  <c r="C453" i="9"/>
  <c r="C444" i="9"/>
  <c r="C435" i="9"/>
  <c r="C426" i="9"/>
  <c r="C417" i="9"/>
  <c r="C408" i="9"/>
  <c r="C399" i="9"/>
  <c r="C390" i="9"/>
  <c r="C381" i="9"/>
  <c r="C372" i="9"/>
  <c r="C363" i="9"/>
  <c r="C354" i="9"/>
  <c r="C345" i="9"/>
  <c r="C336" i="9"/>
  <c r="C327" i="9"/>
  <c r="C318" i="9"/>
  <c r="C309" i="9"/>
  <c r="C300" i="9"/>
  <c r="C291" i="9"/>
  <c r="C282" i="9"/>
  <c r="C273" i="9"/>
  <c r="C264" i="9"/>
  <c r="C255" i="9"/>
  <c r="C246" i="9"/>
  <c r="C237" i="9"/>
  <c r="C228" i="9"/>
  <c r="C219" i="9"/>
  <c r="C210" i="9"/>
  <c r="C201" i="9"/>
  <c r="C192" i="9"/>
  <c r="C183" i="9"/>
  <c r="C174" i="9"/>
  <c r="C165" i="9"/>
  <c r="C156" i="9"/>
  <c r="C147" i="9"/>
  <c r="C138" i="9"/>
  <c r="C129" i="9"/>
  <c r="C120" i="9"/>
  <c r="C111" i="9"/>
  <c r="C102" i="9"/>
  <c r="C93" i="9"/>
  <c r="C84" i="9"/>
  <c r="C75" i="9"/>
  <c r="C66" i="9"/>
  <c r="C57" i="9"/>
  <c r="C48" i="9"/>
  <c r="C39" i="9"/>
  <c r="C30" i="9"/>
  <c r="I1361" i="9"/>
  <c r="I1360" i="9"/>
  <c r="I1359" i="9"/>
  <c r="I1358" i="9"/>
  <c r="I1357" i="9"/>
  <c r="I1356" i="9"/>
  <c r="I1355" i="9"/>
  <c r="C1355" i="9"/>
  <c r="I1354" i="9"/>
  <c r="C1354" i="9"/>
  <c r="I1353" i="9"/>
  <c r="C1353" i="9"/>
  <c r="I1352" i="9"/>
  <c r="I1351" i="9"/>
  <c r="I1350" i="9"/>
  <c r="I1349" i="9"/>
  <c r="I1348" i="9"/>
  <c r="I1347" i="9"/>
  <c r="I1346" i="9"/>
  <c r="C1346" i="9"/>
  <c r="I1345" i="9"/>
  <c r="C1345" i="9"/>
  <c r="I1344" i="9"/>
  <c r="C1344" i="9"/>
  <c r="I1343" i="9"/>
  <c r="I1342" i="9"/>
  <c r="I1341" i="9"/>
  <c r="I1340" i="9"/>
  <c r="I1339" i="9"/>
  <c r="I1338" i="9"/>
  <c r="I1337" i="9"/>
  <c r="C1337" i="9"/>
  <c r="I1336" i="9"/>
  <c r="C1336" i="9"/>
  <c r="I1335" i="9"/>
  <c r="C1335" i="9"/>
  <c r="I1334" i="9"/>
  <c r="I1333" i="9"/>
  <c r="I1332" i="9"/>
  <c r="I1331" i="9"/>
  <c r="I1330" i="9"/>
  <c r="I1329" i="9"/>
  <c r="I1328" i="9"/>
  <c r="C1328" i="9"/>
  <c r="I1327" i="9"/>
  <c r="C1327" i="9"/>
  <c r="I1326" i="9"/>
  <c r="C1326" i="9"/>
  <c r="I1325" i="9"/>
  <c r="I1324" i="9"/>
  <c r="I1323" i="9"/>
  <c r="I1322" i="9"/>
  <c r="I1321" i="9"/>
  <c r="I1320" i="9"/>
  <c r="I1319" i="9"/>
  <c r="C1319" i="9"/>
  <c r="I1318" i="9"/>
  <c r="C1318" i="9"/>
  <c r="I1317" i="9"/>
  <c r="C1317" i="9"/>
  <c r="I1316" i="9"/>
  <c r="I1315" i="9"/>
  <c r="I1314" i="9"/>
  <c r="I1313" i="9"/>
  <c r="I1312" i="9"/>
  <c r="I1311" i="9"/>
  <c r="I1310" i="9"/>
  <c r="C1310" i="9"/>
  <c r="I1309" i="9"/>
  <c r="C1309" i="9"/>
  <c r="I1308" i="9"/>
  <c r="C1308" i="9"/>
  <c r="I1307" i="9"/>
  <c r="I1306" i="9"/>
  <c r="I1305" i="9"/>
  <c r="I1304" i="9"/>
  <c r="I1303" i="9"/>
  <c r="I1302" i="9"/>
  <c r="I1301" i="9"/>
  <c r="C1301" i="9"/>
  <c r="I1300" i="9"/>
  <c r="C1300" i="9"/>
  <c r="I1299" i="9"/>
  <c r="C1299" i="9"/>
  <c r="I1298" i="9"/>
  <c r="I1297" i="9"/>
  <c r="I1296" i="9"/>
  <c r="I1295" i="9"/>
  <c r="I1294" i="9"/>
  <c r="I1293" i="9"/>
  <c r="I1292" i="9"/>
  <c r="C1292" i="9"/>
  <c r="I1291" i="9"/>
  <c r="C1291" i="9"/>
  <c r="I1290" i="9"/>
  <c r="C1290" i="9"/>
  <c r="I1289" i="9"/>
  <c r="I1288" i="9"/>
  <c r="I1287" i="9"/>
  <c r="I1286" i="9"/>
  <c r="I1285" i="9"/>
  <c r="I1284" i="9"/>
  <c r="I1283" i="9"/>
  <c r="C1283" i="9"/>
  <c r="I1282" i="9"/>
  <c r="C1282" i="9"/>
  <c r="I1281" i="9"/>
  <c r="C1281" i="9"/>
  <c r="I1280" i="9"/>
  <c r="I1279" i="9"/>
  <c r="I1278" i="9"/>
  <c r="I1277" i="9"/>
  <c r="I1276" i="9"/>
  <c r="I1275" i="9"/>
  <c r="I1274" i="9"/>
  <c r="C1274" i="9"/>
  <c r="I1273" i="9"/>
  <c r="C1273" i="9"/>
  <c r="I1272" i="9"/>
  <c r="C1272" i="9"/>
  <c r="I1271" i="9"/>
  <c r="I1270" i="9"/>
  <c r="I1269" i="9"/>
  <c r="I1268" i="9"/>
  <c r="I1267" i="9"/>
  <c r="I1266" i="9"/>
  <c r="I1265" i="9"/>
  <c r="C1265" i="9"/>
  <c r="I1264" i="9"/>
  <c r="C1264" i="9"/>
  <c r="I1263" i="9"/>
  <c r="C1263" i="9"/>
  <c r="I1262" i="9"/>
  <c r="I1261" i="9"/>
  <c r="I1260" i="9"/>
  <c r="I1259" i="9"/>
  <c r="I1258" i="9"/>
  <c r="I1257" i="9"/>
  <c r="I1256" i="9"/>
  <c r="C1256" i="9"/>
  <c r="I1255" i="9"/>
  <c r="C1255" i="9"/>
  <c r="I1254" i="9"/>
  <c r="C1254" i="9"/>
  <c r="I1253" i="9"/>
  <c r="I1252" i="9"/>
  <c r="I1251" i="9"/>
  <c r="I1250" i="9"/>
  <c r="I1249" i="9"/>
  <c r="I1248" i="9"/>
  <c r="I1247" i="9"/>
  <c r="C1247" i="9"/>
  <c r="I1246" i="9"/>
  <c r="C1246" i="9"/>
  <c r="I1245" i="9"/>
  <c r="C1245" i="9"/>
  <c r="I1244" i="9"/>
  <c r="I1243" i="9"/>
  <c r="I1242" i="9"/>
  <c r="I1241" i="9"/>
  <c r="I1240" i="9"/>
  <c r="I1239" i="9"/>
  <c r="I1238" i="9"/>
  <c r="C1238" i="9"/>
  <c r="I1237" i="9"/>
  <c r="C1237" i="9"/>
  <c r="I1236" i="9"/>
  <c r="I1235" i="9"/>
  <c r="I1234" i="9"/>
  <c r="I1233" i="9"/>
  <c r="I1232" i="9"/>
  <c r="I1231" i="9"/>
  <c r="I1230" i="9"/>
  <c r="I1229" i="9"/>
  <c r="I1228" i="9"/>
  <c r="I1227" i="9"/>
  <c r="I1226" i="9"/>
  <c r="I1225" i="9"/>
  <c r="I1224" i="9"/>
  <c r="I1223" i="9"/>
  <c r="I1222" i="9"/>
  <c r="I1221" i="9"/>
  <c r="I1220" i="9"/>
  <c r="I1219" i="9"/>
  <c r="I1218" i="9"/>
  <c r="I1217" i="9"/>
  <c r="I1216" i="9"/>
  <c r="I1215" i="9"/>
  <c r="I1214" i="9"/>
  <c r="I1213" i="9"/>
  <c r="I1212" i="9"/>
  <c r="I1211" i="9"/>
  <c r="I1210" i="9"/>
  <c r="I1209" i="9"/>
  <c r="I1208" i="9"/>
  <c r="I1207" i="9"/>
  <c r="I1206" i="9"/>
  <c r="I1205" i="9"/>
  <c r="I1204" i="9"/>
  <c r="I1203" i="9"/>
  <c r="I1202" i="9"/>
  <c r="I1201" i="9"/>
  <c r="I1200" i="9"/>
  <c r="I1199" i="9"/>
  <c r="I1198" i="9"/>
  <c r="I1197" i="9"/>
  <c r="I1196" i="9"/>
  <c r="I1195" i="9"/>
  <c r="I1194" i="9"/>
  <c r="I1193" i="9"/>
  <c r="I1192" i="9"/>
  <c r="I1191" i="9"/>
  <c r="I1190" i="9"/>
  <c r="I1189" i="9"/>
  <c r="I1188" i="9"/>
  <c r="I1187" i="9"/>
  <c r="I1186" i="9"/>
  <c r="I1185" i="9"/>
  <c r="I1184" i="9"/>
  <c r="I1183" i="9"/>
  <c r="I1182" i="9"/>
  <c r="I1181" i="9"/>
  <c r="I1180" i="9"/>
  <c r="I1179" i="9"/>
  <c r="I1178" i="9"/>
  <c r="I1177" i="9"/>
  <c r="I1176" i="9"/>
  <c r="I1175" i="9"/>
  <c r="I1174" i="9"/>
  <c r="I1173" i="9"/>
  <c r="I1172" i="9"/>
  <c r="I1171" i="9"/>
  <c r="I1170" i="9"/>
  <c r="I1169" i="9"/>
  <c r="I1168" i="9"/>
  <c r="I1167" i="9"/>
  <c r="I1166" i="9"/>
  <c r="I1165" i="9"/>
  <c r="I1164" i="9"/>
  <c r="I1163" i="9"/>
  <c r="I1162" i="9"/>
  <c r="I1161" i="9"/>
  <c r="I1160" i="9"/>
  <c r="I1159" i="9"/>
  <c r="I1158" i="9"/>
  <c r="I1157" i="9"/>
  <c r="I1156" i="9"/>
  <c r="I1155" i="9"/>
  <c r="I1154" i="9"/>
  <c r="I1153" i="9"/>
  <c r="I1152" i="9"/>
  <c r="I1151" i="9"/>
  <c r="I1150" i="9"/>
  <c r="I1149" i="9"/>
  <c r="I1148" i="9"/>
  <c r="I1147" i="9"/>
  <c r="I1146" i="9"/>
  <c r="I1145" i="9"/>
  <c r="I1144" i="9"/>
  <c r="I1143" i="9"/>
  <c r="I1142" i="9"/>
  <c r="I1141" i="9"/>
  <c r="I1140" i="9"/>
  <c r="I1139" i="9"/>
  <c r="I1138" i="9"/>
  <c r="I1137" i="9"/>
  <c r="I1136" i="9"/>
  <c r="I1135" i="9"/>
  <c r="I1134" i="9"/>
  <c r="I1133" i="9"/>
  <c r="I1132" i="9"/>
  <c r="I1131" i="9"/>
  <c r="I1130" i="9"/>
  <c r="I1129" i="9"/>
  <c r="I1128" i="9"/>
  <c r="I1127" i="9"/>
  <c r="I1126" i="9"/>
  <c r="I1125" i="9"/>
  <c r="I1124" i="9"/>
  <c r="I1123" i="9"/>
  <c r="I1122" i="9"/>
  <c r="I1121" i="9"/>
  <c r="I1120" i="9"/>
  <c r="I1119" i="9"/>
  <c r="I1118" i="9"/>
  <c r="I1117" i="9"/>
  <c r="I1116" i="9"/>
  <c r="I1115" i="9"/>
  <c r="I1114" i="9"/>
  <c r="I1113" i="9"/>
  <c r="I1112" i="9"/>
  <c r="I1111" i="9"/>
  <c r="I1110" i="9"/>
  <c r="I1109" i="9"/>
  <c r="I1108" i="9"/>
  <c r="I1107" i="9"/>
  <c r="I1106" i="9"/>
  <c r="I1105" i="9"/>
  <c r="I1104" i="9"/>
  <c r="I1103" i="9"/>
  <c r="I1102" i="9"/>
  <c r="I1101" i="9"/>
  <c r="I1100" i="9"/>
  <c r="I1099" i="9"/>
  <c r="I1098" i="9"/>
  <c r="I1097" i="9"/>
  <c r="I1096" i="9"/>
  <c r="I1095" i="9"/>
  <c r="I1094" i="9"/>
  <c r="I1093" i="9"/>
  <c r="I1092" i="9"/>
  <c r="I1091" i="9"/>
  <c r="I1090" i="9"/>
  <c r="I1089" i="9"/>
  <c r="I1088" i="9"/>
  <c r="I1087" i="9"/>
  <c r="I1086" i="9"/>
  <c r="I1085" i="9"/>
  <c r="I1084" i="9"/>
  <c r="I1083" i="9"/>
  <c r="I1082" i="9"/>
  <c r="I1081" i="9"/>
  <c r="I1080" i="9"/>
  <c r="I1079" i="9"/>
  <c r="I1078" i="9"/>
  <c r="I1077" i="9"/>
  <c r="I1076" i="9"/>
  <c r="I1075" i="9"/>
  <c r="I1074" i="9"/>
  <c r="I1073" i="9"/>
  <c r="I1072" i="9"/>
  <c r="I1071" i="9"/>
  <c r="I1070" i="9"/>
  <c r="I1069" i="9"/>
  <c r="I1068" i="9"/>
  <c r="I1067" i="9"/>
  <c r="I1066" i="9"/>
  <c r="I1065" i="9"/>
  <c r="I1064" i="9"/>
  <c r="I1063" i="9"/>
  <c r="I1062" i="9"/>
  <c r="I1061" i="9"/>
  <c r="I1060" i="9"/>
  <c r="I1059" i="9"/>
  <c r="I1058" i="9"/>
  <c r="I1057" i="9"/>
  <c r="I1056" i="9"/>
  <c r="I1055" i="9"/>
  <c r="I1054" i="9"/>
  <c r="I1053" i="9"/>
  <c r="I1052" i="9"/>
  <c r="I1051" i="9"/>
  <c r="I1050" i="9"/>
  <c r="I1049" i="9"/>
  <c r="I1048" i="9"/>
  <c r="I1047" i="9"/>
  <c r="I1046" i="9"/>
  <c r="I1045" i="9"/>
  <c r="I1044" i="9"/>
  <c r="I1043" i="9"/>
  <c r="I1042" i="9"/>
  <c r="I1041" i="9"/>
  <c r="I1040" i="9"/>
  <c r="I1039" i="9"/>
  <c r="I1038" i="9"/>
  <c r="I1037" i="9"/>
  <c r="I1036" i="9"/>
  <c r="I1035" i="9"/>
  <c r="I1034" i="9"/>
  <c r="I1033" i="9"/>
  <c r="I1032" i="9"/>
  <c r="I1031" i="9"/>
  <c r="I1030" i="9"/>
  <c r="I1029" i="9"/>
  <c r="I1028" i="9"/>
  <c r="I1027" i="9"/>
  <c r="I1026" i="9"/>
  <c r="I1025" i="9"/>
  <c r="I1024" i="9"/>
  <c r="I1023" i="9"/>
  <c r="I1022" i="9"/>
  <c r="I1021" i="9"/>
  <c r="I1020" i="9"/>
  <c r="I1019" i="9"/>
  <c r="I1018" i="9"/>
  <c r="I1017" i="9"/>
  <c r="I1016" i="9"/>
  <c r="I1015" i="9"/>
  <c r="I1014" i="9"/>
  <c r="I1013" i="9"/>
  <c r="I1012" i="9"/>
  <c r="I1011" i="9"/>
  <c r="I1010" i="9"/>
  <c r="I1009" i="9"/>
  <c r="I1008" i="9"/>
  <c r="I1007" i="9"/>
  <c r="I1006" i="9"/>
  <c r="I1005" i="9"/>
  <c r="I1004" i="9"/>
  <c r="I1003" i="9"/>
  <c r="I1002" i="9"/>
  <c r="I1001" i="9"/>
  <c r="I1000" i="9"/>
  <c r="I999" i="9"/>
  <c r="I998" i="9"/>
  <c r="I997" i="9"/>
  <c r="I996" i="9"/>
  <c r="I995" i="9"/>
  <c r="I994" i="9"/>
  <c r="I993" i="9"/>
  <c r="I992" i="9"/>
  <c r="I991" i="9"/>
  <c r="I990" i="9"/>
  <c r="I989" i="9"/>
  <c r="I988" i="9"/>
  <c r="I987" i="9"/>
  <c r="I986" i="9"/>
  <c r="I985" i="9"/>
  <c r="I984" i="9"/>
  <c r="I983" i="9"/>
  <c r="I982" i="9"/>
  <c r="I981" i="9"/>
  <c r="I980" i="9"/>
  <c r="I979" i="9"/>
  <c r="I978" i="9"/>
  <c r="I977" i="9"/>
  <c r="I976" i="9"/>
  <c r="I975" i="9"/>
  <c r="I974" i="9"/>
  <c r="I973" i="9"/>
  <c r="I972" i="9"/>
  <c r="I971" i="9"/>
  <c r="I970" i="9"/>
  <c r="I969" i="9"/>
  <c r="I968" i="9"/>
  <c r="I967" i="9"/>
  <c r="I966" i="9"/>
  <c r="I965" i="9"/>
  <c r="I964" i="9"/>
  <c r="I963" i="9"/>
  <c r="I962" i="9"/>
  <c r="I961" i="9"/>
  <c r="I960" i="9"/>
  <c r="I959" i="9"/>
  <c r="I958" i="9"/>
  <c r="I957" i="9"/>
  <c r="I956" i="9"/>
  <c r="I955" i="9"/>
  <c r="I954" i="9"/>
  <c r="I953" i="9"/>
  <c r="I952" i="9"/>
  <c r="I951" i="9"/>
  <c r="I950" i="9"/>
  <c r="I949" i="9"/>
  <c r="I948" i="9"/>
  <c r="I947" i="9"/>
  <c r="I946" i="9"/>
  <c r="I945" i="9"/>
  <c r="I944" i="9"/>
  <c r="I943" i="9"/>
  <c r="I942" i="9"/>
  <c r="I941" i="9"/>
  <c r="I940" i="9"/>
  <c r="I939" i="9"/>
  <c r="I938" i="9"/>
  <c r="I937" i="9"/>
  <c r="I936" i="9"/>
  <c r="I935" i="9"/>
  <c r="I934" i="9"/>
  <c r="I933" i="9"/>
  <c r="I932" i="9"/>
  <c r="I931" i="9"/>
  <c r="I930" i="9"/>
  <c r="I929" i="9"/>
  <c r="I928" i="9"/>
  <c r="I927" i="9"/>
  <c r="I926" i="9"/>
  <c r="I925" i="9"/>
  <c r="I924" i="9"/>
  <c r="I923" i="9"/>
  <c r="I922" i="9"/>
  <c r="I921" i="9"/>
  <c r="I920" i="9"/>
  <c r="I919" i="9"/>
  <c r="I918" i="9"/>
  <c r="I917" i="9"/>
  <c r="I916" i="9"/>
  <c r="I915" i="9"/>
  <c r="I914" i="9"/>
  <c r="I913" i="9"/>
  <c r="I912" i="9"/>
  <c r="I911" i="9"/>
  <c r="I910" i="9"/>
  <c r="I909" i="9"/>
  <c r="I908" i="9"/>
  <c r="I907" i="9"/>
  <c r="I906" i="9"/>
  <c r="I905" i="9"/>
  <c r="I904" i="9"/>
  <c r="I903" i="9"/>
  <c r="I902" i="9"/>
  <c r="I901" i="9"/>
  <c r="I900" i="9"/>
  <c r="I899" i="9"/>
  <c r="I898" i="9"/>
  <c r="I897" i="9"/>
  <c r="I896" i="9"/>
  <c r="I895" i="9"/>
  <c r="I894" i="9"/>
  <c r="I893" i="9"/>
  <c r="I892" i="9"/>
  <c r="I891" i="9"/>
  <c r="I890" i="9"/>
  <c r="I889" i="9"/>
  <c r="I888" i="9"/>
  <c r="I887" i="9"/>
  <c r="I886" i="9"/>
  <c r="I885" i="9"/>
  <c r="I884" i="9"/>
  <c r="I883" i="9"/>
  <c r="I882" i="9"/>
  <c r="I881" i="9"/>
  <c r="I880" i="9"/>
  <c r="I879" i="9"/>
  <c r="I878" i="9"/>
  <c r="I877" i="9"/>
  <c r="I876" i="9"/>
  <c r="I875" i="9"/>
  <c r="I874" i="9"/>
  <c r="I873" i="9"/>
  <c r="I872" i="9"/>
  <c r="I871" i="9"/>
  <c r="I870" i="9"/>
  <c r="I869" i="9"/>
  <c r="I868" i="9"/>
  <c r="I867" i="9"/>
  <c r="I866" i="9"/>
  <c r="I865" i="9"/>
  <c r="I864" i="9"/>
  <c r="I863" i="9"/>
  <c r="I862" i="9"/>
  <c r="I861" i="9"/>
  <c r="I860" i="9"/>
  <c r="I859" i="9"/>
  <c r="I858" i="9"/>
  <c r="I857" i="9"/>
  <c r="I856" i="9"/>
  <c r="I855" i="9"/>
  <c r="I854" i="9"/>
  <c r="I853" i="9"/>
  <c r="I852" i="9"/>
  <c r="I851" i="9"/>
  <c r="I850" i="9"/>
  <c r="I849" i="9"/>
  <c r="I848" i="9"/>
  <c r="I847" i="9"/>
  <c r="I846" i="9"/>
  <c r="I845" i="9"/>
  <c r="I844" i="9"/>
  <c r="I843" i="9"/>
  <c r="I842" i="9"/>
  <c r="I841" i="9"/>
  <c r="I840" i="9"/>
  <c r="I839" i="9"/>
  <c r="I838" i="9"/>
  <c r="I837" i="9"/>
  <c r="I836" i="9"/>
  <c r="I835" i="9"/>
  <c r="I834" i="9"/>
  <c r="I833" i="9"/>
  <c r="I832" i="9"/>
  <c r="I831" i="9"/>
  <c r="I830" i="9"/>
  <c r="I829" i="9"/>
  <c r="I828" i="9"/>
  <c r="I827" i="9"/>
  <c r="I826" i="9"/>
  <c r="I825" i="9"/>
  <c r="I824" i="9"/>
  <c r="I823" i="9"/>
  <c r="I822" i="9"/>
  <c r="I821" i="9"/>
  <c r="I820" i="9"/>
  <c r="I819" i="9"/>
  <c r="I818" i="9"/>
  <c r="I817" i="9"/>
  <c r="I816" i="9"/>
  <c r="I815" i="9"/>
  <c r="I814" i="9"/>
  <c r="I813" i="9"/>
  <c r="I812" i="9"/>
  <c r="I811" i="9"/>
  <c r="I810" i="9"/>
  <c r="I809" i="9"/>
  <c r="I808" i="9"/>
  <c r="I807" i="9"/>
  <c r="I806" i="9"/>
  <c r="I805" i="9"/>
  <c r="I804" i="9"/>
  <c r="I803" i="9"/>
  <c r="I802" i="9"/>
  <c r="I801" i="9"/>
  <c r="I800" i="9"/>
  <c r="I799" i="9"/>
  <c r="I798" i="9"/>
  <c r="I797" i="9"/>
  <c r="I796" i="9"/>
  <c r="I795" i="9"/>
  <c r="I794" i="9"/>
  <c r="I793" i="9"/>
  <c r="I792" i="9"/>
  <c r="I791" i="9"/>
  <c r="I790" i="9"/>
  <c r="I789" i="9"/>
  <c r="I788" i="9"/>
  <c r="I787" i="9"/>
  <c r="I786" i="9"/>
  <c r="I785" i="9"/>
  <c r="I784" i="9"/>
  <c r="I783" i="9"/>
  <c r="I782" i="9"/>
  <c r="I781" i="9"/>
  <c r="I780" i="9"/>
  <c r="I779" i="9"/>
  <c r="I778" i="9"/>
  <c r="I777" i="9"/>
  <c r="I776" i="9"/>
  <c r="I775" i="9"/>
  <c r="I774" i="9"/>
  <c r="I773" i="9"/>
  <c r="I772" i="9"/>
  <c r="I771" i="9"/>
  <c r="I770" i="9"/>
  <c r="I769" i="9"/>
  <c r="I768" i="9"/>
  <c r="I767" i="9"/>
  <c r="I766" i="9"/>
  <c r="I765" i="9"/>
  <c r="I764" i="9"/>
  <c r="I763" i="9"/>
  <c r="I762" i="9"/>
  <c r="I761" i="9"/>
  <c r="I760" i="9"/>
  <c r="I759" i="9"/>
  <c r="I758" i="9"/>
  <c r="I757" i="9"/>
  <c r="I756" i="9"/>
  <c r="I755" i="9"/>
  <c r="I754" i="9"/>
  <c r="I753" i="9"/>
  <c r="I752" i="9"/>
  <c r="I751" i="9"/>
  <c r="I750" i="9"/>
  <c r="I749" i="9"/>
  <c r="I748" i="9"/>
  <c r="I747" i="9"/>
  <c r="I746" i="9"/>
  <c r="I745" i="9"/>
  <c r="I744" i="9"/>
  <c r="I743" i="9"/>
  <c r="I742" i="9"/>
  <c r="I741" i="9"/>
  <c r="I740" i="9"/>
  <c r="I739" i="9"/>
  <c r="I738" i="9"/>
  <c r="I737" i="9"/>
  <c r="I736" i="9"/>
  <c r="I735" i="9"/>
  <c r="I734" i="9"/>
  <c r="I733" i="9"/>
  <c r="I732" i="9"/>
  <c r="I731" i="9"/>
  <c r="I730" i="9"/>
  <c r="I729" i="9"/>
  <c r="I728" i="9"/>
  <c r="I727" i="9"/>
  <c r="I726" i="9"/>
  <c r="I725" i="9"/>
  <c r="I724" i="9"/>
  <c r="I723" i="9"/>
  <c r="I722" i="9"/>
  <c r="I721" i="9"/>
  <c r="I720" i="9"/>
  <c r="I719" i="9"/>
  <c r="I718" i="9"/>
  <c r="I717" i="9"/>
  <c r="I716" i="9"/>
  <c r="I715" i="9"/>
  <c r="I714" i="9"/>
  <c r="I713" i="9"/>
  <c r="I712" i="9"/>
  <c r="I711" i="9"/>
  <c r="I710" i="9"/>
  <c r="I709" i="9"/>
  <c r="I708" i="9"/>
  <c r="I707" i="9"/>
  <c r="I706" i="9"/>
  <c r="I705" i="9"/>
  <c r="I704" i="9"/>
  <c r="I703" i="9"/>
  <c r="I702" i="9"/>
  <c r="I701" i="9"/>
  <c r="I700" i="9"/>
  <c r="I699" i="9"/>
  <c r="I698" i="9"/>
  <c r="I697" i="9"/>
  <c r="I696" i="9"/>
  <c r="I695" i="9"/>
  <c r="I694" i="9"/>
  <c r="I693" i="9"/>
  <c r="I692" i="9"/>
  <c r="I691" i="9"/>
  <c r="I690" i="9"/>
  <c r="I689" i="9"/>
  <c r="I688" i="9"/>
  <c r="I687" i="9"/>
  <c r="I686" i="9"/>
  <c r="I685" i="9"/>
  <c r="I684" i="9"/>
  <c r="I683" i="9"/>
  <c r="I682" i="9"/>
  <c r="I681" i="9"/>
  <c r="I680" i="9"/>
  <c r="I679" i="9"/>
  <c r="I678" i="9"/>
  <c r="I677" i="9"/>
  <c r="I676" i="9"/>
  <c r="I675" i="9"/>
  <c r="I674" i="9"/>
  <c r="I673" i="9"/>
  <c r="I672" i="9"/>
  <c r="I671" i="9"/>
  <c r="I670" i="9"/>
  <c r="I669" i="9"/>
  <c r="I668" i="9"/>
  <c r="I667" i="9"/>
  <c r="I666" i="9"/>
  <c r="I665" i="9"/>
  <c r="I664" i="9"/>
  <c r="I663" i="9"/>
  <c r="I662" i="9"/>
  <c r="I661" i="9"/>
  <c r="I660" i="9"/>
  <c r="I659" i="9"/>
  <c r="I658" i="9"/>
  <c r="I657" i="9"/>
  <c r="I656" i="9"/>
  <c r="I655" i="9"/>
  <c r="I654" i="9"/>
  <c r="I653" i="9"/>
  <c r="I652" i="9"/>
  <c r="I651" i="9"/>
  <c r="I650" i="9"/>
  <c r="I649" i="9"/>
  <c r="I648" i="9"/>
  <c r="I647" i="9"/>
  <c r="I646" i="9"/>
  <c r="I645" i="9"/>
  <c r="I644" i="9"/>
  <c r="I643" i="9"/>
  <c r="I642" i="9"/>
  <c r="I641" i="9"/>
  <c r="I640" i="9"/>
  <c r="I639" i="9"/>
  <c r="I638" i="9"/>
  <c r="I637" i="9"/>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C21" i="9"/>
  <c r="I29" i="9"/>
  <c r="I28" i="9"/>
  <c r="I27" i="9"/>
  <c r="I26" i="9"/>
  <c r="I25" i="9"/>
  <c r="I24" i="9"/>
  <c r="I23" i="9"/>
  <c r="I22" i="9"/>
  <c r="I21" i="9"/>
  <c r="C12" i="9"/>
  <c r="C5" i="9"/>
  <c r="C5" i="7"/>
  <c r="I12" i="9"/>
  <c r="I13" i="9"/>
  <c r="I14" i="9"/>
  <c r="I15" i="9"/>
  <c r="I20" i="9"/>
  <c r="I19" i="9"/>
  <c r="I18" i="9"/>
  <c r="I17" i="9"/>
  <c r="I16" i="9"/>
  <c r="O24" i="7"/>
  <c r="L24" i="7"/>
  <c r="I24" i="7"/>
  <c r="I25" i="7" s="1"/>
  <c r="F24" i="7"/>
  <c r="F25" i="7" s="1"/>
  <c r="C24" i="7"/>
  <c r="C25" i="7" s="1"/>
  <c r="Q21" i="6"/>
  <c r="C26" i="9" s="1"/>
  <c r="Q22" i="6"/>
  <c r="C35" i="9" s="1"/>
  <c r="Q23" i="6"/>
  <c r="C44" i="9" s="1"/>
  <c r="Q24" i="6"/>
  <c r="C53" i="9" s="1"/>
  <c r="Q25" i="6"/>
  <c r="C62" i="9" s="1"/>
  <c r="Q26" i="6"/>
  <c r="C71" i="9" s="1"/>
  <c r="Q27" i="6"/>
  <c r="C80" i="9" s="1"/>
  <c r="Q28" i="6"/>
  <c r="C89" i="9" s="1"/>
  <c r="Q29" i="6"/>
  <c r="C98" i="9" s="1"/>
  <c r="Q30" i="6"/>
  <c r="C107" i="9" s="1"/>
  <c r="Q31" i="6"/>
  <c r="C116" i="9" s="1"/>
  <c r="Q32" i="6"/>
  <c r="C125" i="9" s="1"/>
  <c r="Q33" i="6"/>
  <c r="C134" i="9" s="1"/>
  <c r="Q34" i="6"/>
  <c r="C143" i="9" s="1"/>
  <c r="Q35" i="6"/>
  <c r="C152" i="9" s="1"/>
  <c r="Q36" i="6"/>
  <c r="C161" i="9" s="1"/>
  <c r="Q37" i="6"/>
  <c r="C170" i="9" s="1"/>
  <c r="Q38" i="6"/>
  <c r="C179" i="9" s="1"/>
  <c r="Q39" i="6"/>
  <c r="C188" i="9" s="1"/>
  <c r="Q40" i="6"/>
  <c r="C197" i="9" s="1"/>
  <c r="Q41" i="6"/>
  <c r="C206" i="9" s="1"/>
  <c r="Q42" i="6"/>
  <c r="C215" i="9" s="1"/>
  <c r="Q43" i="6"/>
  <c r="C224" i="9" s="1"/>
  <c r="Q44" i="6"/>
  <c r="C233" i="9" s="1"/>
  <c r="Q45" i="6"/>
  <c r="C242" i="9" s="1"/>
  <c r="Q46" i="6"/>
  <c r="C251" i="9" s="1"/>
  <c r="Q47" i="6"/>
  <c r="C260" i="9" s="1"/>
  <c r="Q48" i="6"/>
  <c r="C269" i="9" s="1"/>
  <c r="Q49" i="6"/>
  <c r="C278" i="9" s="1"/>
  <c r="Q50" i="6"/>
  <c r="C287" i="9" s="1"/>
  <c r="Q51" i="6"/>
  <c r="C296" i="9" s="1"/>
  <c r="Q52" i="6"/>
  <c r="C305" i="9" s="1"/>
  <c r="Q53" i="6"/>
  <c r="C314" i="9" s="1"/>
  <c r="Q54" i="6"/>
  <c r="C323" i="9" s="1"/>
  <c r="Q55" i="6"/>
  <c r="C332" i="9" s="1"/>
  <c r="Q56" i="6"/>
  <c r="C341" i="9" s="1"/>
  <c r="Q57" i="6"/>
  <c r="C350" i="9" s="1"/>
  <c r="Q58" i="6"/>
  <c r="C359" i="9" s="1"/>
  <c r="Q59" i="6"/>
  <c r="C368" i="9" s="1"/>
  <c r="Q60" i="6"/>
  <c r="C377" i="9" s="1"/>
  <c r="Q61" i="6"/>
  <c r="C386" i="9" s="1"/>
  <c r="Q62" i="6"/>
  <c r="C395" i="9" s="1"/>
  <c r="Q63" i="6"/>
  <c r="C404" i="9" s="1"/>
  <c r="Q64" i="6"/>
  <c r="C413" i="9" s="1"/>
  <c r="Q65" i="6"/>
  <c r="C422" i="9" s="1"/>
  <c r="Q66" i="6"/>
  <c r="C431" i="9" s="1"/>
  <c r="Q67" i="6"/>
  <c r="C440" i="9" s="1"/>
  <c r="Q68" i="6"/>
  <c r="C449" i="9" s="1"/>
  <c r="Q69" i="6"/>
  <c r="C458" i="9" s="1"/>
  <c r="Q70" i="6"/>
  <c r="C467" i="9" s="1"/>
  <c r="Q71" i="6"/>
  <c r="C476" i="9" s="1"/>
  <c r="Q72" i="6"/>
  <c r="C485" i="9" s="1"/>
  <c r="Q73" i="6"/>
  <c r="C494" i="9" s="1"/>
  <c r="Q74" i="6"/>
  <c r="C503" i="9" s="1"/>
  <c r="Q75" i="6"/>
  <c r="C512" i="9" s="1"/>
  <c r="Q76" i="6"/>
  <c r="C521" i="9" s="1"/>
  <c r="Q77" i="6"/>
  <c r="Q78" i="6"/>
  <c r="C530" i="9" s="1"/>
  <c r="Q79" i="6"/>
  <c r="C548" i="9" s="1"/>
  <c r="Q80" i="6"/>
  <c r="C557" i="9" s="1"/>
  <c r="Q81" i="6"/>
  <c r="C566" i="9" s="1"/>
  <c r="Q82" i="6"/>
  <c r="C575" i="9" s="1"/>
  <c r="Q83" i="6"/>
  <c r="C584" i="9" s="1"/>
  <c r="Q84" i="6"/>
  <c r="C593" i="9" s="1"/>
  <c r="Q85" i="6"/>
  <c r="C602" i="9" s="1"/>
  <c r="Q86" i="6"/>
  <c r="C611" i="9" s="1"/>
  <c r="Q87" i="6"/>
  <c r="C620" i="9" s="1"/>
  <c r="Q88" i="6"/>
  <c r="C629" i="9" s="1"/>
  <c r="Q89" i="6"/>
  <c r="C638" i="9" s="1"/>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P28" i="6"/>
  <c r="C87" i="9" s="1"/>
  <c r="P29" i="6"/>
  <c r="C96" i="9" s="1"/>
  <c r="P30" i="6"/>
  <c r="C105" i="9" s="1"/>
  <c r="P31" i="6"/>
  <c r="C114" i="9" s="1"/>
  <c r="P32" i="6"/>
  <c r="C123" i="9" s="1"/>
  <c r="P33" i="6"/>
  <c r="C132" i="9" s="1"/>
  <c r="P34" i="6"/>
  <c r="C141" i="9" s="1"/>
  <c r="P35" i="6"/>
  <c r="C150" i="9" s="1"/>
  <c r="P36" i="6"/>
  <c r="C159" i="9" s="1"/>
  <c r="P37" i="6"/>
  <c r="C168" i="9" s="1"/>
  <c r="P38" i="6"/>
  <c r="C177" i="9" s="1"/>
  <c r="P39" i="6"/>
  <c r="C186" i="9" s="1"/>
  <c r="P40" i="6"/>
  <c r="C195" i="9" s="1"/>
  <c r="P41" i="6"/>
  <c r="C204" i="9" s="1"/>
  <c r="P42" i="6"/>
  <c r="C213" i="9" s="1"/>
  <c r="P43" i="6"/>
  <c r="C222" i="9" s="1"/>
  <c r="P44" i="6"/>
  <c r="C231" i="9" s="1"/>
  <c r="P45" i="6"/>
  <c r="C240" i="9" s="1"/>
  <c r="P46" i="6"/>
  <c r="C249" i="9" s="1"/>
  <c r="P47" i="6"/>
  <c r="C258" i="9" s="1"/>
  <c r="P48" i="6"/>
  <c r="C267" i="9" s="1"/>
  <c r="P49" i="6"/>
  <c r="C276" i="9" s="1"/>
  <c r="P50" i="6"/>
  <c r="C285" i="9" s="1"/>
  <c r="P51" i="6"/>
  <c r="C294" i="9" s="1"/>
  <c r="P52" i="6"/>
  <c r="C303" i="9" s="1"/>
  <c r="P53" i="6"/>
  <c r="C312" i="9" s="1"/>
  <c r="P54" i="6"/>
  <c r="C321" i="9" s="1"/>
  <c r="P55" i="6"/>
  <c r="C330" i="9" s="1"/>
  <c r="P56" i="6"/>
  <c r="C339" i="9" s="1"/>
  <c r="P57" i="6"/>
  <c r="C348" i="9" s="1"/>
  <c r="P58" i="6"/>
  <c r="C357" i="9" s="1"/>
  <c r="P59" i="6"/>
  <c r="C366" i="9" s="1"/>
  <c r="P60" i="6"/>
  <c r="C375" i="9" s="1"/>
  <c r="P61" i="6"/>
  <c r="C384" i="9" s="1"/>
  <c r="P62" i="6"/>
  <c r="C393" i="9" s="1"/>
  <c r="P63" i="6"/>
  <c r="C402" i="9" s="1"/>
  <c r="P64" i="6"/>
  <c r="C411" i="9" s="1"/>
  <c r="P65" i="6"/>
  <c r="C420" i="9" s="1"/>
  <c r="P66" i="6"/>
  <c r="C429" i="9" s="1"/>
  <c r="P67" i="6"/>
  <c r="C438" i="9" s="1"/>
  <c r="P68" i="6"/>
  <c r="C447" i="9" s="1"/>
  <c r="P69" i="6"/>
  <c r="C456" i="9" s="1"/>
  <c r="P70" i="6"/>
  <c r="C465" i="9" s="1"/>
  <c r="P71" i="6"/>
  <c r="C474" i="9" s="1"/>
  <c r="P72" i="6"/>
  <c r="C483" i="9" s="1"/>
  <c r="P73" i="6"/>
  <c r="C492" i="9" s="1"/>
  <c r="P74" i="6"/>
  <c r="C501" i="9" s="1"/>
  <c r="P75" i="6"/>
  <c r="C510" i="9" s="1"/>
  <c r="P76" i="6"/>
  <c r="C519" i="9" s="1"/>
  <c r="P77" i="6"/>
  <c r="C528" i="9" s="1"/>
  <c r="P78" i="6"/>
  <c r="C537" i="9" s="1"/>
  <c r="P79" i="6"/>
  <c r="C546" i="9" s="1"/>
  <c r="P80" i="6"/>
  <c r="C555" i="9" s="1"/>
  <c r="P81" i="6"/>
  <c r="C564" i="9" s="1"/>
  <c r="P82" i="6"/>
  <c r="C573" i="9" s="1"/>
  <c r="P83" i="6"/>
  <c r="C582" i="9" s="1"/>
  <c r="P84" i="6"/>
  <c r="C591" i="9" s="1"/>
  <c r="P85" i="6"/>
  <c r="C600" i="9" s="1"/>
  <c r="P86" i="6"/>
  <c r="C609" i="9" s="1"/>
  <c r="P87" i="6"/>
  <c r="C618" i="9" s="1"/>
  <c r="P88" i="6"/>
  <c r="C627" i="9" s="1"/>
  <c r="P89" i="6"/>
  <c r="C636" i="9" s="1"/>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21" i="6"/>
  <c r="C24" i="9" s="1"/>
  <c r="P22" i="6"/>
  <c r="C33" i="9" s="1"/>
  <c r="P23" i="6"/>
  <c r="C42" i="9" s="1"/>
  <c r="P24" i="6"/>
  <c r="C51" i="9" s="1"/>
  <c r="P25" i="6"/>
  <c r="C60" i="9" s="1"/>
  <c r="P26" i="6"/>
  <c r="C69" i="9" s="1"/>
  <c r="P27" i="6"/>
  <c r="C78" i="9" s="1"/>
  <c r="Q20" i="6"/>
  <c r="C17" i="9" s="1"/>
  <c r="P20" i="6"/>
  <c r="C15" i="9" s="1"/>
  <c r="A8" i="9"/>
  <c r="A7" i="9"/>
  <c r="A6" i="9"/>
  <c r="A5" i="9"/>
  <c r="A4" i="9"/>
  <c r="C539" i="9" l="1"/>
  <c r="K1029" i="9"/>
  <c r="K939" i="9"/>
  <c r="K1020" i="9"/>
  <c r="K1038" i="9"/>
  <c r="I1452" i="9"/>
  <c r="K1083" i="9"/>
  <c r="K39" i="9"/>
  <c r="K147" i="9"/>
  <c r="K471" i="9"/>
  <c r="K489" i="9"/>
  <c r="K507" i="9"/>
  <c r="K525" i="9"/>
  <c r="K543" i="9"/>
  <c r="K579" i="9"/>
  <c r="K615" i="9"/>
  <c r="K651" i="9"/>
  <c r="K687" i="9"/>
  <c r="K723" i="9"/>
  <c r="K759" i="9"/>
  <c r="K795" i="9"/>
  <c r="K831" i="9"/>
  <c r="K867" i="9"/>
  <c r="K903" i="9"/>
  <c r="K1182" i="9"/>
  <c r="K1218" i="9"/>
  <c r="K1236" i="9"/>
  <c r="K1254" i="9"/>
  <c r="K1272" i="9"/>
  <c r="K975" i="9"/>
  <c r="K1011" i="9"/>
  <c r="K1047" i="9"/>
  <c r="K1128" i="9"/>
  <c r="K66" i="9"/>
  <c r="K102" i="9"/>
  <c r="K138" i="9"/>
  <c r="K597" i="9"/>
  <c r="K606" i="9"/>
  <c r="K732" i="9"/>
  <c r="K741" i="9"/>
  <c r="K750" i="9"/>
  <c r="K876" i="9"/>
  <c r="K885" i="9"/>
  <c r="K894" i="9"/>
  <c r="K1119" i="9"/>
  <c r="K1155" i="9"/>
  <c r="K1200" i="9"/>
  <c r="K21" i="9"/>
  <c r="K174" i="9"/>
  <c r="K210" i="9"/>
  <c r="K228" i="9"/>
  <c r="K246" i="9"/>
  <c r="K264" i="9"/>
  <c r="K282" i="9"/>
  <c r="K354" i="9"/>
  <c r="K426" i="9"/>
  <c r="K561" i="9"/>
  <c r="K624" i="9"/>
  <c r="K642" i="9"/>
  <c r="K786" i="9"/>
  <c r="K912" i="9"/>
  <c r="K921" i="9"/>
  <c r="K1056" i="9"/>
  <c r="K1065" i="9"/>
  <c r="K1137" i="9"/>
  <c r="K1290" i="9"/>
  <c r="K1308" i="9"/>
  <c r="K30" i="9"/>
  <c r="K48" i="9"/>
  <c r="K57" i="9"/>
  <c r="K75" i="9"/>
  <c r="K84" i="9"/>
  <c r="K93" i="9"/>
  <c r="K111" i="9"/>
  <c r="K129" i="9"/>
  <c r="K156" i="9"/>
  <c r="K480" i="9"/>
  <c r="K498" i="9"/>
  <c r="K516" i="9"/>
  <c r="K534" i="9"/>
  <c r="K588" i="9"/>
  <c r="K660" i="9"/>
  <c r="K669" i="9"/>
  <c r="K678" i="9"/>
  <c r="K804" i="9"/>
  <c r="K813" i="9"/>
  <c r="K822" i="9"/>
  <c r="K948" i="9"/>
  <c r="K957" i="9"/>
  <c r="K966" i="9"/>
  <c r="K1092" i="9"/>
  <c r="K1101" i="9"/>
  <c r="K1110" i="9"/>
  <c r="K1173" i="9"/>
  <c r="K1191" i="9"/>
  <c r="K1209" i="9"/>
  <c r="K1227" i="9"/>
  <c r="K1245" i="9"/>
  <c r="K1263" i="9"/>
  <c r="K120" i="9"/>
  <c r="K318" i="9"/>
  <c r="K390" i="9"/>
  <c r="K462" i="9"/>
  <c r="K633" i="9"/>
  <c r="K768" i="9"/>
  <c r="K777" i="9"/>
  <c r="K930" i="9"/>
  <c r="K1074" i="9"/>
  <c r="K1164" i="9"/>
  <c r="K1326" i="9"/>
  <c r="K1344" i="9"/>
  <c r="K165" i="9"/>
  <c r="K183" i="9"/>
  <c r="K192" i="9"/>
  <c r="K201" i="9"/>
  <c r="K219" i="9"/>
  <c r="K237" i="9"/>
  <c r="K255" i="9"/>
  <c r="K273" i="9"/>
  <c r="K291" i="9"/>
  <c r="K300" i="9"/>
  <c r="K309" i="9"/>
  <c r="K327" i="9"/>
  <c r="K336" i="9"/>
  <c r="K345" i="9"/>
  <c r="K363" i="9"/>
  <c r="K372" i="9"/>
  <c r="K381" i="9"/>
  <c r="K399" i="9"/>
  <c r="K408" i="9"/>
  <c r="K417" i="9"/>
  <c r="K435" i="9"/>
  <c r="K444" i="9"/>
  <c r="K453" i="9"/>
  <c r="K552" i="9"/>
  <c r="K570" i="9"/>
  <c r="K696" i="9"/>
  <c r="K705" i="9"/>
  <c r="K714" i="9"/>
  <c r="K840" i="9"/>
  <c r="K849" i="9"/>
  <c r="K858" i="9"/>
  <c r="K984" i="9"/>
  <c r="K993" i="9"/>
  <c r="K1002" i="9"/>
  <c r="K1146" i="9"/>
  <c r="K1281" i="9"/>
  <c r="K1299" i="9"/>
  <c r="K1317" i="9"/>
  <c r="K1335" i="9"/>
  <c r="K1353" i="9"/>
  <c r="K12" i="9"/>
  <c r="A8" i="7"/>
  <c r="A7" i="7"/>
  <c r="A6" i="7"/>
  <c r="A5" i="7"/>
  <c r="A4" i="7"/>
  <c r="K1452" i="9" l="1"/>
  <c r="P12" i="7"/>
  <c r="P24" i="7" s="1"/>
  <c r="Q24" i="7" s="1"/>
  <c r="M12" i="7"/>
  <c r="M24" i="7" s="1"/>
  <c r="N24" i="7" s="1"/>
  <c r="J12" i="7"/>
  <c r="J24" i="7" s="1"/>
  <c r="K24" i="7" s="1"/>
  <c r="G12" i="7"/>
  <c r="D12" i="7"/>
  <c r="E12" i="7" s="1"/>
  <c r="R34" i="7"/>
  <c r="S34" i="7" s="1"/>
  <c r="R23" i="7"/>
  <c r="R22" i="7"/>
  <c r="R21" i="7"/>
  <c r="R20" i="7"/>
  <c r="R19" i="7"/>
  <c r="R18" i="7"/>
  <c r="R17" i="7"/>
  <c r="R16" i="7"/>
  <c r="R15" i="7"/>
  <c r="R14" i="7"/>
  <c r="E14" i="7"/>
  <c r="R13" i="7"/>
  <c r="R12" i="7"/>
  <c r="G24" i="7" l="1"/>
  <c r="H24" i="7" s="1"/>
  <c r="H21" i="7"/>
  <c r="R24" i="7"/>
  <c r="K14" i="7"/>
  <c r="N16" i="7"/>
  <c r="E18" i="7"/>
  <c r="Q14" i="7"/>
  <c r="H14" i="7"/>
  <c r="Q13" i="7"/>
  <c r="K19" i="7"/>
  <c r="E22" i="7"/>
  <c r="K13" i="7"/>
  <c r="H17" i="7"/>
  <c r="K23" i="7"/>
  <c r="K17" i="7"/>
  <c r="K12" i="7"/>
  <c r="H16" i="7"/>
  <c r="Q21" i="7"/>
  <c r="K21" i="7"/>
  <c r="K16" i="7"/>
  <c r="H13" i="7"/>
  <c r="Q17" i="7"/>
  <c r="K20" i="7"/>
  <c r="K15" i="7"/>
  <c r="H20" i="7"/>
  <c r="H12" i="7"/>
  <c r="N17" i="7"/>
  <c r="Q20" i="7"/>
  <c r="Q16" i="7"/>
  <c r="Q12" i="7"/>
  <c r="N20" i="7"/>
  <c r="N12" i="7"/>
  <c r="E13" i="7"/>
  <c r="E21" i="7"/>
  <c r="Q23" i="7"/>
  <c r="Q19" i="7"/>
  <c r="Q15" i="7"/>
  <c r="N23" i="7"/>
  <c r="N19" i="7"/>
  <c r="N15" i="7"/>
  <c r="H23" i="7"/>
  <c r="H19" i="7"/>
  <c r="H15" i="7"/>
  <c r="E16" i="7"/>
  <c r="E19" i="7"/>
  <c r="Q22" i="7"/>
  <c r="Q18" i="7"/>
  <c r="N22" i="7"/>
  <c r="N18" i="7"/>
  <c r="N14" i="7"/>
  <c r="K22" i="7"/>
  <c r="K18" i="7"/>
  <c r="H22" i="7"/>
  <c r="H18" i="7"/>
  <c r="N13" i="7"/>
  <c r="N21" i="7"/>
  <c r="D24" i="7"/>
  <c r="E24" i="7" s="1"/>
  <c r="S12" i="7"/>
  <c r="S24" i="7" s="1"/>
  <c r="E15" i="7"/>
  <c r="E17" i="7"/>
  <c r="E20" i="7"/>
  <c r="E23" i="7"/>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S1575" i="2"/>
  <c r="S1576" i="2"/>
  <c r="S1577" i="2"/>
  <c r="S1578" i="2"/>
  <c r="S1579" i="2"/>
  <c r="S1580" i="2"/>
  <c r="S1581" i="2"/>
  <c r="S1582" i="2"/>
  <c r="S1583" i="2"/>
  <c r="S1584" i="2"/>
  <c r="S1585" i="2"/>
  <c r="S1586" i="2"/>
  <c r="S1587" i="2"/>
  <c r="S1588" i="2"/>
  <c r="S1589" i="2"/>
  <c r="S1590" i="2"/>
  <c r="S1591" i="2"/>
  <c r="S1592" i="2"/>
  <c r="S1593" i="2"/>
  <c r="S1594" i="2"/>
  <c r="S1595" i="2"/>
  <c r="S1596" i="2"/>
  <c r="S1597" i="2"/>
  <c r="S1598" i="2"/>
  <c r="S1599" i="2"/>
  <c r="S1600" i="2"/>
  <c r="S1601" i="2"/>
  <c r="S1602" i="2"/>
  <c r="S1603" i="2"/>
  <c r="S1604" i="2"/>
  <c r="S1605" i="2"/>
  <c r="S1606" i="2"/>
  <c r="S1607" i="2"/>
  <c r="S1608" i="2"/>
  <c r="S1609" i="2"/>
  <c r="S1610" i="2"/>
  <c r="S1611" i="2"/>
  <c r="S1612" i="2"/>
  <c r="S1613" i="2"/>
  <c r="S1614" i="2"/>
  <c r="S1615" i="2"/>
  <c r="S1616" i="2"/>
  <c r="S1617" i="2"/>
  <c r="S1618" i="2"/>
  <c r="S1619" i="2"/>
  <c r="S1620" i="2"/>
  <c r="S1621" i="2"/>
  <c r="S1622" i="2"/>
  <c r="S1623" i="2"/>
  <c r="S1624" i="2"/>
  <c r="S1625" i="2"/>
  <c r="S1626" i="2"/>
  <c r="S1627" i="2"/>
  <c r="S1628" i="2"/>
  <c r="S1629" i="2"/>
  <c r="S1630" i="2"/>
  <c r="S1631" i="2"/>
  <c r="S1632" i="2"/>
  <c r="S1633" i="2"/>
  <c r="S1634" i="2"/>
  <c r="S1635" i="2"/>
  <c r="S1636" i="2"/>
  <c r="S1637" i="2"/>
  <c r="S1638" i="2"/>
  <c r="S1639" i="2"/>
  <c r="S1640" i="2"/>
  <c r="S1641" i="2"/>
  <c r="S1642" i="2"/>
  <c r="S1643" i="2"/>
  <c r="S1644" i="2"/>
  <c r="S1645" i="2"/>
  <c r="S1646" i="2"/>
  <c r="S1647" i="2"/>
  <c r="S1648" i="2"/>
  <c r="S1649" i="2"/>
  <c r="S1650" i="2"/>
  <c r="S1651" i="2"/>
  <c r="S1652" i="2"/>
  <c r="S1653" i="2"/>
  <c r="S1654" i="2"/>
  <c r="S1655" i="2"/>
  <c r="S1656" i="2"/>
  <c r="S1657" i="2"/>
  <c r="S1658" i="2"/>
  <c r="S1659" i="2"/>
  <c r="S1660" i="2"/>
  <c r="S1661" i="2"/>
  <c r="S1662" i="2"/>
  <c r="S1663" i="2"/>
  <c r="S1664" i="2"/>
  <c r="S1665" i="2"/>
  <c r="S1666" i="2"/>
  <c r="S1667" i="2"/>
  <c r="S1668" i="2"/>
  <c r="S1669" i="2"/>
  <c r="S1670" i="2"/>
  <c r="S1671" i="2"/>
  <c r="S1672" i="2"/>
  <c r="S1673" i="2"/>
  <c r="S1674" i="2"/>
  <c r="S1675" i="2"/>
  <c r="S1676" i="2"/>
  <c r="S1677" i="2"/>
  <c r="S1678" i="2"/>
  <c r="S1679" i="2"/>
  <c r="S1680" i="2"/>
  <c r="S1681" i="2"/>
  <c r="S1682" i="2"/>
  <c r="S1683" i="2"/>
  <c r="S1684" i="2"/>
  <c r="S1685" i="2"/>
  <c r="S1686" i="2"/>
  <c r="S1687" i="2"/>
  <c r="S1688" i="2"/>
  <c r="S1689" i="2"/>
  <c r="S1690" i="2"/>
  <c r="S1691" i="2"/>
  <c r="S1692" i="2"/>
  <c r="S1693" i="2"/>
  <c r="S1694" i="2"/>
  <c r="S1695" i="2"/>
  <c r="S1696" i="2"/>
  <c r="S1697" i="2"/>
  <c r="S1698" i="2"/>
  <c r="S1699" i="2"/>
  <c r="S1700" i="2"/>
  <c r="S1701" i="2"/>
  <c r="S1702" i="2"/>
  <c r="S1703" i="2"/>
  <c r="S1704" i="2"/>
  <c r="S1705" i="2"/>
  <c r="S1706" i="2"/>
  <c r="S1707" i="2"/>
  <c r="S1708" i="2"/>
  <c r="S1709" i="2"/>
  <c r="S1710" i="2"/>
  <c r="S1711" i="2"/>
  <c r="S1712" i="2"/>
  <c r="S1713" i="2"/>
  <c r="S1714" i="2"/>
  <c r="S1715" i="2"/>
  <c r="S1716" i="2"/>
  <c r="S1717" i="2"/>
  <c r="S1718" i="2"/>
  <c r="S1719" i="2"/>
  <c r="S1720" i="2"/>
  <c r="S1721" i="2"/>
  <c r="S1722" i="2"/>
  <c r="S1723" i="2"/>
  <c r="S1724" i="2"/>
  <c r="S1725" i="2"/>
  <c r="S1726" i="2"/>
  <c r="S1727" i="2"/>
  <c r="S1728" i="2"/>
  <c r="S1729" i="2"/>
  <c r="S1730" i="2"/>
  <c r="S1731" i="2"/>
  <c r="S1732" i="2"/>
  <c r="S1733" i="2"/>
  <c r="S1734" i="2"/>
  <c r="S1735" i="2"/>
  <c r="S1736" i="2"/>
  <c r="S1737" i="2"/>
  <c r="S1738" i="2"/>
  <c r="S1739" i="2"/>
  <c r="S1740" i="2"/>
  <c r="S1741" i="2"/>
  <c r="S1742" i="2"/>
  <c r="S1743" i="2"/>
  <c r="S1744" i="2"/>
  <c r="S1745" i="2"/>
  <c r="S1746" i="2"/>
  <c r="S1747" i="2"/>
  <c r="S1748" i="2"/>
  <c r="S1749" i="2"/>
  <c r="S1750" i="2"/>
  <c r="S1751" i="2"/>
  <c r="S1752" i="2"/>
  <c r="S1753" i="2"/>
  <c r="S1754" i="2"/>
  <c r="S1755" i="2"/>
  <c r="S1756" i="2"/>
  <c r="S1757" i="2"/>
  <c r="S1758" i="2"/>
  <c r="S1759" i="2"/>
  <c r="S1760" i="2"/>
  <c r="S1761" i="2"/>
  <c r="S1762" i="2"/>
  <c r="S1763" i="2"/>
  <c r="S1764" i="2"/>
  <c r="S1765" i="2"/>
  <c r="S1766" i="2"/>
  <c r="S1767" i="2"/>
  <c r="S1768" i="2"/>
  <c r="S1769" i="2"/>
  <c r="S1770" i="2"/>
  <c r="S1771" i="2"/>
  <c r="S1772" i="2"/>
  <c r="S1773" i="2"/>
  <c r="S1774" i="2"/>
  <c r="S1775" i="2"/>
  <c r="S1776" i="2"/>
  <c r="S1777" i="2"/>
  <c r="S1778" i="2"/>
  <c r="S1779" i="2"/>
  <c r="S1780" i="2"/>
  <c r="S1781" i="2"/>
  <c r="S1782" i="2"/>
  <c r="S1783" i="2"/>
  <c r="S1784" i="2"/>
  <c r="S1785" i="2"/>
  <c r="S1786" i="2"/>
  <c r="S1787" i="2"/>
  <c r="S1788" i="2"/>
  <c r="S1789" i="2"/>
  <c r="S1790" i="2"/>
  <c r="S1791" i="2"/>
  <c r="S1792" i="2"/>
  <c r="S1793" i="2"/>
  <c r="S1794" i="2"/>
  <c r="S1795" i="2"/>
  <c r="S1796" i="2"/>
  <c r="S1797" i="2"/>
  <c r="S1798" i="2"/>
  <c r="S1799" i="2"/>
  <c r="S1800" i="2"/>
  <c r="S1801" i="2"/>
  <c r="S1802" i="2"/>
  <c r="S1803" i="2"/>
  <c r="S1804" i="2"/>
  <c r="S1805" i="2"/>
  <c r="S1806" i="2"/>
  <c r="S1807" i="2"/>
  <c r="S1808" i="2"/>
  <c r="S1809" i="2"/>
  <c r="S1810" i="2"/>
  <c r="S1811" i="2"/>
  <c r="S1812" i="2"/>
  <c r="S1813" i="2"/>
  <c r="S1814" i="2"/>
  <c r="S1815" i="2"/>
  <c r="S1816" i="2"/>
  <c r="S1817" i="2"/>
  <c r="S1818" i="2"/>
  <c r="S1819" i="2"/>
  <c r="S1820" i="2"/>
  <c r="S1821" i="2"/>
  <c r="S1822" i="2"/>
  <c r="S1823" i="2"/>
  <c r="S1824" i="2"/>
  <c r="S1825" i="2"/>
  <c r="S1826" i="2"/>
  <c r="S1827" i="2"/>
  <c r="S1828" i="2"/>
  <c r="S1829" i="2"/>
  <c r="S1830" i="2"/>
  <c r="S1831" i="2"/>
  <c r="S1832" i="2"/>
  <c r="S1833" i="2"/>
  <c r="S1834" i="2"/>
  <c r="S1835" i="2"/>
  <c r="S1836" i="2"/>
  <c r="S1837" i="2"/>
  <c r="S1838" i="2"/>
  <c r="S1839" i="2"/>
  <c r="S1840" i="2"/>
  <c r="S1841" i="2"/>
  <c r="S1842" i="2"/>
  <c r="S1843" i="2"/>
  <c r="S1844" i="2"/>
  <c r="S1845" i="2"/>
  <c r="S1846" i="2"/>
  <c r="S1847" i="2"/>
  <c r="S1848" i="2"/>
  <c r="S1849" i="2"/>
  <c r="S1850" i="2"/>
  <c r="S1851" i="2"/>
  <c r="S1852" i="2"/>
  <c r="S1853" i="2"/>
  <c r="S1854" i="2"/>
  <c r="S1855" i="2"/>
  <c r="S1856" i="2"/>
  <c r="S1857" i="2"/>
  <c r="S1858" i="2"/>
  <c r="S1859" i="2"/>
  <c r="S1860" i="2"/>
  <c r="S1861" i="2"/>
  <c r="S1862" i="2"/>
  <c r="S1863" i="2"/>
  <c r="S1864" i="2"/>
  <c r="S1865" i="2"/>
  <c r="S1866" i="2"/>
  <c r="S1867" i="2"/>
  <c r="S1868" i="2"/>
  <c r="S1869" i="2"/>
  <c r="S1870" i="2"/>
  <c r="S1871" i="2"/>
  <c r="S1872" i="2"/>
  <c r="S1873" i="2"/>
  <c r="S1874" i="2"/>
  <c r="S1875" i="2"/>
  <c r="S1876" i="2"/>
  <c r="S1877" i="2"/>
  <c r="S1878" i="2"/>
  <c r="S1879" i="2"/>
  <c r="S1880" i="2"/>
  <c r="S1881" i="2"/>
  <c r="S1882" i="2"/>
  <c r="S1883" i="2"/>
  <c r="S1884" i="2"/>
  <c r="S1885" i="2"/>
  <c r="S1886" i="2"/>
  <c r="S1887" i="2"/>
  <c r="S1888" i="2"/>
  <c r="S1889" i="2"/>
  <c r="S1890" i="2"/>
  <c r="S1891" i="2"/>
  <c r="S1892" i="2"/>
  <c r="S1893" i="2"/>
  <c r="S1894" i="2"/>
  <c r="S1895" i="2"/>
  <c r="S1896" i="2"/>
  <c r="S1897" i="2"/>
  <c r="S1898" i="2"/>
  <c r="S1899" i="2"/>
  <c r="S1900" i="2"/>
  <c r="S1901" i="2"/>
  <c r="S1902" i="2"/>
  <c r="S1903" i="2"/>
  <c r="S1904" i="2"/>
  <c r="S1905" i="2"/>
  <c r="S1906" i="2"/>
  <c r="S1907" i="2"/>
  <c r="S1908" i="2"/>
  <c r="S1909" i="2"/>
  <c r="S1910" i="2"/>
  <c r="S1911" i="2"/>
  <c r="S1912" i="2"/>
  <c r="S1913" i="2"/>
  <c r="S1914" i="2"/>
  <c r="S1915" i="2"/>
  <c r="S1916" i="2"/>
  <c r="S1917" i="2"/>
  <c r="S1918" i="2"/>
  <c r="S1919" i="2"/>
  <c r="S1920" i="2"/>
  <c r="S1921" i="2"/>
  <c r="S1922" i="2"/>
  <c r="S1923" i="2"/>
  <c r="S1924" i="2"/>
  <c r="S1925" i="2"/>
  <c r="S1926" i="2"/>
  <c r="S1927" i="2"/>
  <c r="S1928" i="2"/>
  <c r="S1929" i="2"/>
  <c r="S1930" i="2"/>
  <c r="S1931" i="2"/>
  <c r="S1932" i="2"/>
  <c r="S1933" i="2"/>
  <c r="S1934" i="2"/>
  <c r="S1935" i="2"/>
  <c r="S1936" i="2"/>
  <c r="S1937" i="2"/>
  <c r="S1938" i="2"/>
  <c r="S1939" i="2"/>
  <c r="S1940" i="2"/>
  <c r="S1941" i="2"/>
  <c r="S1942" i="2"/>
  <c r="S1943" i="2"/>
  <c r="S1944" i="2"/>
  <c r="S1945" i="2"/>
  <c r="S1946" i="2"/>
  <c r="S1947" i="2"/>
  <c r="S1948" i="2"/>
  <c r="S1949" i="2"/>
  <c r="S1950" i="2"/>
  <c r="S1951" i="2"/>
  <c r="S1952" i="2"/>
  <c r="S1953" i="2"/>
  <c r="S1954" i="2"/>
  <c r="S1955" i="2"/>
  <c r="S1956" i="2"/>
  <c r="S1957" i="2"/>
  <c r="S1958" i="2"/>
  <c r="S1959" i="2"/>
  <c r="S1960" i="2"/>
  <c r="S1961" i="2"/>
  <c r="S1962" i="2"/>
  <c r="S1963" i="2"/>
  <c r="S1964" i="2"/>
  <c r="S1965" i="2"/>
  <c r="S1966" i="2"/>
  <c r="S1967" i="2"/>
  <c r="S1968" i="2"/>
  <c r="S1969" i="2"/>
  <c r="S1970" i="2"/>
  <c r="S1971" i="2"/>
  <c r="S1972" i="2"/>
  <c r="S1973" i="2"/>
  <c r="S1974" i="2"/>
  <c r="S1975" i="2"/>
  <c r="S1976" i="2"/>
  <c r="S1977" i="2"/>
  <c r="S1978" i="2"/>
  <c r="S1979" i="2"/>
  <c r="S1980" i="2"/>
  <c r="S1981" i="2"/>
  <c r="S1982" i="2"/>
  <c r="S1983" i="2"/>
  <c r="S1984" i="2"/>
  <c r="S1985" i="2"/>
  <c r="S1986" i="2"/>
  <c r="S1987" i="2"/>
  <c r="S1988" i="2"/>
  <c r="S1989" i="2"/>
  <c r="S1990" i="2"/>
  <c r="S1991" i="2"/>
  <c r="S1992" i="2"/>
  <c r="S1993" i="2"/>
  <c r="S1994" i="2"/>
  <c r="S1995" i="2"/>
  <c r="S1996" i="2"/>
  <c r="S1997" i="2"/>
  <c r="S1998" i="2"/>
  <c r="S1999" i="2"/>
  <c r="S2000" i="2"/>
  <c r="S2001" i="2"/>
  <c r="S2002" i="2"/>
  <c r="S2003" i="2"/>
  <c r="S2004" i="2"/>
  <c r="S2005" i="2"/>
  <c r="S2006" i="2"/>
  <c r="S2007" i="2"/>
  <c r="S2008" i="2"/>
  <c r="S2009" i="2"/>
  <c r="S2010" i="2"/>
  <c r="S2011" i="2"/>
  <c r="S2012" i="2"/>
  <c r="S2013" i="2"/>
  <c r="S2014" i="2"/>
  <c r="S2015" i="2"/>
  <c r="S2016" i="2"/>
  <c r="S2017" i="2"/>
  <c r="S2018" i="2"/>
  <c r="S2019" i="2"/>
  <c r="S2020" i="2"/>
  <c r="S2021" i="2"/>
  <c r="S2022" i="2"/>
  <c r="S2023" i="2"/>
  <c r="S2024" i="2"/>
  <c r="S2025" i="2"/>
  <c r="S2026" i="2"/>
  <c r="S2027" i="2"/>
  <c r="S2028" i="2"/>
  <c r="S2029" i="2"/>
  <c r="S2030" i="2"/>
  <c r="S2031" i="2"/>
  <c r="S2032" i="2"/>
  <c r="S2033" i="2"/>
  <c r="S2034" i="2"/>
  <c r="S2035" i="2"/>
  <c r="S2036" i="2"/>
  <c r="S2037" i="2"/>
  <c r="S2038" i="2"/>
  <c r="S2039" i="2"/>
  <c r="S2040" i="2"/>
  <c r="S2041" i="2"/>
  <c r="S2042" i="2"/>
  <c r="S2043" i="2"/>
  <c r="S2044" i="2"/>
  <c r="S2045" i="2"/>
  <c r="S2046" i="2"/>
  <c r="S2047" i="2"/>
  <c r="S2048" i="2"/>
  <c r="S2049" i="2"/>
  <c r="S2050" i="2"/>
  <c r="S2051" i="2"/>
  <c r="S2052" i="2"/>
  <c r="S2053" i="2"/>
  <c r="S2054" i="2"/>
  <c r="S2055" i="2"/>
  <c r="S2056" i="2"/>
  <c r="S2057" i="2"/>
  <c r="S2058" i="2"/>
  <c r="S2059" i="2"/>
  <c r="S2060" i="2"/>
  <c r="S2061" i="2"/>
  <c r="S2062" i="2"/>
  <c r="S2063" i="2"/>
  <c r="S2064" i="2"/>
  <c r="S2065" i="2"/>
  <c r="S2066" i="2"/>
  <c r="S2067" i="2"/>
  <c r="S2068" i="2"/>
  <c r="S2069" i="2"/>
  <c r="S2070" i="2"/>
  <c r="S2071" i="2"/>
  <c r="S2072" i="2"/>
  <c r="S2073" i="2"/>
  <c r="S2074" i="2"/>
  <c r="S2075" i="2"/>
  <c r="S2076" i="2"/>
  <c r="S2077" i="2"/>
  <c r="S2078" i="2"/>
  <c r="S2079" i="2"/>
  <c r="S2080" i="2"/>
  <c r="S2081" i="2"/>
  <c r="S2082" i="2"/>
  <c r="S2083" i="2"/>
  <c r="S2084" i="2"/>
  <c r="S2085" i="2"/>
  <c r="S2086" i="2"/>
  <c r="S2087" i="2"/>
  <c r="S2088" i="2"/>
  <c r="S2089" i="2"/>
  <c r="S2090" i="2"/>
  <c r="S2091" i="2"/>
  <c r="S2092" i="2"/>
  <c r="S2093" i="2"/>
  <c r="S2094" i="2"/>
  <c r="S2095" i="2"/>
  <c r="S2096" i="2"/>
  <c r="S2097" i="2"/>
  <c r="S2098" i="2"/>
  <c r="S2099" i="2"/>
  <c r="S2100" i="2"/>
  <c r="S2101" i="2"/>
  <c r="S2102" i="2"/>
  <c r="S2103" i="2"/>
  <c r="S2104" i="2"/>
  <c r="S2105" i="2"/>
  <c r="S2106" i="2"/>
  <c r="S2107" i="2"/>
  <c r="S2108" i="2"/>
  <c r="S2109" i="2"/>
  <c r="S2110" i="2"/>
  <c r="S2111" i="2"/>
  <c r="S2112" i="2"/>
  <c r="S2113" i="2"/>
  <c r="S2114" i="2"/>
  <c r="S2115" i="2"/>
  <c r="S2116" i="2"/>
  <c r="S2117" i="2"/>
  <c r="S2118" i="2"/>
  <c r="S2119" i="2"/>
  <c r="S2120" i="2"/>
  <c r="S2121" i="2"/>
  <c r="S2122" i="2"/>
  <c r="S2123" i="2"/>
  <c r="S2124" i="2"/>
  <c r="S2125" i="2"/>
  <c r="S2126" i="2"/>
  <c r="S2127" i="2"/>
  <c r="S2128" i="2"/>
  <c r="S2129" i="2"/>
  <c r="S2130" i="2"/>
  <c r="S2131" i="2"/>
  <c r="S2132" i="2"/>
  <c r="S2133" i="2"/>
  <c r="S2134" i="2"/>
  <c r="S2135" i="2"/>
  <c r="S2136" i="2"/>
  <c r="S2137" i="2"/>
  <c r="S2138" i="2"/>
  <c r="S2139" i="2"/>
  <c r="S2140" i="2"/>
  <c r="S2141" i="2"/>
  <c r="S2142" i="2"/>
  <c r="S2143" i="2"/>
  <c r="S2144" i="2"/>
  <c r="S2145" i="2"/>
  <c r="S2146" i="2"/>
  <c r="S2147" i="2"/>
  <c r="S2148" i="2"/>
  <c r="S2149" i="2"/>
  <c r="S2150" i="2"/>
  <c r="S2151" i="2"/>
  <c r="S2152" i="2"/>
  <c r="S2153" i="2"/>
  <c r="S2154" i="2"/>
  <c r="S2155" i="2"/>
  <c r="S2156" i="2"/>
  <c r="S2157" i="2"/>
  <c r="S2158" i="2"/>
  <c r="S2159" i="2"/>
  <c r="S2160" i="2"/>
  <c r="S2161" i="2"/>
  <c r="S2162" i="2"/>
  <c r="S2163" i="2"/>
  <c r="S2164" i="2"/>
  <c r="S2165" i="2"/>
  <c r="S2166" i="2"/>
  <c r="S2167" i="2"/>
  <c r="S2168" i="2"/>
  <c r="S2169" i="2"/>
  <c r="S2170" i="2"/>
  <c r="S2171" i="2"/>
  <c r="S2172" i="2"/>
  <c r="S2173" i="2"/>
  <c r="S2174" i="2"/>
  <c r="S2175" i="2"/>
  <c r="S2176" i="2"/>
  <c r="S2177" i="2"/>
  <c r="S2178" i="2"/>
  <c r="S2179" i="2"/>
  <c r="S2180" i="2"/>
  <c r="S2181" i="2"/>
  <c r="S2182" i="2"/>
  <c r="S2183" i="2"/>
  <c r="S2184" i="2"/>
  <c r="S2185" i="2"/>
  <c r="S2186" i="2"/>
  <c r="S2187" i="2"/>
  <c r="S2188" i="2"/>
  <c r="S2189" i="2"/>
  <c r="S2190" i="2"/>
  <c r="S2191" i="2"/>
  <c r="S2192" i="2"/>
  <c r="S2193" i="2"/>
  <c r="S2194" i="2"/>
  <c r="S2195" i="2"/>
  <c r="S2196" i="2"/>
  <c r="S2197" i="2"/>
  <c r="S2198" i="2"/>
  <c r="S2199" i="2"/>
  <c r="S2200" i="2"/>
  <c r="S2201" i="2"/>
  <c r="S2202" i="2"/>
  <c r="S2203" i="2"/>
  <c r="S2204" i="2"/>
  <c r="S2205" i="2"/>
  <c r="S2206" i="2"/>
  <c r="S2207" i="2"/>
  <c r="S2208" i="2"/>
  <c r="S2209" i="2"/>
  <c r="S2210" i="2"/>
  <c r="S2211" i="2"/>
  <c r="S2212" i="2"/>
  <c r="S2213" i="2"/>
  <c r="S2214" i="2"/>
  <c r="S2215" i="2"/>
  <c r="S2216" i="2"/>
  <c r="S2217" i="2"/>
  <c r="S2218" i="2"/>
  <c r="S2219" i="2"/>
  <c r="S2220" i="2"/>
  <c r="S2221" i="2"/>
  <c r="S2222" i="2"/>
  <c r="S2223" i="2"/>
  <c r="S2224" i="2"/>
  <c r="S2225" i="2"/>
  <c r="S2226" i="2"/>
  <c r="S2227" i="2"/>
  <c r="S2228" i="2"/>
  <c r="S2229" i="2"/>
  <c r="S2230" i="2"/>
  <c r="S2231" i="2"/>
  <c r="S2232" i="2"/>
  <c r="S2233" i="2"/>
  <c r="S2234" i="2"/>
  <c r="S2235" i="2"/>
  <c r="S2236" i="2"/>
  <c r="S2237" i="2"/>
  <c r="S2238" i="2"/>
  <c r="S2239" i="2"/>
  <c r="S2240" i="2"/>
  <c r="S2241" i="2"/>
  <c r="S2242" i="2"/>
  <c r="S2243" i="2"/>
  <c r="S2244" i="2"/>
  <c r="S2245" i="2"/>
  <c r="S2246" i="2"/>
  <c r="S2247" i="2"/>
  <c r="S2248" i="2"/>
  <c r="S2249" i="2"/>
  <c r="S2250" i="2"/>
  <c r="S2251" i="2"/>
  <c r="S2252" i="2"/>
  <c r="S2253" i="2"/>
  <c r="S2254" i="2"/>
  <c r="S2255" i="2"/>
  <c r="S2256" i="2"/>
  <c r="S2257" i="2"/>
  <c r="S2258" i="2"/>
  <c r="S2259" i="2"/>
  <c r="S2260" i="2"/>
  <c r="S2261" i="2"/>
  <c r="S2262" i="2"/>
  <c r="S2263" i="2"/>
  <c r="S2264" i="2"/>
  <c r="S2265" i="2"/>
  <c r="S2266" i="2"/>
  <c r="S2267" i="2"/>
  <c r="S2268" i="2"/>
  <c r="S2269" i="2"/>
  <c r="S2270" i="2"/>
  <c r="S2271" i="2"/>
  <c r="S2272" i="2"/>
  <c r="S2273" i="2"/>
  <c r="S2274" i="2"/>
  <c r="S2275" i="2"/>
  <c r="S2276" i="2"/>
  <c r="S2277" i="2"/>
  <c r="S2278" i="2"/>
  <c r="S2279" i="2"/>
  <c r="S2280" i="2"/>
  <c r="S2281" i="2"/>
  <c r="S2282" i="2"/>
  <c r="S2283" i="2"/>
  <c r="S2284" i="2"/>
  <c r="S2285" i="2"/>
  <c r="S2286" i="2"/>
  <c r="S2287" i="2"/>
  <c r="S2288" i="2"/>
  <c r="S2289" i="2"/>
  <c r="S2290" i="2"/>
  <c r="S2291" i="2"/>
  <c r="S2292" i="2"/>
  <c r="S2293" i="2"/>
  <c r="S2294" i="2"/>
  <c r="S2295" i="2"/>
  <c r="S2296" i="2"/>
  <c r="S2297" i="2"/>
  <c r="S2298" i="2"/>
  <c r="S2299" i="2"/>
  <c r="S2300" i="2"/>
  <c r="S2301" i="2"/>
  <c r="S2302" i="2"/>
  <c r="S2303" i="2"/>
  <c r="S2304" i="2"/>
  <c r="S2305" i="2"/>
  <c r="S2306" i="2"/>
  <c r="S2307" i="2"/>
  <c r="S2308" i="2"/>
  <c r="S2309" i="2"/>
  <c r="S2310" i="2"/>
  <c r="S2311" i="2"/>
  <c r="S2312" i="2"/>
  <c r="S2313" i="2"/>
  <c r="S2314" i="2"/>
  <c r="S2315" i="2"/>
  <c r="S2316" i="2"/>
  <c r="S2317" i="2"/>
  <c r="S2318" i="2"/>
  <c r="S2319" i="2"/>
  <c r="S2320" i="2"/>
  <c r="S2321" i="2"/>
  <c r="S2322" i="2"/>
  <c r="S2323" i="2"/>
  <c r="S2324" i="2"/>
  <c r="S2325" i="2"/>
  <c r="S2326" i="2"/>
  <c r="S2327" i="2"/>
  <c r="S2328" i="2"/>
  <c r="S2329" i="2"/>
  <c r="S2330" i="2"/>
  <c r="S2331" i="2"/>
  <c r="S2332" i="2"/>
  <c r="S2333" i="2"/>
  <c r="S2334" i="2"/>
  <c r="S2335" i="2"/>
  <c r="S2336" i="2"/>
  <c r="S2337" i="2"/>
  <c r="S2338" i="2"/>
  <c r="S2339" i="2"/>
  <c r="S2340" i="2"/>
  <c r="S2341" i="2"/>
  <c r="S2342" i="2"/>
  <c r="S2343" i="2"/>
  <c r="S2344" i="2"/>
  <c r="S2345" i="2"/>
  <c r="S2346" i="2"/>
  <c r="S2347" i="2"/>
  <c r="S2348" i="2"/>
  <c r="S2349" i="2"/>
  <c r="S2350" i="2"/>
  <c r="S2351" i="2"/>
  <c r="S2352" i="2"/>
  <c r="S2353" i="2"/>
  <c r="S2354" i="2"/>
  <c r="S2355" i="2"/>
  <c r="S2356" i="2"/>
  <c r="S2357" i="2"/>
  <c r="S2358" i="2"/>
  <c r="S2359" i="2"/>
  <c r="S2360" i="2"/>
  <c r="S2361" i="2"/>
  <c r="S2362" i="2"/>
  <c r="S2363" i="2"/>
  <c r="S2364" i="2"/>
  <c r="S2365" i="2"/>
  <c r="S2366" i="2"/>
  <c r="S2367" i="2"/>
  <c r="S2368" i="2"/>
  <c r="S2369" i="2"/>
  <c r="S2370" i="2"/>
  <c r="S2371" i="2"/>
  <c r="S2372" i="2"/>
  <c r="S2373" i="2"/>
  <c r="S2374" i="2"/>
  <c r="S2375" i="2"/>
  <c r="S2376" i="2"/>
  <c r="S2377" i="2"/>
  <c r="S2378" i="2"/>
  <c r="S2379" i="2"/>
  <c r="S2380" i="2"/>
  <c r="S2381" i="2"/>
  <c r="S2382" i="2"/>
  <c r="S2383" i="2"/>
  <c r="S2384" i="2"/>
  <c r="S2385" i="2"/>
  <c r="S2386" i="2"/>
  <c r="S2387" i="2"/>
  <c r="S2388" i="2"/>
  <c r="S2389" i="2"/>
  <c r="S2390" i="2"/>
  <c r="S2391" i="2"/>
  <c r="S2392" i="2"/>
  <c r="S2393" i="2"/>
  <c r="S2394" i="2"/>
  <c r="S2395" i="2"/>
  <c r="S2396" i="2"/>
  <c r="S2397" i="2"/>
  <c r="S2398" i="2"/>
  <c r="S2399" i="2"/>
  <c r="S2400" i="2"/>
  <c r="S2401" i="2"/>
  <c r="S2402" i="2"/>
  <c r="S2403" i="2"/>
  <c r="S2404" i="2"/>
  <c r="S2405" i="2"/>
  <c r="S2406" i="2"/>
  <c r="S2407" i="2"/>
  <c r="S2408" i="2"/>
  <c r="S2409" i="2"/>
  <c r="S2410" i="2"/>
  <c r="S2411" i="2"/>
  <c r="S2412" i="2"/>
  <c r="S2413" i="2"/>
  <c r="S2414" i="2"/>
  <c r="S2415" i="2"/>
  <c r="S2416" i="2"/>
  <c r="S2417" i="2"/>
  <c r="S2418" i="2"/>
  <c r="S2419" i="2"/>
  <c r="S2420" i="2"/>
  <c r="S2421" i="2"/>
  <c r="S2422" i="2"/>
  <c r="S2423" i="2"/>
  <c r="S2424" i="2"/>
  <c r="S2425" i="2"/>
  <c r="S2426" i="2"/>
  <c r="S2427" i="2"/>
  <c r="S2428" i="2"/>
  <c r="S2429" i="2"/>
  <c r="S2430" i="2"/>
  <c r="S2431" i="2"/>
  <c r="S2432" i="2"/>
  <c r="S2433" i="2"/>
  <c r="S2434" i="2"/>
  <c r="S2435" i="2"/>
  <c r="S2436" i="2"/>
  <c r="S2437" i="2"/>
  <c r="S2438" i="2"/>
  <c r="S2439" i="2"/>
  <c r="S2440" i="2"/>
  <c r="S2441" i="2"/>
  <c r="S2442" i="2"/>
  <c r="S2443" i="2"/>
  <c r="S2444" i="2"/>
  <c r="S2445" i="2"/>
  <c r="S2446" i="2"/>
  <c r="S2447" i="2"/>
  <c r="S2448" i="2"/>
  <c r="S2449" i="2"/>
  <c r="S2450" i="2"/>
  <c r="S2451" i="2"/>
  <c r="S2452" i="2"/>
  <c r="S2453" i="2"/>
  <c r="S2454" i="2"/>
  <c r="S2455" i="2"/>
  <c r="S2456" i="2"/>
  <c r="S2457" i="2"/>
  <c r="S2458" i="2"/>
  <c r="S2459" i="2"/>
  <c r="S2460" i="2"/>
  <c r="S2461" i="2"/>
  <c r="S2462" i="2"/>
  <c r="S2463" i="2"/>
  <c r="S2464" i="2"/>
  <c r="S2465" i="2"/>
  <c r="S2466" i="2"/>
  <c r="S2467" i="2"/>
  <c r="S2468" i="2"/>
  <c r="S2469" i="2"/>
  <c r="S2470" i="2"/>
  <c r="S2471" i="2"/>
  <c r="S2472" i="2"/>
  <c r="S2473" i="2"/>
  <c r="S2474" i="2"/>
  <c r="S2475" i="2"/>
  <c r="S2476" i="2"/>
  <c r="S2477" i="2"/>
  <c r="S2478" i="2"/>
  <c r="S2479" i="2"/>
  <c r="S2480" i="2"/>
  <c r="S2481" i="2"/>
  <c r="S2482" i="2"/>
  <c r="S2483" i="2"/>
  <c r="S2484" i="2"/>
  <c r="S2485" i="2"/>
  <c r="S2486" i="2"/>
  <c r="S2487" i="2"/>
  <c r="S2488" i="2"/>
  <c r="S2489" i="2"/>
  <c r="S2490" i="2"/>
  <c r="S2491" i="2"/>
  <c r="S2492" i="2"/>
  <c r="S2493" i="2"/>
  <c r="S2494" i="2"/>
  <c r="S2495" i="2"/>
  <c r="S2496" i="2"/>
  <c r="S2497" i="2"/>
  <c r="S2498" i="2"/>
  <c r="S2499" i="2"/>
  <c r="S2500" i="2"/>
  <c r="S2501" i="2"/>
  <c r="S2502" i="2"/>
  <c r="S2503" i="2"/>
  <c r="S2504" i="2"/>
  <c r="S2505" i="2"/>
  <c r="S2506" i="2"/>
  <c r="S2507" i="2"/>
  <c r="S2508" i="2"/>
  <c r="S2509" i="2"/>
  <c r="S2510" i="2"/>
  <c r="S2511" i="2"/>
  <c r="S2512" i="2"/>
  <c r="S2513" i="2"/>
  <c r="S2514" i="2"/>
  <c r="S2515" i="2"/>
  <c r="S2516" i="2"/>
  <c r="S2517" i="2"/>
  <c r="S2518" i="2"/>
  <c r="S2519" i="2"/>
  <c r="S2520" i="2"/>
  <c r="S2521" i="2"/>
  <c r="S2522" i="2"/>
  <c r="S2523" i="2"/>
  <c r="S2524" i="2"/>
  <c r="S2525" i="2"/>
  <c r="S2526" i="2"/>
  <c r="S2527" i="2"/>
  <c r="S2528" i="2"/>
  <c r="S2529" i="2"/>
  <c r="S2530" i="2"/>
  <c r="S2531" i="2"/>
  <c r="S2532" i="2"/>
  <c r="S2533" i="2"/>
  <c r="S2534" i="2"/>
  <c r="S2535" i="2"/>
  <c r="S2536" i="2"/>
  <c r="S2537" i="2"/>
  <c r="S2538" i="2"/>
  <c r="S2539" i="2"/>
  <c r="S2540" i="2"/>
  <c r="S2541" i="2"/>
  <c r="S2542" i="2"/>
  <c r="S2543" i="2"/>
  <c r="S2544" i="2"/>
  <c r="S2545" i="2"/>
  <c r="S2546" i="2"/>
  <c r="S2547" i="2"/>
  <c r="S2548" i="2"/>
  <c r="S2549" i="2"/>
  <c r="S2550" i="2"/>
  <c r="S3" i="2"/>
  <c r="T13" i="7" l="1"/>
  <c r="I24" i="11" s="1"/>
  <c r="T16" i="7"/>
  <c r="I27" i="11" s="1"/>
  <c r="T20" i="7"/>
  <c r="I31" i="11" s="1"/>
  <c r="T22" i="7"/>
  <c r="I33" i="11" s="1"/>
  <c r="T19" i="7"/>
  <c r="I30" i="11" s="1"/>
  <c r="T21" i="7"/>
  <c r="I32" i="11" s="1"/>
  <c r="T12" i="7"/>
  <c r="T23" i="7"/>
  <c r="I34" i="11" s="1"/>
  <c r="T18" i="7"/>
  <c r="I29" i="11" s="1"/>
  <c r="T17" i="7"/>
  <c r="I28" i="11" s="1"/>
  <c r="T14" i="7"/>
  <c r="I25" i="11" s="1"/>
  <c r="T15" i="7"/>
  <c r="I26" i="11" s="1"/>
  <c r="J21" i="6"/>
  <c r="K21" i="6" s="1"/>
  <c r="J148" i="6"/>
  <c r="K148" i="6" s="1"/>
  <c r="J144" i="6"/>
  <c r="K144" i="6" s="1"/>
  <c r="J140" i="6"/>
  <c r="K140" i="6" s="1"/>
  <c r="J136" i="6"/>
  <c r="K136" i="6" s="1"/>
  <c r="J132" i="6"/>
  <c r="K132" i="6" s="1"/>
  <c r="J128" i="6"/>
  <c r="K128" i="6" s="1"/>
  <c r="J124" i="6"/>
  <c r="K124" i="6" s="1"/>
  <c r="J120" i="6"/>
  <c r="K120" i="6" s="1"/>
  <c r="J116" i="6"/>
  <c r="K116" i="6" s="1"/>
  <c r="J112" i="6"/>
  <c r="K112" i="6" s="1"/>
  <c r="J108" i="6"/>
  <c r="K108" i="6" s="1"/>
  <c r="J104" i="6"/>
  <c r="K104" i="6" s="1"/>
  <c r="J100" i="6"/>
  <c r="K100" i="6" s="1"/>
  <c r="J96" i="6"/>
  <c r="K96" i="6" s="1"/>
  <c r="J92" i="6"/>
  <c r="K92" i="6" s="1"/>
  <c r="J88" i="6"/>
  <c r="K88" i="6" s="1"/>
  <c r="J84" i="6"/>
  <c r="K84" i="6" s="1"/>
  <c r="E149" i="6"/>
  <c r="E145" i="6"/>
  <c r="E141" i="6"/>
  <c r="E137" i="6"/>
  <c r="E133" i="6"/>
  <c r="E129" i="6"/>
  <c r="E125" i="6"/>
  <c r="E121" i="6"/>
  <c r="E117" i="6"/>
  <c r="E113" i="6"/>
  <c r="D148" i="6"/>
  <c r="D144" i="6"/>
  <c r="D140" i="6"/>
  <c r="D136" i="6"/>
  <c r="D132" i="6"/>
  <c r="D128" i="6"/>
  <c r="D124" i="6"/>
  <c r="D120" i="6"/>
  <c r="D116" i="6"/>
  <c r="B149" i="6"/>
  <c r="B145" i="6"/>
  <c r="B141" i="6"/>
  <c r="B137" i="6"/>
  <c r="B133" i="6"/>
  <c r="B129" i="6"/>
  <c r="B125" i="6"/>
  <c r="B121" i="6"/>
  <c r="B117" i="6"/>
  <c r="J77" i="6"/>
  <c r="K77" i="6" s="1"/>
  <c r="J73" i="6"/>
  <c r="K73" i="6" s="1"/>
  <c r="J69" i="6"/>
  <c r="K69" i="6" s="1"/>
  <c r="J65" i="6"/>
  <c r="K65" i="6" s="1"/>
  <c r="J61" i="6"/>
  <c r="K61" i="6" s="1"/>
  <c r="J57" i="6"/>
  <c r="K57" i="6" s="1"/>
  <c r="J53" i="6"/>
  <c r="K53" i="6" s="1"/>
  <c r="J49" i="6"/>
  <c r="K49" i="6" s="1"/>
  <c r="J45" i="6"/>
  <c r="K45" i="6" s="1"/>
  <c r="J41" i="6"/>
  <c r="K41" i="6" s="1"/>
  <c r="E109" i="6"/>
  <c r="E105" i="6"/>
  <c r="E101" i="6"/>
  <c r="E97" i="6"/>
  <c r="E93" i="6"/>
  <c r="E89" i="6"/>
  <c r="E85" i="6"/>
  <c r="E81" i="6"/>
  <c r="E77" i="6"/>
  <c r="E73" i="6"/>
  <c r="E69" i="6"/>
  <c r="E65" i="6"/>
  <c r="E61" i="6"/>
  <c r="E57" i="6"/>
  <c r="J149" i="6"/>
  <c r="J143" i="6"/>
  <c r="K143" i="6" s="1"/>
  <c r="J138" i="6"/>
  <c r="K138" i="6" s="1"/>
  <c r="J133" i="6"/>
  <c r="K133" i="6" s="1"/>
  <c r="J127" i="6"/>
  <c r="K127" i="6" s="1"/>
  <c r="J122" i="6"/>
  <c r="K122" i="6" s="1"/>
  <c r="J117" i="6"/>
  <c r="K117" i="6" s="1"/>
  <c r="J111" i="6"/>
  <c r="K111" i="6" s="1"/>
  <c r="J106" i="6"/>
  <c r="K106" i="6" s="1"/>
  <c r="J101" i="6"/>
  <c r="K101" i="6" s="1"/>
  <c r="J95" i="6"/>
  <c r="K95" i="6" s="1"/>
  <c r="J90" i="6"/>
  <c r="K90" i="6" s="1"/>
  <c r="J85" i="6"/>
  <c r="K85" i="6" s="1"/>
  <c r="E148" i="6"/>
  <c r="E143" i="6"/>
  <c r="E138" i="6"/>
  <c r="E132" i="6"/>
  <c r="E127" i="6"/>
  <c r="E122" i="6"/>
  <c r="E116" i="6"/>
  <c r="E111" i="6"/>
  <c r="D145" i="6"/>
  <c r="D139" i="6"/>
  <c r="D134" i="6"/>
  <c r="D129" i="6"/>
  <c r="D123" i="6"/>
  <c r="D118" i="6"/>
  <c r="D113" i="6"/>
  <c r="B144" i="6"/>
  <c r="B139" i="6"/>
  <c r="B134" i="6"/>
  <c r="B128" i="6"/>
  <c r="B123" i="6"/>
  <c r="B118" i="6"/>
  <c r="J76" i="6"/>
  <c r="K76" i="6" s="1"/>
  <c r="J71" i="6"/>
  <c r="K71" i="6" s="1"/>
  <c r="J66" i="6"/>
  <c r="K66" i="6" s="1"/>
  <c r="J60" i="6"/>
  <c r="K60" i="6" s="1"/>
  <c r="J55" i="6"/>
  <c r="K55" i="6" s="1"/>
  <c r="J50" i="6"/>
  <c r="K50" i="6" s="1"/>
  <c r="J44" i="6"/>
  <c r="K44" i="6" s="1"/>
  <c r="J39" i="6"/>
  <c r="K39" i="6" s="1"/>
  <c r="E106" i="6"/>
  <c r="E100" i="6"/>
  <c r="E95" i="6"/>
  <c r="E90" i="6"/>
  <c r="E84" i="6"/>
  <c r="E79" i="6"/>
  <c r="E74" i="6"/>
  <c r="E68" i="6"/>
  <c r="E63" i="6"/>
  <c r="E58" i="6"/>
  <c r="E53" i="6"/>
  <c r="E49" i="6"/>
  <c r="E45" i="6"/>
  <c r="E41" i="6"/>
  <c r="D110" i="6"/>
  <c r="D106" i="6"/>
  <c r="D102" i="6"/>
  <c r="D98" i="6"/>
  <c r="D94" i="6"/>
  <c r="D90" i="6"/>
  <c r="D86" i="6"/>
  <c r="C607" i="9" s="1"/>
  <c r="D82" i="6"/>
  <c r="C571" i="9" s="1"/>
  <c r="D78" i="6"/>
  <c r="C535" i="9" s="1"/>
  <c r="D74" i="6"/>
  <c r="C499" i="9" s="1"/>
  <c r="D70" i="6"/>
  <c r="C463" i="9" s="1"/>
  <c r="D66" i="6"/>
  <c r="C427" i="9" s="1"/>
  <c r="D62" i="6"/>
  <c r="C391" i="9" s="1"/>
  <c r="D58" i="6"/>
  <c r="C355" i="9" s="1"/>
  <c r="D54" i="6"/>
  <c r="C319" i="9" s="1"/>
  <c r="D50" i="6"/>
  <c r="C283" i="9" s="1"/>
  <c r="D46" i="6"/>
  <c r="C247" i="9" s="1"/>
  <c r="J147" i="6"/>
  <c r="K147" i="6" s="1"/>
  <c r="J142" i="6"/>
  <c r="K142" i="6" s="1"/>
  <c r="J137" i="6"/>
  <c r="K137" i="6" s="1"/>
  <c r="J131" i="6"/>
  <c r="K131" i="6" s="1"/>
  <c r="J126" i="6"/>
  <c r="K126" i="6" s="1"/>
  <c r="J121" i="6"/>
  <c r="K121" i="6" s="1"/>
  <c r="J115" i="6"/>
  <c r="K115" i="6" s="1"/>
  <c r="J110" i="6"/>
  <c r="K110" i="6" s="1"/>
  <c r="J105" i="6"/>
  <c r="K105" i="6" s="1"/>
  <c r="J99" i="6"/>
  <c r="K99" i="6" s="1"/>
  <c r="J94" i="6"/>
  <c r="K94" i="6" s="1"/>
  <c r="J89" i="6"/>
  <c r="K89" i="6" s="1"/>
  <c r="J83" i="6"/>
  <c r="K83" i="6" s="1"/>
  <c r="E147" i="6"/>
  <c r="E142" i="6"/>
  <c r="E136" i="6"/>
  <c r="E131" i="6"/>
  <c r="E126" i="6"/>
  <c r="E120" i="6"/>
  <c r="E115" i="6"/>
  <c r="D149" i="6"/>
  <c r="D143" i="6"/>
  <c r="D138" i="6"/>
  <c r="D133" i="6"/>
  <c r="D127" i="6"/>
  <c r="D122" i="6"/>
  <c r="D117" i="6"/>
  <c r="B148" i="6"/>
  <c r="B143" i="6"/>
  <c r="B138" i="6"/>
  <c r="B132" i="6"/>
  <c r="B127" i="6"/>
  <c r="B122" i="6"/>
  <c r="J80" i="6"/>
  <c r="K80" i="6" s="1"/>
  <c r="J75" i="6"/>
  <c r="K75" i="6" s="1"/>
  <c r="J70" i="6"/>
  <c r="K70" i="6" s="1"/>
  <c r="J64" i="6"/>
  <c r="K64" i="6" s="1"/>
  <c r="J59" i="6"/>
  <c r="K59" i="6" s="1"/>
  <c r="J54" i="6"/>
  <c r="K54" i="6" s="1"/>
  <c r="J48" i="6"/>
  <c r="K48" i="6" s="1"/>
  <c r="J43" i="6"/>
  <c r="K43" i="6" s="1"/>
  <c r="E110" i="6"/>
  <c r="E104" i="6"/>
  <c r="E99" i="6"/>
  <c r="E94" i="6"/>
  <c r="E88" i="6"/>
  <c r="E83" i="6"/>
  <c r="E78" i="6"/>
  <c r="E72" i="6"/>
  <c r="E67" i="6"/>
  <c r="E62" i="6"/>
  <c r="E56" i="6"/>
  <c r="E52" i="6"/>
  <c r="E48" i="6"/>
  <c r="E44" i="6"/>
  <c r="E40" i="6"/>
  <c r="D109" i="6"/>
  <c r="D105" i="6"/>
  <c r="D101" i="6"/>
  <c r="D97" i="6"/>
  <c r="D93" i="6"/>
  <c r="D89" i="6"/>
  <c r="C634" i="9" s="1"/>
  <c r="D85" i="6"/>
  <c r="C598" i="9" s="1"/>
  <c r="D81" i="6"/>
  <c r="C562" i="9" s="1"/>
  <c r="D77" i="6"/>
  <c r="C526" i="9" s="1"/>
  <c r="D73" i="6"/>
  <c r="C490" i="9" s="1"/>
  <c r="D69" i="6"/>
  <c r="C454" i="9" s="1"/>
  <c r="D65" i="6"/>
  <c r="C418" i="9" s="1"/>
  <c r="D61" i="6"/>
  <c r="C382" i="9" s="1"/>
  <c r="D57" i="6"/>
  <c r="C346" i="9" s="1"/>
  <c r="D53" i="6"/>
  <c r="C310" i="9" s="1"/>
  <c r="D49" i="6"/>
  <c r="C274" i="9" s="1"/>
  <c r="D45" i="6"/>
  <c r="C238" i="9" s="1"/>
  <c r="D41" i="6"/>
  <c r="C202" i="9" s="1"/>
  <c r="J141" i="6"/>
  <c r="K141" i="6" s="1"/>
  <c r="J130" i="6"/>
  <c r="K130" i="6" s="1"/>
  <c r="J119" i="6"/>
  <c r="K119" i="6" s="1"/>
  <c r="J109" i="6"/>
  <c r="K109" i="6" s="1"/>
  <c r="J98" i="6"/>
  <c r="K98" i="6" s="1"/>
  <c r="J87" i="6"/>
  <c r="K87" i="6" s="1"/>
  <c r="E140" i="6"/>
  <c r="E130" i="6"/>
  <c r="E119" i="6"/>
  <c r="D142" i="6"/>
  <c r="D131" i="6"/>
  <c r="D121" i="6"/>
  <c r="B142" i="6"/>
  <c r="B131" i="6"/>
  <c r="B120" i="6"/>
  <c r="J74" i="6"/>
  <c r="K74" i="6" s="1"/>
  <c r="J63" i="6"/>
  <c r="K63" i="6" s="1"/>
  <c r="J52" i="6"/>
  <c r="K52" i="6" s="1"/>
  <c r="J42" i="6"/>
  <c r="K42" i="6" s="1"/>
  <c r="E103" i="6"/>
  <c r="E92" i="6"/>
  <c r="E82" i="6"/>
  <c r="E71" i="6"/>
  <c r="E60" i="6"/>
  <c r="E51" i="6"/>
  <c r="E43" i="6"/>
  <c r="D108" i="6"/>
  <c r="D100" i="6"/>
  <c r="D92" i="6"/>
  <c r="D84" i="6"/>
  <c r="C589" i="9" s="1"/>
  <c r="D76" i="6"/>
  <c r="C517" i="9" s="1"/>
  <c r="D68" i="6"/>
  <c r="C445" i="9" s="1"/>
  <c r="D60" i="6"/>
  <c r="C373" i="9" s="1"/>
  <c r="D52" i="6"/>
  <c r="C301" i="9" s="1"/>
  <c r="D44" i="6"/>
  <c r="C229" i="9" s="1"/>
  <c r="B40" i="6"/>
  <c r="C194" i="9" s="1"/>
  <c r="B44" i="6"/>
  <c r="C230" i="9" s="1"/>
  <c r="B48" i="6"/>
  <c r="C266" i="9" s="1"/>
  <c r="B52" i="6"/>
  <c r="C302" i="9" s="1"/>
  <c r="B56" i="6"/>
  <c r="C338" i="9" s="1"/>
  <c r="B60" i="6"/>
  <c r="C374" i="9" s="1"/>
  <c r="B64" i="6"/>
  <c r="C410" i="9" s="1"/>
  <c r="B68" i="6"/>
  <c r="C446" i="9" s="1"/>
  <c r="B72" i="6"/>
  <c r="C482" i="9" s="1"/>
  <c r="B76" i="6"/>
  <c r="C518" i="9" s="1"/>
  <c r="B80" i="6"/>
  <c r="C554" i="9" s="1"/>
  <c r="B84" i="6"/>
  <c r="C590" i="9" s="1"/>
  <c r="B88" i="6"/>
  <c r="C626" i="9" s="1"/>
  <c r="B92" i="6"/>
  <c r="B96" i="6"/>
  <c r="B100" i="6"/>
  <c r="B104" i="6"/>
  <c r="B108" i="6"/>
  <c r="B112" i="6"/>
  <c r="B116" i="6"/>
  <c r="J145" i="6"/>
  <c r="K145" i="6" s="1"/>
  <c r="J123" i="6"/>
  <c r="K123" i="6" s="1"/>
  <c r="E123" i="6"/>
  <c r="D135" i="6"/>
  <c r="B124" i="6"/>
  <c r="J56" i="6"/>
  <c r="K56" i="6" s="1"/>
  <c r="E96" i="6"/>
  <c r="E64" i="6"/>
  <c r="D111" i="6"/>
  <c r="D87" i="6"/>
  <c r="C616" i="9" s="1"/>
  <c r="D55" i="6"/>
  <c r="C328" i="9" s="1"/>
  <c r="D40" i="6"/>
  <c r="C193" i="9" s="1"/>
  <c r="B51" i="6"/>
  <c r="C293" i="9" s="1"/>
  <c r="B63" i="6"/>
  <c r="C401" i="9" s="1"/>
  <c r="B75" i="6"/>
  <c r="C509" i="9" s="1"/>
  <c r="B87" i="6"/>
  <c r="C617" i="9" s="1"/>
  <c r="B99" i="6"/>
  <c r="B111" i="6"/>
  <c r="J139" i="6"/>
  <c r="K139" i="6" s="1"/>
  <c r="J129" i="6"/>
  <c r="K129" i="6" s="1"/>
  <c r="J118" i="6"/>
  <c r="K118" i="6" s="1"/>
  <c r="J107" i="6"/>
  <c r="K107" i="6" s="1"/>
  <c r="J97" i="6"/>
  <c r="K97" i="6" s="1"/>
  <c r="J86" i="6"/>
  <c r="K86" i="6" s="1"/>
  <c r="E139" i="6"/>
  <c r="E128" i="6"/>
  <c r="E118" i="6"/>
  <c r="D141" i="6"/>
  <c r="D130" i="6"/>
  <c r="D119" i="6"/>
  <c r="B140" i="6"/>
  <c r="B130" i="6"/>
  <c r="B119" i="6"/>
  <c r="J72" i="6"/>
  <c r="K72" i="6" s="1"/>
  <c r="J62" i="6"/>
  <c r="K62" i="6" s="1"/>
  <c r="J51" i="6"/>
  <c r="K51" i="6" s="1"/>
  <c r="J40" i="6"/>
  <c r="K40" i="6" s="1"/>
  <c r="E102" i="6"/>
  <c r="E91" i="6"/>
  <c r="E80" i="6"/>
  <c r="E70" i="6"/>
  <c r="E59" i="6"/>
  <c r="E50" i="6"/>
  <c r="E42" i="6"/>
  <c r="D107" i="6"/>
  <c r="D99" i="6"/>
  <c r="D91" i="6"/>
  <c r="D83" i="6"/>
  <c r="C580" i="9" s="1"/>
  <c r="D75" i="6"/>
  <c r="C508" i="9" s="1"/>
  <c r="D67" i="6"/>
  <c r="C436" i="9" s="1"/>
  <c r="D59" i="6"/>
  <c r="C364" i="9" s="1"/>
  <c r="D51" i="6"/>
  <c r="C292" i="9" s="1"/>
  <c r="D43" i="6"/>
  <c r="C220" i="9" s="1"/>
  <c r="B41" i="6"/>
  <c r="C203" i="9" s="1"/>
  <c r="B45" i="6"/>
  <c r="C239" i="9" s="1"/>
  <c r="B49" i="6"/>
  <c r="C275" i="9" s="1"/>
  <c r="B53" i="6"/>
  <c r="C311" i="9" s="1"/>
  <c r="B57" i="6"/>
  <c r="C347" i="9" s="1"/>
  <c r="B61" i="6"/>
  <c r="C383" i="9" s="1"/>
  <c r="B65" i="6"/>
  <c r="C419" i="9" s="1"/>
  <c r="B69" i="6"/>
  <c r="C455" i="9" s="1"/>
  <c r="B73" i="6"/>
  <c r="C491" i="9" s="1"/>
  <c r="B77" i="6"/>
  <c r="C527" i="9" s="1"/>
  <c r="B81" i="6"/>
  <c r="C563" i="9" s="1"/>
  <c r="B85" i="6"/>
  <c r="C599" i="9" s="1"/>
  <c r="B89" i="6"/>
  <c r="C635" i="9" s="1"/>
  <c r="B93" i="6"/>
  <c r="B97" i="6"/>
  <c r="B101" i="6"/>
  <c r="B105" i="6"/>
  <c r="B109" i="6"/>
  <c r="B113" i="6"/>
  <c r="E39" i="6"/>
  <c r="J102" i="6"/>
  <c r="K102" i="6" s="1"/>
  <c r="J81" i="6"/>
  <c r="K81" i="6" s="1"/>
  <c r="E144" i="6"/>
  <c r="E112" i="6"/>
  <c r="D146" i="6"/>
  <c r="D114" i="6"/>
  <c r="B135" i="6"/>
  <c r="J78" i="6"/>
  <c r="K78" i="6" s="1"/>
  <c r="E107" i="6"/>
  <c r="E86" i="6"/>
  <c r="E54" i="6"/>
  <c r="D103" i="6"/>
  <c r="D79" i="6"/>
  <c r="C544" i="9" s="1"/>
  <c r="D63" i="6"/>
  <c r="C400" i="9" s="1"/>
  <c r="B43" i="6"/>
  <c r="C221" i="9" s="1"/>
  <c r="B59" i="6"/>
  <c r="C365" i="9" s="1"/>
  <c r="B71" i="6"/>
  <c r="C473" i="9" s="1"/>
  <c r="B83" i="6"/>
  <c r="C581" i="9" s="1"/>
  <c r="B95" i="6"/>
  <c r="B107" i="6"/>
  <c r="B39" i="6"/>
  <c r="C185" i="9" s="1"/>
  <c r="J146" i="6"/>
  <c r="K146" i="6" s="1"/>
  <c r="J135" i="6"/>
  <c r="K135" i="6" s="1"/>
  <c r="J125" i="6"/>
  <c r="K125" i="6" s="1"/>
  <c r="J114" i="6"/>
  <c r="K114" i="6" s="1"/>
  <c r="J103" i="6"/>
  <c r="K103" i="6" s="1"/>
  <c r="J93" i="6"/>
  <c r="K93" i="6" s="1"/>
  <c r="J82" i="6"/>
  <c r="K82" i="6" s="1"/>
  <c r="E146" i="6"/>
  <c r="E135" i="6"/>
  <c r="E124" i="6"/>
  <c r="E114" i="6"/>
  <c r="D147" i="6"/>
  <c r="D137" i="6"/>
  <c r="D126" i="6"/>
  <c r="D115" i="6"/>
  <c r="B147" i="6"/>
  <c r="B136" i="6"/>
  <c r="B126" i="6"/>
  <c r="J79" i="6"/>
  <c r="K79" i="6" s="1"/>
  <c r="J68" i="6"/>
  <c r="K68" i="6" s="1"/>
  <c r="J58" i="6"/>
  <c r="K58" i="6" s="1"/>
  <c r="J47" i="6"/>
  <c r="K47" i="6" s="1"/>
  <c r="E108" i="6"/>
  <c r="E98" i="6"/>
  <c r="E87" i="6"/>
  <c r="E76" i="6"/>
  <c r="E66" i="6"/>
  <c r="E55" i="6"/>
  <c r="E47" i="6"/>
  <c r="D112" i="6"/>
  <c r="D104" i="6"/>
  <c r="D96" i="6"/>
  <c r="D88" i="6"/>
  <c r="C625" i="9" s="1"/>
  <c r="D80" i="6"/>
  <c r="C553" i="9" s="1"/>
  <c r="D72" i="6"/>
  <c r="C481" i="9" s="1"/>
  <c r="D64" i="6"/>
  <c r="C409" i="9" s="1"/>
  <c r="D56" i="6"/>
  <c r="C337" i="9" s="1"/>
  <c r="D48" i="6"/>
  <c r="C265" i="9" s="1"/>
  <c r="D42" i="6"/>
  <c r="C211" i="9" s="1"/>
  <c r="B42" i="6"/>
  <c r="C212" i="9" s="1"/>
  <c r="B46" i="6"/>
  <c r="C248" i="9" s="1"/>
  <c r="B50" i="6"/>
  <c r="C284" i="9" s="1"/>
  <c r="B54" i="6"/>
  <c r="C320" i="9" s="1"/>
  <c r="B58" i="6"/>
  <c r="C356" i="9" s="1"/>
  <c r="B62" i="6"/>
  <c r="C392" i="9" s="1"/>
  <c r="B66" i="6"/>
  <c r="C428" i="9" s="1"/>
  <c r="B70" i="6"/>
  <c r="C464" i="9" s="1"/>
  <c r="B74" i="6"/>
  <c r="C500" i="9" s="1"/>
  <c r="B78" i="6"/>
  <c r="C536" i="9" s="1"/>
  <c r="B82" i="6"/>
  <c r="C572" i="9" s="1"/>
  <c r="B86" i="6"/>
  <c r="C608" i="9" s="1"/>
  <c r="B90" i="6"/>
  <c r="B94" i="6"/>
  <c r="B98" i="6"/>
  <c r="B102" i="6"/>
  <c r="B106" i="6"/>
  <c r="B110" i="6"/>
  <c r="B114" i="6"/>
  <c r="D39" i="6"/>
  <c r="C184" i="9" s="1"/>
  <c r="J134" i="6"/>
  <c r="K134" i="6" s="1"/>
  <c r="J113" i="6"/>
  <c r="K113" i="6" s="1"/>
  <c r="J91" i="6"/>
  <c r="K91" i="6" s="1"/>
  <c r="E134" i="6"/>
  <c r="D125" i="6"/>
  <c r="B146" i="6"/>
  <c r="J67" i="6"/>
  <c r="K67" i="6" s="1"/>
  <c r="J46" i="6"/>
  <c r="K46" i="6" s="1"/>
  <c r="E75" i="6"/>
  <c r="E46" i="6"/>
  <c r="D95" i="6"/>
  <c r="D71" i="6"/>
  <c r="C472" i="9" s="1"/>
  <c r="D47" i="6"/>
  <c r="C256" i="9" s="1"/>
  <c r="B47" i="6"/>
  <c r="C257" i="9" s="1"/>
  <c r="B55" i="6"/>
  <c r="C329" i="9" s="1"/>
  <c r="B67" i="6"/>
  <c r="C437" i="9" s="1"/>
  <c r="B79" i="6"/>
  <c r="C545" i="9" s="1"/>
  <c r="B91" i="6"/>
  <c r="B103" i="6"/>
  <c r="B115" i="6"/>
  <c r="B20" i="6"/>
  <c r="C14" i="9" s="1"/>
  <c r="B32" i="6"/>
  <c r="C122" i="9" s="1"/>
  <c r="B24" i="6"/>
  <c r="C50" i="9" s="1"/>
  <c r="D36" i="6"/>
  <c r="C157" i="9" s="1"/>
  <c r="D28" i="6"/>
  <c r="C85" i="9" s="1"/>
  <c r="E20" i="6"/>
  <c r="E32" i="6"/>
  <c r="E24" i="6"/>
  <c r="J36" i="6"/>
  <c r="K36" i="6" s="1"/>
  <c r="J28" i="6"/>
  <c r="K28" i="6" s="1"/>
  <c r="B35" i="6"/>
  <c r="C149" i="9" s="1"/>
  <c r="B31" i="6"/>
  <c r="C113" i="9" s="1"/>
  <c r="B27" i="6"/>
  <c r="C77" i="9" s="1"/>
  <c r="B23" i="6"/>
  <c r="C41" i="9" s="1"/>
  <c r="D35" i="6"/>
  <c r="C148" i="9" s="1"/>
  <c r="D31" i="6"/>
  <c r="C112" i="9" s="1"/>
  <c r="D27" i="6"/>
  <c r="C76" i="9" s="1"/>
  <c r="D23" i="6"/>
  <c r="C40" i="9" s="1"/>
  <c r="E35" i="6"/>
  <c r="E31" i="6"/>
  <c r="E27" i="6"/>
  <c r="E23" i="6"/>
  <c r="J20" i="6"/>
  <c r="K20" i="6" s="1"/>
  <c r="J35" i="6"/>
  <c r="K35" i="6" s="1"/>
  <c r="J31" i="6"/>
  <c r="K31" i="6" s="1"/>
  <c r="J27" i="6"/>
  <c r="K27" i="6" s="1"/>
  <c r="J23" i="6"/>
  <c r="K23" i="6" s="1"/>
  <c r="B36" i="6"/>
  <c r="C158" i="9" s="1"/>
  <c r="B28" i="6"/>
  <c r="C86" i="9" s="1"/>
  <c r="D20" i="6"/>
  <c r="C13" i="9" s="1"/>
  <c r="D32" i="6"/>
  <c r="C121" i="9" s="1"/>
  <c r="D24" i="6"/>
  <c r="C49" i="9" s="1"/>
  <c r="E36" i="6"/>
  <c r="E28" i="6"/>
  <c r="J32" i="6"/>
  <c r="K32" i="6" s="1"/>
  <c r="J24" i="6"/>
  <c r="K24" i="6" s="1"/>
  <c r="B38" i="6"/>
  <c r="C176" i="9" s="1"/>
  <c r="B34" i="6"/>
  <c r="C140" i="9" s="1"/>
  <c r="B30" i="6"/>
  <c r="C104" i="9" s="1"/>
  <c r="B26" i="6"/>
  <c r="C68" i="9" s="1"/>
  <c r="B22" i="6"/>
  <c r="C32" i="9" s="1"/>
  <c r="D38" i="6"/>
  <c r="C175" i="9" s="1"/>
  <c r="D34" i="6"/>
  <c r="C139" i="9" s="1"/>
  <c r="D30" i="6"/>
  <c r="C103" i="9" s="1"/>
  <c r="D26" i="6"/>
  <c r="C67" i="9" s="1"/>
  <c r="D22" i="6"/>
  <c r="C31" i="9" s="1"/>
  <c r="E38" i="6"/>
  <c r="E34" i="6"/>
  <c r="E30" i="6"/>
  <c r="E26" i="6"/>
  <c r="E22" i="6"/>
  <c r="J38" i="6"/>
  <c r="K38" i="6" s="1"/>
  <c r="J34" i="6"/>
  <c r="K34" i="6" s="1"/>
  <c r="J30" i="6"/>
  <c r="K30" i="6" s="1"/>
  <c r="J26" i="6"/>
  <c r="K26" i="6" s="1"/>
  <c r="J22" i="6"/>
  <c r="K22" i="6" s="1"/>
  <c r="B37" i="6"/>
  <c r="C167" i="9" s="1"/>
  <c r="B33" i="6"/>
  <c r="C131" i="9" s="1"/>
  <c r="B29" i="6"/>
  <c r="C95" i="9" s="1"/>
  <c r="B25" i="6"/>
  <c r="C59" i="9" s="1"/>
  <c r="B21" i="6"/>
  <c r="C23" i="9" s="1"/>
  <c r="D37" i="6"/>
  <c r="C166" i="9" s="1"/>
  <c r="D33" i="6"/>
  <c r="C130" i="9" s="1"/>
  <c r="D29" i="6"/>
  <c r="C94" i="9" s="1"/>
  <c r="D25" i="6"/>
  <c r="C58" i="9" s="1"/>
  <c r="D21" i="6"/>
  <c r="C22" i="9" s="1"/>
  <c r="E37" i="6"/>
  <c r="E33" i="6"/>
  <c r="E29" i="6"/>
  <c r="E25" i="6"/>
  <c r="E21" i="6"/>
  <c r="J37" i="6"/>
  <c r="K37" i="6" s="1"/>
  <c r="J33" i="6"/>
  <c r="K33" i="6" s="1"/>
  <c r="J29" i="6"/>
  <c r="K29" i="6" s="1"/>
  <c r="J25" i="6"/>
  <c r="K25" i="6" s="1"/>
  <c r="I23" i="11" l="1"/>
  <c r="T24" i="7"/>
  <c r="I36" i="11"/>
  <c r="I38" i="11" s="1"/>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G8" i="6" s="1"/>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4" i="5"/>
  <c r="K7" i="6"/>
  <c r="K6" i="6"/>
  <c r="AK9" i="5"/>
  <c r="AL9" i="5"/>
  <c r="AM9" i="5"/>
  <c r="AN9" i="5"/>
  <c r="AO9" i="5"/>
  <c r="AK10" i="5"/>
  <c r="AL10" i="5"/>
  <c r="AM10" i="5"/>
  <c r="AN10" i="5"/>
  <c r="AO10" i="5"/>
  <c r="AK11" i="5"/>
  <c r="AL11" i="5"/>
  <c r="AM11" i="5"/>
  <c r="AN11" i="5"/>
  <c r="AO11" i="5"/>
  <c r="AK12" i="5"/>
  <c r="AL12" i="5"/>
  <c r="AM12" i="5"/>
  <c r="AN12" i="5"/>
  <c r="AO12" i="5"/>
  <c r="AK13" i="5"/>
  <c r="AL13" i="5"/>
  <c r="AM13" i="5"/>
  <c r="AN13" i="5"/>
  <c r="AO13" i="5"/>
  <c r="AK14" i="5"/>
  <c r="AL14" i="5"/>
  <c r="AM14" i="5"/>
  <c r="AN14" i="5"/>
  <c r="AO14" i="5"/>
  <c r="AK15" i="5"/>
  <c r="AL15" i="5"/>
  <c r="AM15" i="5"/>
  <c r="AN15" i="5"/>
  <c r="AO15" i="5"/>
  <c r="AK16" i="5"/>
  <c r="AL16" i="5"/>
  <c r="AM16" i="5"/>
  <c r="AN16" i="5"/>
  <c r="AO16" i="5"/>
  <c r="AK17" i="5"/>
  <c r="AL17" i="5"/>
  <c r="AM17" i="5"/>
  <c r="AN17" i="5"/>
  <c r="AO17" i="5"/>
  <c r="AK18" i="5"/>
  <c r="AL18" i="5"/>
  <c r="AM18" i="5"/>
  <c r="AN18" i="5"/>
  <c r="AO18" i="5"/>
  <c r="AK19" i="5"/>
  <c r="AL19" i="5"/>
  <c r="AM19" i="5"/>
  <c r="AN19" i="5"/>
  <c r="AO19" i="5"/>
  <c r="AK20" i="5"/>
  <c r="AL20" i="5"/>
  <c r="AM20" i="5"/>
  <c r="AN20" i="5"/>
  <c r="AO20" i="5"/>
  <c r="AK21" i="5"/>
  <c r="AL21" i="5"/>
  <c r="AM21" i="5"/>
  <c r="AN21" i="5"/>
  <c r="AO21" i="5"/>
  <c r="AK22" i="5"/>
  <c r="AL22" i="5"/>
  <c r="AM22" i="5"/>
  <c r="AN22" i="5"/>
  <c r="AO22" i="5"/>
  <c r="AK23" i="5"/>
  <c r="AL23" i="5"/>
  <c r="AM23" i="5"/>
  <c r="AN23" i="5"/>
  <c r="AO23" i="5"/>
  <c r="AK24" i="5"/>
  <c r="AL24" i="5"/>
  <c r="AM24" i="5"/>
  <c r="AN24" i="5"/>
  <c r="AO24" i="5"/>
  <c r="AK25" i="5"/>
  <c r="AL25" i="5"/>
  <c r="AM25" i="5"/>
  <c r="AN25" i="5"/>
  <c r="AO25" i="5"/>
  <c r="AK26" i="5"/>
  <c r="AL26" i="5"/>
  <c r="AM26" i="5"/>
  <c r="AN26" i="5"/>
  <c r="AO26" i="5"/>
  <c r="AK27" i="5"/>
  <c r="AL27" i="5"/>
  <c r="AM27" i="5"/>
  <c r="AN27" i="5"/>
  <c r="AO27" i="5"/>
  <c r="AK28" i="5"/>
  <c r="AL28" i="5"/>
  <c r="AM28" i="5"/>
  <c r="AN28" i="5"/>
  <c r="AO28" i="5"/>
  <c r="AK29" i="5"/>
  <c r="AL29" i="5"/>
  <c r="AM29" i="5"/>
  <c r="AN29" i="5"/>
  <c r="AO29" i="5"/>
  <c r="AK30" i="5"/>
  <c r="AL30" i="5"/>
  <c r="AM30" i="5"/>
  <c r="AN30" i="5"/>
  <c r="AO30" i="5"/>
  <c r="AK31" i="5"/>
  <c r="AL31" i="5"/>
  <c r="AM31" i="5"/>
  <c r="AN31" i="5"/>
  <c r="AO31" i="5"/>
  <c r="AK32" i="5"/>
  <c r="AL32" i="5"/>
  <c r="AM32" i="5"/>
  <c r="AN32" i="5"/>
  <c r="AO32" i="5"/>
  <c r="AK33" i="5"/>
  <c r="AL33" i="5"/>
  <c r="AM33" i="5"/>
  <c r="AN33" i="5"/>
  <c r="AO33" i="5"/>
  <c r="AK34" i="5"/>
  <c r="AL34" i="5"/>
  <c r="AM34" i="5"/>
  <c r="AN34" i="5"/>
  <c r="AO34" i="5"/>
  <c r="AK35" i="5"/>
  <c r="AL35" i="5"/>
  <c r="AM35" i="5"/>
  <c r="AN35" i="5"/>
  <c r="AO35" i="5"/>
  <c r="AK36" i="5"/>
  <c r="AL36" i="5"/>
  <c r="AM36" i="5"/>
  <c r="AN36" i="5"/>
  <c r="AO36" i="5"/>
  <c r="AK37" i="5"/>
  <c r="AL37" i="5"/>
  <c r="AM37" i="5"/>
  <c r="AN37" i="5"/>
  <c r="AO37" i="5"/>
  <c r="AK38" i="5"/>
  <c r="AL38" i="5"/>
  <c r="AM38" i="5"/>
  <c r="AN38" i="5"/>
  <c r="AO38" i="5"/>
  <c r="AK39" i="5"/>
  <c r="AL39" i="5"/>
  <c r="AM39" i="5"/>
  <c r="AN39" i="5"/>
  <c r="AO39" i="5"/>
  <c r="AK40" i="5"/>
  <c r="AL40" i="5"/>
  <c r="AM40" i="5"/>
  <c r="AN40" i="5"/>
  <c r="AO40" i="5"/>
  <c r="AK41" i="5"/>
  <c r="AL41" i="5"/>
  <c r="AM41" i="5"/>
  <c r="AN41" i="5"/>
  <c r="AO41" i="5"/>
  <c r="AK42" i="5"/>
  <c r="AL42" i="5"/>
  <c r="AM42" i="5"/>
  <c r="AN42" i="5"/>
  <c r="AO42" i="5"/>
  <c r="AK43" i="5"/>
  <c r="AL43" i="5"/>
  <c r="AM43" i="5"/>
  <c r="AN43" i="5"/>
  <c r="AO43" i="5"/>
  <c r="AK44" i="5"/>
  <c r="AL44" i="5"/>
  <c r="AM44" i="5"/>
  <c r="AN44" i="5"/>
  <c r="AO44" i="5"/>
  <c r="AK45" i="5"/>
  <c r="AL45" i="5"/>
  <c r="AM45" i="5"/>
  <c r="AN45" i="5"/>
  <c r="AO45" i="5"/>
  <c r="AK46" i="5"/>
  <c r="AL46" i="5"/>
  <c r="AM46" i="5"/>
  <c r="AN46" i="5"/>
  <c r="AO46" i="5"/>
  <c r="AK47" i="5"/>
  <c r="AL47" i="5"/>
  <c r="AM47" i="5"/>
  <c r="AN47" i="5"/>
  <c r="AO47" i="5"/>
  <c r="AK48" i="5"/>
  <c r="AL48" i="5"/>
  <c r="AM48" i="5"/>
  <c r="AN48" i="5"/>
  <c r="AO48" i="5"/>
  <c r="AK49" i="5"/>
  <c r="AL49" i="5"/>
  <c r="AM49" i="5"/>
  <c r="AN49" i="5"/>
  <c r="AO49" i="5"/>
  <c r="AK50" i="5"/>
  <c r="AL50" i="5"/>
  <c r="AM50" i="5"/>
  <c r="AN50" i="5"/>
  <c r="AO50" i="5"/>
  <c r="AK51" i="5"/>
  <c r="AL51" i="5"/>
  <c r="AM51" i="5"/>
  <c r="AN51" i="5"/>
  <c r="AO51" i="5"/>
  <c r="AK52" i="5"/>
  <c r="AL52" i="5"/>
  <c r="AM52" i="5"/>
  <c r="AN52" i="5"/>
  <c r="AO52" i="5"/>
  <c r="AK53" i="5"/>
  <c r="AL53" i="5"/>
  <c r="AM53" i="5"/>
  <c r="AN53" i="5"/>
  <c r="AO53" i="5"/>
  <c r="AK54" i="5"/>
  <c r="AL54" i="5"/>
  <c r="AM54" i="5"/>
  <c r="AN54" i="5"/>
  <c r="AO54" i="5"/>
  <c r="AK55" i="5"/>
  <c r="AL55" i="5"/>
  <c r="AM55" i="5"/>
  <c r="AN55" i="5"/>
  <c r="AO55" i="5"/>
  <c r="AK56" i="5"/>
  <c r="AL56" i="5"/>
  <c r="AM56" i="5"/>
  <c r="AN56" i="5"/>
  <c r="AO56" i="5"/>
  <c r="AK57" i="5"/>
  <c r="AL57" i="5"/>
  <c r="AM57" i="5"/>
  <c r="AN57" i="5"/>
  <c r="AO57" i="5"/>
  <c r="AK58" i="5"/>
  <c r="AL58" i="5"/>
  <c r="AM58" i="5"/>
  <c r="AN58" i="5"/>
  <c r="AO58" i="5"/>
  <c r="AK59" i="5"/>
  <c r="AL59" i="5"/>
  <c r="AM59" i="5"/>
  <c r="AN59" i="5"/>
  <c r="AO59" i="5"/>
  <c r="AK60" i="5"/>
  <c r="AL60" i="5"/>
  <c r="AM60" i="5"/>
  <c r="AN60" i="5"/>
  <c r="AO60" i="5"/>
  <c r="AK61" i="5"/>
  <c r="AL61" i="5"/>
  <c r="AM61" i="5"/>
  <c r="AN61" i="5"/>
  <c r="AO61" i="5"/>
  <c r="AK62" i="5"/>
  <c r="AL62" i="5"/>
  <c r="AM62" i="5"/>
  <c r="AN62" i="5"/>
  <c r="AO62" i="5"/>
  <c r="AK63" i="5"/>
  <c r="AL63" i="5"/>
  <c r="AM63" i="5"/>
  <c r="AN63" i="5"/>
  <c r="AO63" i="5"/>
  <c r="AK64" i="5"/>
  <c r="AL64" i="5"/>
  <c r="AM64" i="5"/>
  <c r="AN64" i="5"/>
  <c r="AO64" i="5"/>
  <c r="AK65" i="5"/>
  <c r="AL65" i="5"/>
  <c r="AM65" i="5"/>
  <c r="AN65" i="5"/>
  <c r="AO65" i="5"/>
  <c r="AK66" i="5"/>
  <c r="AL66" i="5"/>
  <c r="AM66" i="5"/>
  <c r="AN66" i="5"/>
  <c r="AO66" i="5"/>
  <c r="AK67" i="5"/>
  <c r="AL67" i="5"/>
  <c r="AM67" i="5"/>
  <c r="AN67" i="5"/>
  <c r="AO67" i="5"/>
  <c r="AK68" i="5"/>
  <c r="AL68" i="5"/>
  <c r="AM68" i="5"/>
  <c r="AN68" i="5"/>
  <c r="AO68" i="5"/>
  <c r="AK69" i="5"/>
  <c r="AL69" i="5"/>
  <c r="AM69" i="5"/>
  <c r="AN69" i="5"/>
  <c r="AO69" i="5"/>
  <c r="AK70" i="5"/>
  <c r="AL70" i="5"/>
  <c r="AM70" i="5"/>
  <c r="AN70" i="5"/>
  <c r="AO70" i="5"/>
  <c r="AK71" i="5"/>
  <c r="AL71" i="5"/>
  <c r="AM71" i="5"/>
  <c r="AN71" i="5"/>
  <c r="AO71" i="5"/>
  <c r="AK72" i="5"/>
  <c r="AL72" i="5"/>
  <c r="AM72" i="5"/>
  <c r="AN72" i="5"/>
  <c r="AO72" i="5"/>
  <c r="AK73" i="5"/>
  <c r="AL73" i="5"/>
  <c r="AM73" i="5"/>
  <c r="AN73" i="5"/>
  <c r="AO73" i="5"/>
  <c r="AK74" i="5"/>
  <c r="AL74" i="5"/>
  <c r="AM74" i="5"/>
  <c r="AN74" i="5"/>
  <c r="AO74" i="5"/>
  <c r="AK75" i="5"/>
  <c r="AL75" i="5"/>
  <c r="AM75" i="5"/>
  <c r="AN75" i="5"/>
  <c r="AO75" i="5"/>
  <c r="AK76" i="5"/>
  <c r="AL76" i="5"/>
  <c r="AM76" i="5"/>
  <c r="AN76" i="5"/>
  <c r="AO76" i="5"/>
  <c r="AK77" i="5"/>
  <c r="AL77" i="5"/>
  <c r="AM77" i="5"/>
  <c r="AN77" i="5"/>
  <c r="AO77" i="5"/>
  <c r="AK78" i="5"/>
  <c r="AL78" i="5"/>
  <c r="AM78" i="5"/>
  <c r="AN78" i="5"/>
  <c r="AO78" i="5"/>
  <c r="AK79" i="5"/>
  <c r="AL79" i="5"/>
  <c r="AM79" i="5"/>
  <c r="AN79" i="5"/>
  <c r="AO79" i="5"/>
  <c r="AK80" i="5"/>
  <c r="AL80" i="5"/>
  <c r="AM80" i="5"/>
  <c r="AN80" i="5"/>
  <c r="AO80" i="5"/>
  <c r="AK81" i="5"/>
  <c r="AL81" i="5"/>
  <c r="AM81" i="5"/>
  <c r="AN81" i="5"/>
  <c r="AO81" i="5"/>
  <c r="AK82" i="5"/>
  <c r="AL82" i="5"/>
  <c r="AM82" i="5"/>
  <c r="AN82" i="5"/>
  <c r="AO82" i="5"/>
  <c r="AK83" i="5"/>
  <c r="AL83" i="5"/>
  <c r="AM83" i="5"/>
  <c r="AN83" i="5"/>
  <c r="AO83" i="5"/>
  <c r="AK84" i="5"/>
  <c r="AL84" i="5"/>
  <c r="AM84" i="5"/>
  <c r="AN84" i="5"/>
  <c r="AO84" i="5"/>
  <c r="AK85" i="5"/>
  <c r="AL85" i="5"/>
  <c r="AM85" i="5"/>
  <c r="AN85" i="5"/>
  <c r="AO85" i="5"/>
  <c r="AK86" i="5"/>
  <c r="AL86" i="5"/>
  <c r="AM86" i="5"/>
  <c r="AN86" i="5"/>
  <c r="AO86" i="5"/>
  <c r="AK87" i="5"/>
  <c r="AL87" i="5"/>
  <c r="AM87" i="5"/>
  <c r="AN87" i="5"/>
  <c r="AO87" i="5"/>
  <c r="AK88" i="5"/>
  <c r="AL88" i="5"/>
  <c r="AM88" i="5"/>
  <c r="AN88" i="5"/>
  <c r="AO88" i="5"/>
  <c r="AK89" i="5"/>
  <c r="AL89" i="5"/>
  <c r="AM89" i="5"/>
  <c r="AN89" i="5"/>
  <c r="AO89" i="5"/>
  <c r="AK90" i="5"/>
  <c r="AL90" i="5"/>
  <c r="AM90" i="5"/>
  <c r="AN90" i="5"/>
  <c r="AO90" i="5"/>
  <c r="AK91" i="5"/>
  <c r="AL91" i="5"/>
  <c r="AM91" i="5"/>
  <c r="AN91" i="5"/>
  <c r="AO91" i="5"/>
  <c r="AK92" i="5"/>
  <c r="AL92" i="5"/>
  <c r="AM92" i="5"/>
  <c r="AN92" i="5"/>
  <c r="AO92" i="5"/>
  <c r="AK93" i="5"/>
  <c r="AL93" i="5"/>
  <c r="AM93" i="5"/>
  <c r="AN93" i="5"/>
  <c r="AO93" i="5"/>
  <c r="AK94" i="5"/>
  <c r="AL94" i="5"/>
  <c r="AM94" i="5"/>
  <c r="AN94" i="5"/>
  <c r="AO94" i="5"/>
  <c r="AK95" i="5"/>
  <c r="AL95" i="5"/>
  <c r="AM95" i="5"/>
  <c r="AN95" i="5"/>
  <c r="AO95" i="5"/>
  <c r="AK96" i="5"/>
  <c r="AL96" i="5"/>
  <c r="AM96" i="5"/>
  <c r="AN96" i="5"/>
  <c r="AO96" i="5"/>
  <c r="AK97" i="5"/>
  <c r="AL97" i="5"/>
  <c r="AM97" i="5"/>
  <c r="AN97" i="5"/>
  <c r="AO97" i="5"/>
  <c r="AK98" i="5"/>
  <c r="AL98" i="5"/>
  <c r="AM98" i="5"/>
  <c r="AN98" i="5"/>
  <c r="AO98" i="5"/>
  <c r="AK99" i="5"/>
  <c r="AL99" i="5"/>
  <c r="AM99" i="5"/>
  <c r="AN99" i="5"/>
  <c r="AO99" i="5"/>
  <c r="AK100" i="5"/>
  <c r="AL100" i="5"/>
  <c r="AM100" i="5"/>
  <c r="AN100" i="5"/>
  <c r="AO100" i="5"/>
  <c r="AK101" i="5"/>
  <c r="AL101" i="5"/>
  <c r="AM101" i="5"/>
  <c r="AN101" i="5"/>
  <c r="AO101" i="5"/>
  <c r="AK102" i="5"/>
  <c r="AL102" i="5"/>
  <c r="AM102" i="5"/>
  <c r="AN102" i="5"/>
  <c r="AO102" i="5"/>
  <c r="AK103" i="5"/>
  <c r="AL103" i="5"/>
  <c r="AM103" i="5"/>
  <c r="AN103" i="5"/>
  <c r="AO103" i="5"/>
  <c r="AK104" i="5"/>
  <c r="AL104" i="5"/>
  <c r="AM104" i="5"/>
  <c r="AN104" i="5"/>
  <c r="AO104" i="5"/>
  <c r="AK105" i="5"/>
  <c r="AL105" i="5"/>
  <c r="AM105" i="5"/>
  <c r="AN105" i="5"/>
  <c r="AO105" i="5"/>
  <c r="AK106" i="5"/>
  <c r="AL106" i="5"/>
  <c r="AM106" i="5"/>
  <c r="AN106" i="5"/>
  <c r="AO106" i="5"/>
  <c r="AK107" i="5"/>
  <c r="AL107" i="5"/>
  <c r="AM107" i="5"/>
  <c r="AN107" i="5"/>
  <c r="AO107" i="5"/>
  <c r="AK108" i="5"/>
  <c r="AL108" i="5"/>
  <c r="AM108" i="5"/>
  <c r="AN108" i="5"/>
  <c r="AO108" i="5"/>
  <c r="AK109" i="5"/>
  <c r="AL109" i="5"/>
  <c r="AM109" i="5"/>
  <c r="AN109" i="5"/>
  <c r="AO109" i="5"/>
  <c r="AK110" i="5"/>
  <c r="AL110" i="5"/>
  <c r="AM110" i="5"/>
  <c r="AN110" i="5"/>
  <c r="AO110" i="5"/>
  <c r="AK111" i="5"/>
  <c r="AL111" i="5"/>
  <c r="AM111" i="5"/>
  <c r="AN111" i="5"/>
  <c r="AO111" i="5"/>
  <c r="AK112" i="5"/>
  <c r="AL112" i="5"/>
  <c r="AM112" i="5"/>
  <c r="AN112" i="5"/>
  <c r="AO112" i="5"/>
  <c r="AK113" i="5"/>
  <c r="AL113" i="5"/>
  <c r="AM113" i="5"/>
  <c r="AN113" i="5"/>
  <c r="AO113" i="5"/>
  <c r="AK114" i="5"/>
  <c r="AL114" i="5"/>
  <c r="AM114" i="5"/>
  <c r="AN114" i="5"/>
  <c r="AO114" i="5"/>
  <c r="AK115" i="5"/>
  <c r="AL115" i="5"/>
  <c r="AM115" i="5"/>
  <c r="AN115" i="5"/>
  <c r="AO115" i="5"/>
  <c r="AK5" i="5"/>
  <c r="AL5" i="5"/>
  <c r="AM5" i="5"/>
  <c r="AN5" i="5"/>
  <c r="AO5" i="5"/>
  <c r="AK6" i="5"/>
  <c r="AL6" i="5"/>
  <c r="AM6" i="5"/>
  <c r="AN6" i="5"/>
  <c r="AO6" i="5"/>
  <c r="AK7" i="5"/>
  <c r="AL7" i="5"/>
  <c r="AM7" i="5"/>
  <c r="AN7" i="5"/>
  <c r="AO7" i="5"/>
  <c r="AK8" i="5"/>
  <c r="AL8" i="5"/>
  <c r="AM8" i="5"/>
  <c r="AN8" i="5"/>
  <c r="AO8" i="5"/>
  <c r="AO4" i="5"/>
  <c r="AN4" i="5"/>
  <c r="AM4" i="5"/>
  <c r="AL4" i="5"/>
  <c r="AK4" i="5"/>
  <c r="K8" i="6"/>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4" i="5"/>
  <c r="G6" i="6" l="1"/>
  <c r="C7" i="6"/>
  <c r="K5" i="6"/>
  <c r="C8" i="6"/>
  <c r="G5" i="6"/>
  <c r="C6" i="6"/>
  <c r="L150" i="6"/>
  <c r="I150" i="6"/>
  <c r="H15" i="6"/>
  <c r="G15" i="6"/>
  <c r="F15" i="6"/>
  <c r="E15" i="6"/>
  <c r="D15" i="6"/>
  <c r="H14" i="6"/>
  <c r="G14" i="6"/>
  <c r="F14" i="6"/>
  <c r="E14" i="6"/>
  <c r="D14" i="6"/>
  <c r="I13" i="6"/>
  <c r="I12" i="6"/>
  <c r="C11" i="10" l="1"/>
  <c r="E10" i="11"/>
  <c r="C8" i="9"/>
  <c r="C8" i="7"/>
  <c r="A17" i="6"/>
  <c r="E8" i="11"/>
  <c r="C6" i="9"/>
  <c r="C9" i="10"/>
  <c r="C6" i="7"/>
  <c r="E9" i="11"/>
  <c r="C10" i="10"/>
  <c r="C7" i="9"/>
  <c r="C7" i="7"/>
  <c r="L186" i="6"/>
  <c r="D188" i="6" s="1"/>
  <c r="I14" i="6"/>
  <c r="D187" i="6" l="1"/>
  <c r="O14" i="6"/>
</calcChain>
</file>

<file path=xl/sharedStrings.xml><?xml version="1.0" encoding="utf-8"?>
<sst xmlns="http://schemas.openxmlformats.org/spreadsheetml/2006/main" count="67266" uniqueCount="11746">
  <si>
    <t>DISTRITO</t>
  </si>
  <si>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</si>
  <si>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</si>
  <si>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</si>
  <si>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</si>
  <si>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</si>
  <si>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</si>
  <si>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</si>
  <si>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</si>
  <si>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</si>
  <si>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</si>
  <si>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</si>
  <si>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</si>
  <si>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</si>
  <si>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</si>
  <si>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</si>
  <si>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</si>
  <si>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CATEGORIA REMUNERATIVA</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</si>
  <si>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</si>
  <si>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</si>
  <si>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</si>
  <si>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</si>
  <si>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</si>
  <si>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</si>
  <si>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</si>
  <si>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</si>
  <si>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</si>
  <si>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</si>
  <si>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</si>
  <si>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</si>
  <si>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</si>
  <si>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</si>
  <si>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</si>
  <si>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</si>
  <si>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</si>
  <si>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</si>
  <si>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CUBA</t>
  </si>
  <si>
    <t>ROQUE</t>
  </si>
  <si>
    <t>5</t>
  </si>
  <si>
    <t>40</t>
  </si>
  <si>
    <t>DESIGNACION COMO DIRECTIVO DE I.E. (D.S. N° 003-2014)</t>
  </si>
  <si>
    <t>ORGANICA</t>
  </si>
  <si>
    <t>LEY 29944</t>
  </si>
  <si>
    <t>NO</t>
  </si>
  <si>
    <t/>
  </si>
  <si>
    <t>PROFESOR</t>
  </si>
  <si>
    <t>NOMBRADO</t>
  </si>
  <si>
    <t>SERRUTO</t>
  </si>
  <si>
    <t>CHOQUEHUANCA</t>
  </si>
  <si>
    <t>MAGDA</t>
  </si>
  <si>
    <t>3</t>
  </si>
  <si>
    <t>30</t>
  </si>
  <si>
    <t>ACTIVO</t>
  </si>
  <si>
    <t>CCALLA</t>
  </si>
  <si>
    <t>CHOQUEMAMANI</t>
  </si>
  <si>
    <t>2</t>
  </si>
  <si>
    <t>0</t>
  </si>
  <si>
    <t>ALIAGA</t>
  </si>
  <si>
    <t>ARPASI</t>
  </si>
  <si>
    <t>ANA MARIA</t>
  </si>
  <si>
    <t>ARIAS</t>
  </si>
  <si>
    <t>VILCA</t>
  </si>
  <si>
    <t>YESSICA</t>
  </si>
  <si>
    <t>4</t>
  </si>
  <si>
    <t>GALLEGOS</t>
  </si>
  <si>
    <t>CASAS</t>
  </si>
  <si>
    <t>CONTRATADO</t>
  </si>
  <si>
    <t>MEDINA</t>
  </si>
  <si>
    <t>ORTIZ</t>
  </si>
  <si>
    <t>1</t>
  </si>
  <si>
    <t>DESIGNACION ESPECIALISTA EN EDUCACION</t>
  </si>
  <si>
    <t>SIN REGIMEN</t>
  </si>
  <si>
    <t>LOAYZA</t>
  </si>
  <si>
    <t>CHOQUE</t>
  </si>
  <si>
    <t>LOPEZ</t>
  </si>
  <si>
    <t>TAVERA</t>
  </si>
  <si>
    <t>SONIA</t>
  </si>
  <si>
    <t>PONCE</t>
  </si>
  <si>
    <t>ROSADO</t>
  </si>
  <si>
    <t>GUERRA</t>
  </si>
  <si>
    <t>MARIA ISABEL</t>
  </si>
  <si>
    <t>HUANCA</t>
  </si>
  <si>
    <t>QUISPE</t>
  </si>
  <si>
    <t>CONDORI</t>
  </si>
  <si>
    <t>AUXILIAR DE EDUCACION</t>
  </si>
  <si>
    <t>PINEDA</t>
  </si>
  <si>
    <t>MARLENY</t>
  </si>
  <si>
    <t>LEY 30493</t>
  </si>
  <si>
    <t>LARICO</t>
  </si>
  <si>
    <t>RIQUELME</t>
  </si>
  <si>
    <t>ALEMAN</t>
  </si>
  <si>
    <t>ACHATA</t>
  </si>
  <si>
    <t>CACERES</t>
  </si>
  <si>
    <t>YENY</t>
  </si>
  <si>
    <t>CARBAJAL</t>
  </si>
  <si>
    <t>MANZANO</t>
  </si>
  <si>
    <t>BELLIDO</t>
  </si>
  <si>
    <t>ADMINISTRATIVO</t>
  </si>
  <si>
    <t>AUXILIAR</t>
  </si>
  <si>
    <t>TRABAJADOR DE SERVICIO I</t>
  </si>
  <si>
    <t>BENITO</t>
  </si>
  <si>
    <t>AB</t>
  </si>
  <si>
    <t>D.L. 276</t>
  </si>
  <si>
    <t>TRABAJADOR DE SERVICIO II</t>
  </si>
  <si>
    <t>CHARAJA</t>
  </si>
  <si>
    <t>COLQUE</t>
  </si>
  <si>
    <t>ESTEBAN</t>
  </si>
  <si>
    <t>PD</t>
  </si>
  <si>
    <t>SOTOMAYOR</t>
  </si>
  <si>
    <t>AE</t>
  </si>
  <si>
    <t>PILCO</t>
  </si>
  <si>
    <t>MONTES DE OCA</t>
  </si>
  <si>
    <t>DESIGNACION COMO DIRECTIVO DE I.E. (R.S.G. 1551-2014)</t>
  </si>
  <si>
    <t>CHAMBI</t>
  </si>
  <si>
    <t>MAMANI</t>
  </si>
  <si>
    <t>CAPACOILA</t>
  </si>
  <si>
    <t>CARMEN</t>
  </si>
  <si>
    <t>RUELAS</t>
  </si>
  <si>
    <t>MERY</t>
  </si>
  <si>
    <t>SILVA</t>
  </si>
  <si>
    <t>JAEN</t>
  </si>
  <si>
    <t>PAREDES</t>
  </si>
  <si>
    <t>PRESUPUESTO PAP LEY 28701 D.S. 061-2006-EF</t>
  </si>
  <si>
    <t>PACORI</t>
  </si>
  <si>
    <t>OFICIO N° 816-2016/SPE-OPEP-UPP (28/12/2016)</t>
  </si>
  <si>
    <t>BELTRAN</t>
  </si>
  <si>
    <t>GIOVANNA</t>
  </si>
  <si>
    <t>EVENTUAL</t>
  </si>
  <si>
    <t>NONAGESIMA SEGUNDA DISPOSICION COMPLEMENTARIA FINAL DE LA LEY Nº 29951 (MEMORANDUM N° 4299-2012-MINEDU/SPE-UP)</t>
  </si>
  <si>
    <t>QUILCA</t>
  </si>
  <si>
    <t>TORRES</t>
  </si>
  <si>
    <t>ALARCON</t>
  </si>
  <si>
    <t>JULIA</t>
  </si>
  <si>
    <t>YAPURASI</t>
  </si>
  <si>
    <t>FLORES</t>
  </si>
  <si>
    <t>ALFARO</t>
  </si>
  <si>
    <t>ZENTENO</t>
  </si>
  <si>
    <t>HERRERA</t>
  </si>
  <si>
    <t>PAMPAMALLCO</t>
  </si>
  <si>
    <t>MACHACA</t>
  </si>
  <si>
    <t>VELASQUEZ</t>
  </si>
  <si>
    <t>CRUZ</t>
  </si>
  <si>
    <t>PALOMINO</t>
  </si>
  <si>
    <t>COILA</t>
  </si>
  <si>
    <t>CARPIO</t>
  </si>
  <si>
    <t>PINO</t>
  </si>
  <si>
    <t>GONZALES</t>
  </si>
  <si>
    <t>ROMERO</t>
  </si>
  <si>
    <t>AQUISE</t>
  </si>
  <si>
    <t>REUBICACION DE PLAZA VACANTE: Resolución Nº 2896-15-UGELP</t>
  </si>
  <si>
    <t>GIBERA</t>
  </si>
  <si>
    <t>DUEÑAS</t>
  </si>
  <si>
    <t>LLANQUE</t>
  </si>
  <si>
    <t>HUAYNA</t>
  </si>
  <si>
    <t>BUTRON</t>
  </si>
  <si>
    <t>FLOREZ</t>
  </si>
  <si>
    <t>AA</t>
  </si>
  <si>
    <t>CHAYÑA</t>
  </si>
  <si>
    <t>MACEDO</t>
  </si>
  <si>
    <t>LAURA</t>
  </si>
  <si>
    <t>PAUCARA</t>
  </si>
  <si>
    <t>RAMOS</t>
  </si>
  <si>
    <t>MALDONADO</t>
  </si>
  <si>
    <t>MAMANCHURA</t>
  </si>
  <si>
    <t>IRMA</t>
  </si>
  <si>
    <t>PEREZ</t>
  </si>
  <si>
    <t>ANTONIETA</t>
  </si>
  <si>
    <t>GOMEZ</t>
  </si>
  <si>
    <t>CHURA</t>
  </si>
  <si>
    <t>LUZ DELIA</t>
  </si>
  <si>
    <t>COYLA</t>
  </si>
  <si>
    <t>DESIGNACION DIRECTOR I.E</t>
  </si>
  <si>
    <t>GUADALUPE</t>
  </si>
  <si>
    <t>YUCRA</t>
  </si>
  <si>
    <t>CORTEZ</t>
  </si>
  <si>
    <t>BARRIONUEVO</t>
  </si>
  <si>
    <t>GALINDO</t>
  </si>
  <si>
    <t>ORTEGA</t>
  </si>
  <si>
    <t>MORALES</t>
  </si>
  <si>
    <t>PACHECO</t>
  </si>
  <si>
    <t>ESPILLICO</t>
  </si>
  <si>
    <t>VELAZCO</t>
  </si>
  <si>
    <t>LOZA</t>
  </si>
  <si>
    <t>ROJAS</t>
  </si>
  <si>
    <t>SEBASTIANA</t>
  </si>
  <si>
    <t>TD</t>
  </si>
  <si>
    <t>MARITZA</t>
  </si>
  <si>
    <t>PACURI</t>
  </si>
  <si>
    <t>TITO</t>
  </si>
  <si>
    <t>FRIDA</t>
  </si>
  <si>
    <t>ENRIQUEZ</t>
  </si>
  <si>
    <t>HUGO</t>
  </si>
  <si>
    <t>CAHUANA</t>
  </si>
  <si>
    <t>GARNICA</t>
  </si>
  <si>
    <t>CHURATA</t>
  </si>
  <si>
    <t>ELIZABETH</t>
  </si>
  <si>
    <t>ORDOÑEZ</t>
  </si>
  <si>
    <t>ESCARCENA</t>
  </si>
  <si>
    <t>PANCA</t>
  </si>
  <si>
    <t>GLADYS</t>
  </si>
  <si>
    <t>REUBICACION DE PLAZA VACANTE: Resolución Nº 4698-15-UGELP</t>
  </si>
  <si>
    <t>DELGADO</t>
  </si>
  <si>
    <t>TE</t>
  </si>
  <si>
    <t>APAZA</t>
  </si>
  <si>
    <t>REYNOSO</t>
  </si>
  <si>
    <t>VALDEZ</t>
  </si>
  <si>
    <t>URBINA</t>
  </si>
  <si>
    <t>BERNEDO</t>
  </si>
  <si>
    <t>CHAVEZ</t>
  </si>
  <si>
    <t>TEJADA</t>
  </si>
  <si>
    <t>PORTUGAL</t>
  </si>
  <si>
    <t>SULLO</t>
  </si>
  <si>
    <t>CANAZA</t>
  </si>
  <si>
    <t>LUZMILA</t>
  </si>
  <si>
    <t>YANA</t>
  </si>
  <si>
    <t>TARQUI</t>
  </si>
  <si>
    <t>CASTRO</t>
  </si>
  <si>
    <t>AGRIPINA</t>
  </si>
  <si>
    <t>CAHUAYA</t>
  </si>
  <si>
    <t>ZIRENA</t>
  </si>
  <si>
    <t>CANO</t>
  </si>
  <si>
    <t>ANDIA</t>
  </si>
  <si>
    <t>ESPEZUA</t>
  </si>
  <si>
    <t>LIDIA</t>
  </si>
  <si>
    <t>SUSANA</t>
  </si>
  <si>
    <t>CUNO</t>
  </si>
  <si>
    <t>CATACORA</t>
  </si>
  <si>
    <t>SUCARI</t>
  </si>
  <si>
    <t>PALACIOS</t>
  </si>
  <si>
    <t>CALVO</t>
  </si>
  <si>
    <t>LUZ MARINA</t>
  </si>
  <si>
    <t>BELON</t>
  </si>
  <si>
    <t>PARI</t>
  </si>
  <si>
    <t>CASTILLO</t>
  </si>
  <si>
    <t>IBEROS</t>
  </si>
  <si>
    <t>YOLANDA</t>
  </si>
  <si>
    <t>JULIAN</t>
  </si>
  <si>
    <t>CCOPA</t>
  </si>
  <si>
    <t>JUANA</t>
  </si>
  <si>
    <t>OSWALDO</t>
  </si>
  <si>
    <t>BURGOS</t>
  </si>
  <si>
    <t>ARCE</t>
  </si>
  <si>
    <t>JIMENEZ</t>
  </si>
  <si>
    <t>NAVIA</t>
  </si>
  <si>
    <t>ZELIO</t>
  </si>
  <si>
    <t>CAHUAPAZA</t>
  </si>
  <si>
    <t>CALIZAYA</t>
  </si>
  <si>
    <t>NAVARRO</t>
  </si>
  <si>
    <t>TICONA</t>
  </si>
  <si>
    <t>EUSEBIA</t>
  </si>
  <si>
    <t>CHIPANA</t>
  </si>
  <si>
    <t>CONVENIO - OTROS</t>
  </si>
  <si>
    <t>URBANO / NO FRONTERA</t>
  </si>
  <si>
    <t>VACANTE</t>
  </si>
  <si>
    <t xml:space="preserve">  -   -</t>
  </si>
  <si>
    <t>VASQUEZ</t>
  </si>
  <si>
    <t>ESCOBEDO</t>
  </si>
  <si>
    <t>URVIOLA</t>
  </si>
  <si>
    <t>MORENO</t>
  </si>
  <si>
    <t>BARRIGA</t>
  </si>
  <si>
    <t>BALLENA</t>
  </si>
  <si>
    <t>VALERIANO</t>
  </si>
  <si>
    <t>NUÑEZ</t>
  </si>
  <si>
    <t>ALATA</t>
  </si>
  <si>
    <t>ISABEL</t>
  </si>
  <si>
    <t>LIMACHI</t>
  </si>
  <si>
    <t>BARRIOS</t>
  </si>
  <si>
    <t>GINEZ</t>
  </si>
  <si>
    <t>MAQUERA</t>
  </si>
  <si>
    <t>CALDERON</t>
  </si>
  <si>
    <t>REUBICACION DE PLAZA VACANTE: Resolución Nº 093-11-UGELP</t>
  </si>
  <si>
    <t>PUMA</t>
  </si>
  <si>
    <t>SALAS</t>
  </si>
  <si>
    <t>MAYTA</t>
  </si>
  <si>
    <t>SANCHEZ</t>
  </si>
  <si>
    <t>BERMEJO</t>
  </si>
  <si>
    <t>0000000000</t>
  </si>
  <si>
    <t>PAUCAR</t>
  </si>
  <si>
    <t>OTILIA</t>
  </si>
  <si>
    <t>LINO</t>
  </si>
  <si>
    <t>CHATA</t>
  </si>
  <si>
    <t>EDITH</t>
  </si>
  <si>
    <t>REUBICACION Y/O ADECUACION DE PLAZA VACANTE : Resolución Nº 1393-10-UGELP</t>
  </si>
  <si>
    <t>FUENTES</t>
  </si>
  <si>
    <t>LUJANO</t>
  </si>
  <si>
    <t>SANDOVAL</t>
  </si>
  <si>
    <t>CCALLO</t>
  </si>
  <si>
    <t>NEYRA</t>
  </si>
  <si>
    <t>SANIZO</t>
  </si>
  <si>
    <t>PEDRO</t>
  </si>
  <si>
    <t>ALI</t>
  </si>
  <si>
    <t>CUTIPA</t>
  </si>
  <si>
    <t>HUARACHA</t>
  </si>
  <si>
    <t>70º Disposición Final de la Ley Nº 29289</t>
  </si>
  <si>
    <t>FRANCISCA</t>
  </si>
  <si>
    <t>GORDILLO</t>
  </si>
  <si>
    <t>SOFIA</t>
  </si>
  <si>
    <t>MARTIN</t>
  </si>
  <si>
    <t>PLAZA PREVISTA PUESTA A CONCURSO DE CARGOS DIRECTIVOS</t>
  </si>
  <si>
    <t>CUEVA</t>
  </si>
  <si>
    <t>HILDA</t>
  </si>
  <si>
    <t>FLORA</t>
  </si>
  <si>
    <t>OFICIO N° 153-2017-MINEDU/SPE-OPEP-UPP</t>
  </si>
  <si>
    <t>SOSA</t>
  </si>
  <si>
    <t>ASTOQUILCA</t>
  </si>
  <si>
    <t>CHAMBILLA</t>
  </si>
  <si>
    <t>BEDOYA</t>
  </si>
  <si>
    <t>YAPU</t>
  </si>
  <si>
    <t>ALVAREZ</t>
  </si>
  <si>
    <t>CIRILO</t>
  </si>
  <si>
    <t>NINA</t>
  </si>
  <si>
    <t>LUCIO</t>
  </si>
  <si>
    <t>UNIDOCENTE</t>
  </si>
  <si>
    <t>PROFESOR (FUNCIONES DE DIRECTOR)</t>
  </si>
  <si>
    <t>JESSICA</t>
  </si>
  <si>
    <t>MOLINA</t>
  </si>
  <si>
    <t>FIGUEROA</t>
  </si>
  <si>
    <t>ZEA</t>
  </si>
  <si>
    <t>LUQUE</t>
  </si>
  <si>
    <t>CELIA</t>
  </si>
  <si>
    <t>AGUILAR</t>
  </si>
  <si>
    <t>PAXI</t>
  </si>
  <si>
    <t>BONIFACIO</t>
  </si>
  <si>
    <t>TAPIA</t>
  </si>
  <si>
    <t>POR REEMPLAZO</t>
  </si>
  <si>
    <t>LICENCIA SIN GOCE DE HABER POR MOTIVOS PARTICULARES</t>
  </si>
  <si>
    <t>APROBACION DEL PAP, SEGUN RD. 269-06-DREP</t>
  </si>
  <si>
    <t>MALLEA</t>
  </si>
  <si>
    <t>RODRIGUEZ</t>
  </si>
  <si>
    <t>BALTAZAR</t>
  </si>
  <si>
    <t>MARISOL</t>
  </si>
  <si>
    <t>LLANOS</t>
  </si>
  <si>
    <t>SUBIA</t>
  </si>
  <si>
    <t>TB</t>
  </si>
  <si>
    <t>MESTAS</t>
  </si>
  <si>
    <t>BERNARDINA</t>
  </si>
  <si>
    <t>MARUJA</t>
  </si>
  <si>
    <t>CLORINDA</t>
  </si>
  <si>
    <t>BORDA</t>
  </si>
  <si>
    <t>HINOJOSA</t>
  </si>
  <si>
    <t>LOURDES MARCELINA</t>
  </si>
  <si>
    <t>6</t>
  </si>
  <si>
    <t>CALISAYA</t>
  </si>
  <si>
    <t>VARGAS</t>
  </si>
  <si>
    <t>PEÑA</t>
  </si>
  <si>
    <t>DELIA</t>
  </si>
  <si>
    <t>HUAMAN</t>
  </si>
  <si>
    <t>CHIRAPO</t>
  </si>
  <si>
    <t>REJE</t>
  </si>
  <si>
    <t>MARIA LUISA</t>
  </si>
  <si>
    <t>ZARATE</t>
  </si>
  <si>
    <t>MERMA</t>
  </si>
  <si>
    <t>MENDOZA</t>
  </si>
  <si>
    <t>MADARIAGA</t>
  </si>
  <si>
    <t>ALLCA</t>
  </si>
  <si>
    <t>TOMA</t>
  </si>
  <si>
    <t>VILCANQUI</t>
  </si>
  <si>
    <t>GUMERCINDA</t>
  </si>
  <si>
    <t>COAQUIRA</t>
  </si>
  <si>
    <t>COLQUEHUANCA</t>
  </si>
  <si>
    <t>MARIBEL</t>
  </si>
  <si>
    <t>QUENTA</t>
  </si>
  <si>
    <t>ZEGARRA</t>
  </si>
  <si>
    <t>MENESES</t>
  </si>
  <si>
    <t>ROSA</t>
  </si>
  <si>
    <t>SURCO</t>
  </si>
  <si>
    <t>ATENCIO</t>
  </si>
  <si>
    <t>MULTIGRADO</t>
  </si>
  <si>
    <t>PIMENTEL</t>
  </si>
  <si>
    <t>MIRANDA</t>
  </si>
  <si>
    <t>MARIA ANTONIETA</t>
  </si>
  <si>
    <t>GUTIERREZ</t>
  </si>
  <si>
    <t>GUEVARA</t>
  </si>
  <si>
    <t>TEODORA</t>
  </si>
  <si>
    <t>DIAZ</t>
  </si>
  <si>
    <t>MARINA</t>
  </si>
  <si>
    <t>PACHO</t>
  </si>
  <si>
    <t>HUARACHI</t>
  </si>
  <si>
    <t>DORA</t>
  </si>
  <si>
    <t>BRAVO</t>
  </si>
  <si>
    <t>FRISANCHO</t>
  </si>
  <si>
    <t>JARA</t>
  </si>
  <si>
    <t>FERNANDEZ</t>
  </si>
  <si>
    <t>LUJAN</t>
  </si>
  <si>
    <t>MARGOT</t>
  </si>
  <si>
    <t>BENAVENTE</t>
  </si>
  <si>
    <t>MALAGA</t>
  </si>
  <si>
    <t>TIQUILLOCA</t>
  </si>
  <si>
    <t>QUISOCALA</t>
  </si>
  <si>
    <t>BOHORQUEZ</t>
  </si>
  <si>
    <t>HUISA</t>
  </si>
  <si>
    <t>DORIS</t>
  </si>
  <si>
    <t>ZELA</t>
  </si>
  <si>
    <t>YENNY</t>
  </si>
  <si>
    <t>ESCOBAR</t>
  </si>
  <si>
    <t>EDGAR</t>
  </si>
  <si>
    <t>TRABAJADOR DE SERVICIO</t>
  </si>
  <si>
    <t>ANQUISE</t>
  </si>
  <si>
    <t>ROSA MARIA</t>
  </si>
  <si>
    <t>RAUL</t>
  </si>
  <si>
    <t>RURAL 2 / FRONTERA</t>
  </si>
  <si>
    <t>RURAL 3 / FRONTERA</t>
  </si>
  <si>
    <t>RAMIREZ</t>
  </si>
  <si>
    <t>TURPO</t>
  </si>
  <si>
    <t>ROXANA</t>
  </si>
  <si>
    <t>AYALA</t>
  </si>
  <si>
    <t>COAPAZA</t>
  </si>
  <si>
    <t>ALEJO</t>
  </si>
  <si>
    <t>CHUQUIMIA</t>
  </si>
  <si>
    <t>ACORA</t>
  </si>
  <si>
    <t>CURASI</t>
  </si>
  <si>
    <t>VALENCIA</t>
  </si>
  <si>
    <t>MARTHA</t>
  </si>
  <si>
    <t>ARACA</t>
  </si>
  <si>
    <t>ANCCO</t>
  </si>
  <si>
    <t>HUMPIRI</t>
  </si>
  <si>
    <t>YANQUI</t>
  </si>
  <si>
    <t>BARRIENTOS</t>
  </si>
  <si>
    <t>DORA MARLENY</t>
  </si>
  <si>
    <t>CRISTINA</t>
  </si>
  <si>
    <t>POMA</t>
  </si>
  <si>
    <t>MARIA</t>
  </si>
  <si>
    <t>LAZO</t>
  </si>
  <si>
    <t>MARIELA</t>
  </si>
  <si>
    <t>LLANO</t>
  </si>
  <si>
    <t>AMANTANI</t>
  </si>
  <si>
    <t>RURAL 1 / FRONTERA</t>
  </si>
  <si>
    <t>ZEVALLOS</t>
  </si>
  <si>
    <t>ARAGON</t>
  </si>
  <si>
    <t>HANCCO</t>
  </si>
  <si>
    <t>VILLAR</t>
  </si>
  <si>
    <t>FELICIANO</t>
  </si>
  <si>
    <t>JOSE ANTONIO</t>
  </si>
  <si>
    <t>ATUNCOLLA</t>
  </si>
  <si>
    <t>ALANOCA</t>
  </si>
  <si>
    <t>RAFAEL</t>
  </si>
  <si>
    <t>VALENTINA</t>
  </si>
  <si>
    <t>NEIRA</t>
  </si>
  <si>
    <t>TUCO</t>
  </si>
  <si>
    <t>TC</t>
  </si>
  <si>
    <t>PAUCARCOLLA</t>
  </si>
  <si>
    <t>FELIX</t>
  </si>
  <si>
    <t>PABLO</t>
  </si>
  <si>
    <t>COATA</t>
  </si>
  <si>
    <t>BUSTINZA</t>
  </si>
  <si>
    <t>HUATA</t>
  </si>
  <si>
    <t>BEJAR</t>
  </si>
  <si>
    <t>PAURO</t>
  </si>
  <si>
    <t>CAPACHICA</t>
  </si>
  <si>
    <t>ESPINOZA</t>
  </si>
  <si>
    <t>VICTOR</t>
  </si>
  <si>
    <t>CHUCUITO</t>
  </si>
  <si>
    <t>ASQUI</t>
  </si>
  <si>
    <t>AROAPAZA</t>
  </si>
  <si>
    <t>SILVIA</t>
  </si>
  <si>
    <t>RIVAS</t>
  </si>
  <si>
    <t>AGUSTINA</t>
  </si>
  <si>
    <t>NAYRA</t>
  </si>
  <si>
    <t>MAÃƒâ€˜AZO</t>
  </si>
  <si>
    <t>MARIA ELIZABETH</t>
  </si>
  <si>
    <t>GONZALO</t>
  </si>
  <si>
    <t>ACERO</t>
  </si>
  <si>
    <t>GLORIA</t>
  </si>
  <si>
    <t>PRESUPUESTO CAP - D.S. Nro. 167-94-EF</t>
  </si>
  <si>
    <t>TIQUILLACA</t>
  </si>
  <si>
    <t>RURAL 2 / NO FRONTERA</t>
  </si>
  <si>
    <t>CUTIMBO</t>
  </si>
  <si>
    <t>FLOR DE MARIA</t>
  </si>
  <si>
    <t>VILQUE</t>
  </si>
  <si>
    <t>MELO</t>
  </si>
  <si>
    <t>PICHACANI</t>
  </si>
  <si>
    <t>TINTAYA</t>
  </si>
  <si>
    <t>CAÑAZACA</t>
  </si>
  <si>
    <t>CABRERA</t>
  </si>
  <si>
    <t>EPIFANIA</t>
  </si>
  <si>
    <t>ALBERTO</t>
  </si>
  <si>
    <t>PLATERIA</t>
  </si>
  <si>
    <t>AGUIRRE</t>
  </si>
  <si>
    <t>JUSTO</t>
  </si>
  <si>
    <t>ALMANZA</t>
  </si>
  <si>
    <t>LUNA</t>
  </si>
  <si>
    <t>AMALIA</t>
  </si>
  <si>
    <t>AD</t>
  </si>
  <si>
    <t>JOSE</t>
  </si>
  <si>
    <t>COTRADO</t>
  </si>
  <si>
    <t>ANA ISABEL</t>
  </si>
  <si>
    <t>SAN ANTONIO</t>
  </si>
  <si>
    <t>RURAL 1 / NO FRONTERA</t>
  </si>
  <si>
    <t>GODOY</t>
  </si>
  <si>
    <t>HERMELINDA</t>
  </si>
  <si>
    <t>CHURAYRA</t>
  </si>
  <si>
    <t>VILLASANTE</t>
  </si>
  <si>
    <t>SARAVIA</t>
  </si>
  <si>
    <t>VALDIVIA</t>
  </si>
  <si>
    <t>VELEZ</t>
  </si>
  <si>
    <t>PACOMPIA</t>
  </si>
  <si>
    <t>CATALINA</t>
  </si>
  <si>
    <t>LIDIA ELENA</t>
  </si>
  <si>
    <t>LIMA</t>
  </si>
  <si>
    <t>BENIQUE</t>
  </si>
  <si>
    <t>QUIZA</t>
  </si>
  <si>
    <t>SANTOS</t>
  </si>
  <si>
    <t>ROSSEL</t>
  </si>
  <si>
    <t>SEGALES</t>
  </si>
  <si>
    <t>MARGARITA</t>
  </si>
  <si>
    <t>CALLAPANI</t>
  </si>
  <si>
    <t>DURAN</t>
  </si>
  <si>
    <t>PAMPA</t>
  </si>
  <si>
    <t>ELENA</t>
  </si>
  <si>
    <t>QUISPESUCSO</t>
  </si>
  <si>
    <t>CAROLINA</t>
  </si>
  <si>
    <t>NAIRA</t>
  </si>
  <si>
    <t>ACEITUNO</t>
  </si>
  <si>
    <t>TOLEDO</t>
  </si>
  <si>
    <t>CHINO</t>
  </si>
  <si>
    <t>INOFUENTE</t>
  </si>
  <si>
    <t>ADELA</t>
  </si>
  <si>
    <t>ANGELA</t>
  </si>
  <si>
    <t>CURO</t>
  </si>
  <si>
    <t>NELLY</t>
  </si>
  <si>
    <t>CAHUI</t>
  </si>
  <si>
    <t>NORMA</t>
  </si>
  <si>
    <t>LUPACA</t>
  </si>
  <si>
    <t>EDWER</t>
  </si>
  <si>
    <t>1080437640</t>
  </si>
  <si>
    <t>80437640</t>
  </si>
  <si>
    <t>CONTRERAS</t>
  </si>
  <si>
    <t>BARREDA</t>
  </si>
  <si>
    <t>VICTORIA</t>
  </si>
  <si>
    <t>DEZA</t>
  </si>
  <si>
    <t>CENTENO</t>
  </si>
  <si>
    <t>CARI</t>
  </si>
  <si>
    <t>RURAL</t>
  </si>
  <si>
    <t>PARICAHUA</t>
  </si>
  <si>
    <t>AMELIA</t>
  </si>
  <si>
    <t>CALSIN</t>
  </si>
  <si>
    <t>RAQUEL</t>
  </si>
  <si>
    <t>PINTO</t>
  </si>
  <si>
    <t>SAGUA</t>
  </si>
  <si>
    <t>CHUSI</t>
  </si>
  <si>
    <t>GRACIELA</t>
  </si>
  <si>
    <t>HUARAYA</t>
  </si>
  <si>
    <t>HOLGUIN</t>
  </si>
  <si>
    <t>ORDOÑO</t>
  </si>
  <si>
    <t>MARIA DEL CARMEN</t>
  </si>
  <si>
    <t>ZUÑIGA</t>
  </si>
  <si>
    <t>LUCIA</t>
  </si>
  <si>
    <t>REUBICACION DE PLAZA VACANTE: Resolución Nº 2042-2017-UGELP</t>
  </si>
  <si>
    <t>CESPEDES</t>
  </si>
  <si>
    <t>CORDOVA</t>
  </si>
  <si>
    <t>MARCA</t>
  </si>
  <si>
    <t>CLAROS</t>
  </si>
  <si>
    <t>JAHUIRA</t>
  </si>
  <si>
    <t>CUSI</t>
  </si>
  <si>
    <t>ONOFRE</t>
  </si>
  <si>
    <t>ZAVALA</t>
  </si>
  <si>
    <t>NELIDA</t>
  </si>
  <si>
    <t>ASTRULLA</t>
  </si>
  <si>
    <t>ESCALANTE</t>
  </si>
  <si>
    <t>EFRAIN</t>
  </si>
  <si>
    <t>VILLALTA</t>
  </si>
  <si>
    <t>DE LA RIVA</t>
  </si>
  <si>
    <t>GALVEZ</t>
  </si>
  <si>
    <t>MENDIZABAL</t>
  </si>
  <si>
    <t>SALAZAR</t>
  </si>
  <si>
    <t>HAYDEE</t>
  </si>
  <si>
    <t>ARUQUIPA</t>
  </si>
  <si>
    <t>ÑACA</t>
  </si>
  <si>
    <t>VIZA</t>
  </si>
  <si>
    <t>YENI</t>
  </si>
  <si>
    <t>ALAVE</t>
  </si>
  <si>
    <t>HUALLPA</t>
  </si>
  <si>
    <t>MERCEDES</t>
  </si>
  <si>
    <t>CARCAUSTO</t>
  </si>
  <si>
    <t>JORGE</t>
  </si>
  <si>
    <t>MONZON</t>
  </si>
  <si>
    <t>CAMAPAZA</t>
  </si>
  <si>
    <t>TALAVERA</t>
  </si>
  <si>
    <t>ROJO</t>
  </si>
  <si>
    <t>COLCA</t>
  </si>
  <si>
    <t>ROSA ELENA</t>
  </si>
  <si>
    <t>MARIACA</t>
  </si>
  <si>
    <t>ZAPANA</t>
  </si>
  <si>
    <t>AQUINO</t>
  </si>
  <si>
    <t>MONJE</t>
  </si>
  <si>
    <t>ZAPATA</t>
  </si>
  <si>
    <t>HUARAHUARA</t>
  </si>
  <si>
    <t>URBANA</t>
  </si>
  <si>
    <t>BANEGAS</t>
  </si>
  <si>
    <t>QUENAYA</t>
  </si>
  <si>
    <t>VELARDE</t>
  </si>
  <si>
    <t>ANDRES AVELINO CACERES</t>
  </si>
  <si>
    <t>ESTEBA</t>
  </si>
  <si>
    <t>BEATRIZ</t>
  </si>
  <si>
    <t>JUAREZ</t>
  </si>
  <si>
    <t>HUARCAYA</t>
  </si>
  <si>
    <t>GARCIA</t>
  </si>
  <si>
    <t>LORENZO</t>
  </si>
  <si>
    <t>MARIA ROSA</t>
  </si>
  <si>
    <t>SUAÑA</t>
  </si>
  <si>
    <t>BUSTINCIO</t>
  </si>
  <si>
    <t>VELIZ</t>
  </si>
  <si>
    <t>MARIA ELENA</t>
  </si>
  <si>
    <t>CALLA</t>
  </si>
  <si>
    <t>CONCEPCION</t>
  </si>
  <si>
    <t>SALCEDO</t>
  </si>
  <si>
    <t>SUCAPUCA</t>
  </si>
  <si>
    <t>VERONICA</t>
  </si>
  <si>
    <t>PATRICIA</t>
  </si>
  <si>
    <t>SABINA</t>
  </si>
  <si>
    <t>VIZCARRA</t>
  </si>
  <si>
    <t>PORTEÑO</t>
  </si>
  <si>
    <t>HUAYHUA</t>
  </si>
  <si>
    <t>SANTA ROSA</t>
  </si>
  <si>
    <t>FRANCO</t>
  </si>
  <si>
    <t>HUAYNA PUCARA</t>
  </si>
  <si>
    <t>ALEJANDRINA</t>
  </si>
  <si>
    <t>JAYLLIHUAYA</t>
  </si>
  <si>
    <t>GUILLEN</t>
  </si>
  <si>
    <t>SIMON BOLIVAR</t>
  </si>
  <si>
    <t>MARIN</t>
  </si>
  <si>
    <t>PROGRESO</t>
  </si>
  <si>
    <t>CORONADO</t>
  </si>
  <si>
    <t>CACHICATARI</t>
  </si>
  <si>
    <t>LAYKAKOTA</t>
  </si>
  <si>
    <t>LUCANO</t>
  </si>
  <si>
    <t>CHALLAPA</t>
  </si>
  <si>
    <t>RICARDO PALMA</t>
  </si>
  <si>
    <t>JOSEFINA</t>
  </si>
  <si>
    <t>LEONCIO PRADO</t>
  </si>
  <si>
    <t>LIMACHE</t>
  </si>
  <si>
    <t>CALLACONDO</t>
  </si>
  <si>
    <t>TEOFILA</t>
  </si>
  <si>
    <t>OLGA</t>
  </si>
  <si>
    <t>PANCCA</t>
  </si>
  <si>
    <t>CARRERA</t>
  </si>
  <si>
    <t>HUACANI</t>
  </si>
  <si>
    <t>LINARES</t>
  </si>
  <si>
    <t>PINAZO</t>
  </si>
  <si>
    <t>RUTH</t>
  </si>
  <si>
    <t>CHAHUARES</t>
  </si>
  <si>
    <t>PEREYRA</t>
  </si>
  <si>
    <t>OLINDA</t>
  </si>
  <si>
    <t>YANARICO</t>
  </si>
  <si>
    <t>SONCCO</t>
  </si>
  <si>
    <t>FIDEL</t>
  </si>
  <si>
    <t>CORONEL</t>
  </si>
  <si>
    <t>JULI</t>
  </si>
  <si>
    <t>ROBERTO</t>
  </si>
  <si>
    <t>HUATTA</t>
  </si>
  <si>
    <t>MARY</t>
  </si>
  <si>
    <t>NILDA</t>
  </si>
  <si>
    <t>WILFREDO</t>
  </si>
  <si>
    <t>TICANI PAMPA</t>
  </si>
  <si>
    <t>SANTUYO</t>
  </si>
  <si>
    <t>WILBER</t>
  </si>
  <si>
    <t>QUISCA</t>
  </si>
  <si>
    <t>DOMITILA</t>
  </si>
  <si>
    <t>CARUCAYA</t>
  </si>
  <si>
    <t>AROCUTIPA</t>
  </si>
  <si>
    <t>SAN JUAN</t>
  </si>
  <si>
    <t>AROHUANCA</t>
  </si>
  <si>
    <t>YUPANQUI</t>
  </si>
  <si>
    <t>LOPE</t>
  </si>
  <si>
    <t>DAVID</t>
  </si>
  <si>
    <t>ATAHUACHI</t>
  </si>
  <si>
    <t>ALICIA</t>
  </si>
  <si>
    <t>TITILACA</t>
  </si>
  <si>
    <t>GARABITO</t>
  </si>
  <si>
    <t>YOVANA</t>
  </si>
  <si>
    <t>LUZ MERY</t>
  </si>
  <si>
    <t>ELSA</t>
  </si>
  <si>
    <t>ALCA</t>
  </si>
  <si>
    <t>PALLALLA</t>
  </si>
  <si>
    <t>ROGELIO</t>
  </si>
  <si>
    <t>CHARCA</t>
  </si>
  <si>
    <t>ARISACA</t>
  </si>
  <si>
    <t>SAYRITUPA</t>
  </si>
  <si>
    <t>ASENCIO</t>
  </si>
  <si>
    <t>CARTAGENA</t>
  </si>
  <si>
    <t>BELLAVISTA</t>
  </si>
  <si>
    <t>MENENDEZ</t>
  </si>
  <si>
    <t>ARUHUANCA</t>
  </si>
  <si>
    <t>EDWIN</t>
  </si>
  <si>
    <t>TUPAC AMARU</t>
  </si>
  <si>
    <t>AMPARANI</t>
  </si>
  <si>
    <t>PERCA</t>
  </si>
  <si>
    <t>NINARAQUI</t>
  </si>
  <si>
    <t>TERESA</t>
  </si>
  <si>
    <t>ADOLFO</t>
  </si>
  <si>
    <t>TEOFILO</t>
  </si>
  <si>
    <t>VENANCIO</t>
  </si>
  <si>
    <t>BLAS</t>
  </si>
  <si>
    <t>CARMEN ROSA</t>
  </si>
  <si>
    <t>ELIZABETH ROCIO</t>
  </si>
  <si>
    <t>JOSE ANTONIO ENCINAS</t>
  </si>
  <si>
    <t>ARAPA</t>
  </si>
  <si>
    <t>RIVA</t>
  </si>
  <si>
    <t>CCAMA</t>
  </si>
  <si>
    <t>AYMA</t>
  </si>
  <si>
    <t>CATARI</t>
  </si>
  <si>
    <t>ESTRADA</t>
  </si>
  <si>
    <t>ALCCA</t>
  </si>
  <si>
    <t>CHECALLA</t>
  </si>
  <si>
    <t>ALCOS</t>
  </si>
  <si>
    <t>NOLBERTO</t>
  </si>
  <si>
    <t>LOURDES</t>
  </si>
  <si>
    <t>ROGER</t>
  </si>
  <si>
    <t>ESCALLANI</t>
  </si>
  <si>
    <t>PARILLO</t>
  </si>
  <si>
    <t>LLUTARI</t>
  </si>
  <si>
    <t>SAN SALVADOR</t>
  </si>
  <si>
    <t>AZA</t>
  </si>
  <si>
    <t>SUASACA</t>
  </si>
  <si>
    <t>SORAZA</t>
  </si>
  <si>
    <t>LAQUISE</t>
  </si>
  <si>
    <t>IRENE</t>
  </si>
  <si>
    <t>RIVERA</t>
  </si>
  <si>
    <t>ANAHUA</t>
  </si>
  <si>
    <t>PERCCA</t>
  </si>
  <si>
    <t>MAÑAZO</t>
  </si>
  <si>
    <t>OHA</t>
  </si>
  <si>
    <t>ANDRADE</t>
  </si>
  <si>
    <t>YUDY ROCIO</t>
  </si>
  <si>
    <t>TOTORANI</t>
  </si>
  <si>
    <t>MATILDE</t>
  </si>
  <si>
    <t>QUIJO</t>
  </si>
  <si>
    <t>CHAIÑA</t>
  </si>
  <si>
    <t>CUCHO ESQUEÑA</t>
  </si>
  <si>
    <t>CCANCCAPA</t>
  </si>
  <si>
    <t>LIPA</t>
  </si>
  <si>
    <t>PASTOR</t>
  </si>
  <si>
    <t>JAMACHI</t>
  </si>
  <si>
    <t>SERGIO</t>
  </si>
  <si>
    <t>SEBASTIAN</t>
  </si>
  <si>
    <t>OVIEDO</t>
  </si>
  <si>
    <t>INES</t>
  </si>
  <si>
    <t>NANCY</t>
  </si>
  <si>
    <t>CACHIPASCANA</t>
  </si>
  <si>
    <t>ZAMALLOA</t>
  </si>
  <si>
    <t>JOSE LUIS</t>
  </si>
  <si>
    <t>TIPO</t>
  </si>
  <si>
    <t>JUANA ROSA</t>
  </si>
  <si>
    <t>PACHACUTE</t>
  </si>
  <si>
    <t>CONDEMAYTA</t>
  </si>
  <si>
    <t>VIDAL</t>
  </si>
  <si>
    <t>MIGUEL ANGEL</t>
  </si>
  <si>
    <t>CHACOLLA</t>
  </si>
  <si>
    <t>INQUILLA</t>
  </si>
  <si>
    <t>ADUVIRI</t>
  </si>
  <si>
    <t>EPIFANIO</t>
  </si>
  <si>
    <t>ARRAZOLA</t>
  </si>
  <si>
    <t>MANUEL</t>
  </si>
  <si>
    <t>MARY LUZ</t>
  </si>
  <si>
    <t>BAILON</t>
  </si>
  <si>
    <t>ARI</t>
  </si>
  <si>
    <t>SAN MIGUEL</t>
  </si>
  <si>
    <t>MARYLU</t>
  </si>
  <si>
    <t>NESTOR</t>
  </si>
  <si>
    <t>MENA</t>
  </si>
  <si>
    <t>MULLISACA</t>
  </si>
  <si>
    <t>MARTINEZ</t>
  </si>
  <si>
    <t>OTAZU</t>
  </si>
  <si>
    <t>PARROQUIAL - ESTATAL</t>
  </si>
  <si>
    <t>ROXANA JUANA</t>
  </si>
  <si>
    <t>ENCARGADO</t>
  </si>
  <si>
    <t>ANASTACIO</t>
  </si>
  <si>
    <t>CHUQUIMAMANI</t>
  </si>
  <si>
    <t>PARISUAÑA</t>
  </si>
  <si>
    <t>JUAN</t>
  </si>
  <si>
    <t>CAPAQUIRA</t>
  </si>
  <si>
    <t>LEONOR</t>
  </si>
  <si>
    <t>EUGENIA</t>
  </si>
  <si>
    <t>ROSARIO</t>
  </si>
  <si>
    <t>ARGANDOÑA</t>
  </si>
  <si>
    <t>BERNABE</t>
  </si>
  <si>
    <t>SUB-DIRECTOR I.E.</t>
  </si>
  <si>
    <t>CHOQUEHUAYTA</t>
  </si>
  <si>
    <t>LUIS ENRIQUE</t>
  </si>
  <si>
    <t>CAMACHO</t>
  </si>
  <si>
    <t>CCOA</t>
  </si>
  <si>
    <t>BRIGIDA</t>
  </si>
  <si>
    <t>BERRIOS</t>
  </si>
  <si>
    <t>BLANCO</t>
  </si>
  <si>
    <t>CALATAYUD</t>
  </si>
  <si>
    <t>FLORENTINO</t>
  </si>
  <si>
    <t>VERA</t>
  </si>
  <si>
    <t>9</t>
  </si>
  <si>
    <t>TECNICO</t>
  </si>
  <si>
    <t>TECNICO ADMINISTRATIVO I</t>
  </si>
  <si>
    <t>TA</t>
  </si>
  <si>
    <t>AUXILIAR DE BIBLIOTECA I</t>
  </si>
  <si>
    <t>ARTURO</t>
  </si>
  <si>
    <t>GERMAN</t>
  </si>
  <si>
    <t>ALMONTE</t>
  </si>
  <si>
    <t>JESUSA</t>
  </si>
  <si>
    <t>LEON</t>
  </si>
  <si>
    <t>ARANA</t>
  </si>
  <si>
    <t>ÑAUPA</t>
  </si>
  <si>
    <t>PROFESIONAL</t>
  </si>
  <si>
    <t>BIBLIOTECARIO</t>
  </si>
  <si>
    <t>CORNEJO</t>
  </si>
  <si>
    <t>CCUNO</t>
  </si>
  <si>
    <t>JOSE JORGE</t>
  </si>
  <si>
    <t>QUIÑONES</t>
  </si>
  <si>
    <t>FELIPE</t>
  </si>
  <si>
    <t>QUILLI</t>
  </si>
  <si>
    <t>GALARZA</t>
  </si>
  <si>
    <t>AUXILIAR DE BIBLIOTECA</t>
  </si>
  <si>
    <t>DE LA CRUZ</t>
  </si>
  <si>
    <t>CORDERO</t>
  </si>
  <si>
    <t>GOYZUETA</t>
  </si>
  <si>
    <t>PEZO</t>
  </si>
  <si>
    <t>ILLACHURA</t>
  </si>
  <si>
    <t>QUINTANILLA</t>
  </si>
  <si>
    <t>ABARCA</t>
  </si>
  <si>
    <t>SERRANO</t>
  </si>
  <si>
    <t>HUMPIRE</t>
  </si>
  <si>
    <t>ALEJANDRO</t>
  </si>
  <si>
    <t>PAQUITA</t>
  </si>
  <si>
    <t>PEÑALOZA</t>
  </si>
  <si>
    <t>18</t>
  </si>
  <si>
    <t>VENEGAS</t>
  </si>
  <si>
    <t>ANDRES</t>
  </si>
  <si>
    <t>TISNADO</t>
  </si>
  <si>
    <t>LOAIZA</t>
  </si>
  <si>
    <t>CARIAPAZA</t>
  </si>
  <si>
    <t>CUAYLA</t>
  </si>
  <si>
    <t>ACHOCALLA</t>
  </si>
  <si>
    <t>MONTESINOS</t>
  </si>
  <si>
    <t>CUENTAS</t>
  </si>
  <si>
    <t>MAGALY</t>
  </si>
  <si>
    <t>OLAGUIVEL</t>
  </si>
  <si>
    <t>POLLOYQUERI</t>
  </si>
  <si>
    <t>HILASACA</t>
  </si>
  <si>
    <t>RIOS</t>
  </si>
  <si>
    <t>MARIA TERESA</t>
  </si>
  <si>
    <t>CONSTANTINO</t>
  </si>
  <si>
    <t>YAPO</t>
  </si>
  <si>
    <t>PE</t>
  </si>
  <si>
    <t>SECRETARIA II</t>
  </si>
  <si>
    <t>MARIANO</t>
  </si>
  <si>
    <t>CHAUCA</t>
  </si>
  <si>
    <t>OCHOA</t>
  </si>
  <si>
    <t>TITALO</t>
  </si>
  <si>
    <t>EDILBERTO</t>
  </si>
  <si>
    <t>CAS</t>
  </si>
  <si>
    <t>MEMORANDUM Nº 1003-2016-MINEDU/SPE-OPEP-UPP</t>
  </si>
  <si>
    <t>ZENON VIDAL</t>
  </si>
  <si>
    <t>SE</t>
  </si>
  <si>
    <t>48</t>
  </si>
  <si>
    <t>01316810</t>
  </si>
  <si>
    <t>PLAZAS CAS</t>
  </si>
  <si>
    <t>D. LEG. Nº 1057</t>
  </si>
  <si>
    <t>UMPIRI</t>
  </si>
  <si>
    <t>NICOLAS</t>
  </si>
  <si>
    <t>CORINA</t>
  </si>
  <si>
    <t>HUAYLLAPUMA</t>
  </si>
  <si>
    <t>CESAR</t>
  </si>
  <si>
    <t>CESAR AUGUSTO</t>
  </si>
  <si>
    <t>12</t>
  </si>
  <si>
    <t>VILLAHERMOSA</t>
  </si>
  <si>
    <t>SONCO</t>
  </si>
  <si>
    <t>JUAN FELIX</t>
  </si>
  <si>
    <t>CHALCO</t>
  </si>
  <si>
    <t>CARLOS</t>
  </si>
  <si>
    <t>ABDON</t>
  </si>
  <si>
    <t>COPA</t>
  </si>
  <si>
    <t>SANCHO</t>
  </si>
  <si>
    <t>ARO</t>
  </si>
  <si>
    <t>ANGLES</t>
  </si>
  <si>
    <t>MAGDALENA</t>
  </si>
  <si>
    <t>EDUARDO</t>
  </si>
  <si>
    <t>SARDON</t>
  </si>
  <si>
    <t>LUZ MARY</t>
  </si>
  <si>
    <t>CANQUI</t>
  </si>
  <si>
    <t>DOMINGO</t>
  </si>
  <si>
    <t>LIZARRAGA</t>
  </si>
  <si>
    <t>SAMUEL</t>
  </si>
  <si>
    <t>REMIGIO</t>
  </si>
  <si>
    <t>LUIS ALBERTO</t>
  </si>
  <si>
    <t>TACA</t>
  </si>
  <si>
    <t>VICTOR HUGO</t>
  </si>
  <si>
    <t>CCARI</t>
  </si>
  <si>
    <t>ARROYO</t>
  </si>
  <si>
    <t>MARIA MAGDALENA</t>
  </si>
  <si>
    <t>PEDRO ROMAN</t>
  </si>
  <si>
    <t>MARON</t>
  </si>
  <si>
    <t>BERTHA</t>
  </si>
  <si>
    <t>MUÑOZ</t>
  </si>
  <si>
    <t>MELENDEZ</t>
  </si>
  <si>
    <t>ENCARGATURA</t>
  </si>
  <si>
    <t>VILCAPAZA</t>
  </si>
  <si>
    <t>MUSAJA</t>
  </si>
  <si>
    <t>INGA</t>
  </si>
  <si>
    <t>SALVADOR</t>
  </si>
  <si>
    <t>SECRETARIA</t>
  </si>
  <si>
    <t>PB</t>
  </si>
  <si>
    <t>ERNESTO</t>
  </si>
  <si>
    <t>MASCO</t>
  </si>
  <si>
    <t>PASCUAL</t>
  </si>
  <si>
    <t>JORGE LUIS</t>
  </si>
  <si>
    <t>CLAVIJO</t>
  </si>
  <si>
    <t>LUIS</t>
  </si>
  <si>
    <t>HERNAN</t>
  </si>
  <si>
    <t>QUIÑONEZ</t>
  </si>
  <si>
    <t>CUSACANI</t>
  </si>
  <si>
    <t>CARITA</t>
  </si>
  <si>
    <t>ISIDRO</t>
  </si>
  <si>
    <t>EULALIA</t>
  </si>
  <si>
    <t>CANDIA</t>
  </si>
  <si>
    <t>ALFONSO</t>
  </si>
  <si>
    <t>LUZ MARIA</t>
  </si>
  <si>
    <t>TEVES</t>
  </si>
  <si>
    <t>HURTADO</t>
  </si>
  <si>
    <t>FORAQUITA</t>
  </si>
  <si>
    <t>MONROY</t>
  </si>
  <si>
    <t>DELFINA</t>
  </si>
  <si>
    <t>MARIO</t>
  </si>
  <si>
    <t>MIGUEL</t>
  </si>
  <si>
    <t>CHARA</t>
  </si>
  <si>
    <t>RICARDO</t>
  </si>
  <si>
    <t>HILARIO</t>
  </si>
  <si>
    <t>JOSE ALBERTO</t>
  </si>
  <si>
    <t>CHOQUECAHUA</t>
  </si>
  <si>
    <t>HECTOR</t>
  </si>
  <si>
    <t>PONGO</t>
  </si>
  <si>
    <t>HUANACUNI</t>
  </si>
  <si>
    <t>CHACON</t>
  </si>
  <si>
    <t>TUMI</t>
  </si>
  <si>
    <t>MEZA</t>
  </si>
  <si>
    <t>ONQUE</t>
  </si>
  <si>
    <t>YAGUNO</t>
  </si>
  <si>
    <t>RUBEN DARIO</t>
  </si>
  <si>
    <t>JOVE</t>
  </si>
  <si>
    <t>PERALTA</t>
  </si>
  <si>
    <t>LUIZA AGUSTINA</t>
  </si>
  <si>
    <t>1001200667</t>
  </si>
  <si>
    <t>01200667</t>
  </si>
  <si>
    <t>SOTO</t>
  </si>
  <si>
    <t>BARRA</t>
  </si>
  <si>
    <t>LICENCIA SIN GOCE DE HABER POR ESTUDIOS DE ESPECIALIZACION DOCENTE</t>
  </si>
  <si>
    <t>GLADYS PILAR</t>
  </si>
  <si>
    <t>CARRION</t>
  </si>
  <si>
    <t>PAULINA</t>
  </si>
  <si>
    <t>PORFIRIO</t>
  </si>
  <si>
    <t>JALLO</t>
  </si>
  <si>
    <t>CAUNA</t>
  </si>
  <si>
    <t>24</t>
  </si>
  <si>
    <t>DONATO</t>
  </si>
  <si>
    <t>OFICINISTA I</t>
  </si>
  <si>
    <t>IGNACIO</t>
  </si>
  <si>
    <t>RAYMUNDO</t>
  </si>
  <si>
    <t>ARMANDO</t>
  </si>
  <si>
    <t>LARUTA</t>
  </si>
  <si>
    <t>FRANCISCO</t>
  </si>
  <si>
    <t>ILLACUTIPA</t>
  </si>
  <si>
    <t>MANZANARES</t>
  </si>
  <si>
    <t>EULOGIO</t>
  </si>
  <si>
    <t>TOVAR</t>
  </si>
  <si>
    <t>MACHICAO</t>
  </si>
  <si>
    <t>ANGEL</t>
  </si>
  <si>
    <t>OFICINISTA</t>
  </si>
  <si>
    <t>CERPA</t>
  </si>
  <si>
    <t>DIONICIO</t>
  </si>
  <si>
    <t>CHANA</t>
  </si>
  <si>
    <t>HONORATO</t>
  </si>
  <si>
    <t>HILARI</t>
  </si>
  <si>
    <t>SUPO</t>
  </si>
  <si>
    <t>VACA</t>
  </si>
  <si>
    <t>JAIME</t>
  </si>
  <si>
    <t>HUARSAYA</t>
  </si>
  <si>
    <t>CHUNGA</t>
  </si>
  <si>
    <t>ANTONIA VICTORIA</t>
  </si>
  <si>
    <t>JUAN CARLOS</t>
  </si>
  <si>
    <t>MALMA</t>
  </si>
  <si>
    <t>VALENTIN</t>
  </si>
  <si>
    <t>MARCO ANTONIO</t>
  </si>
  <si>
    <t>QUINTO</t>
  </si>
  <si>
    <t>LEZANO</t>
  </si>
  <si>
    <t>DINA</t>
  </si>
  <si>
    <t>VICTOR RAUL</t>
  </si>
  <si>
    <t>ELVIRA</t>
  </si>
  <si>
    <t>DANIEL</t>
  </si>
  <si>
    <t>HENRY</t>
  </si>
  <si>
    <t>TUERO</t>
  </si>
  <si>
    <t>SERAFIN</t>
  </si>
  <si>
    <t>ARIZABAL</t>
  </si>
  <si>
    <t>DAMIAN</t>
  </si>
  <si>
    <t>AÑASCO</t>
  </si>
  <si>
    <t>BRUNO</t>
  </si>
  <si>
    <t>BUENO</t>
  </si>
  <si>
    <t>BUSTAMANTE</t>
  </si>
  <si>
    <t>ALFREDO</t>
  </si>
  <si>
    <t>YANET</t>
  </si>
  <si>
    <t>RUBEN</t>
  </si>
  <si>
    <t>LANDA</t>
  </si>
  <si>
    <t>GAMIO</t>
  </si>
  <si>
    <t>CALLO</t>
  </si>
  <si>
    <t>MARIA MERCEDES</t>
  </si>
  <si>
    <t>BALCON</t>
  </si>
  <si>
    <t>POCCO</t>
  </si>
  <si>
    <t>PAYE</t>
  </si>
  <si>
    <t>VILMA</t>
  </si>
  <si>
    <t>PULLUYQUERI</t>
  </si>
  <si>
    <t>GENOVEVA</t>
  </si>
  <si>
    <t>MARIA RITA</t>
  </si>
  <si>
    <t>ARNALDO</t>
  </si>
  <si>
    <t>MAXIMO</t>
  </si>
  <si>
    <t>CCAMAPAZA</t>
  </si>
  <si>
    <t>GUILLERMO</t>
  </si>
  <si>
    <t>MODESTO</t>
  </si>
  <si>
    <t>DIONISIO</t>
  </si>
  <si>
    <t>RODRIGO</t>
  </si>
  <si>
    <t>BASILIA</t>
  </si>
  <si>
    <t>HUACASI</t>
  </si>
  <si>
    <t>SALINAS</t>
  </si>
  <si>
    <t>ZORAIDA</t>
  </si>
  <si>
    <t>DEMETRIO</t>
  </si>
  <si>
    <t>TOQUE</t>
  </si>
  <si>
    <t>LAYME</t>
  </si>
  <si>
    <t>ADRIAN</t>
  </si>
  <si>
    <t>A</t>
  </si>
  <si>
    <t>PARQUI</t>
  </si>
  <si>
    <t>JUAN ANDRES</t>
  </si>
  <si>
    <t>CARRASCO</t>
  </si>
  <si>
    <t>PACCO</t>
  </si>
  <si>
    <t>LEONARDO</t>
  </si>
  <si>
    <t>OSNAYO</t>
  </si>
  <si>
    <t>MOISES</t>
  </si>
  <si>
    <t>MIGUEL ARCANGEL</t>
  </si>
  <si>
    <t>MAURO</t>
  </si>
  <si>
    <t>LIENDO</t>
  </si>
  <si>
    <t>CANDELARIA</t>
  </si>
  <si>
    <t>JUAN MANUEL</t>
  </si>
  <si>
    <t>ARCATA</t>
  </si>
  <si>
    <t>MARCOS</t>
  </si>
  <si>
    <t>QUESADA</t>
  </si>
  <si>
    <t>PILCOMAMANI</t>
  </si>
  <si>
    <t>ANTONIA</t>
  </si>
  <si>
    <t>ALLCCA</t>
  </si>
  <si>
    <t>LLANQUI</t>
  </si>
  <si>
    <t>HUGO FIDEL</t>
  </si>
  <si>
    <t>EUGENIO</t>
  </si>
  <si>
    <t>ANTONIO</t>
  </si>
  <si>
    <t>JUSTINA</t>
  </si>
  <si>
    <t>COARICONA</t>
  </si>
  <si>
    <t>ROMAN</t>
  </si>
  <si>
    <t>SERAPIO</t>
  </si>
  <si>
    <t>PHALA</t>
  </si>
  <si>
    <t>GERARDO</t>
  </si>
  <si>
    <t>EMILIO</t>
  </si>
  <si>
    <t>VILLANUEVA</t>
  </si>
  <si>
    <t>ABANDONO DE CARGO</t>
  </si>
  <si>
    <t>SALAMANCA</t>
  </si>
  <si>
    <t>SUCA</t>
  </si>
  <si>
    <t>ORESTES</t>
  </si>
  <si>
    <t>JINEZ</t>
  </si>
  <si>
    <t>GUIDO</t>
  </si>
  <si>
    <t>JULIO CESAR</t>
  </si>
  <si>
    <t>MARCE</t>
  </si>
  <si>
    <t>VICENTE</t>
  </si>
  <si>
    <t>ENCINAS</t>
  </si>
  <si>
    <t>CELESTINO</t>
  </si>
  <si>
    <t>AYCAYA</t>
  </si>
  <si>
    <t>TEODORO</t>
  </si>
  <si>
    <t>CLOTILDE</t>
  </si>
  <si>
    <t>MARCELINO</t>
  </si>
  <si>
    <t>JAPURA</t>
  </si>
  <si>
    <t>PORTILLO</t>
  </si>
  <si>
    <t>CCOSI</t>
  </si>
  <si>
    <t>RENE</t>
  </si>
  <si>
    <t>GUZMAN</t>
  </si>
  <si>
    <t>COPACATI</t>
  </si>
  <si>
    <t>CCOAPAZA</t>
  </si>
  <si>
    <t>JULIO</t>
  </si>
  <si>
    <t>CANSAYA</t>
  </si>
  <si>
    <t>AGUSTIN</t>
  </si>
  <si>
    <t>ANGELICA</t>
  </si>
  <si>
    <t>GREGORIA</t>
  </si>
  <si>
    <t>LEONCIO</t>
  </si>
  <si>
    <t>CAMA</t>
  </si>
  <si>
    <t>REUBICACION DE PLAZA VACANTE: Resolución Nº 2897-15-UGELP</t>
  </si>
  <si>
    <t>MARAZA</t>
  </si>
  <si>
    <t>NELSON</t>
  </si>
  <si>
    <t>LOURDES MARIA</t>
  </si>
  <si>
    <t>CALCINA</t>
  </si>
  <si>
    <t>RONALD</t>
  </si>
  <si>
    <t>LUCIANO</t>
  </si>
  <si>
    <t>TOMAS</t>
  </si>
  <si>
    <t>ALVARADO</t>
  </si>
  <si>
    <t>DARIO</t>
  </si>
  <si>
    <t>MURILLO</t>
  </si>
  <si>
    <t>FREDY</t>
  </si>
  <si>
    <t>VENTURA</t>
  </si>
  <si>
    <t>ELIAS</t>
  </si>
  <si>
    <t>TACCA</t>
  </si>
  <si>
    <t>PUMACAJIA</t>
  </si>
  <si>
    <t>FILOMENA</t>
  </si>
  <si>
    <t>ROMANI</t>
  </si>
  <si>
    <t>SAENZ</t>
  </si>
  <si>
    <t>MARCIAL</t>
  </si>
  <si>
    <t>YANAPA</t>
  </si>
  <si>
    <t>ELISEO</t>
  </si>
  <si>
    <t>GREGORIO</t>
  </si>
  <si>
    <t>GAMARRA</t>
  </si>
  <si>
    <t>ALBERTO DAVID</t>
  </si>
  <si>
    <t>ANIBAL</t>
  </si>
  <si>
    <t>MONTOYA</t>
  </si>
  <si>
    <t>BENAVIDES</t>
  </si>
  <si>
    <t>DANITZA</t>
  </si>
  <si>
    <t>PANFILO</t>
  </si>
  <si>
    <t>MOLLEHUANCA</t>
  </si>
  <si>
    <t>REUBICACION DE PLAZA VACANTE: Resolución Nº 2072-2015-UGELP</t>
  </si>
  <si>
    <t>ZUBIETA</t>
  </si>
  <si>
    <t>SIMON</t>
  </si>
  <si>
    <t>FELICITAS</t>
  </si>
  <si>
    <t>MOLLEAPAZA</t>
  </si>
  <si>
    <t>AYAMAMANI</t>
  </si>
  <si>
    <t>CAÑAPATAÑA</t>
  </si>
  <si>
    <t>ROSA LUZ</t>
  </si>
  <si>
    <t>RUIZ</t>
  </si>
  <si>
    <t>APARICIO</t>
  </si>
  <si>
    <t>YERVA</t>
  </si>
  <si>
    <t>SUCASAIRE</t>
  </si>
  <si>
    <t>CORA</t>
  </si>
  <si>
    <t>ZAIRA</t>
  </si>
  <si>
    <t>ELMER</t>
  </si>
  <si>
    <t>QUILLA</t>
  </si>
  <si>
    <t>OBLITAS</t>
  </si>
  <si>
    <t>BAUTISTA</t>
  </si>
  <si>
    <t>PACHAURI</t>
  </si>
  <si>
    <t>TAMAYO</t>
  </si>
  <si>
    <t>CARREON</t>
  </si>
  <si>
    <t>WALTER</t>
  </si>
  <si>
    <t>ARIZACA</t>
  </si>
  <si>
    <t>CAIRA</t>
  </si>
  <si>
    <t>PARISACA</t>
  </si>
  <si>
    <t>JORGE GERARDO</t>
  </si>
  <si>
    <t>WILLIAM</t>
  </si>
  <si>
    <t>PERCY</t>
  </si>
  <si>
    <t>URSULA</t>
  </si>
  <si>
    <t>EDMUNDO</t>
  </si>
  <si>
    <t>MARIA CAROLINA</t>
  </si>
  <si>
    <t>JALIRI</t>
  </si>
  <si>
    <t>CALIXTO</t>
  </si>
  <si>
    <t>ARCAYA</t>
  </si>
  <si>
    <t>YUDITH</t>
  </si>
  <si>
    <t>CHECCA</t>
  </si>
  <si>
    <t>AVALOS</t>
  </si>
  <si>
    <t>OSCAR</t>
  </si>
  <si>
    <t>MOROCCO</t>
  </si>
  <si>
    <t>USCAMAYTA</t>
  </si>
  <si>
    <t>HAÑARI</t>
  </si>
  <si>
    <t>HERMOSA</t>
  </si>
  <si>
    <t>MAXIMILIANA</t>
  </si>
  <si>
    <t>PATIÑO</t>
  </si>
  <si>
    <t>JESUS</t>
  </si>
  <si>
    <t>PARIAPAZA</t>
  </si>
  <si>
    <t>AEDO</t>
  </si>
  <si>
    <t>JUSTO PASTOR</t>
  </si>
  <si>
    <t>LUCAS</t>
  </si>
  <si>
    <t>SIXTO</t>
  </si>
  <si>
    <t>PARIPANCA</t>
  </si>
  <si>
    <t>ELOY</t>
  </si>
  <si>
    <t>AVENDAÑO</t>
  </si>
  <si>
    <t>DESTAQUE EN PLAZA DE PROFESOR</t>
  </si>
  <si>
    <t>MARCELA</t>
  </si>
  <si>
    <t>MOGROVEJO</t>
  </si>
  <si>
    <t>TEBES</t>
  </si>
  <si>
    <t>VICTORIANO</t>
  </si>
  <si>
    <t>PADILLO</t>
  </si>
  <si>
    <t>JAIME RAUL</t>
  </si>
  <si>
    <t>ASCENCIO</t>
  </si>
  <si>
    <t>ITURRY</t>
  </si>
  <si>
    <t>CCOPACATI</t>
  </si>
  <si>
    <t>HERMOGENES</t>
  </si>
  <si>
    <t>ANTALLACA</t>
  </si>
  <si>
    <t>HERBERT</t>
  </si>
  <si>
    <t>SARMIENTO</t>
  </si>
  <si>
    <t>ARTEAGA</t>
  </si>
  <si>
    <t>1024033</t>
  </si>
  <si>
    <t>LY023035</t>
  </si>
  <si>
    <t>E.B.R. SECUNDARIA</t>
  </si>
  <si>
    <t>IES JOSE CARLOS MARIATEGUI APLICACION UNA</t>
  </si>
  <si>
    <t>1164114311E0</t>
  </si>
  <si>
    <t>1001288338</t>
  </si>
  <si>
    <t>01288338</t>
  </si>
  <si>
    <t>1164114311E2</t>
  </si>
  <si>
    <t>01310673</t>
  </si>
  <si>
    <t>1164114311E4</t>
  </si>
  <si>
    <t>DESIGNACION COMO DIRECTIVO DE I.E. (R.S.G. 1551-2014) DE BIZARRO FLORES, WILFREDO HERNAN</t>
  </si>
  <si>
    <t>ARANIBAR</t>
  </si>
  <si>
    <t>1029733158</t>
  </si>
  <si>
    <t>29733158</t>
  </si>
  <si>
    <t>1164114311E5</t>
  </si>
  <si>
    <t>SONIA AGLEY</t>
  </si>
  <si>
    <t>1001280987</t>
  </si>
  <si>
    <t>01280987</t>
  </si>
  <si>
    <t>1164114311E6</t>
  </si>
  <si>
    <t>DESIGNACION COMO DIRECTIVO DE: CARRERA CUTIPA, EFRAIN SEGUN RSG Nº 279-2016</t>
  </si>
  <si>
    <t>1045705011</t>
  </si>
  <si>
    <t>45705011</t>
  </si>
  <si>
    <t>1164114311E7</t>
  </si>
  <si>
    <t>1002412017</t>
  </si>
  <si>
    <t>02412017</t>
  </si>
  <si>
    <t>1164114311E8</t>
  </si>
  <si>
    <t>1001307785</t>
  </si>
  <si>
    <t>01307785</t>
  </si>
  <si>
    <t>1164114311E9</t>
  </si>
  <si>
    <t>NAZARIO SIMON</t>
  </si>
  <si>
    <t>1001227759</t>
  </si>
  <si>
    <t>01227759</t>
  </si>
  <si>
    <t>1164114321E1</t>
  </si>
  <si>
    <t>DESIGNACION COMO ESPECIALISTA EN EDUCACION DE MACHICAO CALDERON, JAVIER RSG Nº 279-2016</t>
  </si>
  <si>
    <t>SANTIAGO FRANCISCO</t>
  </si>
  <si>
    <t>1080067682</t>
  </si>
  <si>
    <t>80067682</t>
  </si>
  <si>
    <t>1164114321E2</t>
  </si>
  <si>
    <t>PAP APROBADO</t>
  </si>
  <si>
    <t>HERMOCILLA</t>
  </si>
  <si>
    <t>LOURDES GLORIA</t>
  </si>
  <si>
    <t>1001335361</t>
  </si>
  <si>
    <t>01335361</t>
  </si>
  <si>
    <t>1164114321E3</t>
  </si>
  <si>
    <t>JUAN ISIDRO</t>
  </si>
  <si>
    <t>1001207303</t>
  </si>
  <si>
    <t>01207303</t>
  </si>
  <si>
    <t>1164114321E4</t>
  </si>
  <si>
    <t>REASIGNACION DE PERSONAL DOCENTE : QUISPE RUELAS, ALBERTO, Resolución Nº 288-07-UGELP</t>
  </si>
  <si>
    <t>CERDA</t>
  </si>
  <si>
    <t>FREDDY MIGUEL</t>
  </si>
  <si>
    <t>1001304462</t>
  </si>
  <si>
    <t>01304462</t>
  </si>
  <si>
    <t>1164114321E5</t>
  </si>
  <si>
    <t>ROSALIA REGINA</t>
  </si>
  <si>
    <t>1001310320</t>
  </si>
  <si>
    <t>01310320</t>
  </si>
  <si>
    <t>1164114321E8</t>
  </si>
  <si>
    <t>PRESUPUESTO CAP - LEY 27491</t>
  </si>
  <si>
    <t>GLORIA TERESA</t>
  </si>
  <si>
    <t>1001317114</t>
  </si>
  <si>
    <t>01317114</t>
  </si>
  <si>
    <t>1164114321E9</t>
  </si>
  <si>
    <t>CESE POR LIMITE DE EDAD DE: MAQUERA SANCHEZ, HUGO GABRIEL, Resolución Nº 4055-16-UGELP</t>
  </si>
  <si>
    <t>GLINIO</t>
  </si>
  <si>
    <t>1044146081</t>
  </si>
  <si>
    <t>44146081</t>
  </si>
  <si>
    <t>1118114431E8</t>
  </si>
  <si>
    <t>REUBICACION DE PLAZA OCUPADA: Resolución Nº 4199-15-UGELP</t>
  </si>
  <si>
    <t>1001224837</t>
  </si>
  <si>
    <t>01224837</t>
  </si>
  <si>
    <t>1164114321E7</t>
  </si>
  <si>
    <t>REASIGNACION DE MENDOZA MACHACA FRANCISCO</t>
  </si>
  <si>
    <t>WILSON</t>
  </si>
  <si>
    <t>1001297086</t>
  </si>
  <si>
    <t>01297086</t>
  </si>
  <si>
    <t>1164114311E3</t>
  </si>
  <si>
    <t>1001838929</t>
  </si>
  <si>
    <t>01838929</t>
  </si>
  <si>
    <t>1164114321E6</t>
  </si>
  <si>
    <t>MARONA</t>
  </si>
  <si>
    <t>1001203608</t>
  </si>
  <si>
    <t>01203608</t>
  </si>
  <si>
    <t>0701557</t>
  </si>
  <si>
    <t>LY023040</t>
  </si>
  <si>
    <t>IES SAN JOSE</t>
  </si>
  <si>
    <t>1115114311E8</t>
  </si>
  <si>
    <t>CESE DE PERSONAL NOMBRADO : TITO QUISPE, MARTIN, Resolución Nº 1053-05-UGELP</t>
  </si>
  <si>
    <t>FAUSTO</t>
  </si>
  <si>
    <t>1001309096</t>
  </si>
  <si>
    <t>01309096</t>
  </si>
  <si>
    <t>1115114311E0</t>
  </si>
  <si>
    <t>1001233845</t>
  </si>
  <si>
    <t>01233845</t>
  </si>
  <si>
    <t>1115114311E4</t>
  </si>
  <si>
    <t>1001286519</t>
  </si>
  <si>
    <t>01286519</t>
  </si>
  <si>
    <t>1115114311E5</t>
  </si>
  <si>
    <t>ASCENSO A CARGOS DIRECTIVOS : MELO QUISPE, FAUSTO, Resolución Nº 1053-05-UGELP</t>
  </si>
  <si>
    <t>NOHEMI LUPE</t>
  </si>
  <si>
    <t>1001234028</t>
  </si>
  <si>
    <t>01234028</t>
  </si>
  <si>
    <t>1115114311E6</t>
  </si>
  <si>
    <t>DESIGNACION COMO DIRECTIVO DE: ARUHUANCA AROAPAZA, ARTURO SEGUN RSG Nº 279-2016</t>
  </si>
  <si>
    <t>1043910984</t>
  </si>
  <si>
    <t>43910984</t>
  </si>
  <si>
    <t>1115114311E9</t>
  </si>
  <si>
    <t>USCA</t>
  </si>
  <si>
    <t>NESTOR ALBERTO</t>
  </si>
  <si>
    <t>1002146722</t>
  </si>
  <si>
    <t>02146722</t>
  </si>
  <si>
    <t>1115114321E1</t>
  </si>
  <si>
    <t>DANTE HERNAN</t>
  </si>
  <si>
    <t>1001206262</t>
  </si>
  <si>
    <t>01206262</t>
  </si>
  <si>
    <t>1115114321E7</t>
  </si>
  <si>
    <t>RETIRO DEL SERVICIO POR LA 2da. DISPOSICION COMPLEMENTARIA TRANSITORIA Y FINAL LEY Nº 29944 DE: PACORI FERNANDEZ, JUAN RAUL</t>
  </si>
  <si>
    <t>1001306418</t>
  </si>
  <si>
    <t>01306418</t>
  </si>
  <si>
    <t>1117113212E4</t>
  </si>
  <si>
    <t>CESE POR LIMITE DE EDAD DE: CONDORI LLAHUILLA, BRAULIO, Resolución Nº 3363-15-UGELP</t>
  </si>
  <si>
    <t>1001836243</t>
  </si>
  <si>
    <t>01836243</t>
  </si>
  <si>
    <t>1115114311E3</t>
  </si>
  <si>
    <t>LUCIO LEONIDAS</t>
  </si>
  <si>
    <t>1001280452</t>
  </si>
  <si>
    <t>01280452</t>
  </si>
  <si>
    <t>1115114311E2</t>
  </si>
  <si>
    <t>LUZ FANI</t>
  </si>
  <si>
    <t>1001262856</t>
  </si>
  <si>
    <t>01262856</t>
  </si>
  <si>
    <t>1115114321E4</t>
  </si>
  <si>
    <t>CESE DE VELASQUEZ CHAMBILLA ROBERTO RD 6216-02</t>
  </si>
  <si>
    <t>ADRIANO</t>
  </si>
  <si>
    <t>1001223653</t>
  </si>
  <si>
    <t>01223653</t>
  </si>
  <si>
    <t>0578799</t>
  </si>
  <si>
    <t>LY023085</t>
  </si>
  <si>
    <t>IES JOSE ANTONIO ENCINAS</t>
  </si>
  <si>
    <t>1169114331E2</t>
  </si>
  <si>
    <t>CESE DE PERSONAL NOMBRADO : PAREDES CASTILLO, VICTOR HUGO, Resolución Nº 2222-04-DREP</t>
  </si>
  <si>
    <t>UBALDO RODRIGO</t>
  </si>
  <si>
    <t>1001225833</t>
  </si>
  <si>
    <t>01225833</t>
  </si>
  <si>
    <t>1169114341E2</t>
  </si>
  <si>
    <t>JERARQUICO</t>
  </si>
  <si>
    <t>JEFE DE LABORATORIO</t>
  </si>
  <si>
    <t>CESE DE FLORES ARIAS VIVIANA RD. 5008-2003-DREP</t>
  </si>
  <si>
    <t>GLADYS NEMIA</t>
  </si>
  <si>
    <t>1001216593</t>
  </si>
  <si>
    <t>01216593</t>
  </si>
  <si>
    <t>1169114311E0</t>
  </si>
  <si>
    <t>HIPOLITO ABDON</t>
  </si>
  <si>
    <t>1001283478</t>
  </si>
  <si>
    <t>01283478</t>
  </si>
  <si>
    <t>1169114311E2</t>
  </si>
  <si>
    <t>ANGELA CARMINA</t>
  </si>
  <si>
    <t>1001307380</t>
  </si>
  <si>
    <t>01307380</t>
  </si>
  <si>
    <t>1169114311E3</t>
  </si>
  <si>
    <t>ISIDORA ROSALIA</t>
  </si>
  <si>
    <t>1001227766</t>
  </si>
  <si>
    <t>01227766</t>
  </si>
  <si>
    <t>1169114311E4</t>
  </si>
  <si>
    <t>1001210450</t>
  </si>
  <si>
    <t>01210450</t>
  </si>
  <si>
    <t>1169114311E5</t>
  </si>
  <si>
    <t>YANET FANNY</t>
  </si>
  <si>
    <t>1001316987</t>
  </si>
  <si>
    <t>01316987</t>
  </si>
  <si>
    <t>1169114311E7</t>
  </si>
  <si>
    <t>1001200655</t>
  </si>
  <si>
    <t>01200655</t>
  </si>
  <si>
    <t>1169114311E9</t>
  </si>
  <si>
    <t>ANTERO</t>
  </si>
  <si>
    <t>1001837614</t>
  </si>
  <si>
    <t>01837614</t>
  </si>
  <si>
    <t>1169114321E1</t>
  </si>
  <si>
    <t>WILIAM ALCIDES</t>
  </si>
  <si>
    <t>1001235348</t>
  </si>
  <si>
    <t>01235348</t>
  </si>
  <si>
    <t>1169114321E2</t>
  </si>
  <si>
    <t>GARAMBEL</t>
  </si>
  <si>
    <t>ADRIAN FAUSTINO</t>
  </si>
  <si>
    <t>1001231494</t>
  </si>
  <si>
    <t>01231494</t>
  </si>
  <si>
    <t>1169114321E3</t>
  </si>
  <si>
    <t>CESE POR LIMITE DE EDAD DE: JIMENEZ CAMPOS, MARIA VIRGINIA, Resolución Nº 2740-2013-UGELP</t>
  </si>
  <si>
    <t>OLIMPIA MARIA</t>
  </si>
  <si>
    <t>1001222769</t>
  </si>
  <si>
    <t>01222769</t>
  </si>
  <si>
    <t>1169114321E5</t>
  </si>
  <si>
    <t>REASIGNACION DE PERSONAL DOCENTE : LOAYZA HILARI, IRMA DELIA, Resolución Nº 142-07-UGELP</t>
  </si>
  <si>
    <t>JULIA DORIS</t>
  </si>
  <si>
    <t>1001224656</t>
  </si>
  <si>
    <t>01224656</t>
  </si>
  <si>
    <t>1169114321E9</t>
  </si>
  <si>
    <t>ENCARGATURA DE:MEDINA GUTIERREZ, GLADYS NEMIA, Resolución Nº -</t>
  </si>
  <si>
    <t>1040814323</t>
  </si>
  <si>
    <t>40814323</t>
  </si>
  <si>
    <t>1169114331E3</t>
  </si>
  <si>
    <t>ASCENSO A CARGOS DIRECTIVOS : PARI HUMPIRI, UBALDO RODRIGO, Resolución Nº 1058-05-UGELP</t>
  </si>
  <si>
    <t>JUAN ALDO</t>
  </si>
  <si>
    <t>1009865202</t>
  </si>
  <si>
    <t>09865202</t>
  </si>
  <si>
    <t>1169114331E6</t>
  </si>
  <si>
    <t>LUCIA DEMETRINA</t>
  </si>
  <si>
    <t>1001218148</t>
  </si>
  <si>
    <t>01218148</t>
  </si>
  <si>
    <t>1169114331E7</t>
  </si>
  <si>
    <t>LUCRECIA ELSA</t>
  </si>
  <si>
    <t>1001234535</t>
  </si>
  <si>
    <t>01234535</t>
  </si>
  <si>
    <t>1169114331E9</t>
  </si>
  <si>
    <t>DAVID FABIAN</t>
  </si>
  <si>
    <t>1001227468</t>
  </si>
  <si>
    <t>01227468</t>
  </si>
  <si>
    <t>1169114341E3</t>
  </si>
  <si>
    <t>PERMUTA DE: MERMA MENDOZA, ALBERTO, Resolución Nº 2011-2016-UGELP</t>
  </si>
  <si>
    <t>WILLY HERACLIDES</t>
  </si>
  <si>
    <t>1040365427</t>
  </si>
  <si>
    <t>40365427</t>
  </si>
  <si>
    <t>1169114311E6</t>
  </si>
  <si>
    <t>ANGEL HUGO</t>
  </si>
  <si>
    <t>1001234036</t>
  </si>
  <si>
    <t>01234036</t>
  </si>
  <si>
    <t>1169114331E1</t>
  </si>
  <si>
    <t>YONI JESUS</t>
  </si>
  <si>
    <t>1001311361</t>
  </si>
  <si>
    <t>01311361</t>
  </si>
  <si>
    <t>1169114321E7</t>
  </si>
  <si>
    <t>HUARMANILLO</t>
  </si>
  <si>
    <t>1001284607</t>
  </si>
  <si>
    <t>01284607</t>
  </si>
  <si>
    <t>1169114321E0</t>
  </si>
  <si>
    <t>1001287982</t>
  </si>
  <si>
    <t>01287982</t>
  </si>
  <si>
    <t>1169114321E4</t>
  </si>
  <si>
    <t>AUXILIAR DE LABORATORIO</t>
  </si>
  <si>
    <t>1001216856</t>
  </si>
  <si>
    <t>01216856</t>
  </si>
  <si>
    <t>1169114321E6</t>
  </si>
  <si>
    <t>CESE POR LIMITE DE EDAD DE: MAMANI CHINO, GREGORIO, Resolución Nº 4803-15-UGELP</t>
  </si>
  <si>
    <t>1023853429</t>
  </si>
  <si>
    <t>23853429</t>
  </si>
  <si>
    <t>1169114321E8</t>
  </si>
  <si>
    <t>CESE DE : MAYTA QUISPE, FELIX JULIAN, Resolución Nº 1850-10-UGELP</t>
  </si>
  <si>
    <t>GREGORIO JOSE</t>
  </si>
  <si>
    <t>1001231567</t>
  </si>
  <si>
    <t>01231567</t>
  </si>
  <si>
    <t>921441215917</t>
  </si>
  <si>
    <t>TRANSFERENCIA DE PLAZA: RD N° 1461-2008-DREP</t>
  </si>
  <si>
    <t>SAIRITUPA</t>
  </si>
  <si>
    <t>ELOY NATALIO</t>
  </si>
  <si>
    <t>1001210008</t>
  </si>
  <si>
    <t>01210008</t>
  </si>
  <si>
    <t>0578773</t>
  </si>
  <si>
    <t>LY023092</t>
  </si>
  <si>
    <t>IES INDEPENDENCIA NACIONAL PUNO</t>
  </si>
  <si>
    <t>1130114311E9</t>
  </si>
  <si>
    <t>CESE A SOLICITUD DE: CALIZAYA ZEVALLOS, JOSE ANGEL, Resolución Nº 4040-2014-UGELP</t>
  </si>
  <si>
    <t>GUIDO HERNAN</t>
  </si>
  <si>
    <t>1001209370</t>
  </si>
  <si>
    <t>01209370</t>
  </si>
  <si>
    <t>1130114361E8</t>
  </si>
  <si>
    <t>CESE DE QUISPE QUEA DAVID RD 0746-04</t>
  </si>
  <si>
    <t>WILBER RAFAEL</t>
  </si>
  <si>
    <t>1001308197</t>
  </si>
  <si>
    <t>01308197</t>
  </si>
  <si>
    <t>1130114361E4</t>
  </si>
  <si>
    <t>ASESOR</t>
  </si>
  <si>
    <t>CESE DE MAYDANA VILCA MARTHA</t>
  </si>
  <si>
    <t>ELBA BETTY</t>
  </si>
  <si>
    <t>1001221887</t>
  </si>
  <si>
    <t>01221887</t>
  </si>
  <si>
    <t>1130114361E5</t>
  </si>
  <si>
    <t>CESE DE MONTALVO RIVERA FREDDY JUSTO</t>
  </si>
  <si>
    <t>MARICRUZ</t>
  </si>
  <si>
    <t>1001226736</t>
  </si>
  <si>
    <t>01226736</t>
  </si>
  <si>
    <t>1130114361E6</t>
  </si>
  <si>
    <t>CESE DE CARREON PANCA ELOY</t>
  </si>
  <si>
    <t>GLORIA URSULA</t>
  </si>
  <si>
    <t>1001222864</t>
  </si>
  <si>
    <t>01222864</t>
  </si>
  <si>
    <t>1115214712E2</t>
  </si>
  <si>
    <t>REUBICACION DE PLAZA OCUPADA: Resolución Nº 945-12-UGELP</t>
  </si>
  <si>
    <t>1002420576</t>
  </si>
  <si>
    <t>02420576</t>
  </si>
  <si>
    <t>1130114311E0</t>
  </si>
  <si>
    <t>ENCARGATURA DE:CASTILLO MENDOZA, GLORIA URSULA, Resolución Nº -</t>
  </si>
  <si>
    <t>SULLCA</t>
  </si>
  <si>
    <t>1024715263</t>
  </si>
  <si>
    <t>24715263</t>
  </si>
  <si>
    <t>1130114311E2</t>
  </si>
  <si>
    <t>CESE POR LIMITE DE EDAD DE: ACEITUNO VARGAS, PEDRO, Resolución Nº 1617-13-UGELP</t>
  </si>
  <si>
    <t>1002142210</t>
  </si>
  <si>
    <t>02142210</t>
  </si>
  <si>
    <t>1130114311E8</t>
  </si>
  <si>
    <t>EDWIN ELIAS</t>
  </si>
  <si>
    <t>1001204367</t>
  </si>
  <si>
    <t>01204367</t>
  </si>
  <si>
    <t>1130114321E2</t>
  </si>
  <si>
    <t>TONCONI</t>
  </si>
  <si>
    <t>JUSTO ARSENIO</t>
  </si>
  <si>
    <t>1001223411</t>
  </si>
  <si>
    <t>01223411</t>
  </si>
  <si>
    <t>1130114321E4</t>
  </si>
  <si>
    <t>BELISARIO</t>
  </si>
  <si>
    <t>1001221820</t>
  </si>
  <si>
    <t>01221820</t>
  </si>
  <si>
    <t>1130114321E7</t>
  </si>
  <si>
    <t>1001224525</t>
  </si>
  <si>
    <t>01224525</t>
  </si>
  <si>
    <t>1130114321E8</t>
  </si>
  <si>
    <t>SIXTO PRIMITIVO</t>
  </si>
  <si>
    <t>1001340263</t>
  </si>
  <si>
    <t>01340263</t>
  </si>
  <si>
    <t>1130114331E0</t>
  </si>
  <si>
    <t>1004748104</t>
  </si>
  <si>
    <t>04748104</t>
  </si>
  <si>
    <t>1130114331E1</t>
  </si>
  <si>
    <t>1001212359</t>
  </si>
  <si>
    <t>01212359</t>
  </si>
  <si>
    <t>1130114331E3</t>
  </si>
  <si>
    <t>TROADIO</t>
  </si>
  <si>
    <t>1002144979</t>
  </si>
  <si>
    <t>02144979</t>
  </si>
  <si>
    <t>1130114331E5</t>
  </si>
  <si>
    <t>PERMUTA DE PERSONAL NOMBRADO : HUAYCANI NAVARRO, BASILIO, Resolución Nº 070-07-UGELP</t>
  </si>
  <si>
    <t>FERMIN SATURNINO</t>
  </si>
  <si>
    <t>1001285365</t>
  </si>
  <si>
    <t>01285365</t>
  </si>
  <si>
    <t>1130114331E6</t>
  </si>
  <si>
    <t>HERMOSILLA</t>
  </si>
  <si>
    <t>1001204665</t>
  </si>
  <si>
    <t>01204665</t>
  </si>
  <si>
    <t>1130114331E7</t>
  </si>
  <si>
    <t>1001225536</t>
  </si>
  <si>
    <t>01225536</t>
  </si>
  <si>
    <t>1130114331E8</t>
  </si>
  <si>
    <t>CESE DE PERSONAL NOMBRADO : MAMANI APAZA, ROBERTO PERFECTO, Resolución Nº 1139-05-DREP</t>
  </si>
  <si>
    <t>MATIAS</t>
  </si>
  <si>
    <t>1001207548</t>
  </si>
  <si>
    <t>01207548</t>
  </si>
  <si>
    <t>1130114341E0</t>
  </si>
  <si>
    <t>GILDA MARGOT</t>
  </si>
  <si>
    <t>1001289343</t>
  </si>
  <si>
    <t>01289343</t>
  </si>
  <si>
    <t>1130114341E3</t>
  </si>
  <si>
    <t>QUINTIN MAXIMIANO</t>
  </si>
  <si>
    <t>1001227234</t>
  </si>
  <si>
    <t>01227234</t>
  </si>
  <si>
    <t>1130114341E6</t>
  </si>
  <si>
    <t>ENCARGATURA DE:ORDOÑEZ QUISPE, ELBA BETTY, Resolución Nº -</t>
  </si>
  <si>
    <t>YHONY</t>
  </si>
  <si>
    <t>1001325433</t>
  </si>
  <si>
    <t>01325433</t>
  </si>
  <si>
    <t>1130114341E7</t>
  </si>
  <si>
    <t>DESIGNACION COMO DIRECTIVO DE I.E. (R.S.G. 1551-2014) DE PACHECO FLORES, PEDRO ELARD</t>
  </si>
  <si>
    <t>HARRY</t>
  </si>
  <si>
    <t>1045225108</t>
  </si>
  <si>
    <t>45225108</t>
  </si>
  <si>
    <t>1130114341E8</t>
  </si>
  <si>
    <t>CESE POR LIMITE DE EDAD DE: PACO CHINO, MARIA, Resolución Nº 4050-16-UGELP</t>
  </si>
  <si>
    <t>RONDON</t>
  </si>
  <si>
    <t>MIRIAM TEODOSIA</t>
  </si>
  <si>
    <t>1001287741</t>
  </si>
  <si>
    <t>01287741</t>
  </si>
  <si>
    <t>1130114341E9</t>
  </si>
  <si>
    <t>CELINA NELIDA</t>
  </si>
  <si>
    <t>1001281021</t>
  </si>
  <si>
    <t>01281021</t>
  </si>
  <si>
    <t>1130114351E1</t>
  </si>
  <si>
    <t>GREGORIA BACILIA</t>
  </si>
  <si>
    <t>1001223758</t>
  </si>
  <si>
    <t>01223758</t>
  </si>
  <si>
    <t>1130114351E2</t>
  </si>
  <si>
    <t>AGRIPINA MARIA</t>
  </si>
  <si>
    <t>1001204504</t>
  </si>
  <si>
    <t>01204504</t>
  </si>
  <si>
    <t>1130114351E3</t>
  </si>
  <si>
    <t>CESE POR FALLECIMIENTO DE: PEREZ TITO, FERNANDO CONSTANTINO, Resolución Nº 2547-2017-UGELP</t>
  </si>
  <si>
    <t>WILVER NAIL</t>
  </si>
  <si>
    <t>1041957202</t>
  </si>
  <si>
    <t>41957202</t>
  </si>
  <si>
    <t>1130114351E5</t>
  </si>
  <si>
    <t>INCAHUANACO</t>
  </si>
  <si>
    <t>1002410859</t>
  </si>
  <si>
    <t>02410859</t>
  </si>
  <si>
    <t>1130114351E6</t>
  </si>
  <si>
    <t>LOURDES AGUEDA</t>
  </si>
  <si>
    <t>1001234420</t>
  </si>
  <si>
    <t>01234420</t>
  </si>
  <si>
    <t>1130114351E7</t>
  </si>
  <si>
    <t>1001228142</t>
  </si>
  <si>
    <t>01228142</t>
  </si>
  <si>
    <t>1130114351E8</t>
  </si>
  <si>
    <t>1001282673</t>
  </si>
  <si>
    <t>01282673</t>
  </si>
  <si>
    <t>1130114351E9</t>
  </si>
  <si>
    <t>ASCENSO A CARGOS DIRECTIVOS : TAPIA FLORES, WILBER RAFAEL, Resolución Nº 1064-05-UGELP</t>
  </si>
  <si>
    <t>YONY ABELARDO</t>
  </si>
  <si>
    <t>1080416857</t>
  </si>
  <si>
    <t>80416857</t>
  </si>
  <si>
    <t>1130114361E0</t>
  </si>
  <si>
    <t>CESE POR LIMITE DE EDAD DE: ONOFRE TTITO, LUISA, Resolución Nº 4176-15-UGELP</t>
  </si>
  <si>
    <t>ROLANDO IGNACIO</t>
  </si>
  <si>
    <t>1001289589</t>
  </si>
  <si>
    <t>01289589</t>
  </si>
  <si>
    <t>1130114361E1</t>
  </si>
  <si>
    <t>ENCARGATURA DE:VARGAS MARON, MARICRUZ, Resolución Nº -</t>
  </si>
  <si>
    <t>JULIO ROGELIO</t>
  </si>
  <si>
    <t>1029681288</t>
  </si>
  <si>
    <t>29681288</t>
  </si>
  <si>
    <t>1130114361E2</t>
  </si>
  <si>
    <t>CESE POR LIMITE DE EDAD DE: VARGAS VILLANUEVA, JUAN, Resolución Nº 4041-16-UGELP</t>
  </si>
  <si>
    <t>MUCHA</t>
  </si>
  <si>
    <t>AMANDA ROSAURA</t>
  </si>
  <si>
    <t>1008585449</t>
  </si>
  <si>
    <t>08585449</t>
  </si>
  <si>
    <t>1130114361E3</t>
  </si>
  <si>
    <t>HERLES</t>
  </si>
  <si>
    <t>1023802091</t>
  </si>
  <si>
    <t>23802091</t>
  </si>
  <si>
    <t>1130114361E9</t>
  </si>
  <si>
    <t>REUBICACION DE PLAZA OCUPADA : Resolución Nº 597-UGELP</t>
  </si>
  <si>
    <t>PEDRO WILFREDO</t>
  </si>
  <si>
    <t>1001229063</t>
  </si>
  <si>
    <t>01229063</t>
  </si>
  <si>
    <t>1130114371E1</t>
  </si>
  <si>
    <t>REUBICACION DE PLAZA OCUPADA : Resolución Nº 1101-06-UGELP</t>
  </si>
  <si>
    <t>ANDRES MAURO</t>
  </si>
  <si>
    <t>1001843400</t>
  </si>
  <si>
    <t>01843400</t>
  </si>
  <si>
    <t>1131214441E5</t>
  </si>
  <si>
    <t>REUBICACION DE PLAZA OCUPADA: Resolución Nº 419-13-UGELP</t>
  </si>
  <si>
    <t>1001235431</t>
  </si>
  <si>
    <t>01235431</t>
  </si>
  <si>
    <t>1161114751E2</t>
  </si>
  <si>
    <t>REUBICACION DE PLAZA VACANTE: Resolución Nº 126-1995-EF</t>
  </si>
  <si>
    <t>CARMEN JULIETA</t>
  </si>
  <si>
    <t>1041131555</t>
  </si>
  <si>
    <t>41131555</t>
  </si>
  <si>
    <t>21EV01700274</t>
  </si>
  <si>
    <t>PROFESOR (PROMOTOR CULTURAL)</t>
  </si>
  <si>
    <t>Oficio N° 2972-2016-MINEDU/VMGP-DIGEBR(02/12/2016)</t>
  </si>
  <si>
    <t>HUARANCCA</t>
  </si>
  <si>
    <t>1043469392</t>
  </si>
  <si>
    <t>43469392</t>
  </si>
  <si>
    <t>1130114321E3</t>
  </si>
  <si>
    <t>CESE A SOLICITUD DE: CHOQUE VILCA, DARIO NARCIZO, Resolución Nº 2305-2017-UGELP</t>
  </si>
  <si>
    <t>YUJRA VDA DE QUISPE</t>
  </si>
  <si>
    <t>VIVIANA</t>
  </si>
  <si>
    <t>1001305252</t>
  </si>
  <si>
    <t>01305252</t>
  </si>
  <si>
    <t>1130114331E2</t>
  </si>
  <si>
    <t>JULIO JULIAN</t>
  </si>
  <si>
    <t>1001211446</t>
  </si>
  <si>
    <t>01211446</t>
  </si>
  <si>
    <t>1130114341E5</t>
  </si>
  <si>
    <t>PERMUTA DE: OBREGON SAL Y ROSAS, YOLANDA, Resolución Nº 725-12-UGELP</t>
  </si>
  <si>
    <t>HECTOR PULIO</t>
  </si>
  <si>
    <t>1001220812</t>
  </si>
  <si>
    <t>01220812</t>
  </si>
  <si>
    <t>1130114351E0</t>
  </si>
  <si>
    <t>CESE A SOLICITUD DE: VALDIVIA CARRERA, HUGO ANDRES, Resolución Nº 1033-2015-UGELP</t>
  </si>
  <si>
    <t>MERCEDES MERY</t>
  </si>
  <si>
    <t>1001225650</t>
  </si>
  <si>
    <t>01225650</t>
  </si>
  <si>
    <t>1130114311E5</t>
  </si>
  <si>
    <t>ESPECIALISTA ADMINISTRATIVO</t>
  </si>
  <si>
    <t>MASIAS</t>
  </si>
  <si>
    <t>JUAN GUILLERMO</t>
  </si>
  <si>
    <t>F1</t>
  </si>
  <si>
    <t>1001218962</t>
  </si>
  <si>
    <t>01218962</t>
  </si>
  <si>
    <t>1130114311E6</t>
  </si>
  <si>
    <t>SECRETARIA I</t>
  </si>
  <si>
    <t>NELLY LIDENY</t>
  </si>
  <si>
    <t>1001313084</t>
  </si>
  <si>
    <t>01313084</t>
  </si>
  <si>
    <t>1130114311E7</t>
  </si>
  <si>
    <t>CESE DE : BAILON ORTEGA, TERESA, Resolución Nº 430-10-UGELP</t>
  </si>
  <si>
    <t>1001214257</t>
  </si>
  <si>
    <t>01214257</t>
  </si>
  <si>
    <t>1130114331E4</t>
  </si>
  <si>
    <t>TECNICO ADMINISTRATIVO III</t>
  </si>
  <si>
    <t>MARICELA</t>
  </si>
  <si>
    <t>PA</t>
  </si>
  <si>
    <t>1001217342</t>
  </si>
  <si>
    <t>01217342</t>
  </si>
  <si>
    <t>1130114341E2</t>
  </si>
  <si>
    <t>REASIGNACION POR INTERES PERSONAL DE:MELO MACHACA, GUMERCINDA, Resolución N° 4019-16-UGELP</t>
  </si>
  <si>
    <t>APOLINARIO</t>
  </si>
  <si>
    <t>1002140190</t>
  </si>
  <si>
    <t>02140190</t>
  </si>
  <si>
    <t>1130114341E4</t>
  </si>
  <si>
    <t>1001200042</t>
  </si>
  <si>
    <t>01200042</t>
  </si>
  <si>
    <t>1130114321E0</t>
  </si>
  <si>
    <t>CESE A SOLICITUD DE: CUTIPA FLORES, JULIAN, Resolución Nº 2299-2017-UGELP</t>
  </si>
  <si>
    <t>MARTHA MARGOT</t>
  </si>
  <si>
    <t>1001203238</t>
  </si>
  <si>
    <t>01203238</t>
  </si>
  <si>
    <t>1130114321E1</t>
  </si>
  <si>
    <t>PEREA</t>
  </si>
  <si>
    <t>ROXANA JUDITH</t>
  </si>
  <si>
    <t>1001217175</t>
  </si>
  <si>
    <t>01217175</t>
  </si>
  <si>
    <t>1130114321E9</t>
  </si>
  <si>
    <t>1001219571</t>
  </si>
  <si>
    <t>01219571</t>
  </si>
  <si>
    <t>1130114331E9</t>
  </si>
  <si>
    <t>CIPRIANO</t>
  </si>
  <si>
    <t>1001785245</t>
  </si>
  <si>
    <t>01785245</t>
  </si>
  <si>
    <t>1130114341E1</t>
  </si>
  <si>
    <t>1001481484</t>
  </si>
  <si>
    <t>01481484</t>
  </si>
  <si>
    <t>1130114351E4</t>
  </si>
  <si>
    <t>CESE POR LIMITE DE EDAD DE: QUISPE FLORES, TEOFILO FAUSTINO, Resolución Nº 4004-16-UGELP</t>
  </si>
  <si>
    <t>MARCIA</t>
  </si>
  <si>
    <t>1001288494</t>
  </si>
  <si>
    <t>01288494</t>
  </si>
  <si>
    <t>0618447</t>
  </si>
  <si>
    <t>LY023104</t>
  </si>
  <si>
    <t>IES POLITECNICO HUASCAR</t>
  </si>
  <si>
    <t>1151214321E8</t>
  </si>
  <si>
    <t>UBICACION DE PROFESORES (de Directivo a Profesor) DE:CORTEZ SEGALES, EZEQUIEL</t>
  </si>
  <si>
    <t>ARANDA</t>
  </si>
  <si>
    <t>ROLANDO MARTIN</t>
  </si>
  <si>
    <t>1001328804</t>
  </si>
  <si>
    <t>01328804</t>
  </si>
  <si>
    <t>1151214311E2</t>
  </si>
  <si>
    <t>DESIGNACION DE: ALEMAN CRUZ, LUCILA. RD</t>
  </si>
  <si>
    <t>1040198926</t>
  </si>
  <si>
    <t>40198926</t>
  </si>
  <si>
    <t>1151214311E6</t>
  </si>
  <si>
    <t>ATOCHE</t>
  </si>
  <si>
    <t>1001224639</t>
  </si>
  <si>
    <t>01224639</t>
  </si>
  <si>
    <t>1151214311E8</t>
  </si>
  <si>
    <t>JUAN JOSE</t>
  </si>
  <si>
    <t>1001224025</t>
  </si>
  <si>
    <t>01224025</t>
  </si>
  <si>
    <t>1151214311E9</t>
  </si>
  <si>
    <t>INES VICENTA</t>
  </si>
  <si>
    <t>1001228394</t>
  </si>
  <si>
    <t>01228394</t>
  </si>
  <si>
    <t>1151214321E1</t>
  </si>
  <si>
    <t>JUAN SABINO</t>
  </si>
  <si>
    <t>1001209623</t>
  </si>
  <si>
    <t>01209623</t>
  </si>
  <si>
    <t>1151214321E2</t>
  </si>
  <si>
    <t>MIREYA FLAVIA</t>
  </si>
  <si>
    <t>1001210708</t>
  </si>
  <si>
    <t>01210708</t>
  </si>
  <si>
    <t>1151214321E3</t>
  </si>
  <si>
    <t>1001205337</t>
  </si>
  <si>
    <t>01205337</t>
  </si>
  <si>
    <t>1151214321E5</t>
  </si>
  <si>
    <t>JERONIMO</t>
  </si>
  <si>
    <t>1001218537</t>
  </si>
  <si>
    <t>01218537</t>
  </si>
  <si>
    <t>1151214321E6</t>
  </si>
  <si>
    <t>REASIGNACION DE PERSONAL DOCENTE : IBAÑEZ BANDA, FELIX RICARDO, Resolución Nº 1484-04-UGEL</t>
  </si>
  <si>
    <t>SEGUNDINO</t>
  </si>
  <si>
    <t>1001215622</t>
  </si>
  <si>
    <t>01215622</t>
  </si>
  <si>
    <t>1151214321E7</t>
  </si>
  <si>
    <t>1001200781</t>
  </si>
  <si>
    <t>01200781</t>
  </si>
  <si>
    <t>1151214331E0</t>
  </si>
  <si>
    <t>LODY YURI</t>
  </si>
  <si>
    <t>1001305950</t>
  </si>
  <si>
    <t>01305950</t>
  </si>
  <si>
    <t>1151214331E2</t>
  </si>
  <si>
    <t>1001210479</t>
  </si>
  <si>
    <t>01210479</t>
  </si>
  <si>
    <t>1151214331E3</t>
  </si>
  <si>
    <t>ISIDRO MANUEL</t>
  </si>
  <si>
    <t>1001254174</t>
  </si>
  <si>
    <t>01254174</t>
  </si>
  <si>
    <t>1151214341E1</t>
  </si>
  <si>
    <t>PERMUTA DE: SALAZAR TICONA, JOSE LUIS, Resolución Nº 2628-2016-UGELP</t>
  </si>
  <si>
    <t>FREDDY FRANS</t>
  </si>
  <si>
    <t>1010510877</t>
  </si>
  <si>
    <t>10510877</t>
  </si>
  <si>
    <t>1151214341E2</t>
  </si>
  <si>
    <t>SUMI</t>
  </si>
  <si>
    <t>1001218406</t>
  </si>
  <si>
    <t>01218406</t>
  </si>
  <si>
    <t>1151214341E3</t>
  </si>
  <si>
    <t>TACORA</t>
  </si>
  <si>
    <t>ENRIQUE</t>
  </si>
  <si>
    <t>1001844061</t>
  </si>
  <si>
    <t>01844061</t>
  </si>
  <si>
    <t>1151214341E4</t>
  </si>
  <si>
    <t>1002144420</t>
  </si>
  <si>
    <t>02144420</t>
  </si>
  <si>
    <t>1151214341E9</t>
  </si>
  <si>
    <t>1001322174</t>
  </si>
  <si>
    <t>01322174</t>
  </si>
  <si>
    <t>1151214351E1</t>
  </si>
  <si>
    <t>REUBICACION Y/O ADECUACION DE PLAZA VACANTE : Resolución Nº 647-05-UGELP</t>
  </si>
  <si>
    <t>1001210650</t>
  </si>
  <si>
    <t>01210650</t>
  </si>
  <si>
    <t>1151214351E3</t>
  </si>
  <si>
    <t>LIVISI</t>
  </si>
  <si>
    <t>JULIO ENRIQUE</t>
  </si>
  <si>
    <t>1001231377</t>
  </si>
  <si>
    <t>01231377</t>
  </si>
  <si>
    <t>1151214351E4</t>
  </si>
  <si>
    <t>1001221774</t>
  </si>
  <si>
    <t>01221774</t>
  </si>
  <si>
    <t>1151214351E5</t>
  </si>
  <si>
    <t>REUBICACION Y/O ADECUACION DE PLAZA VACANTE : Resolución Nº 1594-06-UGELP</t>
  </si>
  <si>
    <t>1001307851</t>
  </si>
  <si>
    <t>01307851</t>
  </si>
  <si>
    <t>1151214311E7</t>
  </si>
  <si>
    <t>1001271526</t>
  </si>
  <si>
    <t>01271526</t>
  </si>
  <si>
    <t>1151214331E5</t>
  </si>
  <si>
    <t>CESE POR LIMITE DE EDAD DE: PINEDA CHAIÑA, GILMA GLADIS, Resolución Nº 3995-16-UGELP</t>
  </si>
  <si>
    <t>SHIRLEY</t>
  </si>
  <si>
    <t>1040433072</t>
  </si>
  <si>
    <t>40433072</t>
  </si>
  <si>
    <t>1151214311E5</t>
  </si>
  <si>
    <t>ARDILES</t>
  </si>
  <si>
    <t>PAEZ</t>
  </si>
  <si>
    <t>DINORA ARISONA SOLEDAD</t>
  </si>
  <si>
    <t>1001225129</t>
  </si>
  <si>
    <t>01225129</t>
  </si>
  <si>
    <t>1151214331E8</t>
  </si>
  <si>
    <t>MERILUZ CARMEN</t>
  </si>
  <si>
    <t>1001306896</t>
  </si>
  <si>
    <t>01306896</t>
  </si>
  <si>
    <t>1151214331E9</t>
  </si>
  <si>
    <t>TECNICO ADMINISTRATIVO II</t>
  </si>
  <si>
    <t>CESE A SOLICITUD DE: GALLEGOS GALLEGOS, EUSEBIO, Resolución Nº 1285-2013-UGEL-SR</t>
  </si>
  <si>
    <t>SANTIAGO</t>
  </si>
  <si>
    <t>1001204043</t>
  </si>
  <si>
    <t>01204043</t>
  </si>
  <si>
    <t>1151214311E3</t>
  </si>
  <si>
    <t>MARCELINO JESUS</t>
  </si>
  <si>
    <t>1001208414</t>
  </si>
  <si>
    <t>01208414</t>
  </si>
  <si>
    <t>1151214331E1</t>
  </si>
  <si>
    <t>CESE POR FALLECIMIENTO DE: ARPASI TAPIA, PEDRO, Resolución Nº 1262-16-UGELP</t>
  </si>
  <si>
    <t>CARLOS ALBERTO</t>
  </si>
  <si>
    <t>1001321363</t>
  </si>
  <si>
    <t>01321363</t>
  </si>
  <si>
    <t>1151214331E7</t>
  </si>
  <si>
    <t>LUORDES</t>
  </si>
  <si>
    <t>1001334256</t>
  </si>
  <si>
    <t>01334256</t>
  </si>
  <si>
    <t>1151214341E0</t>
  </si>
  <si>
    <t>NELIO FELIPE</t>
  </si>
  <si>
    <t>1001314362</t>
  </si>
  <si>
    <t>01314362</t>
  </si>
  <si>
    <t>1151214351E2</t>
  </si>
  <si>
    <t>REUBICACION DE PLAZA OCUPADA : Resolución Nº 1081-05-UGELP</t>
  </si>
  <si>
    <t>1001334092</t>
  </si>
  <si>
    <t>01334092</t>
  </si>
  <si>
    <t>0240176</t>
  </si>
  <si>
    <t>LY033005</t>
  </si>
  <si>
    <t>IES GRAN UNIDAD ESCOLAR SAN CARLOS</t>
  </si>
  <si>
    <t>1161114451E8</t>
  </si>
  <si>
    <t>DESIGNACION COMO DIRECTIVO DE: MAQUERA QUISPE, BERNABE SEGUN RSG Nº 279-2016</t>
  </si>
  <si>
    <t>1001220391</t>
  </si>
  <si>
    <t>01220391</t>
  </si>
  <si>
    <t>1161114491E2</t>
  </si>
  <si>
    <t>1001231134</t>
  </si>
  <si>
    <t>01231134</t>
  </si>
  <si>
    <t>1161124431E5</t>
  </si>
  <si>
    <t>UBICACION DE PROFESORES (de Directivo a Profesor) DE:SOTOMAYOR CHAMBI, RUBEN VAILON</t>
  </si>
  <si>
    <t>GABINO</t>
  </si>
  <si>
    <t>1001227341</t>
  </si>
  <si>
    <t>01227341</t>
  </si>
  <si>
    <t>1161124461E9</t>
  </si>
  <si>
    <t>UBICACION DE PROFESORES (de Directivo a Profesor) DE:VELASQUEZ BAILON, GUIDO HERNAN</t>
  </si>
  <si>
    <t>SIMON SAMUEL</t>
  </si>
  <si>
    <t>1001310123</t>
  </si>
  <si>
    <t>01310123</t>
  </si>
  <si>
    <t>1161124481E5</t>
  </si>
  <si>
    <t>UBICACION DE PROFESORES (de Directivo a Profesor) DE:TINTA VASQUEZ, MARIO AURELIO</t>
  </si>
  <si>
    <t>MARIO JACINTO</t>
  </si>
  <si>
    <t>1001208051</t>
  </si>
  <si>
    <t>01208051</t>
  </si>
  <si>
    <t>1161114401E7</t>
  </si>
  <si>
    <t>CESE DE PERSONAL NOMBRADO : PINEDA CRUZ, AURELIO NILO, Resolución Nº 795-05-DREP</t>
  </si>
  <si>
    <t>1001304371</t>
  </si>
  <si>
    <t>01304371</t>
  </si>
  <si>
    <t>1161114401E8</t>
  </si>
  <si>
    <t>COORDINADOR DE TUTORIA Y ORIENTACION EDUCATIVA</t>
  </si>
  <si>
    <t>MARIO HERNAN</t>
  </si>
  <si>
    <t>1001212080</t>
  </si>
  <si>
    <t>01212080</t>
  </si>
  <si>
    <t>1161114411E8</t>
  </si>
  <si>
    <t>JEFE DE TALLER DE ELECTRICIDAD</t>
  </si>
  <si>
    <t>ARANZABAL</t>
  </si>
  <si>
    <t>MASHIRO DAVID</t>
  </si>
  <si>
    <t>1001317842</t>
  </si>
  <si>
    <t>01317842</t>
  </si>
  <si>
    <t>1161114441E5</t>
  </si>
  <si>
    <t>1001249068</t>
  </si>
  <si>
    <t>01249068</t>
  </si>
  <si>
    <t>1161114441E9</t>
  </si>
  <si>
    <t>DESIGNACION COMO DIRECTIVO DE I.E. (R.S.G. 1551-2014) DE CUENTAS ALVARADO, MARIO JACINTO</t>
  </si>
  <si>
    <t>GLADYS SABINA</t>
  </si>
  <si>
    <t>1001264117</t>
  </si>
  <si>
    <t>01264117</t>
  </si>
  <si>
    <t>1161114451E7</t>
  </si>
  <si>
    <t>COORDINADOR ACADEMICO</t>
  </si>
  <si>
    <t>CESE DE : GALVEZ ILASACA, LUIS ALBERTO, Resolución Nº 1222-06-DREP</t>
  </si>
  <si>
    <t>IBAÑEZ</t>
  </si>
  <si>
    <t>BANDA</t>
  </si>
  <si>
    <t>FELIX RICARDO</t>
  </si>
  <si>
    <t>1001232712</t>
  </si>
  <si>
    <t>01232712</t>
  </si>
  <si>
    <t>1161114461E0</t>
  </si>
  <si>
    <t>DESIGNACION COMO DIRECTIVO DE I.E. (R.S.G. 1551-2014) DE JULI CONTRERAS, CARLOS</t>
  </si>
  <si>
    <t>WILFREDO JOHN</t>
  </si>
  <si>
    <t>1001304293</t>
  </si>
  <si>
    <t>01304293</t>
  </si>
  <si>
    <t>1161114461E1</t>
  </si>
  <si>
    <t>JAVIER JORGE</t>
  </si>
  <si>
    <t>1001216301</t>
  </si>
  <si>
    <t>01216301</t>
  </si>
  <si>
    <t>1161114461E8</t>
  </si>
  <si>
    <t>MAXIMO ALBERTO</t>
  </si>
  <si>
    <t>1001216333</t>
  </si>
  <si>
    <t>01216333</t>
  </si>
  <si>
    <t>1161114471E4</t>
  </si>
  <si>
    <t>CESE POR LIMITE DE EDAD DE: MACHACA CRESPO, ROBERTO, Resolución Nº 2759-2013-UGELP</t>
  </si>
  <si>
    <t>FELIX WILBER</t>
  </si>
  <si>
    <t>1001305823</t>
  </si>
  <si>
    <t>01305823</t>
  </si>
  <si>
    <t>1161114491E7</t>
  </si>
  <si>
    <t>MADONIO</t>
  </si>
  <si>
    <t>1001232646</t>
  </si>
  <si>
    <t>01232646</t>
  </si>
  <si>
    <t>1161124411E0</t>
  </si>
  <si>
    <t>GUYER ZENON</t>
  </si>
  <si>
    <t>1001234971</t>
  </si>
  <si>
    <t>01234971</t>
  </si>
  <si>
    <t>1161124411E1</t>
  </si>
  <si>
    <t>PORTO</t>
  </si>
  <si>
    <t>1001224026</t>
  </si>
  <si>
    <t>01224026</t>
  </si>
  <si>
    <t>1161124411E5</t>
  </si>
  <si>
    <t>CESE POR LIMITE DE EDAD DE: QUISPE ARUHUANCA, AUGUSTO GIL, Resolución Nº 4183-15-UGELP</t>
  </si>
  <si>
    <t>CORINA MARCELINA</t>
  </si>
  <si>
    <t>1001235638</t>
  </si>
  <si>
    <t>01235638</t>
  </si>
  <si>
    <t>1161124411E7</t>
  </si>
  <si>
    <t>ROTACION POR ESPECIALID.DOCENTE/ASCENSO ADMINISTRATIVO : QUISPE MAMANI, IRENE ROSA, Resolu</t>
  </si>
  <si>
    <t>CLAUDIO MARCOS</t>
  </si>
  <si>
    <t>1001683414</t>
  </si>
  <si>
    <t>01683414</t>
  </si>
  <si>
    <t>1161124441E1</t>
  </si>
  <si>
    <t>ASCENSO A CARGOS DIRECTIVOS : TINTA VASQUEZ, MARIO AURELIO, Resolución Nº 1064-05-UGELP</t>
  </si>
  <si>
    <t>MARUJA HILDA</t>
  </si>
  <si>
    <t>1001204730</t>
  </si>
  <si>
    <t>01204730</t>
  </si>
  <si>
    <t>1161124441E5</t>
  </si>
  <si>
    <t>EDWARD HIPOLITO</t>
  </si>
  <si>
    <t>1024666614</t>
  </si>
  <si>
    <t>24666614</t>
  </si>
  <si>
    <t>1161124451E4</t>
  </si>
  <si>
    <t>ARMANDO EDWIN</t>
  </si>
  <si>
    <t>1001222013</t>
  </si>
  <si>
    <t>01222013</t>
  </si>
  <si>
    <t>1161124461E8</t>
  </si>
  <si>
    <t>CESE DE VASQUEZ BOMBILLA FERMIN GUILLERMO RD. 4509-03 DREP</t>
  </si>
  <si>
    <t>1161124471E2</t>
  </si>
  <si>
    <t>JEFE DE DEPARTAMENTO</t>
  </si>
  <si>
    <t>CESE MALDONADO ZANABRIA JESUS ANIBAL RD. 3146-03</t>
  </si>
  <si>
    <t>WILFREDO REMBERTO</t>
  </si>
  <si>
    <t>1001280929</t>
  </si>
  <si>
    <t>01280929</t>
  </si>
  <si>
    <t>1161124471E3</t>
  </si>
  <si>
    <t>DESIGNACION COMO DIRECTIVO DE I.E. (R.S.G. 1551-2014) DE MAMANI MAMANI, ELIAS</t>
  </si>
  <si>
    <t>JUAN ENRIQUE</t>
  </si>
  <si>
    <t>1002423191</t>
  </si>
  <si>
    <t>02423191</t>
  </si>
  <si>
    <t>1161124471E4</t>
  </si>
  <si>
    <t>JEFE DE TALLER</t>
  </si>
  <si>
    <t>CESE DE MACHACA ROJAS SAMUEL</t>
  </si>
  <si>
    <t>SIMON DAMIAN</t>
  </si>
  <si>
    <t>1001285662</t>
  </si>
  <si>
    <t>01285662</t>
  </si>
  <si>
    <t>1161124471E5</t>
  </si>
  <si>
    <t>CESE DE DIONICIO CHOQUEMAMANI QUISPE</t>
  </si>
  <si>
    <t>1001224581</t>
  </si>
  <si>
    <t>01224581</t>
  </si>
  <si>
    <t>1161124471E7</t>
  </si>
  <si>
    <t>CESE DE TORRES BRAVO SALVADOR</t>
  </si>
  <si>
    <t>AMERICO ESTEBAN</t>
  </si>
  <si>
    <t>1001232053</t>
  </si>
  <si>
    <t>01232053</t>
  </si>
  <si>
    <t>1161124471E8</t>
  </si>
  <si>
    <t>CESE DE QUISPE MACHACA GILBERTO WILFREDO RD. 2696-03 DREP</t>
  </si>
  <si>
    <t>TRUJILLO</t>
  </si>
  <si>
    <t>ORTIZ DE ORUE</t>
  </si>
  <si>
    <t>HECTOR ANIBAL</t>
  </si>
  <si>
    <t>1001333170</t>
  </si>
  <si>
    <t>01333170</t>
  </si>
  <si>
    <t>1161124471E9</t>
  </si>
  <si>
    <t>JEFE DE TALLER DE MECANICA</t>
  </si>
  <si>
    <t>CESE DE COAQUIRA HERMOSA SERGIO JULIAN RD 10318-03</t>
  </si>
  <si>
    <t>CANAHUA</t>
  </si>
  <si>
    <t>WITHMAN JUAN</t>
  </si>
  <si>
    <t>1001211914</t>
  </si>
  <si>
    <t>01211914</t>
  </si>
  <si>
    <t>1161124491E3</t>
  </si>
  <si>
    <t>JEFE DE DPTO. COMPUTACION E INFORMATICA</t>
  </si>
  <si>
    <t>JOSE PANFILO</t>
  </si>
  <si>
    <t>1008347804</t>
  </si>
  <si>
    <t>08347804</t>
  </si>
  <si>
    <t>1115613622E3</t>
  </si>
  <si>
    <t>REUBICACION DE PLAZA VACANTE: Resolución Nº 3224-14-UGELP</t>
  </si>
  <si>
    <t>TINTA</t>
  </si>
  <si>
    <t>MARIO AURELIO</t>
  </si>
  <si>
    <t>1001223519</t>
  </si>
  <si>
    <t>01223519</t>
  </si>
  <si>
    <t>1121110321E4</t>
  </si>
  <si>
    <t>ADECUACION DE PLAZA: Resolución Nº DEL 2004</t>
  </si>
  <si>
    <t>MARIANELA</t>
  </si>
  <si>
    <t>1001327749</t>
  </si>
  <si>
    <t>01327749</t>
  </si>
  <si>
    <t>1151214331E4</t>
  </si>
  <si>
    <t>DESIGNACION COMO ESPECIALISTA EN EDUCACION DE MANSILLA PARI, MARCO ADRIAN RSG Nº 279-2016</t>
  </si>
  <si>
    <t>1042395358</t>
  </si>
  <si>
    <t>42395358</t>
  </si>
  <si>
    <t>1161114401E0</t>
  </si>
  <si>
    <t>CESE A SOLICITUD DE: POMARI APAZA, VICTOR, Resolución Nº 3223-14-UGELP</t>
  </si>
  <si>
    <t>ENCARGATURA DE:GAMARRA JAEN, WILFREDO JOHN, Resolución Nº -</t>
  </si>
  <si>
    <t>1041115226</t>
  </si>
  <si>
    <t>41115226</t>
  </si>
  <si>
    <t>1161114401E2</t>
  </si>
  <si>
    <t>CESE A SOLICITUD DE: PERCA PEREZ, JULIO EDSON, Resolución Nº 2000</t>
  </si>
  <si>
    <t>YURI</t>
  </si>
  <si>
    <t>1001326780</t>
  </si>
  <si>
    <t>01326780</t>
  </si>
  <si>
    <t>1161114401E3</t>
  </si>
  <si>
    <t>JAIME MAXIMO</t>
  </si>
  <si>
    <t>1001307605</t>
  </si>
  <si>
    <t>01307605</t>
  </si>
  <si>
    <t>1161114401E4</t>
  </si>
  <si>
    <t>CESE A SOLICITUD DE: PEREZ MORENO, MIGUEL OSCAR, Resolución Nº 605-16-UGELP</t>
  </si>
  <si>
    <t>BARRAZA</t>
  </si>
  <si>
    <t>MARUJA ERNESTINA</t>
  </si>
  <si>
    <t>1001314477</t>
  </si>
  <si>
    <t>01314477</t>
  </si>
  <si>
    <t>1161114401E6</t>
  </si>
  <si>
    <t>DESIGNACION COMO DIRECTIVO DE I.E. (R.S.G. 1551-2014) DE VALDIVIA TORO, ROBER</t>
  </si>
  <si>
    <t>ADOLFO ISAAC</t>
  </si>
  <si>
    <t>1042306595</t>
  </si>
  <si>
    <t>42306595</t>
  </si>
  <si>
    <t>1161114411E0</t>
  </si>
  <si>
    <t>1001215299</t>
  </si>
  <si>
    <t>01215299</t>
  </si>
  <si>
    <t>1161114411E2</t>
  </si>
  <si>
    <t>CESE A SOLICITUD DE: AGUILAR PACHO, TEOFILO FELIX, Resolución Nº 2244-15-UGELP</t>
  </si>
  <si>
    <t>1001327978</t>
  </si>
  <si>
    <t>01327978</t>
  </si>
  <si>
    <t>1161114411E3</t>
  </si>
  <si>
    <t>AMERICO ROGER</t>
  </si>
  <si>
    <t>1001215599</t>
  </si>
  <si>
    <t>01215599</t>
  </si>
  <si>
    <t>1161114411E4</t>
  </si>
  <si>
    <t>DESIGNACION COMO DIRECTIVO DE: ALIAGA ARPASI, MIGUEL ANGEL SEGUN RSG Nº 279-2016</t>
  </si>
  <si>
    <t>COLLANQUI</t>
  </si>
  <si>
    <t>1045620882</t>
  </si>
  <si>
    <t>45620882</t>
  </si>
  <si>
    <t>1161114411E5</t>
  </si>
  <si>
    <t>ALOSILLA</t>
  </si>
  <si>
    <t>1001214036</t>
  </si>
  <si>
    <t>01214036</t>
  </si>
  <si>
    <t>1161114411E6</t>
  </si>
  <si>
    <t>1001232079</t>
  </si>
  <si>
    <t>01232079</t>
  </si>
  <si>
    <t>1161114421E0</t>
  </si>
  <si>
    <t>RETIRO DEL SERVICIO POR LA 2da. DISPOSICION COMPLEMENTARIA TRANSITORIA Y FINAL LEY Nº 29944 DE: CATACORA PINAZO, GUIDO JOSE</t>
  </si>
  <si>
    <t>GUIDO JOSE</t>
  </si>
  <si>
    <t>D</t>
  </si>
  <si>
    <t>1001234029</t>
  </si>
  <si>
    <t>01234029</t>
  </si>
  <si>
    <t>1161114421E2</t>
  </si>
  <si>
    <t>1001311505</t>
  </si>
  <si>
    <t>01311505</t>
  </si>
  <si>
    <t>1161114421E3</t>
  </si>
  <si>
    <t>1001200738</t>
  </si>
  <si>
    <t>01200738</t>
  </si>
  <si>
    <t>1161114421E5</t>
  </si>
  <si>
    <t>1001205528</t>
  </si>
  <si>
    <t>01205528</t>
  </si>
  <si>
    <t>1161114421E6</t>
  </si>
  <si>
    <t>DESIGNACION COMO DIRECTIVO DE I.E. (R.S.G. 1551-2014) DE SOTOMAYOR CHAMBI, RUBEN VAILON</t>
  </si>
  <si>
    <t>1040208928</t>
  </si>
  <si>
    <t>40208928</t>
  </si>
  <si>
    <t>1161114421E7</t>
  </si>
  <si>
    <t>1001776259</t>
  </si>
  <si>
    <t>01776259</t>
  </si>
  <si>
    <t>1161114421E9</t>
  </si>
  <si>
    <t>DESIGNACION COMO DIRECTIVO DE I.E. (R.S.G. 1551-2014) DE VELASQUEZ BAILON, GUIDO HERNAN</t>
  </si>
  <si>
    <t>1042978155</t>
  </si>
  <si>
    <t>42978155</t>
  </si>
  <si>
    <t>1161114431E0</t>
  </si>
  <si>
    <t>1001227382</t>
  </si>
  <si>
    <t>01227382</t>
  </si>
  <si>
    <t>1161114431E1</t>
  </si>
  <si>
    <t>CESE DE PERSONAL NOMBRADO : CHAMBI VARGAS, JUAN, Resolución Nº 989-06-DREP</t>
  </si>
  <si>
    <t>1001223396</t>
  </si>
  <si>
    <t>01223396</t>
  </si>
  <si>
    <t>1161114431E3</t>
  </si>
  <si>
    <t>JALIRE</t>
  </si>
  <si>
    <t>1001213135</t>
  </si>
  <si>
    <t>01213135</t>
  </si>
  <si>
    <t>1161114431E4</t>
  </si>
  <si>
    <t>EUGENIA RINA</t>
  </si>
  <si>
    <t>1001204275</t>
  </si>
  <si>
    <t>01204275</t>
  </si>
  <si>
    <t>1161114431E6</t>
  </si>
  <si>
    <t>ENCARGATURA DE:CHOQUE MAQUERA, SIMON DAMIAN, Resolución Nº -</t>
  </si>
  <si>
    <t>SERGIO EWER</t>
  </si>
  <si>
    <t>1041981370</t>
  </si>
  <si>
    <t>41981370</t>
  </si>
  <si>
    <t>1161114441E1</t>
  </si>
  <si>
    <t>1002425885</t>
  </si>
  <si>
    <t>02425885</t>
  </si>
  <si>
    <t>1161114441E2</t>
  </si>
  <si>
    <t>ENCARGATURA DE:CONDORI MACHACA, JUAN ENRIQUE, Resolución Nº -</t>
  </si>
  <si>
    <t>FANNY DORIS</t>
  </si>
  <si>
    <t>1046959776</t>
  </si>
  <si>
    <t>46959776</t>
  </si>
  <si>
    <t>1161114441E3</t>
  </si>
  <si>
    <t>ALFREDO RICARDO</t>
  </si>
  <si>
    <t>1001201174</t>
  </si>
  <si>
    <t>01201174</t>
  </si>
  <si>
    <t>1161114441E4</t>
  </si>
  <si>
    <t>QUEA</t>
  </si>
  <si>
    <t>1001307267</t>
  </si>
  <si>
    <t>01307267</t>
  </si>
  <si>
    <t>1161114441E6</t>
  </si>
  <si>
    <t>1001201184</t>
  </si>
  <si>
    <t>01201184</t>
  </si>
  <si>
    <t>1161114441E7</t>
  </si>
  <si>
    <t>1001217116</t>
  </si>
  <si>
    <t>01217116</t>
  </si>
  <si>
    <t>1161114441E8</t>
  </si>
  <si>
    <t>1001200254</t>
  </si>
  <si>
    <t>01200254</t>
  </si>
  <si>
    <t>1161114451E3</t>
  </si>
  <si>
    <t>NESTOR HUGO</t>
  </si>
  <si>
    <t>1001211087</t>
  </si>
  <si>
    <t>01211087</t>
  </si>
  <si>
    <t>1161114451E5</t>
  </si>
  <si>
    <t>CESE POR LIMITE DE EDAD DE: FLORIDO SANCHEZ, FRIDA, Resolución Nº 1616-13-UGELP</t>
  </si>
  <si>
    <t>ESPERILLA</t>
  </si>
  <si>
    <t>ROXANA NORA</t>
  </si>
  <si>
    <t>1001335040</t>
  </si>
  <si>
    <t>01335040</t>
  </si>
  <si>
    <t>1161114451E6</t>
  </si>
  <si>
    <t>1001236830</t>
  </si>
  <si>
    <t>01236830</t>
  </si>
  <si>
    <t>1161114451E9</t>
  </si>
  <si>
    <t>NORCA FREDISVINDA</t>
  </si>
  <si>
    <t>1001209604</t>
  </si>
  <si>
    <t>01209604</t>
  </si>
  <si>
    <t>1161114461E3</t>
  </si>
  <si>
    <t>DESIGNACION COMO DIRECTIVO DE I.E. (R.S.G. 1551-2014) DE GUTIERREZ CASTRO, WAGNER GROBER</t>
  </si>
  <si>
    <t>WAGNER GROBER</t>
  </si>
  <si>
    <t>1001315944</t>
  </si>
  <si>
    <t>01315944</t>
  </si>
  <si>
    <t>1161114461E4</t>
  </si>
  <si>
    <t>ENCARGATURA DE:HERRERA SALINAS, GLADYS SABINA, Resolución Nº -</t>
  </si>
  <si>
    <t>DIANET RULY</t>
  </si>
  <si>
    <t>1043138513</t>
  </si>
  <si>
    <t>43138513</t>
  </si>
  <si>
    <t>1161114461E5</t>
  </si>
  <si>
    <t>1001220819</t>
  </si>
  <si>
    <t>01220819</t>
  </si>
  <si>
    <t>1161114461E6</t>
  </si>
  <si>
    <t>SANTA</t>
  </si>
  <si>
    <t>CRUZ TERESA</t>
  </si>
  <si>
    <t>1001219588</t>
  </si>
  <si>
    <t>01219588</t>
  </si>
  <si>
    <t>1161114461E7</t>
  </si>
  <si>
    <t>HUAYTA</t>
  </si>
  <si>
    <t>ALVARO ALFREDO</t>
  </si>
  <si>
    <t>1002145614</t>
  </si>
  <si>
    <t>02145614</t>
  </si>
  <si>
    <t>1161114471E0</t>
  </si>
  <si>
    <t>MANDAMIENTOS</t>
  </si>
  <si>
    <t>1001844071</t>
  </si>
  <si>
    <t>01844071</t>
  </si>
  <si>
    <t>1161114471E1</t>
  </si>
  <si>
    <t>ZOILA</t>
  </si>
  <si>
    <t>1029288633</t>
  </si>
  <si>
    <t>29288633</t>
  </si>
  <si>
    <t>1161114471E2</t>
  </si>
  <si>
    <t>ALFONSO POLICARPO</t>
  </si>
  <si>
    <t>1001220828</t>
  </si>
  <si>
    <t>01220828</t>
  </si>
  <si>
    <t>1161114471E3</t>
  </si>
  <si>
    <t>DENIS SEBASTIAN</t>
  </si>
  <si>
    <t>1001342476</t>
  </si>
  <si>
    <t>01342476</t>
  </si>
  <si>
    <t>1161114471E5</t>
  </si>
  <si>
    <t>CESE POR FALLECIMIENTO DE: MAMANI CHOQUE, DAVID EFRAIN, Resolución Nº 3190-2017-UGELP</t>
  </si>
  <si>
    <t>1161114471E6</t>
  </si>
  <si>
    <t>LUIS CRISTOBAL</t>
  </si>
  <si>
    <t>1001232130</t>
  </si>
  <si>
    <t>01232130</t>
  </si>
  <si>
    <t>1161114471E8</t>
  </si>
  <si>
    <t>ENCARGATURA DE:MAMANI HUANCA, CORINA MARCELINA, Resolución Nº -</t>
  </si>
  <si>
    <t>1040812768</t>
  </si>
  <si>
    <t>40812768</t>
  </si>
  <si>
    <t>1161114471E9</t>
  </si>
  <si>
    <t>ENCARGATURA DE:MAMANI LLANO, JUSTO, Resolución Nº -</t>
  </si>
  <si>
    <t>FRANCISCO JAVIER</t>
  </si>
  <si>
    <t>1002295815</t>
  </si>
  <si>
    <t>02295815</t>
  </si>
  <si>
    <t>1161114481E2</t>
  </si>
  <si>
    <t>AVELINO</t>
  </si>
  <si>
    <t>1001231133</t>
  </si>
  <si>
    <t>01231133</t>
  </si>
  <si>
    <t>1161114481E4</t>
  </si>
  <si>
    <t>PAJA</t>
  </si>
  <si>
    <t>1001288617</t>
  </si>
  <si>
    <t>01288617</t>
  </si>
  <si>
    <t>1161114481E5</t>
  </si>
  <si>
    <t>PERMUTA DE : MAMANI TISNADO, EUSEBIO TEOFILO, Resolución Nº 2139-07-UGELP</t>
  </si>
  <si>
    <t>OLGA ESPERANZA</t>
  </si>
  <si>
    <t>1001209874</t>
  </si>
  <si>
    <t>01209874</t>
  </si>
  <si>
    <t>1161114481E8</t>
  </si>
  <si>
    <t>JUAN TIMOTEO</t>
  </si>
  <si>
    <t>1001288934</t>
  </si>
  <si>
    <t>01288934</t>
  </si>
  <si>
    <t>1161114481E9</t>
  </si>
  <si>
    <t>MENDEZ</t>
  </si>
  <si>
    <t>MARTHA GLADYS</t>
  </si>
  <si>
    <t>1001215942</t>
  </si>
  <si>
    <t>01215942</t>
  </si>
  <si>
    <t>1161114491E1</t>
  </si>
  <si>
    <t>1001333658</t>
  </si>
  <si>
    <t>01333658</t>
  </si>
  <si>
    <t>1161114491E3</t>
  </si>
  <si>
    <t>ENCARGATURA DE:MONJE JARICA, CARLOS DAVID, Resolución Nº -</t>
  </si>
  <si>
    <t>CALLATA</t>
  </si>
  <si>
    <t>DELFO CASIANO</t>
  </si>
  <si>
    <t>1041646294</t>
  </si>
  <si>
    <t>41646294</t>
  </si>
  <si>
    <t>JARICA</t>
  </si>
  <si>
    <t>CARLOS DAVID</t>
  </si>
  <si>
    <t>1001234991</t>
  </si>
  <si>
    <t>01234991</t>
  </si>
  <si>
    <t>1161114491E4</t>
  </si>
  <si>
    <t>1001207835</t>
  </si>
  <si>
    <t>01207835</t>
  </si>
  <si>
    <t>1161114491E5</t>
  </si>
  <si>
    <t>FORTUNATO</t>
  </si>
  <si>
    <t>1001231004</t>
  </si>
  <si>
    <t>01231004</t>
  </si>
  <si>
    <t>1161114491E8</t>
  </si>
  <si>
    <t>ENCARGATURA DE:LAURA CHIPANA, MARUJA HILDA, Resolución Nº -</t>
  </si>
  <si>
    <t>HUARILLOCLLA</t>
  </si>
  <si>
    <t>1080392156</t>
  </si>
  <si>
    <t>80392156</t>
  </si>
  <si>
    <t>PERMUTA CON PALOMINO MANZANO, ALFREDO RD.829-07-UGELP</t>
  </si>
  <si>
    <t>1161114491E9</t>
  </si>
  <si>
    <t>ROSA ELVIRA</t>
  </si>
  <si>
    <t>1001289326</t>
  </si>
  <si>
    <t>01289326</t>
  </si>
  <si>
    <t>1161114721E4</t>
  </si>
  <si>
    <t>MARY YUL</t>
  </si>
  <si>
    <t>1001335666</t>
  </si>
  <si>
    <t>01335666</t>
  </si>
  <si>
    <t>1161124411E2</t>
  </si>
  <si>
    <t>PURACA</t>
  </si>
  <si>
    <t>ERNAN LAZARO</t>
  </si>
  <si>
    <t>1002449989</t>
  </si>
  <si>
    <t>02449989</t>
  </si>
  <si>
    <t>1161124411E3</t>
  </si>
  <si>
    <t>QUILLE</t>
  </si>
  <si>
    <t>1001213430</t>
  </si>
  <si>
    <t>01213430</t>
  </si>
  <si>
    <t>1161124411E4</t>
  </si>
  <si>
    <t>ENCARGATURA DE:QUINTO MENA, WILFREDO REMBERTO, Resolución Nº -</t>
  </si>
  <si>
    <t>1001308252</t>
  </si>
  <si>
    <t>01308252</t>
  </si>
  <si>
    <t>1161124411E6</t>
  </si>
  <si>
    <t>MARIO JESUS</t>
  </si>
  <si>
    <t>1001206261</t>
  </si>
  <si>
    <t>01206261</t>
  </si>
  <si>
    <t>1161124421E0</t>
  </si>
  <si>
    <t>ENCARGATURA DE:SAGUA CANAHUA, WITHMAN JUAN, Resolución Nº -</t>
  </si>
  <si>
    <t>1080615984</t>
  </si>
  <si>
    <t>80615984</t>
  </si>
  <si>
    <t>1161124421E1</t>
  </si>
  <si>
    <t>LIDIA JUANA</t>
  </si>
  <si>
    <t>1001286328</t>
  </si>
  <si>
    <t>01286328</t>
  </si>
  <si>
    <t>1161124421E2</t>
  </si>
  <si>
    <t>DESIGNACION COMO DIRECTIVO DE I.E. (R.S.G. 1551-2014) DE QUISPE SAIRITUPA, RUBEN</t>
  </si>
  <si>
    <t>1042010477</t>
  </si>
  <si>
    <t>42010477</t>
  </si>
  <si>
    <t>1161124421E4</t>
  </si>
  <si>
    <t>CARLOS ENRIQUE</t>
  </si>
  <si>
    <t>1001335785</t>
  </si>
  <si>
    <t>01335785</t>
  </si>
  <si>
    <t>1161124421E6</t>
  </si>
  <si>
    <t>1001207632</t>
  </si>
  <si>
    <t>01207632</t>
  </si>
  <si>
    <t>1161124421E8</t>
  </si>
  <si>
    <t>1001311233</t>
  </si>
  <si>
    <t>01311233</t>
  </si>
  <si>
    <t>1161124421E9</t>
  </si>
  <si>
    <t>SACARI</t>
  </si>
  <si>
    <t>CACHI</t>
  </si>
  <si>
    <t>1001307607</t>
  </si>
  <si>
    <t>01307607</t>
  </si>
  <si>
    <t>1161124431E1</t>
  </si>
  <si>
    <t>1001226788</t>
  </si>
  <si>
    <t>01226788</t>
  </si>
  <si>
    <t>1161124431E2</t>
  </si>
  <si>
    <t>DESIGNACION COMO DIRECTIVO DE: SANIZO MAMANI, PEDRO LEONARDO SEGUN RSG Nº 279-2016</t>
  </si>
  <si>
    <t>1001327860</t>
  </si>
  <si>
    <t>01327860</t>
  </si>
  <si>
    <t>1161124431E3</t>
  </si>
  <si>
    <t>ALEJANDRINA JANETT</t>
  </si>
  <si>
    <t>1001316405</t>
  </si>
  <si>
    <t>01316405</t>
  </si>
  <si>
    <t>1161124431E4</t>
  </si>
  <si>
    <t>ENCARGATURA DE:IBAÑEZ BANDA, FELIX RICARDO, Resolución Nº -</t>
  </si>
  <si>
    <t>ALIPIO RAUL</t>
  </si>
  <si>
    <t>1041113819</t>
  </si>
  <si>
    <t>41113819</t>
  </si>
  <si>
    <t>REASIGNACION DE PERSONAL DOCENTE : SILVA DUEÑAS, JUAN JOSE, Resolución Nº 1485-04-UGELP</t>
  </si>
  <si>
    <t>1161124431E6</t>
  </si>
  <si>
    <t>DARIO OSWALDO</t>
  </si>
  <si>
    <t>1001288840</t>
  </si>
  <si>
    <t>01288840</t>
  </si>
  <si>
    <t>1161124431E8</t>
  </si>
  <si>
    <t>1001223016</t>
  </si>
  <si>
    <t>01223016</t>
  </si>
  <si>
    <t>1161124441E0</t>
  </si>
  <si>
    <t>WILFREDO BERNABE</t>
  </si>
  <si>
    <t>1001311155</t>
  </si>
  <si>
    <t>01311155</t>
  </si>
  <si>
    <t>1161124441E3</t>
  </si>
  <si>
    <t>ENCARGATURA DE:TITO LIPA, JOSE PANFILO, Resolución Nº -</t>
  </si>
  <si>
    <t>DONIA ALIZANDRA</t>
  </si>
  <si>
    <t>1045532021</t>
  </si>
  <si>
    <t>45532021</t>
  </si>
  <si>
    <t>1161124441E4</t>
  </si>
  <si>
    <t>ENCARGATURA DE:TOLEDO BARRIGA, FELIX WILBER, Resolución Nº -</t>
  </si>
  <si>
    <t>MARTA EMILIA</t>
  </si>
  <si>
    <t>1001322567</t>
  </si>
  <si>
    <t>01322567</t>
  </si>
  <si>
    <t>1161124441E7</t>
  </si>
  <si>
    <t>TRIGOS</t>
  </si>
  <si>
    <t>1001305465</t>
  </si>
  <si>
    <t>01305465</t>
  </si>
  <si>
    <t>1161124441E8</t>
  </si>
  <si>
    <t>ENCARGATURA DE:TRUJILLO ORTIZ DE ORUE, HECTOR ANIBAL, Resolución Nº -</t>
  </si>
  <si>
    <t>LERMA</t>
  </si>
  <si>
    <t>1040740224</t>
  </si>
  <si>
    <t>40740224</t>
  </si>
  <si>
    <t>1161124441E9</t>
  </si>
  <si>
    <t>ILDIFONZO WALTER</t>
  </si>
  <si>
    <t>1001321833</t>
  </si>
  <si>
    <t>01321833</t>
  </si>
  <si>
    <t>1161124451E0</t>
  </si>
  <si>
    <t>MARIA AYDEE</t>
  </si>
  <si>
    <t>1001855485</t>
  </si>
  <si>
    <t>01855485</t>
  </si>
  <si>
    <t>1161124451E1</t>
  </si>
  <si>
    <t>ASCENSO A CARGOS DIRECTIVOS : VELASQUEZ BAILON, GUIDO HERNAN, Resolución Nº 1058-05-UGELP</t>
  </si>
  <si>
    <t>SIHUINTA</t>
  </si>
  <si>
    <t>ROBERTO CARLOS</t>
  </si>
  <si>
    <t>1042410294</t>
  </si>
  <si>
    <t>42410294</t>
  </si>
  <si>
    <t>1161124451E3</t>
  </si>
  <si>
    <t>JOEL BRUNO</t>
  </si>
  <si>
    <t>1001305685</t>
  </si>
  <si>
    <t>01305685</t>
  </si>
  <si>
    <t>1161124451E5</t>
  </si>
  <si>
    <t>FRANCISCO MELQUIADES</t>
  </si>
  <si>
    <t>1001205785</t>
  </si>
  <si>
    <t>01205785</t>
  </si>
  <si>
    <t>1161124451E8</t>
  </si>
  <si>
    <t>1001208059</t>
  </si>
  <si>
    <t>01208059</t>
  </si>
  <si>
    <t>1161124461E3</t>
  </si>
  <si>
    <t>ROGER FERNANDO</t>
  </si>
  <si>
    <t>1001308580</t>
  </si>
  <si>
    <t>01308580</t>
  </si>
  <si>
    <t>1161124461E5</t>
  </si>
  <si>
    <t>1001334901</t>
  </si>
  <si>
    <t>01334901</t>
  </si>
  <si>
    <t>1161124461E7</t>
  </si>
  <si>
    <t>CESE DE : ZENTENO MAMANI, ANDRES AGAPITO, Resolución Nº 1682-07-UGELP</t>
  </si>
  <si>
    <t>ENCARGATURA DE:CARPIO PACHECO, AMERICO ESTEBAN, Resolución Nº -</t>
  </si>
  <si>
    <t>1001301879</t>
  </si>
  <si>
    <t>01301879</t>
  </si>
  <si>
    <t>1161124481E1</t>
  </si>
  <si>
    <t>CESE DE AGUSTO JOSE MACEDO TRISTAN</t>
  </si>
  <si>
    <t>GUISADO</t>
  </si>
  <si>
    <t>ZAIDA LILIANA</t>
  </si>
  <si>
    <t>1001327595</t>
  </si>
  <si>
    <t>01327595</t>
  </si>
  <si>
    <t>1161124481E8</t>
  </si>
  <si>
    <t>REUBICACION DE PLAZA OCUPADA : Resolución Nº 1103-05-UGELP</t>
  </si>
  <si>
    <t>ABEL</t>
  </si>
  <si>
    <t>1001311173</t>
  </si>
  <si>
    <t>01311173</t>
  </si>
  <si>
    <t>1161124491E2</t>
  </si>
  <si>
    <t>REUBICACION DE PLAZA OCUPADA : Resolución Nº 1505-07-UGELP</t>
  </si>
  <si>
    <t>1001209489</t>
  </si>
  <si>
    <t>01209489</t>
  </si>
  <si>
    <t>1168214411E3</t>
  </si>
  <si>
    <t>ENCARGATURA DE:GONZALES ACHATA, FLOR DE MARIA, Resolución Nº -</t>
  </si>
  <si>
    <t>MARILU</t>
  </si>
  <si>
    <t>1040102818</t>
  </si>
  <si>
    <t>40102818</t>
  </si>
  <si>
    <t>REUBICACION DE PLAZA OCUPADA: Resolución Nº 787-11-UGELP</t>
  </si>
  <si>
    <t>21EV01700273</t>
  </si>
  <si>
    <t>PATRICIO</t>
  </si>
  <si>
    <t>1045133642</t>
  </si>
  <si>
    <t>45133642</t>
  </si>
  <si>
    <t>1161114401E1</t>
  </si>
  <si>
    <t>HERNAN ARTURO</t>
  </si>
  <si>
    <t>1001222094</t>
  </si>
  <si>
    <t>01222094</t>
  </si>
  <si>
    <t>1161114421E1</t>
  </si>
  <si>
    <t>SERAFIN RODOLFO</t>
  </si>
  <si>
    <t>1001208115</t>
  </si>
  <si>
    <t>01208115</t>
  </si>
  <si>
    <t>1161114441E0</t>
  </si>
  <si>
    <t>CESE A SOLICITUD DE: GUTIERREZ GUTIERREZ, MIGUEL ANGEL, Resolución Nº 1178-14-UGELP</t>
  </si>
  <si>
    <t>VICTOR ALFREDO</t>
  </si>
  <si>
    <t>1001260951</t>
  </si>
  <si>
    <t>01260951</t>
  </si>
  <si>
    <t>1161114451E1</t>
  </si>
  <si>
    <t>ESTOFANERO</t>
  </si>
  <si>
    <t>ISAAC</t>
  </si>
  <si>
    <t>1002398600</t>
  </si>
  <si>
    <t>02398600</t>
  </si>
  <si>
    <t>1161114451E4</t>
  </si>
  <si>
    <t>FREDDY</t>
  </si>
  <si>
    <t>1001215636</t>
  </si>
  <si>
    <t>01215636</t>
  </si>
  <si>
    <t>1161114481E0</t>
  </si>
  <si>
    <t>FRANCISCO ALFREDO</t>
  </si>
  <si>
    <t>1001228896</t>
  </si>
  <si>
    <t>01228896</t>
  </si>
  <si>
    <t>1161114481E3</t>
  </si>
  <si>
    <t>CESE POR LIMITE DE EDAD DE: MAMANI NORIEGA, PERCY AURELIANO, Resolución Nº 4054-16-UGELP</t>
  </si>
  <si>
    <t>ANCACHI</t>
  </si>
  <si>
    <t>ALAN DENIS</t>
  </si>
  <si>
    <t>1044639977</t>
  </si>
  <si>
    <t>44639977</t>
  </si>
  <si>
    <t>1161124411E9</t>
  </si>
  <si>
    <t>1001226636</t>
  </si>
  <si>
    <t>01226636</t>
  </si>
  <si>
    <t>1161124421E5</t>
  </si>
  <si>
    <t>CESE A SOLICITUD DE: RAMOS COILA, MANUEL RODOLFO, Resolución Nº 1080-11-DREP</t>
  </si>
  <si>
    <t>GANDARILLAS</t>
  </si>
  <si>
    <t>ROGER RAMON</t>
  </si>
  <si>
    <t>1000481995</t>
  </si>
  <si>
    <t>00481995</t>
  </si>
  <si>
    <t>1161124421E7</t>
  </si>
  <si>
    <t>1001222844</t>
  </si>
  <si>
    <t>01222844</t>
  </si>
  <si>
    <t>1161124431E7</t>
  </si>
  <si>
    <t>PERMUTA DE: SULLCA QUISPE, GODOFREDO VICTORIANO, Resolución Nº 1470-13-UGELP</t>
  </si>
  <si>
    <t>1001310015</t>
  </si>
  <si>
    <t>01310015</t>
  </si>
  <si>
    <t>1161124471E1</t>
  </si>
  <si>
    <t>ESPECIALISTA ADMINISTRATIVO I</t>
  </si>
  <si>
    <t>CESE DE SALAS VILCA JOSE SATURNINO</t>
  </si>
  <si>
    <t>LOURDES AMANDA</t>
  </si>
  <si>
    <t>1001213002</t>
  </si>
  <si>
    <t>01213002</t>
  </si>
  <si>
    <t>921481215911</t>
  </si>
  <si>
    <t>INGENIERO</t>
  </si>
  <si>
    <t>TRANSFERENCIA DE PLAZA: RD N° 1785-2008-DREP</t>
  </si>
  <si>
    <t>F3</t>
  </si>
  <si>
    <t>1001249121</t>
  </si>
  <si>
    <t>01249121</t>
  </si>
  <si>
    <t>1161114431E7</t>
  </si>
  <si>
    <t>CHOFER III</t>
  </si>
  <si>
    <t>CESE DE PERSONAL NOMBRADO : CHOQUE MEDINA, JACINTO, Resolución Nº 335-05-DREP</t>
  </si>
  <si>
    <t>FEDERICO</t>
  </si>
  <si>
    <t>1001305155</t>
  </si>
  <si>
    <t>01305155</t>
  </si>
  <si>
    <t>1161114431E8</t>
  </si>
  <si>
    <t>CISNEROS</t>
  </si>
  <si>
    <t>OJEDA</t>
  </si>
  <si>
    <t>VILMA VICTORIA</t>
  </si>
  <si>
    <t>1001204486</t>
  </si>
  <si>
    <t>01204486</t>
  </si>
  <si>
    <t>1161124411E8</t>
  </si>
  <si>
    <t>OPERADOR PAD</t>
  </si>
  <si>
    <t>1001234665</t>
  </si>
  <si>
    <t>01234665</t>
  </si>
  <si>
    <t>1161124431E9</t>
  </si>
  <si>
    <t>1001208436</t>
  </si>
  <si>
    <t>01208436</t>
  </si>
  <si>
    <t>1161124451E7</t>
  </si>
  <si>
    <t>1001297989</t>
  </si>
  <si>
    <t>01297989</t>
  </si>
  <si>
    <t>1161124481E9</t>
  </si>
  <si>
    <t>1001230391</t>
  </si>
  <si>
    <t>01230391</t>
  </si>
  <si>
    <t>1161124491E1</t>
  </si>
  <si>
    <t>1001480002</t>
  </si>
  <si>
    <t>01480002</t>
  </si>
  <si>
    <t>1161114401E9</t>
  </si>
  <si>
    <t>POLANCO</t>
  </si>
  <si>
    <t>HUAMANI</t>
  </si>
  <si>
    <t>ROSARIO DORIS</t>
  </si>
  <si>
    <t>1001217319</t>
  </si>
  <si>
    <t>01217319</t>
  </si>
  <si>
    <t>1161114411E7</t>
  </si>
  <si>
    <t>CESE DE PERSONAL NOMBRADO : APAZA GONZALES, SIXTO ISIDRO, Resolución Nº 240-05-DREP</t>
  </si>
  <si>
    <t>1001224915</t>
  </si>
  <si>
    <t>01224915</t>
  </si>
  <si>
    <t>1161114411E9</t>
  </si>
  <si>
    <t>ARAZOLA</t>
  </si>
  <si>
    <t>1001289612</t>
  </si>
  <si>
    <t>01289612</t>
  </si>
  <si>
    <t>1161114421E4</t>
  </si>
  <si>
    <t>OFICINISTA II</t>
  </si>
  <si>
    <t>CASOS</t>
  </si>
  <si>
    <t>AMALIA ARMIDA</t>
  </si>
  <si>
    <t>1001229277</t>
  </si>
  <si>
    <t>01229277</t>
  </si>
  <si>
    <t>1161114431E2</t>
  </si>
  <si>
    <t>1001222763</t>
  </si>
  <si>
    <t>01222763</t>
  </si>
  <si>
    <t>1161114431E5</t>
  </si>
  <si>
    <t>1001217109</t>
  </si>
  <si>
    <t>01217109</t>
  </si>
  <si>
    <t>1161114461E2</t>
  </si>
  <si>
    <t>JUAN ARTURO</t>
  </si>
  <si>
    <t>1001230527</t>
  </si>
  <si>
    <t>01230527</t>
  </si>
  <si>
    <t>1161114461E9</t>
  </si>
  <si>
    <t>AUXILIAR DE OFICINA</t>
  </si>
  <si>
    <t>1001214247</t>
  </si>
  <si>
    <t>01214247</t>
  </si>
  <si>
    <t>1161114471E7</t>
  </si>
  <si>
    <t>LUCIANO ZACARIAS</t>
  </si>
  <si>
    <t>1001224111</t>
  </si>
  <si>
    <t>01224111</t>
  </si>
  <si>
    <t>1161114481E1</t>
  </si>
  <si>
    <t>1001291367</t>
  </si>
  <si>
    <t>01291367</t>
  </si>
  <si>
    <t>1161114481E6</t>
  </si>
  <si>
    <t>SANTOS TEODORO</t>
  </si>
  <si>
    <t>1001219994</t>
  </si>
  <si>
    <t>01219994</t>
  </si>
  <si>
    <t>1161114491E6</t>
  </si>
  <si>
    <t>1001215884</t>
  </si>
  <si>
    <t>01215884</t>
  </si>
  <si>
    <t>1161124421E3</t>
  </si>
  <si>
    <t>EUSEBIO LEOPOLDO</t>
  </si>
  <si>
    <t>1001210761</t>
  </si>
  <si>
    <t>01210761</t>
  </si>
  <si>
    <t>1161124431E0</t>
  </si>
  <si>
    <t>CESE DE PERSONAL NOMBRADO : TICONA MAMANI, TOMAS, Resolución Nº 1964-06-UGELP</t>
  </si>
  <si>
    <t>ISIDORA</t>
  </si>
  <si>
    <t>1001214276</t>
  </si>
  <si>
    <t>01214276</t>
  </si>
  <si>
    <t>1161124441E2</t>
  </si>
  <si>
    <t>NANCY FRANCISCA</t>
  </si>
  <si>
    <t>1001306383</t>
  </si>
  <si>
    <t>01306383</t>
  </si>
  <si>
    <t>1161124451E2</t>
  </si>
  <si>
    <t>JUAN PASTOR</t>
  </si>
  <si>
    <t>1001309495</t>
  </si>
  <si>
    <t>01309495</t>
  </si>
  <si>
    <t>1161124451E6</t>
  </si>
  <si>
    <t>CESE POR LIMITE DE EDAD DE: VELASQUEZ TAPIA, FRANCISCO, Resolución Nº 4811-15-UGELP</t>
  </si>
  <si>
    <t>MAXIMIANA</t>
  </si>
  <si>
    <t>1001214454</t>
  </si>
  <si>
    <t>01214454</t>
  </si>
  <si>
    <t>1161124451E9</t>
  </si>
  <si>
    <t>CESE POR LIMITE DE EDAD DE: VILCA TICONA, PEDRO, Resolución Nº 4802-15-UGELP</t>
  </si>
  <si>
    <t>JOSE RUFO</t>
  </si>
  <si>
    <t>1001280934</t>
  </si>
  <si>
    <t>01280934</t>
  </si>
  <si>
    <t>1161124461E2</t>
  </si>
  <si>
    <t>CESE DE : YUCRA ARPASI, MARIANO, Resolución Nº 1688-08-UGELP</t>
  </si>
  <si>
    <t>ISAAC FRANCISCO</t>
  </si>
  <si>
    <t>1001315541</t>
  </si>
  <si>
    <t>01315541</t>
  </si>
  <si>
    <t>1161124461E4</t>
  </si>
  <si>
    <t>AUXILIAR DE LABORATORIO I</t>
  </si>
  <si>
    <t>ROTACION POR ESPECIALID.DOCENTE/ASCENSO ADMINISTRATIVO : YUCRA QUISPE, LOURDES AMANDA, Res</t>
  </si>
  <si>
    <t>1001289536</t>
  </si>
  <si>
    <t>01289536</t>
  </si>
  <si>
    <t>1161124461E6</t>
  </si>
  <si>
    <t>ADECUACION DE PLAZA: Resolución Nº 3056-15-UGELP</t>
  </si>
  <si>
    <t>RUTH DELIA</t>
  </si>
  <si>
    <t>1040137228</t>
  </si>
  <si>
    <t>40137228</t>
  </si>
  <si>
    <t>1161124481E0</t>
  </si>
  <si>
    <t>CESE POR FALLECIMIENTO DE: IBAÑEZ BANDA, ZACARIAS OSCAR, Resolución Nº 1501-2015-UGELP</t>
  </si>
  <si>
    <t>ALFONSO DEMETRIO</t>
  </si>
  <si>
    <t>1001259321</t>
  </si>
  <si>
    <t>01259321</t>
  </si>
  <si>
    <t>1161124481E6</t>
  </si>
  <si>
    <t>ROTACION POR ESPECIALID.DOCENTE/ASCENSO ADMINISTRATIVO : PAREDES COLCA, FEDERICO, Resoluci</t>
  </si>
  <si>
    <t>ORLANDO GERVACIO</t>
  </si>
  <si>
    <t>1001324403</t>
  </si>
  <si>
    <t>01324403</t>
  </si>
  <si>
    <t>1161124481E7</t>
  </si>
  <si>
    <t>1001309370</t>
  </si>
  <si>
    <t>01309370</t>
  </si>
  <si>
    <t>0240184</t>
  </si>
  <si>
    <t>LY033010</t>
  </si>
  <si>
    <t>IES GLORIOSO SAN CARLOS</t>
  </si>
  <si>
    <t>1112114411E0</t>
  </si>
  <si>
    <t>RENUNCIA DE DESIGNACION COMO DIRECTIVO DE I.E. (R.S.G. Nº 1551-2014) DE : MELO QUISPE, RICARDO</t>
  </si>
  <si>
    <t>AYDA GLADYS</t>
  </si>
  <si>
    <t>1001304778</t>
  </si>
  <si>
    <t>01304778</t>
  </si>
  <si>
    <t>1112114421E7</t>
  </si>
  <si>
    <t>MARIO SERAPIO</t>
  </si>
  <si>
    <t>1001227790</t>
  </si>
  <si>
    <t>01227790</t>
  </si>
  <si>
    <t>1112114451E6</t>
  </si>
  <si>
    <t>UBICACION DE PROFESORES (de Directivo a Profesor) DE:HUATTA MOLLEAPAZA, ONESIMO SAMUEL</t>
  </si>
  <si>
    <t>1001802678</t>
  </si>
  <si>
    <t>01802678</t>
  </si>
  <si>
    <t>1112124411E6</t>
  </si>
  <si>
    <t>CESE A SOLICITUD DE: VELA ORTIZ, JESUS WALTER, Resolución Nº 2479-14-UGELP</t>
  </si>
  <si>
    <t>LILIANA ANYELA</t>
  </si>
  <si>
    <t>1001314594</t>
  </si>
  <si>
    <t>01314594</t>
  </si>
  <si>
    <t>1112114401E0</t>
  </si>
  <si>
    <t>CESE POR LIMITE DE EDAD DE: TITO PARI, LUIS ERNESTO, Resolución Nº 2716-2013-UGELP</t>
  </si>
  <si>
    <t>ROMULO MARCOS</t>
  </si>
  <si>
    <t>1001223156</t>
  </si>
  <si>
    <t>01223156</t>
  </si>
  <si>
    <t>1112114411E3</t>
  </si>
  <si>
    <t>ALZAMORA</t>
  </si>
  <si>
    <t>MILTON ELMER</t>
  </si>
  <si>
    <t>1001287556</t>
  </si>
  <si>
    <t>01287556</t>
  </si>
  <si>
    <t>1112114421E1</t>
  </si>
  <si>
    <t>ENCARGATURA DE:CACERES COLQUEHUANCA, AYDA GLADYS, Resolución Nº -</t>
  </si>
  <si>
    <t>JUAN SEBASTIAN</t>
  </si>
  <si>
    <t>1001311247</t>
  </si>
  <si>
    <t>01311247</t>
  </si>
  <si>
    <t>1112114441E9</t>
  </si>
  <si>
    <t>ERNESTO BENITO</t>
  </si>
  <si>
    <t>1001211952</t>
  </si>
  <si>
    <t>01211952</t>
  </si>
  <si>
    <t>1112114451E7</t>
  </si>
  <si>
    <t>CESE POR LIMITE DE EDAD DE: IBAÑEZ BANDA, PRIMITIVA HILDA, Resolución Nº 2553-2017-UGELP</t>
  </si>
  <si>
    <t>EDGAR MOISES</t>
  </si>
  <si>
    <t>1001304447</t>
  </si>
  <si>
    <t>01304447</t>
  </si>
  <si>
    <t>1112114481E8</t>
  </si>
  <si>
    <t>CESE DE PERSONAL NOMBRADO : PEREZ CHAIÑA, ANDRES AVELINO, Resolución Nº 2333-04-DREP</t>
  </si>
  <si>
    <t>EDITH MARIA</t>
  </si>
  <si>
    <t>1001217410</t>
  </si>
  <si>
    <t>01217410</t>
  </si>
  <si>
    <t>1112114491E7</t>
  </si>
  <si>
    <t>CESE POR LIMITE DE EDAD DE: QUISPE GARCIA, RUBEN, Resolución Nº 4186-15-UGELP</t>
  </si>
  <si>
    <t>MARLENI CHEPA</t>
  </si>
  <si>
    <t>1001284976</t>
  </si>
  <si>
    <t>01284976</t>
  </si>
  <si>
    <t>1112124411E5</t>
  </si>
  <si>
    <t>CESE POR LIMITE DE EDAD DE: VARGAS RUELAS, JAIME, Resolución Nº 3285-15-UGELP</t>
  </si>
  <si>
    <t>ABRAHAM</t>
  </si>
  <si>
    <t>1001230859</t>
  </si>
  <si>
    <t>01230859</t>
  </si>
  <si>
    <t>1112124411E9</t>
  </si>
  <si>
    <t>MIRIAM GLORIA</t>
  </si>
  <si>
    <t>1001226910</t>
  </si>
  <si>
    <t>01226910</t>
  </si>
  <si>
    <t>1112124421E6</t>
  </si>
  <si>
    <t>CESE DE CHURA BEDOYA CATALINA RD 2369-03</t>
  </si>
  <si>
    <t>1001223157</t>
  </si>
  <si>
    <t>01223157</t>
  </si>
  <si>
    <t>1112114401E1</t>
  </si>
  <si>
    <t>1001234862</t>
  </si>
  <si>
    <t>01234862</t>
  </si>
  <si>
    <t>1112114401E2</t>
  </si>
  <si>
    <t>RETIRO DEL SERVICIO POR LA 2da. DISPOSICION COMPLEMENTARIA TRANSITORIA Y FINAL LEY Nº 29944 DE: SALAS MANRRIQUE, RAUL ALBERTO</t>
  </si>
  <si>
    <t>YOVANA FLORINDA</t>
  </si>
  <si>
    <t>1001318356</t>
  </si>
  <si>
    <t>01318356</t>
  </si>
  <si>
    <t>1112114401E3</t>
  </si>
  <si>
    <t>CESE A SOLICITUD DE: SALAS PILCO, SDENKA ZOBEIDA, Resolución Nº 3975-16-UGELP</t>
  </si>
  <si>
    <t>LUZ MARITZA</t>
  </si>
  <si>
    <t>1043740828</t>
  </si>
  <si>
    <t>43740828</t>
  </si>
  <si>
    <t>1112114401E6</t>
  </si>
  <si>
    <t>MICAELA ANTONIA</t>
  </si>
  <si>
    <t>1001318081</t>
  </si>
  <si>
    <t>01318081</t>
  </si>
  <si>
    <t>1112114401E7</t>
  </si>
  <si>
    <t>LICENCIA SIN GOCE DE HABER POR MOTIVOS PARTICULARES DE:TAPIA FERNANDEZ, TOMAS GINER, Resolución N° 2491-2017</t>
  </si>
  <si>
    <t>RUDY</t>
  </si>
  <si>
    <t>1043695223</t>
  </si>
  <si>
    <t>43695223</t>
  </si>
  <si>
    <t>TOMAS GINER</t>
  </si>
  <si>
    <t>1001223622</t>
  </si>
  <si>
    <t>01223622</t>
  </si>
  <si>
    <t>1112114401E8</t>
  </si>
  <si>
    <t>CESE POR LIMITE DE EDAD DE: TAPIA VILLASANTE, TOMAS, Resolución Nº 2738-2013-UGELP</t>
  </si>
  <si>
    <t>WILLIAM LEANDRO</t>
  </si>
  <si>
    <t>1001234096</t>
  </si>
  <si>
    <t>01234096</t>
  </si>
  <si>
    <t>1112114401E9</t>
  </si>
  <si>
    <t>NICOMEDES ARMANDO</t>
  </si>
  <si>
    <t>1001488902</t>
  </si>
  <si>
    <t>01488902</t>
  </si>
  <si>
    <t>1112114411E4</t>
  </si>
  <si>
    <t>ABAD BLAS</t>
  </si>
  <si>
    <t>1001217631</t>
  </si>
  <si>
    <t>01217631</t>
  </si>
  <si>
    <t>LICENCIA SIN GOCE DE HABER POR MOTIVOS PARTICULARES DE:APAZA GONZALES, ABAD BLAS, Resolución N° 1092-2017-UGELP C</t>
  </si>
  <si>
    <t>1044152512</t>
  </si>
  <si>
    <t>44152512</t>
  </si>
  <si>
    <t>1112114411E5</t>
  </si>
  <si>
    <t>DESIGNACION A CARGO DIRECTIVO DE AQUIZE VILCA ROXANA ANGELA</t>
  </si>
  <si>
    <t>KARINA BETZABETH</t>
  </si>
  <si>
    <t>1041083624</t>
  </si>
  <si>
    <t>41083624</t>
  </si>
  <si>
    <t>1112114411E7</t>
  </si>
  <si>
    <t>CESE POR LIMITE DE EDAD DE: ATENCIO CUENTAS, EDGAR ALBERTO, Resolución Nº 4189-15-UGELP</t>
  </si>
  <si>
    <t>VILLEN ADER LEE</t>
  </si>
  <si>
    <t>1001292267</t>
  </si>
  <si>
    <t>01292267</t>
  </si>
  <si>
    <t>1112114411E8</t>
  </si>
  <si>
    <t>PERMUTA DE : AVILA DIANDERAS, FRANCISCO, Resolución Nº 414-08-UGELP</t>
  </si>
  <si>
    <t>HUERTA</t>
  </si>
  <si>
    <t>JAVIER GUSTAVO</t>
  </si>
  <si>
    <t>1029603726</t>
  </si>
  <si>
    <t>29603726</t>
  </si>
  <si>
    <t>1112114411E9</t>
  </si>
  <si>
    <t>EDWIN LUIS</t>
  </si>
  <si>
    <t>1001316778</t>
  </si>
  <si>
    <t>01316778</t>
  </si>
  <si>
    <t>1112114421E3</t>
  </si>
  <si>
    <t>ENCARGATURA DE:CALDERON RAMOS, JOSE ANTONIO, Resolución Nº -</t>
  </si>
  <si>
    <t>41753445</t>
  </si>
  <si>
    <t>1112114421E4</t>
  </si>
  <si>
    <t>ENCARGATURA DE:CALLA APAZA, MARLENI CHEPA, Resolución Nº -</t>
  </si>
  <si>
    <t>MARIA YSABEL</t>
  </si>
  <si>
    <t>1040528106</t>
  </si>
  <si>
    <t>40528106</t>
  </si>
  <si>
    <t>1112114421E5</t>
  </si>
  <si>
    <t>CARLOS SATURNINO</t>
  </si>
  <si>
    <t>1001204298</t>
  </si>
  <si>
    <t>01204298</t>
  </si>
  <si>
    <t>1112114421E6</t>
  </si>
  <si>
    <t>LICENCIA SIN GOCE DE HABER POR MOTIVOS PARTICULARES DE:MAMANI CALDERON, CESAR DAVID, Resolución N° 1444-2017</t>
  </si>
  <si>
    <t>YONY</t>
  </si>
  <si>
    <t>1044868554</t>
  </si>
  <si>
    <t>44868554</t>
  </si>
  <si>
    <t>PERMUTA DE: CANAZA QUISPE, OSCAR, Resolución Nº 310-11-DUGELL</t>
  </si>
  <si>
    <t>CESAR DAVID</t>
  </si>
  <si>
    <t>1001321031</t>
  </si>
  <si>
    <t>01321031</t>
  </si>
  <si>
    <t>1112114431E2</t>
  </si>
  <si>
    <t>1001228054</t>
  </si>
  <si>
    <t>01228054</t>
  </si>
  <si>
    <t>LICENCIA SIN GOCE DE HABER POR MOTIVOS PARTICULARES DE:CHOQUE ALAVE, JOSE, Resolución N° 2848-2017</t>
  </si>
  <si>
    <t>1042151943</t>
  </si>
  <si>
    <t>42151943</t>
  </si>
  <si>
    <t>1112114431E3</t>
  </si>
  <si>
    <t>DESIGNACION COMO JEFE DE GESTIÓN PEDAGÓGICA DE LA UGEL DECHOQUE,COPARI,RENE</t>
  </si>
  <si>
    <t>COYA</t>
  </si>
  <si>
    <t>GIULIANA SOLEDAD</t>
  </si>
  <si>
    <t>1043234048</t>
  </si>
  <si>
    <t>43234048</t>
  </si>
  <si>
    <t>1112114431E4</t>
  </si>
  <si>
    <t>CELIA NANCY</t>
  </si>
  <si>
    <t>1001262394</t>
  </si>
  <si>
    <t>01262394</t>
  </si>
  <si>
    <t>1112114431E5</t>
  </si>
  <si>
    <t>REASIGNACION DE PERSONAL DOCENTE : CHURA MAMANI, NELLY FLORA, Resolución Nº 451-06-UGELP</t>
  </si>
  <si>
    <t>LUCILA BEATRIZ</t>
  </si>
  <si>
    <t>1001315807</t>
  </si>
  <si>
    <t>01315807</t>
  </si>
  <si>
    <t>1112114431E6</t>
  </si>
  <si>
    <t>JORGE ORESTES</t>
  </si>
  <si>
    <t>1001234476</t>
  </si>
  <si>
    <t>01234476</t>
  </si>
  <si>
    <t>1112114431E7</t>
  </si>
  <si>
    <t>NOEL ROGER</t>
  </si>
  <si>
    <t>1002146699</t>
  </si>
  <si>
    <t>02146699</t>
  </si>
  <si>
    <t>1112114431E8</t>
  </si>
  <si>
    <t>DESIGNACION COMO DIRECTOR UNIDAD DE GESTION EDUCATIVA LOCAL: CONDORI RIVERA EFRAIN</t>
  </si>
  <si>
    <t>1002306927</t>
  </si>
  <si>
    <t>02306927</t>
  </si>
  <si>
    <t>1112114431E9</t>
  </si>
  <si>
    <t>ENCARGATURA DE:COPA FUENTES, ABRAHAM, Resolución Nº -</t>
  </si>
  <si>
    <t>1001325649</t>
  </si>
  <si>
    <t>01325649</t>
  </si>
  <si>
    <t>1112114441E0</t>
  </si>
  <si>
    <t>GLADYS JULIA</t>
  </si>
  <si>
    <t>1029263699</t>
  </si>
  <si>
    <t>29263699</t>
  </si>
  <si>
    <t>1112114441E2</t>
  </si>
  <si>
    <t>CESE POR FALLECIMIENTO DE: DUEÑAS ESPINOZA, MARIA JOSEFINA, Resolución Nº 1836-12-UGELP</t>
  </si>
  <si>
    <t>ENCARGATURA DE:BORDA ASCENCIO, ROMULO MARCOS, Resolución Nº -</t>
  </si>
  <si>
    <t>OSCACOPA</t>
  </si>
  <si>
    <t>VIANEY GREISY</t>
  </si>
  <si>
    <t>1040581174</t>
  </si>
  <si>
    <t>40581174</t>
  </si>
  <si>
    <t>1112114441E6</t>
  </si>
  <si>
    <t>NORMA FLORA</t>
  </si>
  <si>
    <t>1001208581</t>
  </si>
  <si>
    <t>01208581</t>
  </si>
  <si>
    <t>1112114441E7</t>
  </si>
  <si>
    <t>ALFREDO EUGENIO</t>
  </si>
  <si>
    <t>1001227764</t>
  </si>
  <si>
    <t>01227764</t>
  </si>
  <si>
    <t>1112114441E8</t>
  </si>
  <si>
    <t>CESE POR LIMITE DE EDAD DE: FLORES FLORES, JESUS ANTONIO, Resolución Nº 4185-15-UGELP</t>
  </si>
  <si>
    <t>EUFROSINA</t>
  </si>
  <si>
    <t>1001302517</t>
  </si>
  <si>
    <t>01302517</t>
  </si>
  <si>
    <t>1112114451E0</t>
  </si>
  <si>
    <t>LEONIDAS HORACIO</t>
  </si>
  <si>
    <t>1001216779</t>
  </si>
  <si>
    <t>01216779</t>
  </si>
  <si>
    <t>1112114451E1</t>
  </si>
  <si>
    <t>1002387742</t>
  </si>
  <si>
    <t>02387742</t>
  </si>
  <si>
    <t>1112114461E4</t>
  </si>
  <si>
    <t>1001480409</t>
  </si>
  <si>
    <t>01480409</t>
  </si>
  <si>
    <t>1112114461E5</t>
  </si>
  <si>
    <t>LIRA</t>
  </si>
  <si>
    <t>FIDEL ALEJANDRO</t>
  </si>
  <si>
    <t>1001249145</t>
  </si>
  <si>
    <t>01249145</t>
  </si>
  <si>
    <t>1112114471E0</t>
  </si>
  <si>
    <t>WILLY SILVESTRE</t>
  </si>
  <si>
    <t>1001309057</t>
  </si>
  <si>
    <t>01309057</t>
  </si>
  <si>
    <t>1112114471E3</t>
  </si>
  <si>
    <t>CESE DE : MANZANEDA PERALTA, MARCOS EFRAIN, Resolución Nº 624-08-UGELP</t>
  </si>
  <si>
    <t>JUAN VICTOR</t>
  </si>
  <si>
    <t>1001311478</t>
  </si>
  <si>
    <t>01311478</t>
  </si>
  <si>
    <t>1112114471E5</t>
  </si>
  <si>
    <t>MOLLUNI</t>
  </si>
  <si>
    <t>1029311236</t>
  </si>
  <si>
    <t>29311236</t>
  </si>
  <si>
    <t>1112114471E6</t>
  </si>
  <si>
    <t>RODOLFO</t>
  </si>
  <si>
    <t>1001546958</t>
  </si>
  <si>
    <t>01546958</t>
  </si>
  <si>
    <t>1112114471E7</t>
  </si>
  <si>
    <t>MUÑUICO</t>
  </si>
  <si>
    <t>1001227175</t>
  </si>
  <si>
    <t>01227175</t>
  </si>
  <si>
    <t>1112114471E8</t>
  </si>
  <si>
    <t>CESE DE : NINAJA CHALCO, MARCO IVAN, Resolución Nº 121-09-UGELAPURIMAC</t>
  </si>
  <si>
    <t>ADA PAMELA</t>
  </si>
  <si>
    <t>1001341300</t>
  </si>
  <si>
    <t>01341300</t>
  </si>
  <si>
    <t>1112114471E9</t>
  </si>
  <si>
    <t>RUBEN THEODULO</t>
  </si>
  <si>
    <t>1001224426</t>
  </si>
  <si>
    <t>01224426</t>
  </si>
  <si>
    <t>1112114481E0</t>
  </si>
  <si>
    <t>OCTAVIO HUMBERTO</t>
  </si>
  <si>
    <t>1001335447</t>
  </si>
  <si>
    <t>01335447</t>
  </si>
  <si>
    <t>1112114481E2</t>
  </si>
  <si>
    <t>JULIA ANTONIA</t>
  </si>
  <si>
    <t>1001212670</t>
  </si>
  <si>
    <t>01212670</t>
  </si>
  <si>
    <t>1112114481E3</t>
  </si>
  <si>
    <t>LOVON</t>
  </si>
  <si>
    <t>ANGEL ROMULO</t>
  </si>
  <si>
    <t>1001234755</t>
  </si>
  <si>
    <t>01234755</t>
  </si>
  <si>
    <t>1112114481E5</t>
  </si>
  <si>
    <t>ENCARGATURA DE:ROQUE GARNICA, EDGAR MOISES, Resolución Nº -</t>
  </si>
  <si>
    <t>YOUNG</t>
  </si>
  <si>
    <t>1041605182</t>
  </si>
  <si>
    <t>41605182</t>
  </si>
  <si>
    <t>CESE DE PERSONAL NOMBRADO : PAUCAR LORENZO, CIPRIANO, Resolución Nº 2332-04-DREP</t>
  </si>
  <si>
    <t>1112114481E6</t>
  </si>
  <si>
    <t>AJAHUANA</t>
  </si>
  <si>
    <t>1001289670</t>
  </si>
  <si>
    <t>01289670</t>
  </si>
  <si>
    <t>1112114481E7</t>
  </si>
  <si>
    <t>CESE DE PERSONAL NOMBRADO : PELAEZ ASCUE, JOSE WALTER, Resolución Nº 1186-06-DREP</t>
  </si>
  <si>
    <t>CATALINA SABINA</t>
  </si>
  <si>
    <t>1001201425</t>
  </si>
  <si>
    <t>01201425</t>
  </si>
  <si>
    <t>1112114481E9</t>
  </si>
  <si>
    <t>1001282558</t>
  </si>
  <si>
    <t>01282558</t>
  </si>
  <si>
    <t>1112114491E0</t>
  </si>
  <si>
    <t>NINFA CARLOTA</t>
  </si>
  <si>
    <t>1001206620</t>
  </si>
  <si>
    <t>01206620</t>
  </si>
  <si>
    <t>1112114491E2</t>
  </si>
  <si>
    <t>GENARO JOSE</t>
  </si>
  <si>
    <t>1001206285</t>
  </si>
  <si>
    <t>01206285</t>
  </si>
  <si>
    <t>1112114491E3</t>
  </si>
  <si>
    <t>SOLIS</t>
  </si>
  <si>
    <t>JUAN LUCIO</t>
  </si>
  <si>
    <t>1001225034</t>
  </si>
  <si>
    <t>01225034</t>
  </si>
  <si>
    <t>1112114491E6</t>
  </si>
  <si>
    <t>LICENCIA SIN GOCE DE HABER POR MOTIVOS PARTICULARES DE:QUISPE ACHATA, MIGUEL GABRIEL, Resolución N° 2806-2017-UGELP</t>
  </si>
  <si>
    <t>MIGUEL GABRIEL</t>
  </si>
  <si>
    <t>1001269918</t>
  </si>
  <si>
    <t>01269918</t>
  </si>
  <si>
    <t>1112114491E9</t>
  </si>
  <si>
    <t>FLORENCIA INES</t>
  </si>
  <si>
    <t>1001209980</t>
  </si>
  <si>
    <t>01209980</t>
  </si>
  <si>
    <t>1112124411E1</t>
  </si>
  <si>
    <t>ELIZABETH PETRONILA</t>
  </si>
  <si>
    <t>1001225774</t>
  </si>
  <si>
    <t>01225774</t>
  </si>
  <si>
    <t>1112124411E3</t>
  </si>
  <si>
    <t>VANEGAS</t>
  </si>
  <si>
    <t>BARTOLOME</t>
  </si>
  <si>
    <t>1001224726</t>
  </si>
  <si>
    <t>01224726</t>
  </si>
  <si>
    <t>1112124411E4</t>
  </si>
  <si>
    <t>CESE POR LIMITE DE EDAD DE: VARGAS CHARCA, HUGO RODOLFO, Resolución Nº 4043-16-UGELP</t>
  </si>
  <si>
    <t>ALEX MICHEL</t>
  </si>
  <si>
    <t>1044657466</t>
  </si>
  <si>
    <t>44657466</t>
  </si>
  <si>
    <t>1112124411E8</t>
  </si>
  <si>
    <t>1001288449</t>
  </si>
  <si>
    <t>01288449</t>
  </si>
  <si>
    <t>1112124421E0</t>
  </si>
  <si>
    <t>REUBICACION DE PLAZA OCUPADA : Resolución Nº 016-06-UGELP</t>
  </si>
  <si>
    <t>1001284445</t>
  </si>
  <si>
    <t>01284445</t>
  </si>
  <si>
    <t>1112124421E1</t>
  </si>
  <si>
    <t>1001286067</t>
  </si>
  <si>
    <t>01286067</t>
  </si>
  <si>
    <t>1112124421E2</t>
  </si>
  <si>
    <t>ZARAZA</t>
  </si>
  <si>
    <t>JORGE SALVADOR</t>
  </si>
  <si>
    <t>1001234242</t>
  </si>
  <si>
    <t>01234242</t>
  </si>
  <si>
    <t>1112124421E4</t>
  </si>
  <si>
    <t>EFRAIN PAULINO</t>
  </si>
  <si>
    <t>1001286409</t>
  </si>
  <si>
    <t>01286409</t>
  </si>
  <si>
    <t>1112124421E8</t>
  </si>
  <si>
    <t>CESE DE MACEDO TRISTAN ELIZABETH</t>
  </si>
  <si>
    <t>OLGUIN</t>
  </si>
  <si>
    <t>1001228694</t>
  </si>
  <si>
    <t>01228694</t>
  </si>
  <si>
    <t>1112124421E9</t>
  </si>
  <si>
    <t>CESE POR FALLECIMIENTO DE: YUCRA REVILLA, JULIO CESAR, Resolución Nº 1837-12-UGELP</t>
  </si>
  <si>
    <t>1001342759</t>
  </si>
  <si>
    <t>01342759</t>
  </si>
  <si>
    <t>1112124431E1</t>
  </si>
  <si>
    <t>REUBICACION DE PLAZA OCUPADA : Resolución Nº 244-06-UGELP</t>
  </si>
  <si>
    <t>ENCARGATURA DE:JIMENEZ PACHECO, JUAN SEBASTIAN, Resolución Nº -</t>
  </si>
  <si>
    <t>MARIA ELSA</t>
  </si>
  <si>
    <t>1001325592</t>
  </si>
  <si>
    <t>01325592</t>
  </si>
  <si>
    <t>1112124431E2</t>
  </si>
  <si>
    <t>DESIGNACION COMO DIRECTIVO DE I.E. (R.S.G. 1551-2014) DE TICONA LIMA, ABRAHAM ROBERTO</t>
  </si>
  <si>
    <t>CONDORENA</t>
  </si>
  <si>
    <t>MABY ANTONIETA</t>
  </si>
  <si>
    <t>1001339618</t>
  </si>
  <si>
    <t>01339618</t>
  </si>
  <si>
    <t>1112124431E4</t>
  </si>
  <si>
    <t>CESE POR LIMITE DE EDAD DE: GUERRA MAMANI, SALVADOR, Resolución Nº 2735-2013-UGELP</t>
  </si>
  <si>
    <t>ALEGRIA</t>
  </si>
  <si>
    <t>LISBET GRITEL</t>
  </si>
  <si>
    <t>1001311909</t>
  </si>
  <si>
    <t>01311909</t>
  </si>
  <si>
    <t>1115214712E6</t>
  </si>
  <si>
    <t>REUBICACION DE PLAZA OCUPADA: Resolución Nº 113-12-UGELP</t>
  </si>
  <si>
    <t>MODESTA</t>
  </si>
  <si>
    <t>1001234224</t>
  </si>
  <si>
    <t>01234224</t>
  </si>
  <si>
    <t>1130114321E5</t>
  </si>
  <si>
    <t>REUBICACION DE PLAZA OCUPADA: Resolución Nº 2081-2017-UGELP</t>
  </si>
  <si>
    <t>1001200552</t>
  </si>
  <si>
    <t>01200552</t>
  </si>
  <si>
    <t>1168214411E2</t>
  </si>
  <si>
    <t>REUBICACION DE PLAZA OCUPADA: Resolución Nº 786-11-UGELP</t>
  </si>
  <si>
    <t>SILVIO CARLOS</t>
  </si>
  <si>
    <t>1001988571</t>
  </si>
  <si>
    <t>01988571</t>
  </si>
  <si>
    <t>1169214411E3</t>
  </si>
  <si>
    <t>REUBICACION DE PLAZA OCUPADA: Resolución Nº 785-11-UGELP</t>
  </si>
  <si>
    <t>1001221224</t>
  </si>
  <si>
    <t>01221224</t>
  </si>
  <si>
    <t>CD1E02401513</t>
  </si>
  <si>
    <t>CUADRO DE HORAS APROBADO 2017</t>
  </si>
  <si>
    <t>CARMELA ROSA</t>
  </si>
  <si>
    <t>15</t>
  </si>
  <si>
    <t>1001314526</t>
  </si>
  <si>
    <t>01314526</t>
  </si>
  <si>
    <t>CUADRO DE HORAS</t>
  </si>
  <si>
    <t>CD1E03401513</t>
  </si>
  <si>
    <t>1001317563</t>
  </si>
  <si>
    <t>01317563</t>
  </si>
  <si>
    <t>CD1E04401513</t>
  </si>
  <si>
    <t>YDIANETH ANTONIA</t>
  </si>
  <si>
    <t>1040905346</t>
  </si>
  <si>
    <t>40905346</t>
  </si>
  <si>
    <t>CD1E05401513</t>
  </si>
  <si>
    <t>1001284579</t>
  </si>
  <si>
    <t>01284579</t>
  </si>
  <si>
    <t>1112114421E2</t>
  </si>
  <si>
    <t>CESE POR FALLECIMIENTO DE: CACERES HUANACUNI, EDMUNDO, Resolución Nº 3977-16-UGELP</t>
  </si>
  <si>
    <t>HUAICANI</t>
  </si>
  <si>
    <t>ALIPIO</t>
  </si>
  <si>
    <t>1001848349</t>
  </si>
  <si>
    <t>01848349</t>
  </si>
  <si>
    <t>1112114441E3</t>
  </si>
  <si>
    <t>LICENCIA SIN GOCE DE HABER POR MOTIVOS PARTICULARES DE:LOPEZ VASQUEZ, EDWALD WILLIAM, Resolución N° 2964-2017</t>
  </si>
  <si>
    <t>ENZO</t>
  </si>
  <si>
    <t>1046776291</t>
  </si>
  <si>
    <t>46776291</t>
  </si>
  <si>
    <t>EDWALD WILLIAM</t>
  </si>
  <si>
    <t>1001334956</t>
  </si>
  <si>
    <t>01334956</t>
  </si>
  <si>
    <t>1112114451E3</t>
  </si>
  <si>
    <t>1001286109</t>
  </si>
  <si>
    <t>01286109</t>
  </si>
  <si>
    <t>1112114461E7</t>
  </si>
  <si>
    <t>PERMUTA CON : MACEDO ZEA, HECTOR SERAPIO, Resolución Nº 097-09-UGELP</t>
  </si>
  <si>
    <t>MIGUEL PASCUAL</t>
  </si>
  <si>
    <t>1001209662</t>
  </si>
  <si>
    <t>01209662</t>
  </si>
  <si>
    <t>1112114471E2</t>
  </si>
  <si>
    <t>NICOMEDES CIPRIANO</t>
  </si>
  <si>
    <t>1001207747</t>
  </si>
  <si>
    <t>01207747</t>
  </si>
  <si>
    <t>1112114481E4</t>
  </si>
  <si>
    <t>1001214121</t>
  </si>
  <si>
    <t>01214121</t>
  </si>
  <si>
    <t>1112124411E2</t>
  </si>
  <si>
    <t>VALERIO VIDAL</t>
  </si>
  <si>
    <t>1001216941</t>
  </si>
  <si>
    <t>01216941</t>
  </si>
  <si>
    <t>1112114401E5</t>
  </si>
  <si>
    <t>1029499235</t>
  </si>
  <si>
    <t>29499235</t>
  </si>
  <si>
    <t>1112114431E0</t>
  </si>
  <si>
    <t>TECNICO EN CONTABILIDAD</t>
  </si>
  <si>
    <t>JAIME ANDRES</t>
  </si>
  <si>
    <t>1001204859</t>
  </si>
  <si>
    <t>01204859</t>
  </si>
  <si>
    <t>1112114451E2</t>
  </si>
  <si>
    <t>1001235515</t>
  </si>
  <si>
    <t>01235515</t>
  </si>
  <si>
    <t>1112114461E2</t>
  </si>
  <si>
    <t>1001202448</t>
  </si>
  <si>
    <t>01202448</t>
  </si>
  <si>
    <t>1112114471E1</t>
  </si>
  <si>
    <t>CARLOS JACINTO</t>
  </si>
  <si>
    <t>1001215209</t>
  </si>
  <si>
    <t>01215209</t>
  </si>
  <si>
    <t>1112114401E4</t>
  </si>
  <si>
    <t>WENCESLAO MATEO</t>
  </si>
  <si>
    <t>1001210108</t>
  </si>
  <si>
    <t>01210108</t>
  </si>
  <si>
    <t>1112114411E2</t>
  </si>
  <si>
    <t>WALTER ARTURO</t>
  </si>
  <si>
    <t>1001219511</t>
  </si>
  <si>
    <t>01219511</t>
  </si>
  <si>
    <t>1112114411E6</t>
  </si>
  <si>
    <t>1001217381</t>
  </si>
  <si>
    <t>01217381</t>
  </si>
  <si>
    <t>1112114421E0</t>
  </si>
  <si>
    <t>GUIDO DANTE</t>
  </si>
  <si>
    <t>1001769889</t>
  </si>
  <si>
    <t>01769889</t>
  </si>
  <si>
    <t>1112114421E9</t>
  </si>
  <si>
    <t>1001217046</t>
  </si>
  <si>
    <t>01217046</t>
  </si>
  <si>
    <t>1112114441E4</t>
  </si>
  <si>
    <t>GILMA DIANA</t>
  </si>
  <si>
    <t>1001225567</t>
  </si>
  <si>
    <t>01225567</t>
  </si>
  <si>
    <t>1112114451E4</t>
  </si>
  <si>
    <t>REUBICACION DE PLAZA VACANTE: Resolución Nº 2575-15-DREP</t>
  </si>
  <si>
    <t>1001216544</t>
  </si>
  <si>
    <t>01216544</t>
  </si>
  <si>
    <t>1112114451E5</t>
  </si>
  <si>
    <t>1001232943</t>
  </si>
  <si>
    <t>01232943</t>
  </si>
  <si>
    <t>1112114451E9</t>
  </si>
  <si>
    <t>ISTAÑA</t>
  </si>
  <si>
    <t>1001333737</t>
  </si>
  <si>
    <t>01333737</t>
  </si>
  <si>
    <t>1112114461E1</t>
  </si>
  <si>
    <t>AGUSTA FLORENCIA</t>
  </si>
  <si>
    <t>1001216514</t>
  </si>
  <si>
    <t>01216514</t>
  </si>
  <si>
    <t>1112114461E9</t>
  </si>
  <si>
    <t>1001201915</t>
  </si>
  <si>
    <t>01201915</t>
  </si>
  <si>
    <t>1112114471E4</t>
  </si>
  <si>
    <t>1001217825</t>
  </si>
  <si>
    <t>01217825</t>
  </si>
  <si>
    <t>1112114491E1</t>
  </si>
  <si>
    <t>HIGINIO</t>
  </si>
  <si>
    <t>1001234844</t>
  </si>
  <si>
    <t>01234844</t>
  </si>
  <si>
    <t>1112114491E4</t>
  </si>
  <si>
    <t>CESE POR LIMITE DE EDAD DE: PUNTACA VALDIVIA, SIXTO SUCOW, Resolución Nº 4806-15-UGELP</t>
  </si>
  <si>
    <t>CHUPA</t>
  </si>
  <si>
    <t>YOLANDA ADELA</t>
  </si>
  <si>
    <t>TF</t>
  </si>
  <si>
    <t>1001334565</t>
  </si>
  <si>
    <t>01334565</t>
  </si>
  <si>
    <t>1112114491E8</t>
  </si>
  <si>
    <t>HAYMA</t>
  </si>
  <si>
    <t>LAZARO</t>
  </si>
  <si>
    <t>1002390290</t>
  </si>
  <si>
    <t>02390290</t>
  </si>
  <si>
    <t>1112124411E7</t>
  </si>
  <si>
    <t>1001217681</t>
  </si>
  <si>
    <t>01217681</t>
  </si>
  <si>
    <t>1112124421E3</t>
  </si>
  <si>
    <t>1001798526</t>
  </si>
  <si>
    <t>01798526</t>
  </si>
  <si>
    <t>1112124431E3</t>
  </si>
  <si>
    <t>1001790495</t>
  </si>
  <si>
    <t>01790495</t>
  </si>
  <si>
    <t>0240259</t>
  </si>
  <si>
    <t>LY033015</t>
  </si>
  <si>
    <t>IES SANTA ROSA</t>
  </si>
  <si>
    <t>1162114411E3</t>
  </si>
  <si>
    <t>UBICACION DE PROFESORES (de Directivo a Profesor) DE:AIMITUMA AIMITUMA, HILDA</t>
  </si>
  <si>
    <t>JOSE ROBERTO</t>
  </si>
  <si>
    <t>1001321120</t>
  </si>
  <si>
    <t>01321120</t>
  </si>
  <si>
    <t>1162114461E2</t>
  </si>
  <si>
    <t>ANDRES JAIME</t>
  </si>
  <si>
    <t>1001204197</t>
  </si>
  <si>
    <t>01204197</t>
  </si>
  <si>
    <t>1162114471E0</t>
  </si>
  <si>
    <t>CESE A SOLICITUD DE: VALENZUELA BUSTINZA, HERMINIA, Resolución Nº 4049-14-UGELP</t>
  </si>
  <si>
    <t>1001344903</t>
  </si>
  <si>
    <t>01344903</t>
  </si>
  <si>
    <t>1162114411E2</t>
  </si>
  <si>
    <t>ROBERTO ANACLETO</t>
  </si>
  <si>
    <t>1001220209</t>
  </si>
  <si>
    <t>01220209</t>
  </si>
  <si>
    <t>1162114421E3</t>
  </si>
  <si>
    <t>FIDEL HECTOR</t>
  </si>
  <si>
    <t>1001209938</t>
  </si>
  <si>
    <t>01209938</t>
  </si>
  <si>
    <t>1162114431E1</t>
  </si>
  <si>
    <t>1001227723</t>
  </si>
  <si>
    <t>01227723</t>
  </si>
  <si>
    <t>1162114451E7</t>
  </si>
  <si>
    <t>ENCARGATURA DE:PANIURA QUISPE, MARIA ROSA, Resolución Nº -</t>
  </si>
  <si>
    <t>ERMINIA HENILDA</t>
  </si>
  <si>
    <t>1001203878</t>
  </si>
  <si>
    <t>01203878</t>
  </si>
  <si>
    <t>PANIURA</t>
  </si>
  <si>
    <t>1001297609</t>
  </si>
  <si>
    <t>01297609</t>
  </si>
  <si>
    <t>1162114451E8</t>
  </si>
  <si>
    <t>EYZAGUIRRE</t>
  </si>
  <si>
    <t>MARLENE AMPARO</t>
  </si>
  <si>
    <t>1001234069</t>
  </si>
  <si>
    <t>01234069</t>
  </si>
  <si>
    <t>1162114461E7</t>
  </si>
  <si>
    <t>GLADYS MARCELINA</t>
  </si>
  <si>
    <t>1001282567</t>
  </si>
  <si>
    <t>01282567</t>
  </si>
  <si>
    <t>1162114461E9</t>
  </si>
  <si>
    <t>CESE POR INCAPACIDAD FISICA O MENTAL DE: SAN ROMAN AQUIZE, CECILIA GIULIANA, Resolución Nº 0074-2014-UGELP</t>
  </si>
  <si>
    <t>CANASSA</t>
  </si>
  <si>
    <t>LILI YRMA</t>
  </si>
  <si>
    <t>1001317688</t>
  </si>
  <si>
    <t>01317688</t>
  </si>
  <si>
    <t>1162114481E9</t>
  </si>
  <si>
    <t>CESE DE PORTUGAL MAMANI ZOILA</t>
  </si>
  <si>
    <t>ZINAIDA SARA</t>
  </si>
  <si>
    <t>1001308476</t>
  </si>
  <si>
    <t>01308476</t>
  </si>
  <si>
    <t>1162114491E5</t>
  </si>
  <si>
    <t>HANS ARTURO</t>
  </si>
  <si>
    <t>1001222947</t>
  </si>
  <si>
    <t>01222947</t>
  </si>
  <si>
    <t>1118114212E0</t>
  </si>
  <si>
    <t>REUBICACION DE PLAZA OCUPADA: Resolución Nº 2078-2017-UGELP</t>
  </si>
  <si>
    <t>ZAIDA RUTH</t>
  </si>
  <si>
    <t>1001318141</t>
  </si>
  <si>
    <t>01318141</t>
  </si>
  <si>
    <t>1119214611E9</t>
  </si>
  <si>
    <t>REUBICACION DE PLAZA OCUPADA: Resolución Nº 2067-2017-UGELP</t>
  </si>
  <si>
    <t>EDGAR OCTAVIO</t>
  </si>
  <si>
    <t>1001786202</t>
  </si>
  <si>
    <t>01786202</t>
  </si>
  <si>
    <t>1130613322E1</t>
  </si>
  <si>
    <t>REUBICACION DE PLAZA OCUPADA: Resolución Nº 2052-2017-UGELP</t>
  </si>
  <si>
    <t>1001872405</t>
  </si>
  <si>
    <t>01872405</t>
  </si>
  <si>
    <t>1139415311E2</t>
  </si>
  <si>
    <t>REUBICACION DE PLAZA VACANTE: Resolución Nº 1877-14-UGELP</t>
  </si>
  <si>
    <t>1001318863</t>
  </si>
  <si>
    <t>01318863</t>
  </si>
  <si>
    <t>1162114411E0</t>
  </si>
  <si>
    <t>ENCARGATURA DE:BOHORQUEZ GARCIA, HANS ARTURO, Resolución Nº -</t>
  </si>
  <si>
    <t>JUAN YORCY</t>
  </si>
  <si>
    <t>1042233647</t>
  </si>
  <si>
    <t>42233647</t>
  </si>
  <si>
    <t>1162114411E4</t>
  </si>
  <si>
    <t>ROZAS</t>
  </si>
  <si>
    <t>JANET MADELEINE</t>
  </si>
  <si>
    <t>1001308731</t>
  </si>
  <si>
    <t>01308731</t>
  </si>
  <si>
    <t>1162114411E5</t>
  </si>
  <si>
    <t>CESE A SOLICITUD DE: ARAGON GONZA, CARMEN LUCIA, Resolución Nº 2968-14-UGELP</t>
  </si>
  <si>
    <t>GONZA</t>
  </si>
  <si>
    <t>CARMEN LUCIA</t>
  </si>
  <si>
    <t>1029372973</t>
  </si>
  <si>
    <t>29372973</t>
  </si>
  <si>
    <t>1162114411E6</t>
  </si>
  <si>
    <t>DESIGNACION COMO DIRECTIVO DE: BERNEDO BERNEDO, ROLANDO JAVIER SEGUN RSG Nº 279-2016</t>
  </si>
  <si>
    <t>ALEX</t>
  </si>
  <si>
    <t>1001868663</t>
  </si>
  <si>
    <t>01868663</t>
  </si>
  <si>
    <t>1162114411E8</t>
  </si>
  <si>
    <t>CESE DE : BARRA PINEDA, BETHSABE SOBEIDA, Resolución Nº 1893-09-UGELP</t>
  </si>
  <si>
    <t>BETHSABE SOBEIDA</t>
  </si>
  <si>
    <t>1001218462</t>
  </si>
  <si>
    <t>01218462</t>
  </si>
  <si>
    <t>1162114411E9</t>
  </si>
  <si>
    <t>SONIA ESPERANZA</t>
  </si>
  <si>
    <t>1001333946</t>
  </si>
  <si>
    <t>01333946</t>
  </si>
  <si>
    <t>1162114421E0</t>
  </si>
  <si>
    <t>EDWIN ERNESTO</t>
  </si>
  <si>
    <t>1001211704</t>
  </si>
  <si>
    <t>01211704</t>
  </si>
  <si>
    <t>LICENCIA SIN GOCE DE HABER POR MOTIVOS PARTICULARES DE:CHAYÑA GONZALES, EDWIN ERNESTO, Resolución N° 1542-2017</t>
  </si>
  <si>
    <t>MARIVEL</t>
  </si>
  <si>
    <t>1002557511</t>
  </si>
  <si>
    <t>02557511</t>
  </si>
  <si>
    <t>1162114421E1</t>
  </si>
  <si>
    <t>1001297453</t>
  </si>
  <si>
    <t>01297453</t>
  </si>
  <si>
    <t>1162114421E6</t>
  </si>
  <si>
    <t>ENCARGATURA DE:CASTILLO CORDERO, ERMINIA HENILDA, Resolución Nº -</t>
  </si>
  <si>
    <t>1040068036</t>
  </si>
  <si>
    <t>40068036</t>
  </si>
  <si>
    <t>1162114421E9</t>
  </si>
  <si>
    <t>CESE POR LIMITE DE EDAD DE: CHAVEZ TEJADA, JORGE WILFREDO, Resolución Nº 2715-2013-UGELP</t>
  </si>
  <si>
    <t>IGNACIO GUILLERMO</t>
  </si>
  <si>
    <t>1001840917</t>
  </si>
  <si>
    <t>01840917</t>
  </si>
  <si>
    <t>1162114431E0</t>
  </si>
  <si>
    <t>REASIGNACION POR RUPTURA DE RELACIONES HUMANAS DE:GIBERA QUISPE, ROLANDO IGNACIO, Resolución N° 4641-15-UGELP</t>
  </si>
  <si>
    <t>DORA FRANCISCA</t>
  </si>
  <si>
    <t>1001327264</t>
  </si>
  <si>
    <t>01327264</t>
  </si>
  <si>
    <t>1162114431E2</t>
  </si>
  <si>
    <t>DESIGNACION COMO JEFE DE GESTION PEDAGOGICA: COAQUIRA RAMOS, MARISOL</t>
  </si>
  <si>
    <t>1041631269</t>
  </si>
  <si>
    <t>41631269</t>
  </si>
  <si>
    <t>1162114431E3</t>
  </si>
  <si>
    <t>1001343676</t>
  </si>
  <si>
    <t>01343676</t>
  </si>
  <si>
    <t>1162114431E6</t>
  </si>
  <si>
    <t>CESE DE : MONZON MONZON, ANIBAL DANTE, Resolución Nº 437-08-UGELP</t>
  </si>
  <si>
    <t>BACILIA</t>
  </si>
  <si>
    <t>1001307608</t>
  </si>
  <si>
    <t>01307608</t>
  </si>
  <si>
    <t>1162114431E7</t>
  </si>
  <si>
    <t>EMPERATRIZ</t>
  </si>
  <si>
    <t>1001305442</t>
  </si>
  <si>
    <t>01305442</t>
  </si>
  <si>
    <t>1162114431E9</t>
  </si>
  <si>
    <t>MARIA REINA</t>
  </si>
  <si>
    <t>1001307245</t>
  </si>
  <si>
    <t>01307245</t>
  </si>
  <si>
    <t>1162114441E1</t>
  </si>
  <si>
    <t>AGUSTIN EDUARDO</t>
  </si>
  <si>
    <t>1001229806</t>
  </si>
  <si>
    <t>01229806</t>
  </si>
  <si>
    <t>1162114441E2</t>
  </si>
  <si>
    <t>ENCARGATURA DE:HINOJOSA PARI, ZINAIDA SARA, Resolución Nº -</t>
  </si>
  <si>
    <t>YEMY MARLENY</t>
  </si>
  <si>
    <t>1002426895</t>
  </si>
  <si>
    <t>02426895</t>
  </si>
  <si>
    <t>1162114441E3</t>
  </si>
  <si>
    <t>1001210005</t>
  </si>
  <si>
    <t>01210005</t>
  </si>
  <si>
    <t>1162114441E5</t>
  </si>
  <si>
    <t>1001217490</t>
  </si>
  <si>
    <t>01217490</t>
  </si>
  <si>
    <t>1162114441E8</t>
  </si>
  <si>
    <t>DESIGNACION COMO DIRECTIVO DE I.E. (R.S.G. 1551-2014) DE LLANOS QUISPE, JOSE BERNARDO</t>
  </si>
  <si>
    <t>MARTIN NICO</t>
  </si>
  <si>
    <t>1001304587</t>
  </si>
  <si>
    <t>01304587</t>
  </si>
  <si>
    <t>1162114441E9</t>
  </si>
  <si>
    <t>ENCARGATURA DE:MAMANI CANASSA, LILI YRMA, Resolución Nº -</t>
  </si>
  <si>
    <t>NORMA AYME</t>
  </si>
  <si>
    <t>1041988491</t>
  </si>
  <si>
    <t>41988491</t>
  </si>
  <si>
    <t>1162114451E0</t>
  </si>
  <si>
    <t>MIGUEL ANTONIO</t>
  </si>
  <si>
    <t>1001306366</t>
  </si>
  <si>
    <t>01306366</t>
  </si>
  <si>
    <t>1162114451E1</t>
  </si>
  <si>
    <t>CESE A SOLICITUD DE: MARON PINEDA DE PONCE, DORA BENITA, Resolución Nº 1503-2015-UGELP</t>
  </si>
  <si>
    <t>1001323756</t>
  </si>
  <si>
    <t>01323756</t>
  </si>
  <si>
    <t>1162114451E2</t>
  </si>
  <si>
    <t>LEYDI YEMIRA</t>
  </si>
  <si>
    <t>1001311253</t>
  </si>
  <si>
    <t>01311253</t>
  </si>
  <si>
    <t>1162114451E4</t>
  </si>
  <si>
    <t>FORTUNATA</t>
  </si>
  <si>
    <t>1001322454</t>
  </si>
  <si>
    <t>01322454</t>
  </si>
  <si>
    <t>1162114451E5</t>
  </si>
  <si>
    <t>LICENCIA SIN GOCE DE HABER POR MOTIVOS PARTICULARES DE:MUÑUICO ATENCIO, CARMEN YOLANDA, Resolución N° 2982-2017</t>
  </si>
  <si>
    <t>NADIA KARIN</t>
  </si>
  <si>
    <t>1041013937</t>
  </si>
  <si>
    <t>41013937</t>
  </si>
  <si>
    <t>CARMEN YOLANDA</t>
  </si>
  <si>
    <t>1001320900</t>
  </si>
  <si>
    <t>01320900</t>
  </si>
  <si>
    <t>1162114451E6</t>
  </si>
  <si>
    <t>NALVARTE</t>
  </si>
  <si>
    <t>AVELINA ROXANA</t>
  </si>
  <si>
    <t>1001234434</t>
  </si>
  <si>
    <t>01234434</t>
  </si>
  <si>
    <t>1162114461E0</t>
  </si>
  <si>
    <t>DESIGNACION COMO DIRECTIVO DE I.E. (R.S.G. 1551-2014) DE SARDON FLORES, WALDO</t>
  </si>
  <si>
    <t>1041063179</t>
  </si>
  <si>
    <t>41063179</t>
  </si>
  <si>
    <t>1162114461E1</t>
  </si>
  <si>
    <t>CESE POR LIMITE DE EDAD DE: PINEDA CRUZ, JESUS CARLOS, Resolución Nº 2033-16-UGELP</t>
  </si>
  <si>
    <t>SANTOS ANGEL</t>
  </si>
  <si>
    <t>1001308831</t>
  </si>
  <si>
    <t>01308831</t>
  </si>
  <si>
    <t>1162114461E4</t>
  </si>
  <si>
    <t>ZULEMA</t>
  </si>
  <si>
    <t>1001304934</t>
  </si>
  <si>
    <t>01304934</t>
  </si>
  <si>
    <t>1162114461E5</t>
  </si>
  <si>
    <t>DESIGNACION COMO DIRECTIVO DE I.E. (R.S.G. 1551-2014) DE AIMITUMA AIMITUMA, HILDA</t>
  </si>
  <si>
    <t>1042463531</t>
  </si>
  <si>
    <t>42463531</t>
  </si>
  <si>
    <t>1162114471E1</t>
  </si>
  <si>
    <t>TAIPE</t>
  </si>
  <si>
    <t>1002165035</t>
  </si>
  <si>
    <t>02165035</t>
  </si>
  <si>
    <t>1162114471E2</t>
  </si>
  <si>
    <t>MARIA GENARA</t>
  </si>
  <si>
    <t>1001308581</t>
  </si>
  <si>
    <t>01308581</t>
  </si>
  <si>
    <t>1162114471E3</t>
  </si>
  <si>
    <t>DORIS ELIANA</t>
  </si>
  <si>
    <t>1001323164</t>
  </si>
  <si>
    <t>01323164</t>
  </si>
  <si>
    <t>1162114471E7</t>
  </si>
  <si>
    <t>DESIGNACION COMO DIRECTIVO DE: VALDIVIA PINTO, MIKO GEORGINA SEGUN RSG Nº 279-2016</t>
  </si>
  <si>
    <t>WILLIAM WALKER</t>
  </si>
  <si>
    <t>1001875176</t>
  </si>
  <si>
    <t>01875176</t>
  </si>
  <si>
    <t>1162114471E9</t>
  </si>
  <si>
    <t>1001990546</t>
  </si>
  <si>
    <t>01990546</t>
  </si>
  <si>
    <t>1162114481E1</t>
  </si>
  <si>
    <t>DESIGNACION COMO ESPECIALISTA EN EDUCACION DE VARGAS CHARAJA, ALDO GERMAIN RSG Nº 279-2016</t>
  </si>
  <si>
    <t>CUADROS</t>
  </si>
  <si>
    <t>1041994262</t>
  </si>
  <si>
    <t>41994262</t>
  </si>
  <si>
    <t>1162114481E2</t>
  </si>
  <si>
    <t>DESIGNACION COMO DIRECTIVO DE I.E. (R.S.G. 1551-2014) DE VARGAS EYZAGUIRRE, DAVID</t>
  </si>
  <si>
    <t>JUANA VILMA</t>
  </si>
  <si>
    <t>1040702962</t>
  </si>
  <si>
    <t>40702962</t>
  </si>
  <si>
    <t>1162114481E3</t>
  </si>
  <si>
    <t>LICENCIA SIN GOCE DE HABER POR MOTIVOS PARTICULARES DE:VELAZCO REYES, ROSA, Resolución N° 1718, 2456</t>
  </si>
  <si>
    <t>OSCAR ANTONIO</t>
  </si>
  <si>
    <t>1001263039</t>
  </si>
  <si>
    <t>01263039</t>
  </si>
  <si>
    <t>REYES</t>
  </si>
  <si>
    <t>1001308917</t>
  </si>
  <si>
    <t>01308917</t>
  </si>
  <si>
    <t>1162114481E4</t>
  </si>
  <si>
    <t>MARIETA LILIANA</t>
  </si>
  <si>
    <t>1001227340</t>
  </si>
  <si>
    <t>01227340</t>
  </si>
  <si>
    <t>1162114481E6</t>
  </si>
  <si>
    <t>1001220438</t>
  </si>
  <si>
    <t>01220438</t>
  </si>
  <si>
    <t>1162114481E7</t>
  </si>
  <si>
    <t>JUAN WALTER</t>
  </si>
  <si>
    <t>1001305812</t>
  </si>
  <si>
    <t>01305812</t>
  </si>
  <si>
    <t>1162114481E8</t>
  </si>
  <si>
    <t>RETIRO DEL SERVICIO POR LA 2da. DISPOSICION COMPLEMENTARIA TRANSITORIA Y FINAL LEY Nº 29944 DE: ZEA BARRIGA, HILDA GUADALUPE</t>
  </si>
  <si>
    <t>CRISTINA GUADALUPE</t>
  </si>
  <si>
    <t>1001315343</t>
  </si>
  <si>
    <t>01315343</t>
  </si>
  <si>
    <t>1162114491E2</t>
  </si>
  <si>
    <t>NOMBRAMIENTO DE AIMITUMA AIMITUMA HILDA</t>
  </si>
  <si>
    <t>JESUS MARCIAL</t>
  </si>
  <si>
    <t>1002144823</t>
  </si>
  <si>
    <t>02144823</t>
  </si>
  <si>
    <t>1162114491E6</t>
  </si>
  <si>
    <t>REUBICACION DE PLAZA OCUPADA : Resolución Nº 1963-08-UGELP</t>
  </si>
  <si>
    <t>1001209876</t>
  </si>
  <si>
    <t>01209876</t>
  </si>
  <si>
    <t>1163114811E5</t>
  </si>
  <si>
    <t>REUBICACION DE PLAZA OCUPADA : Resolución Nº 2081-09-UGELP</t>
  </si>
  <si>
    <t>NERY LUISA</t>
  </si>
  <si>
    <t>1001334357</t>
  </si>
  <si>
    <t>01334357</t>
  </si>
  <si>
    <t>CD0E09504503</t>
  </si>
  <si>
    <t>1042895365</t>
  </si>
  <si>
    <t>42895365</t>
  </si>
  <si>
    <t>CD1E01507513</t>
  </si>
  <si>
    <t>1043053751</t>
  </si>
  <si>
    <t>43053751</t>
  </si>
  <si>
    <t>CD1E02507513</t>
  </si>
  <si>
    <t>CD1E03505513</t>
  </si>
  <si>
    <t>CLEVER SEFERINO</t>
  </si>
  <si>
    <t>1001321483</t>
  </si>
  <si>
    <t>01321483</t>
  </si>
  <si>
    <t>CD1E03507513</t>
  </si>
  <si>
    <t>ESMERALDA</t>
  </si>
  <si>
    <t>1042601938</t>
  </si>
  <si>
    <t>42601938</t>
  </si>
  <si>
    <t>CD1E04505513</t>
  </si>
  <si>
    <t>JOB ARTURO</t>
  </si>
  <si>
    <t>1001267156</t>
  </si>
  <si>
    <t>01267156</t>
  </si>
  <si>
    <t>CD1E04507513</t>
  </si>
  <si>
    <t>1070446034</t>
  </si>
  <si>
    <t>70446034</t>
  </si>
  <si>
    <t>CD1E05505513</t>
  </si>
  <si>
    <t>CD1E05506513</t>
  </si>
  <si>
    <t>ARNEZ</t>
  </si>
  <si>
    <t>ESTER ELENA</t>
  </si>
  <si>
    <t>1001325722</t>
  </si>
  <si>
    <t>01325722</t>
  </si>
  <si>
    <t>CD1E05507513</t>
  </si>
  <si>
    <t>CD1E06506513</t>
  </si>
  <si>
    <t>CORREA</t>
  </si>
  <si>
    <t>1043695242</t>
  </si>
  <si>
    <t>43695242</t>
  </si>
  <si>
    <t>CD1E06507513</t>
  </si>
  <si>
    <t>LIVIA TEODORA</t>
  </si>
  <si>
    <t>1001310331</t>
  </si>
  <si>
    <t>01310331</t>
  </si>
  <si>
    <t>CD1E07505513</t>
  </si>
  <si>
    <t>CALANCHO</t>
  </si>
  <si>
    <t>ROY FERNANDO</t>
  </si>
  <si>
    <t>1045506663</t>
  </si>
  <si>
    <t>45506663</t>
  </si>
  <si>
    <t>CD1E07506513</t>
  </si>
  <si>
    <t>CARLOS ABEL</t>
  </si>
  <si>
    <t>1001344837</t>
  </si>
  <si>
    <t>01344837</t>
  </si>
  <si>
    <t>CD1E07507513</t>
  </si>
  <si>
    <t>CD1E08505513</t>
  </si>
  <si>
    <t>CD1E08506513</t>
  </si>
  <si>
    <t>HUGO CESAR</t>
  </si>
  <si>
    <t>1001327139</t>
  </si>
  <si>
    <t>01327139</t>
  </si>
  <si>
    <t>CD1E09505513</t>
  </si>
  <si>
    <t>1162114411E7</t>
  </si>
  <si>
    <t>ARISPE</t>
  </si>
  <si>
    <t>REBECA EMERITA</t>
  </si>
  <si>
    <t>1002408003</t>
  </si>
  <si>
    <t>02408003</t>
  </si>
  <si>
    <t>1162114421E5</t>
  </si>
  <si>
    <t>1001306197</t>
  </si>
  <si>
    <t>01306197</t>
  </si>
  <si>
    <t>1162114421E7</t>
  </si>
  <si>
    <t>MARTHA GLORIA</t>
  </si>
  <si>
    <t>1001287901</t>
  </si>
  <si>
    <t>01287901</t>
  </si>
  <si>
    <t>1162114431E4</t>
  </si>
  <si>
    <t>CESE DE PERSONAL NOMBRADO : CORRALES CUBA, VICTORIA NELIDA LUZMILA, Resolución Nº 239-06-D</t>
  </si>
  <si>
    <t>RENE ERNESTO</t>
  </si>
  <si>
    <t>1002388621</t>
  </si>
  <si>
    <t>02388621</t>
  </si>
  <si>
    <t>1162114461E6</t>
  </si>
  <si>
    <t>CESE POR LIMITE DE EDAD DE: ROMERO RONDON, NELIDA FLORA, Resolución Nº 3996-16-UGELP</t>
  </si>
  <si>
    <t>ORIEL JOSE</t>
  </si>
  <si>
    <t>1045625693</t>
  </si>
  <si>
    <t>45625693</t>
  </si>
  <si>
    <t>1162114471E6</t>
  </si>
  <si>
    <t>CESE A SOLICITUD DE: AREVALO PIZARRO, MARIELA DEL ROSARIO, Resolución Nº 1835-12-UGELP</t>
  </si>
  <si>
    <t>HUARACO</t>
  </si>
  <si>
    <t>ELISEO AMADOR</t>
  </si>
  <si>
    <t>1001223642</t>
  </si>
  <si>
    <t>01223642</t>
  </si>
  <si>
    <t>921481215915</t>
  </si>
  <si>
    <t>CESE POR LIMITE DE EDAD DE: GAVILANO BERNA, BERNABE, Resolución Nº 4812-15-UGELP</t>
  </si>
  <si>
    <t>WALTER DUVERLITH</t>
  </si>
  <si>
    <t>1041320993</t>
  </si>
  <si>
    <t>41320993</t>
  </si>
  <si>
    <t>1162114451E9</t>
  </si>
  <si>
    <t>ALICIA IRMA</t>
  </si>
  <si>
    <t>1001226694</t>
  </si>
  <si>
    <t>01226694</t>
  </si>
  <si>
    <t>1162114421E4</t>
  </si>
  <si>
    <t>ASCENSO DE : CALLOHUARI CHAMBI, JOSEFA, Resolución Nº 2280-07-UGELP</t>
  </si>
  <si>
    <t>SERGIO FELIX</t>
  </si>
  <si>
    <t>1001308329</t>
  </si>
  <si>
    <t>01308329</t>
  </si>
  <si>
    <t>1162114421E8</t>
  </si>
  <si>
    <t>DE LA ROSA</t>
  </si>
  <si>
    <t>ROSA ANGELICA</t>
  </si>
  <si>
    <t>1001224120</t>
  </si>
  <si>
    <t>01224120</t>
  </si>
  <si>
    <t>1162114431E5</t>
  </si>
  <si>
    <t>PRAXIDES VIVIANA</t>
  </si>
  <si>
    <t>1001286674</t>
  </si>
  <si>
    <t>01286674</t>
  </si>
  <si>
    <t>1162114431E8</t>
  </si>
  <si>
    <t>PAULINA RINA</t>
  </si>
  <si>
    <t>1001216938</t>
  </si>
  <si>
    <t>01216938</t>
  </si>
  <si>
    <t>1162114441E0</t>
  </si>
  <si>
    <t>1001309908</t>
  </si>
  <si>
    <t>01309908</t>
  </si>
  <si>
    <t>1162114441E4</t>
  </si>
  <si>
    <t>CESE A SOLICITUD DE: HUAMAN MESTAS, VALENTINA, Resolución Nº 1026-2015-UGELP</t>
  </si>
  <si>
    <t>ANASTACIO RUFINO</t>
  </si>
  <si>
    <t>1030507134</t>
  </si>
  <si>
    <t>30507134</t>
  </si>
  <si>
    <t>1162114441E6</t>
  </si>
  <si>
    <t>CESE DE : JORDAN PERALTA, NILDA BETHY, Resolución Nº 1687-08-UGELP</t>
  </si>
  <si>
    <t>VILLAVICENCIO</t>
  </si>
  <si>
    <t>BEGAZO</t>
  </si>
  <si>
    <t>MARICELA MERCEDES</t>
  </si>
  <si>
    <t>1029595705</t>
  </si>
  <si>
    <t>29595705</t>
  </si>
  <si>
    <t>1162114441E7</t>
  </si>
  <si>
    <t>ROTACION POR ESPECIALID.DOCENTE/ASCENSO ADMINISTRATIVO : LAURA URIBE, RAQUEL MARISOL, Reso</t>
  </si>
  <si>
    <t>CELESTINA MERCEDES</t>
  </si>
  <si>
    <t>1001228313</t>
  </si>
  <si>
    <t>01228313</t>
  </si>
  <si>
    <t>1162114451E3</t>
  </si>
  <si>
    <t>1001286839</t>
  </si>
  <si>
    <t>01286839</t>
  </si>
  <si>
    <t>1162114461E3</t>
  </si>
  <si>
    <t>CESE POR FALLECIMIENTO DE: QUISPE HUISA, CRISTOBAL, Resolución Nº 3342-16-UGELP</t>
  </si>
  <si>
    <t>SIXTA SEGUNDINA</t>
  </si>
  <si>
    <t>1002287587</t>
  </si>
  <si>
    <t>02287587</t>
  </si>
  <si>
    <t>1162114461E8</t>
  </si>
  <si>
    <t>BETSABET GUADALUPE</t>
  </si>
  <si>
    <t>1001304318</t>
  </si>
  <si>
    <t>01304318</t>
  </si>
  <si>
    <t>1162114471E4</t>
  </si>
  <si>
    <t>1001214270</t>
  </si>
  <si>
    <t>01214270</t>
  </si>
  <si>
    <t>1162114471E5</t>
  </si>
  <si>
    <t>DAVID LUIS</t>
  </si>
  <si>
    <t>1001219975</t>
  </si>
  <si>
    <t>01219975</t>
  </si>
  <si>
    <t>1162114471E8</t>
  </si>
  <si>
    <t>1001241467</t>
  </si>
  <si>
    <t>01241467</t>
  </si>
  <si>
    <t>1162114481E0</t>
  </si>
  <si>
    <t>REASIGNACION POR SALUD DE: LAURA URIBE, RAQUEL MARISOL, Resolución Nº 4299-10-UGEL AQP</t>
  </si>
  <si>
    <t>ELIZABETH LOURDES</t>
  </si>
  <si>
    <t>1001304992</t>
  </si>
  <si>
    <t>01304992</t>
  </si>
  <si>
    <t>1162114481E5</t>
  </si>
  <si>
    <t>ROTACION POR ESPECIALIDAD DE: VELASQUEZ NAVARRO SUSANA RD.126-06-UGELP</t>
  </si>
  <si>
    <t>1001263036</t>
  </si>
  <si>
    <t>01263036</t>
  </si>
  <si>
    <t>1162114811E4</t>
  </si>
  <si>
    <t>REUBICACION DE PLAZA OCUPADA: Resolución Nº 3366-16-UGELP</t>
  </si>
  <si>
    <t>LEONARDA</t>
  </si>
  <si>
    <t>1001310396</t>
  </si>
  <si>
    <t>01310396</t>
  </si>
  <si>
    <t>21C000113693</t>
  </si>
  <si>
    <t>JORNADA ESCOLAR COMPLETA</t>
  </si>
  <si>
    <t>APOYO EDUCATIVO</t>
  </si>
  <si>
    <t>NEREYDA SALOME</t>
  </si>
  <si>
    <t>29421044</t>
  </si>
  <si>
    <t>21C000113734</t>
  </si>
  <si>
    <t>COORDINADOR DE INNOVACION Y SOPORTE TECNOLOGICO</t>
  </si>
  <si>
    <t>EDWIN CARLOS</t>
  </si>
  <si>
    <t>01343796</t>
  </si>
  <si>
    <t>21C000113737</t>
  </si>
  <si>
    <t>CUCHILLO</t>
  </si>
  <si>
    <t>OROCOLLO</t>
  </si>
  <si>
    <t>EBER</t>
  </si>
  <si>
    <t>42376993</t>
  </si>
  <si>
    <t>21C000113759</t>
  </si>
  <si>
    <t>PSICOLOGO O TRABAJADOR SOCIAL</t>
  </si>
  <si>
    <t>J. INDIRA</t>
  </si>
  <si>
    <t>01304969</t>
  </si>
  <si>
    <t>21C000113761</t>
  </si>
  <si>
    <t>LOURDES LEONARDA</t>
  </si>
  <si>
    <t>41167160</t>
  </si>
  <si>
    <t>21C000113794</t>
  </si>
  <si>
    <t>PERSONAL DE VIGILANCIA</t>
  </si>
  <si>
    <t>CALLIRE</t>
  </si>
  <si>
    <t>PAUL FRANKLIN</t>
  </si>
  <si>
    <t>43799031</t>
  </si>
  <si>
    <t>21C000113815</t>
  </si>
  <si>
    <t>HERNAN ELOY</t>
  </si>
  <si>
    <t>01341134</t>
  </si>
  <si>
    <t>21C000113836</t>
  </si>
  <si>
    <t>TITO MANUEL</t>
  </si>
  <si>
    <t>01311785</t>
  </si>
  <si>
    <t>0240267</t>
  </si>
  <si>
    <t>LY033020</t>
  </si>
  <si>
    <t>IES MARIA AUXILIADORA</t>
  </si>
  <si>
    <t>1113114471E2</t>
  </si>
  <si>
    <t>REASIGNACION POR INTERES PERSONAL DE: CUSILAYME SACACHIPANA, JUAN, Resolución Nº OF.705-2015-DREP</t>
  </si>
  <si>
    <t>1001311018</t>
  </si>
  <si>
    <t>01311018</t>
  </si>
  <si>
    <t>1113114481E7</t>
  </si>
  <si>
    <t>CESE POR FALLECIMIENTO DE: PARI ARCAYA, SOCRATES HUGO, Resolución Nº 1863-12-UGELP</t>
  </si>
  <si>
    <t>WIGBERTO</t>
  </si>
  <si>
    <t>1001816273</t>
  </si>
  <si>
    <t>01816273</t>
  </si>
  <si>
    <t>1113114481E8</t>
  </si>
  <si>
    <t>DESIGNACION COMO DIRECTIVO DE I.E. (R.S.G. 1551-2014) DE AQUIZE VILCA, ROXANA ANGELA</t>
  </si>
  <si>
    <t>LUDWING BRUNO</t>
  </si>
  <si>
    <t>1001332248</t>
  </si>
  <si>
    <t>01332248</t>
  </si>
  <si>
    <t>1113114411E3</t>
  </si>
  <si>
    <t>ASCENSO A CARGOS DIRECTIVOS : AQUIZE VILCA, ROXANA ANGELA, Resolución Nº 1064-05-UGELP</t>
  </si>
  <si>
    <t>RUBIN DE CELIS</t>
  </si>
  <si>
    <t>DORIS ROXANA</t>
  </si>
  <si>
    <t>1001207005</t>
  </si>
  <si>
    <t>01207005</t>
  </si>
  <si>
    <t>1113114481E2</t>
  </si>
  <si>
    <t>CESE DE PILCO ROMERO FIDELA DORIS RD. 276-03 DREP</t>
  </si>
  <si>
    <t>WERNER ALBERT</t>
  </si>
  <si>
    <t>1001216694</t>
  </si>
  <si>
    <t>01216694</t>
  </si>
  <si>
    <t>1113114481E3</t>
  </si>
  <si>
    <t>CESE DE DANIEL QUISOCALA ESCALANTE</t>
  </si>
  <si>
    <t>1001231026</t>
  </si>
  <si>
    <t>01231026</t>
  </si>
  <si>
    <t>1113114491E3</t>
  </si>
  <si>
    <t>HERNAN OMAR</t>
  </si>
  <si>
    <t>1001310884</t>
  </si>
  <si>
    <t>01310884</t>
  </si>
  <si>
    <t>1113114411E2</t>
  </si>
  <si>
    <t>LICENCIA SIN GOCE DE HABER POR MOTIVOS PARTICULARES DE:QUISPE ALEJO, DONATO, Resolución N° 1762-2017</t>
  </si>
  <si>
    <t>JAVIER</t>
  </si>
  <si>
    <t>1041969610</t>
  </si>
  <si>
    <t>41969610</t>
  </si>
  <si>
    <t>CESE DE : ALCON HERMOZA, ELENA MERCEDES, Resolución Nº 840-09-UGELP</t>
  </si>
  <si>
    <t>1001261345</t>
  </si>
  <si>
    <t>01261345</t>
  </si>
  <si>
    <t>1113114411E4</t>
  </si>
  <si>
    <t>CESE POR LIMITE DE EDAD DE: ARI BAILON, MANUEL, Resolución Nº 2741-2013-UGELP</t>
  </si>
  <si>
    <t>ESTEVEZ</t>
  </si>
  <si>
    <t>MARIBEL SOLEDAD</t>
  </si>
  <si>
    <t>1001304316</t>
  </si>
  <si>
    <t>01304316</t>
  </si>
  <si>
    <t>1113114411E6</t>
  </si>
  <si>
    <t>1001769038</t>
  </si>
  <si>
    <t>01769038</t>
  </si>
  <si>
    <t>1113114411E7</t>
  </si>
  <si>
    <t>1001231067</t>
  </si>
  <si>
    <t>01231067</t>
  </si>
  <si>
    <t>1113114411E9</t>
  </si>
  <si>
    <t>ELSA CEFERINA</t>
  </si>
  <si>
    <t>1001219926</t>
  </si>
  <si>
    <t>01219926</t>
  </si>
  <si>
    <t>1113114421E1</t>
  </si>
  <si>
    <t>DESIGNACION COMO DIRECTIVO DE: CCORI TORO, NORKA BELINDA SEGUN RSG Nº 279-2016</t>
  </si>
  <si>
    <t>1043260613</t>
  </si>
  <si>
    <t>43260613</t>
  </si>
  <si>
    <t>1113114421E2</t>
  </si>
  <si>
    <t>AMADOR</t>
  </si>
  <si>
    <t>1001225930</t>
  </si>
  <si>
    <t>01225930</t>
  </si>
  <si>
    <t>1113114421E3</t>
  </si>
  <si>
    <t>MARLENY PATRICIA</t>
  </si>
  <si>
    <t>1001304484</t>
  </si>
  <si>
    <t>01304484</t>
  </si>
  <si>
    <t>1113114421E4</t>
  </si>
  <si>
    <t>PROFESOR CON FUNCIONES DE COORDINADOR PEDAGOGICO JEC</t>
  </si>
  <si>
    <t>ENCARGATURA DE FUNCIONES COMO COORDINADOR PEDAGOGICO JEC</t>
  </si>
  <si>
    <t>1001306995</t>
  </si>
  <si>
    <t>01306995</t>
  </si>
  <si>
    <t>ENCARGATURA DE FUNCIONES COMO COORDINADOR PEDAGOGICO JEC DE CONDORI BARREDA, PERCY, Resolución N° 884-2017-UGELP</t>
  </si>
  <si>
    <t>NOAM JOSUE</t>
  </si>
  <si>
    <t>1071701139</t>
  </si>
  <si>
    <t>71701139</t>
  </si>
  <si>
    <t>1113114421E5</t>
  </si>
  <si>
    <t>1001230010</t>
  </si>
  <si>
    <t>01230010</t>
  </si>
  <si>
    <t>1113114421E6</t>
  </si>
  <si>
    <t>OMAR PLINIO</t>
  </si>
  <si>
    <t>1001225532</t>
  </si>
  <si>
    <t>01225532</t>
  </si>
  <si>
    <t>ENCARGATURA DE FUNCIONES COMO COORDINADOR PEDAGOGICO JEC DE CONDORI ONOFRE, OMAR PLINIO, Resolución N° 884-2017-UGELP</t>
  </si>
  <si>
    <t>HOUSBEL ANGEL</t>
  </si>
  <si>
    <t>1080516502</t>
  </si>
  <si>
    <t>80516502</t>
  </si>
  <si>
    <t>1113114421E7</t>
  </si>
  <si>
    <t>1001309608</t>
  </si>
  <si>
    <t>01309608</t>
  </si>
  <si>
    <t>LICENCIA SIN GOCE DE HABER POR MOTIVOS PARTICULARES DE:CORDERO MALDONADO, EDMUNDO, Resolución N° 942-2017-UGELP</t>
  </si>
  <si>
    <t>YUDITH SOFIA</t>
  </si>
  <si>
    <t>1042549571</t>
  </si>
  <si>
    <t>42549571</t>
  </si>
  <si>
    <t>1113114421E8</t>
  </si>
  <si>
    <t>ROSA HILDA</t>
  </si>
  <si>
    <t>1001230557</t>
  </si>
  <si>
    <t>01230557</t>
  </si>
  <si>
    <t>1113114431E0</t>
  </si>
  <si>
    <t>AMERICA ZENOBIA</t>
  </si>
  <si>
    <t>1001228147</t>
  </si>
  <si>
    <t>01228147</t>
  </si>
  <si>
    <t>1113114431E2</t>
  </si>
  <si>
    <t>EDGAR MATEO</t>
  </si>
  <si>
    <t>1029221588</t>
  </si>
  <si>
    <t>29221588</t>
  </si>
  <si>
    <t>1113114431E4</t>
  </si>
  <si>
    <t>DESIGNACION COMO DIRECTIVO DE: FLORES QUISPE, BERNARDO WASHINGTON SEGUN RSG Nº 279-2016</t>
  </si>
  <si>
    <t>1080254206</t>
  </si>
  <si>
    <t>80254206</t>
  </si>
  <si>
    <t>1113114431E5</t>
  </si>
  <si>
    <t>FREDY ALFREDO</t>
  </si>
  <si>
    <t>1001848614</t>
  </si>
  <si>
    <t>01848614</t>
  </si>
  <si>
    <t>1113114431E6</t>
  </si>
  <si>
    <t>BENEDICTO ARCADIO</t>
  </si>
  <si>
    <t>1001229701</t>
  </si>
  <si>
    <t>01229701</t>
  </si>
  <si>
    <t>1113114431E8</t>
  </si>
  <si>
    <t>VICTOR BENITO</t>
  </si>
  <si>
    <t>1001221965</t>
  </si>
  <si>
    <t>01221965</t>
  </si>
  <si>
    <t>1113114441E0</t>
  </si>
  <si>
    <t>1001215471</t>
  </si>
  <si>
    <t>01215471</t>
  </si>
  <si>
    <t>1113114441E2</t>
  </si>
  <si>
    <t>PERMUTA DE: HUAQUISTO CACERES, SAMUEL, Resolución Nº 1785-12-UGELP</t>
  </si>
  <si>
    <t>NORMA MARITZA</t>
  </si>
  <si>
    <t>1001343218</t>
  </si>
  <si>
    <t>01343218</t>
  </si>
  <si>
    <t>1113114441E3</t>
  </si>
  <si>
    <t>1001316407</t>
  </si>
  <si>
    <t>01316407</t>
  </si>
  <si>
    <t>1113114441E5</t>
  </si>
  <si>
    <t>CESE POR FALLECIMIENTO DE: JUSTO HANCCO, ISAIAS, Resolución Nº 1674-16-UGELP</t>
  </si>
  <si>
    <t>CHICCALLA</t>
  </si>
  <si>
    <t>1001315753</t>
  </si>
  <si>
    <t>01315753</t>
  </si>
  <si>
    <t>1113114441E8</t>
  </si>
  <si>
    <t>HECTOR LORENZO</t>
  </si>
  <si>
    <t>1001212224</t>
  </si>
  <si>
    <t>01212224</t>
  </si>
  <si>
    <t>1113114441E9</t>
  </si>
  <si>
    <t>MANUEL FRANCISCO</t>
  </si>
  <si>
    <t>1001834869</t>
  </si>
  <si>
    <t>01834869</t>
  </si>
  <si>
    <t>1113114451E1</t>
  </si>
  <si>
    <t>CESE POR LIMITE DE EDAD DE: MAMANI MARTINEZ, JOSE GABRIEL, Resolución Nº 2034-16-UGELP</t>
  </si>
  <si>
    <t>MARINA EULOGIA</t>
  </si>
  <si>
    <t>1001316199</t>
  </si>
  <si>
    <t>01316199</t>
  </si>
  <si>
    <t>1113114451E2</t>
  </si>
  <si>
    <t>1001310612</t>
  </si>
  <si>
    <t>01310612</t>
  </si>
  <si>
    <t>1113114451E3</t>
  </si>
  <si>
    <t>1001773581</t>
  </si>
  <si>
    <t>01773581</t>
  </si>
  <si>
    <t>1113114451E7</t>
  </si>
  <si>
    <t>CESE POR LIMITE DE EDAD DE: MARON CUBA, ALEJANDRINA MARIATZA, Resolución Nº 2765-2013-UGELP</t>
  </si>
  <si>
    <t>ASCUE</t>
  </si>
  <si>
    <t>AROSTEGUI</t>
  </si>
  <si>
    <t>LENY GRISELA</t>
  </si>
  <si>
    <t>1001216560</t>
  </si>
  <si>
    <t>01216560</t>
  </si>
  <si>
    <t>1113114451E9</t>
  </si>
  <si>
    <t>JAIME VICENTE</t>
  </si>
  <si>
    <t>1001287473</t>
  </si>
  <si>
    <t>01287473</t>
  </si>
  <si>
    <t>1113114461E0</t>
  </si>
  <si>
    <t>DESIGNACION A CARGO DIRECTIVO EN TACNA : POCCO PINTO, ANTONIO, Resolución Nº C.P.11</t>
  </si>
  <si>
    <t>1001556333</t>
  </si>
  <si>
    <t>01556333</t>
  </si>
  <si>
    <t>ENCARGATURA DE FUNCIONES COMO COORDINADOR PEDAGOGICO JEC DE MAMANI QUISPE, EDWIN, Resolución N° 72-2016-IES MA</t>
  </si>
  <si>
    <t>LOIDA EUNICET</t>
  </si>
  <si>
    <t>1042552803</t>
  </si>
  <si>
    <t>42552803</t>
  </si>
  <si>
    <t>1113114461E1</t>
  </si>
  <si>
    <t>NICANOR</t>
  </si>
  <si>
    <t>1001279885</t>
  </si>
  <si>
    <t>01279885</t>
  </si>
  <si>
    <t>1113114461E2</t>
  </si>
  <si>
    <t>ENCARGATURA DE FUNCIONES COMO COORDINADOR PEDAGOGICO JEC DE PALACIOS FRISANCHO, JUAN FRANKLIN, Resolución N° 884-2017-UGELP</t>
  </si>
  <si>
    <t>1044866861</t>
  </si>
  <si>
    <t>44866861</t>
  </si>
  <si>
    <t>JUAN FRANKLIN</t>
  </si>
  <si>
    <t>1001203775</t>
  </si>
  <si>
    <t>01203775</t>
  </si>
  <si>
    <t>1113114461E3</t>
  </si>
  <si>
    <t>ENCARGATURA DE:PAREDES RUBIN DE CELIS, DORIS ROXANA, Resolución Nº -</t>
  </si>
  <si>
    <t>PAITAN</t>
  </si>
  <si>
    <t>1041257755</t>
  </si>
  <si>
    <t>41257755</t>
  </si>
  <si>
    <t>1113114461E4</t>
  </si>
  <si>
    <t>ASCENSO A CARGOS DIRECTIVOS : PARI ARCAYA, SOCRATES HUGO, Resolución Nº 1064-05-UGELP</t>
  </si>
  <si>
    <t>ENCARGATURA DE:HUAMAN PAREDES, WERNER ALBERT, Resolución Nº -</t>
  </si>
  <si>
    <t>LUIS CHRISTIAN</t>
  </si>
  <si>
    <t>1044373401</t>
  </si>
  <si>
    <t>44373401</t>
  </si>
  <si>
    <t>1113114461E5</t>
  </si>
  <si>
    <t>PASACA</t>
  </si>
  <si>
    <t>LUCANA</t>
  </si>
  <si>
    <t>YUDITH MADELEINE</t>
  </si>
  <si>
    <t>1001324946</t>
  </si>
  <si>
    <t>01324946</t>
  </si>
  <si>
    <t>LICENCIA SIN GOCE DE HABER POR MOTIVOS PARTICULARES DE:PASACA LUCANA, YUDITH MADELEINE, Resolución N° 1902, 2324</t>
  </si>
  <si>
    <t>AMPARO</t>
  </si>
  <si>
    <t>1042923476</t>
  </si>
  <si>
    <t>42923476</t>
  </si>
  <si>
    <t>1113114461E6</t>
  </si>
  <si>
    <t>RAUL LEANDRO</t>
  </si>
  <si>
    <t>1001218606</t>
  </si>
  <si>
    <t>01218606</t>
  </si>
  <si>
    <t>1113114461E7</t>
  </si>
  <si>
    <t>DAVID ALBERTO</t>
  </si>
  <si>
    <t>1001232032</t>
  </si>
  <si>
    <t>01232032</t>
  </si>
  <si>
    <t>LICENCIA SIN GOCE DE HABER POR ESTUDIOS DE ESPECIALIZACION DOCENTE DE:PAYE APAZA, DAVID ALBERTO, Resolución N° 1412, 2325</t>
  </si>
  <si>
    <t>1001326491</t>
  </si>
  <si>
    <t>01326491</t>
  </si>
  <si>
    <t>1113114461E8</t>
  </si>
  <si>
    <t>ENCARGATURA DE:PEREZ RODRIGUEZ, HERNAN OMAR, Resolución Nº -</t>
  </si>
  <si>
    <t>1001315350</t>
  </si>
  <si>
    <t>01315350</t>
  </si>
  <si>
    <t>1113114471E0</t>
  </si>
  <si>
    <t>RETIRO DEL SERVICIO POR LA 2da. DISPOSICION COMPLEMENTARIA TRANSITORIA Y FINAL LEY Nº 29944 DE: VALVERDE HERRERA, ELIZABETH JESUS</t>
  </si>
  <si>
    <t>1001304579</t>
  </si>
  <si>
    <t>01304579</t>
  </si>
  <si>
    <t>1113114471E1</t>
  </si>
  <si>
    <t>ENCARGATURA DE:QUISPE CASTILLO, EDWIN, Resolución Nº -</t>
  </si>
  <si>
    <t>YHONY ALFREDO</t>
  </si>
  <si>
    <t>1041609561</t>
  </si>
  <si>
    <t>41609561</t>
  </si>
  <si>
    <t>1113114471E3</t>
  </si>
  <si>
    <t>ROSA FELICIDAD</t>
  </si>
  <si>
    <t>1001315731</t>
  </si>
  <si>
    <t>01315731</t>
  </si>
  <si>
    <t>1113114471E5</t>
  </si>
  <si>
    <t>CESE POR FALLECIMIENTO DE: RONDON MACHICAO, ENZO ELPHIDIO, Resolución Nº 1630-16-UGELP</t>
  </si>
  <si>
    <t>RAUL EDGAR</t>
  </si>
  <si>
    <t>1001308681</t>
  </si>
  <si>
    <t>01308681</t>
  </si>
  <si>
    <t>1113114471E6</t>
  </si>
  <si>
    <t>ENCARGATURA DE FUNCIONES COMO COORDINADOR PEDAGOGICO JEC DE ROSSEL SOSA, JOSE LUIS EUSEBIO, Resolución N° 884-2017-UGELP</t>
  </si>
  <si>
    <t>JHON ADERLY</t>
  </si>
  <si>
    <t>1045515451</t>
  </si>
  <si>
    <t>45515451</t>
  </si>
  <si>
    <t>JOSE LUIS EUSEBIO</t>
  </si>
  <si>
    <t>1001333166</t>
  </si>
  <si>
    <t>01333166</t>
  </si>
  <si>
    <t>1113114471E7</t>
  </si>
  <si>
    <t>1001225473</t>
  </si>
  <si>
    <t>01225473</t>
  </si>
  <si>
    <t>1113114481E4</t>
  </si>
  <si>
    <t>ENCARGATURA DE FUNCIONES COMO COORDINADOR DE TUTORIA JEC DE TITO QUISPE, EDWIN PRESENTACION, Resolución N° 884-2017-UGELP</t>
  </si>
  <si>
    <t>1040642438</t>
  </si>
  <si>
    <t>40642438</t>
  </si>
  <si>
    <t>PROFESOR CON FUNCIONES DE COORDINADOR DE TUTORIA JEC</t>
  </si>
  <si>
    <t>CESE DE PERSONAL DOCENTE : ÑACA MIRANDA, JAVIER Resolución Nº 082-04</t>
  </si>
  <si>
    <t>EDWIN PRESENTACION</t>
  </si>
  <si>
    <t>ENCARGATURA DE FUNCIONES COMO COORDINADOR DE TUTORIA JEC</t>
  </si>
  <si>
    <t>1001285694</t>
  </si>
  <si>
    <t>01285694</t>
  </si>
  <si>
    <t>1113114481E5</t>
  </si>
  <si>
    <t>1040107797</t>
  </si>
  <si>
    <t>40107797</t>
  </si>
  <si>
    <t>1113114481E6</t>
  </si>
  <si>
    <t>ENCARGATURA DE:VASQUEZ CANSAYA, LUIS CESAR, Resolución Nº -</t>
  </si>
  <si>
    <t>YESICA VILMA</t>
  </si>
  <si>
    <t>1043281363</t>
  </si>
  <si>
    <t>43281363</t>
  </si>
  <si>
    <t>LUIS CESAR</t>
  </si>
  <si>
    <t>1001311085</t>
  </si>
  <si>
    <t>01311085</t>
  </si>
  <si>
    <t>1113114491E1</t>
  </si>
  <si>
    <t>1001315730</t>
  </si>
  <si>
    <t>01315730</t>
  </si>
  <si>
    <t>ENCARGATURA DE FUNCIONES COMO COORDINADOR PEDAGOGICO JEC DE MEDINA ALANOCA, VICTOR RAUL, Resolución N° 884-2017-UGELP</t>
  </si>
  <si>
    <t>TORREBLANCA</t>
  </si>
  <si>
    <t>LUCY BERTHA</t>
  </si>
  <si>
    <t>1029669073</t>
  </si>
  <si>
    <t>29669073</t>
  </si>
  <si>
    <t>1113114491E2</t>
  </si>
  <si>
    <t>DESIGNACION COMO JEFE DE GESTIÓN PEDAGÓGICA DE LA UGEL DE QUISPE SAIRITUPA, MIRIAM EDITH</t>
  </si>
  <si>
    <t>CLAUDIA</t>
  </si>
  <si>
    <t>1001341828</t>
  </si>
  <si>
    <t>01341828</t>
  </si>
  <si>
    <t>1113114491E4</t>
  </si>
  <si>
    <t>DESIGNACION COMO ESPECIALISTA EN EDUCACION DE LAQUI LAIME, EDWIN RSG Nº 279-2016</t>
  </si>
  <si>
    <t>TORREZ</t>
  </si>
  <si>
    <t>HANNS JOSEPH</t>
  </si>
  <si>
    <t>1041739919</t>
  </si>
  <si>
    <t>41739919</t>
  </si>
  <si>
    <t>1151214321E4</t>
  </si>
  <si>
    <t>REUBICACION DE PLAZA OCUPADA : Resolución Nº 0137-10-UGEP</t>
  </si>
  <si>
    <t>1001315308</t>
  </si>
  <si>
    <t>01315308</t>
  </si>
  <si>
    <t>1191116441E4</t>
  </si>
  <si>
    <t>REUBICACION DE PLAZA VACANTE: Resolución Nº DEL 2001</t>
  </si>
  <si>
    <t>RAUL ADRIAN</t>
  </si>
  <si>
    <t>1001315379</t>
  </si>
  <si>
    <t>01315379</t>
  </si>
  <si>
    <t>21EV01700272</t>
  </si>
  <si>
    <t>NARDY</t>
  </si>
  <si>
    <t>1044132564</t>
  </si>
  <si>
    <t>44132564</t>
  </si>
  <si>
    <t>CD0E09602503</t>
  </si>
  <si>
    <t>RUTH NURY</t>
  </si>
  <si>
    <t>1044567780</t>
  </si>
  <si>
    <t>44567780</t>
  </si>
  <si>
    <t>CD0E09603503</t>
  </si>
  <si>
    <t>KALA</t>
  </si>
  <si>
    <t>1042493958</t>
  </si>
  <si>
    <t>42493958</t>
  </si>
  <si>
    <t>CD1E01604513</t>
  </si>
  <si>
    <t>ITURBE</t>
  </si>
  <si>
    <t>DINA CONCEPCION</t>
  </si>
  <si>
    <t>1040800066</t>
  </si>
  <si>
    <t>40800066</t>
  </si>
  <si>
    <t>CD1E01605513</t>
  </si>
  <si>
    <t>ANTONIO DONALD</t>
  </si>
  <si>
    <t>1001304115</t>
  </si>
  <si>
    <t>01304115</t>
  </si>
  <si>
    <t>CD1E02604513</t>
  </si>
  <si>
    <t>CD1E02605513</t>
  </si>
  <si>
    <t>CD1E03604513</t>
  </si>
  <si>
    <t>1070180652</t>
  </si>
  <si>
    <t>70180652</t>
  </si>
  <si>
    <t>CD1E03605513</t>
  </si>
  <si>
    <t>13</t>
  </si>
  <si>
    <t>CD1E04604513</t>
  </si>
  <si>
    <t>CD1E05604513</t>
  </si>
  <si>
    <t>WILBER WILFREDO</t>
  </si>
  <si>
    <t>1043503003</t>
  </si>
  <si>
    <t>43503003</t>
  </si>
  <si>
    <t>CD1E05605513</t>
  </si>
  <si>
    <t>CD1E06603513</t>
  </si>
  <si>
    <t>CLOVIS NICO</t>
  </si>
  <si>
    <t>1001327558</t>
  </si>
  <si>
    <t>01327558</t>
  </si>
  <si>
    <t>CD1E06604513</t>
  </si>
  <si>
    <t>CD1E06605513</t>
  </si>
  <si>
    <t>CD1E07603513</t>
  </si>
  <si>
    <t>REGINA NERY</t>
  </si>
  <si>
    <t>1044671587</t>
  </si>
  <si>
    <t>44671587</t>
  </si>
  <si>
    <t>CD1E07605513</t>
  </si>
  <si>
    <t>WILLIAN ERICK</t>
  </si>
  <si>
    <t>20</t>
  </si>
  <si>
    <t>1046583800</t>
  </si>
  <si>
    <t>46583800</t>
  </si>
  <si>
    <t>CD1E08603513</t>
  </si>
  <si>
    <t>GABY SHARY</t>
  </si>
  <si>
    <t>1044590130</t>
  </si>
  <si>
    <t>44590130</t>
  </si>
  <si>
    <t>CD1E08605513</t>
  </si>
  <si>
    <t>14</t>
  </si>
  <si>
    <t>CD1E09603513</t>
  </si>
  <si>
    <t>CD1E09604513</t>
  </si>
  <si>
    <t>LIZBETH MELINA</t>
  </si>
  <si>
    <t>1042800189</t>
  </si>
  <si>
    <t>42800189</t>
  </si>
  <si>
    <t>CD1E09605513</t>
  </si>
  <si>
    <t>1113114451E0</t>
  </si>
  <si>
    <t>CESE POR LIMITE DE EDAD DE: MONROY CASTRO, EVA FLORA, Resolución Nº 3994-16-UGELP</t>
  </si>
  <si>
    <t>1001320445</t>
  </si>
  <si>
    <t>01320445</t>
  </si>
  <si>
    <t>1113114451E5</t>
  </si>
  <si>
    <t>RUBEN LORENZO</t>
  </si>
  <si>
    <t>1001288822</t>
  </si>
  <si>
    <t>01288822</t>
  </si>
  <si>
    <t>1113114451E8</t>
  </si>
  <si>
    <t>1001305382</t>
  </si>
  <si>
    <t>01305382</t>
  </si>
  <si>
    <t>1113114471E4</t>
  </si>
  <si>
    <t>1001209460</t>
  </si>
  <si>
    <t>01209460</t>
  </si>
  <si>
    <t>1113114471E9</t>
  </si>
  <si>
    <t>SERAFIN FREDY</t>
  </si>
  <si>
    <t>1001332160</t>
  </si>
  <si>
    <t>01332160</t>
  </si>
  <si>
    <t>1113114441E7</t>
  </si>
  <si>
    <t>CESE POR LIMITE DE EDAD DE: LOPEZ MONJE, ADOLFO, Resolución Nº 4003-16-UGELP</t>
  </si>
  <si>
    <t>LIZ LIM</t>
  </si>
  <si>
    <t>1044325406</t>
  </si>
  <si>
    <t>44325406</t>
  </si>
  <si>
    <t>1113114431E3</t>
  </si>
  <si>
    <t>CESE POR FALLECIMIENTO DE: FLORES CONDORI, MAXIMO, Resolución Nº 2807-2017-UGELP</t>
  </si>
  <si>
    <t>NEXAR</t>
  </si>
  <si>
    <t>1042208774</t>
  </si>
  <si>
    <t>42208774</t>
  </si>
  <si>
    <t>1113114431E7</t>
  </si>
  <si>
    <t>MERCEDES MARY</t>
  </si>
  <si>
    <t>1001334968</t>
  </si>
  <si>
    <t>01334968</t>
  </si>
  <si>
    <t>1113114441E6</t>
  </si>
  <si>
    <t>FEIJOO</t>
  </si>
  <si>
    <t>1001680011</t>
  </si>
  <si>
    <t>01680011</t>
  </si>
  <si>
    <t>1113114481E1</t>
  </si>
  <si>
    <t>MARLENY LIDIA</t>
  </si>
  <si>
    <t>1001285722</t>
  </si>
  <si>
    <t>01285722</t>
  </si>
  <si>
    <t>1113114411E5</t>
  </si>
  <si>
    <t>1001256227</t>
  </si>
  <si>
    <t>01256227</t>
  </si>
  <si>
    <t>1113114411E8</t>
  </si>
  <si>
    <t>1001277801</t>
  </si>
  <si>
    <t>01277801</t>
  </si>
  <si>
    <t>1113114421E0</t>
  </si>
  <si>
    <t>1001219363</t>
  </si>
  <si>
    <t>01219363</t>
  </si>
  <si>
    <t>1113114421E9</t>
  </si>
  <si>
    <t>1001225197</t>
  </si>
  <si>
    <t>01225197</t>
  </si>
  <si>
    <t>1113114431E1</t>
  </si>
  <si>
    <t>YUNGA</t>
  </si>
  <si>
    <t>FRANCISCO TORIBIO</t>
  </si>
  <si>
    <t>1001207830</t>
  </si>
  <si>
    <t>01207830</t>
  </si>
  <si>
    <t>1113114441E1</t>
  </si>
  <si>
    <t>1001226100</t>
  </si>
  <si>
    <t>01226100</t>
  </si>
  <si>
    <t>1113114441E4</t>
  </si>
  <si>
    <t>MITA</t>
  </si>
  <si>
    <t>1043051020</t>
  </si>
  <si>
    <t>43051020</t>
  </si>
  <si>
    <t>1113114451E4</t>
  </si>
  <si>
    <t>OFICINISTA III</t>
  </si>
  <si>
    <t>1002040974</t>
  </si>
  <si>
    <t>02040974</t>
  </si>
  <si>
    <t>1113114451E6</t>
  </si>
  <si>
    <t>1001234787</t>
  </si>
  <si>
    <t>01234787</t>
  </si>
  <si>
    <t>1113114461E9</t>
  </si>
  <si>
    <t>MARIO FLORENTINO</t>
  </si>
  <si>
    <t>1001210453</t>
  </si>
  <si>
    <t>01210453</t>
  </si>
  <si>
    <t>1113114471E8</t>
  </si>
  <si>
    <t>1001222788</t>
  </si>
  <si>
    <t>01222788</t>
  </si>
  <si>
    <t>1113114481E0</t>
  </si>
  <si>
    <t>VLADIMIR LUIS</t>
  </si>
  <si>
    <t>1001324445</t>
  </si>
  <si>
    <t>01324445</t>
  </si>
  <si>
    <t>21C000113711</t>
  </si>
  <si>
    <t>01322073</t>
  </si>
  <si>
    <t>21C000113714</t>
  </si>
  <si>
    <t>NORMA GLADIS</t>
  </si>
  <si>
    <t>48908598</t>
  </si>
  <si>
    <t>21C000113735</t>
  </si>
  <si>
    <t>40236710</t>
  </si>
  <si>
    <t>21C000113738</t>
  </si>
  <si>
    <t>46576651</t>
  </si>
  <si>
    <t>21C000113760</t>
  </si>
  <si>
    <t>01307354</t>
  </si>
  <si>
    <t>21C000113762</t>
  </si>
  <si>
    <t>01314735</t>
  </si>
  <si>
    <t>21C000113795</t>
  </si>
  <si>
    <t>WASHINGTON</t>
  </si>
  <si>
    <t>01335760</t>
  </si>
  <si>
    <t>21C000113816</t>
  </si>
  <si>
    <t>JAMES LYNDON</t>
  </si>
  <si>
    <t>42145174</t>
  </si>
  <si>
    <t>21C000113837</t>
  </si>
  <si>
    <t>42754601</t>
  </si>
  <si>
    <t>0239814</t>
  </si>
  <si>
    <t>LY033070</t>
  </si>
  <si>
    <t>IES 45 EMILIO ROMERO PADILLA</t>
  </si>
  <si>
    <t>1118114431E0</t>
  </si>
  <si>
    <t>UBICACION DE PROFESORES (de Directivo a Profesor) DE:FLORES AROAPAZA, JAIME</t>
  </si>
  <si>
    <t>BIZARRO</t>
  </si>
  <si>
    <t>WILFREDO HERNAN</t>
  </si>
  <si>
    <t>1001308291</t>
  </si>
  <si>
    <t>01308291</t>
  </si>
  <si>
    <t>1118114441E9</t>
  </si>
  <si>
    <t>CESE POR LIMITE DE EDAD DE: GOMEZ ORDINOLA, ROLANDO, Resolución Nº 2754-2013-UGELP</t>
  </si>
  <si>
    <t>1001309125</t>
  </si>
  <si>
    <t>01309125</t>
  </si>
  <si>
    <t>1118114481E0</t>
  </si>
  <si>
    <t>CESE MIRANDA CACERES PASCUAL RD. 1601-04</t>
  </si>
  <si>
    <t>MARIA ROSALIA</t>
  </si>
  <si>
    <t>1001288311</t>
  </si>
  <si>
    <t>01288311</t>
  </si>
  <si>
    <t>1118114481E5</t>
  </si>
  <si>
    <t>CHOQUECHAMBI</t>
  </si>
  <si>
    <t>EDELMIRA</t>
  </si>
  <si>
    <t>1001309658</t>
  </si>
  <si>
    <t>01309658</t>
  </si>
  <si>
    <t>1118114411E6</t>
  </si>
  <si>
    <t>1001852862</t>
  </si>
  <si>
    <t>01852862</t>
  </si>
  <si>
    <t>1118114411E9</t>
  </si>
  <si>
    <t>CESE A SOLICITUD DE: ARCE MORALES, TORIBIO MARCIAL, Resolución Nº 1417-12-UGELP</t>
  </si>
  <si>
    <t>FELIX FREDEY</t>
  </si>
  <si>
    <t>1001216220</t>
  </si>
  <si>
    <t>01216220</t>
  </si>
  <si>
    <t>1118114461E3</t>
  </si>
  <si>
    <t>ASCENSO A CARGOS DIRECTIVOS : NEIRA CASTRO, MARIA ROSALIA, Resolución Nº 1064-05-UGELP</t>
  </si>
  <si>
    <t>EDITH LUZ</t>
  </si>
  <si>
    <t>1001231495</t>
  </si>
  <si>
    <t>01231495</t>
  </si>
  <si>
    <t>1118114481E9</t>
  </si>
  <si>
    <t>EDILBERTO SERGIO</t>
  </si>
  <si>
    <t>1001304537</t>
  </si>
  <si>
    <t>01304537</t>
  </si>
  <si>
    <t>1112214612E4</t>
  </si>
  <si>
    <t>REUBICACION DE PLAZA OCUPADA: Resolución Nº 2624-14-UGELP</t>
  </si>
  <si>
    <t>LEANDRO</t>
  </si>
  <si>
    <t>1001288974</t>
  </si>
  <si>
    <t>01288974</t>
  </si>
  <si>
    <t>1118114411E0</t>
  </si>
  <si>
    <t>CESE DE : AROCUTIPA ESTRELLA, JUDITH, Resolución Nº 2287-09-UGELP</t>
  </si>
  <si>
    <t>AIDA</t>
  </si>
  <si>
    <t>1040880319</t>
  </si>
  <si>
    <t>40880319</t>
  </si>
  <si>
    <t>1118114411E2</t>
  </si>
  <si>
    <t>PERMUTA DE: AGUIRRE GAZZANI, ROSA, Resolución Nº 4336-15-UGELP</t>
  </si>
  <si>
    <t>1001319393</t>
  </si>
  <si>
    <t>01319393</t>
  </si>
  <si>
    <t>LICENCIA SIN GOCE DE HABER POR MOTIVOS PARTICULARES DE:QUISPE GUILLEN, MARLENY, Resolución N° 1945, 2472</t>
  </si>
  <si>
    <t>LUIS VICTOR</t>
  </si>
  <si>
    <t>1001325313</t>
  </si>
  <si>
    <t>01325313</t>
  </si>
  <si>
    <t>1118114411E5</t>
  </si>
  <si>
    <t>ALLACUTIPA</t>
  </si>
  <si>
    <t>1001230055</t>
  </si>
  <si>
    <t>01230055</t>
  </si>
  <si>
    <t>1118114411E7</t>
  </si>
  <si>
    <t>DE GONZALES</t>
  </si>
  <si>
    <t>1001216530</t>
  </si>
  <si>
    <t>01216530</t>
  </si>
  <si>
    <t>1118114411E8</t>
  </si>
  <si>
    <t>ENCARGATURA DE:APAZA LUQUE, FELIX FREDEY, Resolución Nº -</t>
  </si>
  <si>
    <t>JUSTO EDWIN</t>
  </si>
  <si>
    <t>1044887636</t>
  </si>
  <si>
    <t>44887636</t>
  </si>
  <si>
    <t>1118114421E0</t>
  </si>
  <si>
    <t>MARTHA ROXANA</t>
  </si>
  <si>
    <t>1001310550</t>
  </si>
  <si>
    <t>01310550</t>
  </si>
  <si>
    <t>1118114421E1</t>
  </si>
  <si>
    <t>ARUCUTIPA</t>
  </si>
  <si>
    <t>INTA</t>
  </si>
  <si>
    <t>ANDRES AVELINO</t>
  </si>
  <si>
    <t>1001234273</t>
  </si>
  <si>
    <t>01234273</t>
  </si>
  <si>
    <t>1118114421E2</t>
  </si>
  <si>
    <t>CONSTANTINA</t>
  </si>
  <si>
    <t>1001211336</t>
  </si>
  <si>
    <t>01211336</t>
  </si>
  <si>
    <t>1118114421E4</t>
  </si>
  <si>
    <t>1002384137</t>
  </si>
  <si>
    <t>02384137</t>
  </si>
  <si>
    <t>1118114421E5</t>
  </si>
  <si>
    <t>VIANNEY ELIZENDA</t>
  </si>
  <si>
    <t>1001201932</t>
  </si>
  <si>
    <t>01201932</t>
  </si>
  <si>
    <t>1118114421E6</t>
  </si>
  <si>
    <t>GUIDO JAVIER</t>
  </si>
  <si>
    <t>1001248949</t>
  </si>
  <si>
    <t>01248949</t>
  </si>
  <si>
    <t>1118114421E7</t>
  </si>
  <si>
    <t>CESE POR LIMITE DE EDAD DE: CACERES SUCSO, CARLOS, Resolución Nº 4056-16-UGELP</t>
  </si>
  <si>
    <t>MILAGROS LEILA</t>
  </si>
  <si>
    <t>1045955952</t>
  </si>
  <si>
    <t>45955952</t>
  </si>
  <si>
    <t>1118114421E9</t>
  </si>
  <si>
    <t>RINA LISSBETH</t>
  </si>
  <si>
    <t>1001231658</t>
  </si>
  <si>
    <t>01231658</t>
  </si>
  <si>
    <t>1118114431E1</t>
  </si>
  <si>
    <t>NORA SONIA</t>
  </si>
  <si>
    <t>1001289540</t>
  </si>
  <si>
    <t>01289540</t>
  </si>
  <si>
    <t>1118114431E2</t>
  </si>
  <si>
    <t>EUFRACIO ANTOLIN</t>
  </si>
  <si>
    <t>1001224791</t>
  </si>
  <si>
    <t>01224791</t>
  </si>
  <si>
    <t>1118114431E4</t>
  </si>
  <si>
    <t>CHEVARRIA</t>
  </si>
  <si>
    <t>VALENZUELA</t>
  </si>
  <si>
    <t>ELIA NOEMI</t>
  </si>
  <si>
    <t>1001227096</t>
  </si>
  <si>
    <t>01227096</t>
  </si>
  <si>
    <t>1118114431E6</t>
  </si>
  <si>
    <t>CESE A SOLICITUD DE: COYA PONCE, JOSE ASDRUBAL, Resolución Nº 2892-2017-UGELP</t>
  </si>
  <si>
    <t>1001869362</t>
  </si>
  <si>
    <t>01869362</t>
  </si>
  <si>
    <t>1118114431E7</t>
  </si>
  <si>
    <t>CESE A SOLICITUD DE: CUEVAS PINEDA, ROSA SABINA, Resolución Nº 1535-15-UGELP</t>
  </si>
  <si>
    <t>1001204715</t>
  </si>
  <si>
    <t>01204715</t>
  </si>
  <si>
    <t>1118114441E1</t>
  </si>
  <si>
    <t>ANGEL ALFONSO</t>
  </si>
  <si>
    <t>1001213839</t>
  </si>
  <si>
    <t>01213839</t>
  </si>
  <si>
    <t>1118114441E3</t>
  </si>
  <si>
    <t>MARLENE MARISOL</t>
  </si>
  <si>
    <t>1001315046</t>
  </si>
  <si>
    <t>01315046</t>
  </si>
  <si>
    <t>1118114441E4</t>
  </si>
  <si>
    <t>MARTIN TEOBALDO</t>
  </si>
  <si>
    <t>1001221818</t>
  </si>
  <si>
    <t>01221818</t>
  </si>
  <si>
    <t>1118114441E5</t>
  </si>
  <si>
    <t>HUGO LEONARDO</t>
  </si>
  <si>
    <t>1001231785</t>
  </si>
  <si>
    <t>01231785</t>
  </si>
  <si>
    <t>1118114441E6</t>
  </si>
  <si>
    <t>CESE POR LIMITE DE EDAD DE: FLORES TUNI, LUCILA, Resolución Nº 2747-2013-UGELP</t>
  </si>
  <si>
    <t>YUJRA</t>
  </si>
  <si>
    <t>ALBERTO FELIX</t>
  </si>
  <si>
    <t>1001227529</t>
  </si>
  <si>
    <t>01227529</t>
  </si>
  <si>
    <t>1118114441E8</t>
  </si>
  <si>
    <t>ENCARGATURA DE:GINEZ CHOQUE, EDILBERTO SERGIO, Resolución Nº -</t>
  </si>
  <si>
    <t>BELIA</t>
  </si>
  <si>
    <t>1041162011</t>
  </si>
  <si>
    <t>41162011</t>
  </si>
  <si>
    <t>1118114451E0</t>
  </si>
  <si>
    <t>CARMELA</t>
  </si>
  <si>
    <t>1001220469</t>
  </si>
  <si>
    <t>01220469</t>
  </si>
  <si>
    <t>1118114451E1</t>
  </si>
  <si>
    <t>1001209842</t>
  </si>
  <si>
    <t>01209842</t>
  </si>
  <si>
    <t>1118114451E4</t>
  </si>
  <si>
    <t>1001311218</t>
  </si>
  <si>
    <t>01311218</t>
  </si>
  <si>
    <t>1118114451E5</t>
  </si>
  <si>
    <t>GAMERO</t>
  </si>
  <si>
    <t>MARIA JESUS ROSARIO</t>
  </si>
  <si>
    <t>1001249013</t>
  </si>
  <si>
    <t>01249013</t>
  </si>
  <si>
    <t>1118114451E7</t>
  </si>
  <si>
    <t>LUZA</t>
  </si>
  <si>
    <t>JUAN RUBEN</t>
  </si>
  <si>
    <t>1001264368</t>
  </si>
  <si>
    <t>01264368</t>
  </si>
  <si>
    <t>1118114451E8</t>
  </si>
  <si>
    <t>GERMAN ANTONIO</t>
  </si>
  <si>
    <t>1001216508</t>
  </si>
  <si>
    <t>01216508</t>
  </si>
  <si>
    <t>1118114461E0</t>
  </si>
  <si>
    <t>1001319467</t>
  </si>
  <si>
    <t>01319467</t>
  </si>
  <si>
    <t>1118114461E7</t>
  </si>
  <si>
    <t>1001227911</t>
  </si>
  <si>
    <t>01227911</t>
  </si>
  <si>
    <t>1118114461E8</t>
  </si>
  <si>
    <t>DESIGNACION COMO DIRECTIVO DE I.E. (R.S.G. 1551-2014) DE PAURO QUENAYA, GABINO</t>
  </si>
  <si>
    <t>PAYVA</t>
  </si>
  <si>
    <t>1041328926</t>
  </si>
  <si>
    <t>41328926</t>
  </si>
  <si>
    <t>1118114461E9</t>
  </si>
  <si>
    <t>CESE DE PERSONAL NOMBRADO : PINEDA AQUISE, TORIBIA PRIMITIVA, Resolución Nº 624-06-DREP</t>
  </si>
  <si>
    <t>1001227577</t>
  </si>
  <si>
    <t>01227577</t>
  </si>
  <si>
    <t>1118114471E0</t>
  </si>
  <si>
    <t>REASIGNACION POR UNIDAD FAMILIAR DE: TEJADA LAZO, LITA ROXANA, Resolución Nº 11485-15-UGEL AQP NORTE</t>
  </si>
  <si>
    <t>ALEJANDRINA MIRIAM</t>
  </si>
  <si>
    <t>1001288332</t>
  </si>
  <si>
    <t>01288332</t>
  </si>
  <si>
    <t>1118114471E2</t>
  </si>
  <si>
    <t>1001211874</t>
  </si>
  <si>
    <t>01211874</t>
  </si>
  <si>
    <t>1118114471E3</t>
  </si>
  <si>
    <t>LICENCIA SIN GOCE DE HABER POR ESTUDIOS DE ESPECIALIZACION DOCENTE DE:QUISPE PANCA, ALDER JHOSUE, Resolución N° 2113-2017</t>
  </si>
  <si>
    <t>JAVIER VICENTE</t>
  </si>
  <si>
    <t>1001264480</t>
  </si>
  <si>
    <t>01264480</t>
  </si>
  <si>
    <t>ALDER JHOSUE</t>
  </si>
  <si>
    <t>1001311591</t>
  </si>
  <si>
    <t>01311591</t>
  </si>
  <si>
    <t>1118114471E4</t>
  </si>
  <si>
    <t>ADANELA DE PILAR</t>
  </si>
  <si>
    <t>1001340102</t>
  </si>
  <si>
    <t>01340102</t>
  </si>
  <si>
    <t>1118114471E5</t>
  </si>
  <si>
    <t>1001218339</t>
  </si>
  <si>
    <t>01218339</t>
  </si>
  <si>
    <t>1118114471E6</t>
  </si>
  <si>
    <t>CESE DE PERSONAL NOMBRADO : ARIAS LIZARES, ANDRES, Resolución Nº 340-07-UGELP</t>
  </si>
  <si>
    <t>1001306358</t>
  </si>
  <si>
    <t>01306358</t>
  </si>
  <si>
    <t>1118114471E7</t>
  </si>
  <si>
    <t>LICENCIA SIN GOCE DE HABER POR MOTIVOS PARTICULARES DE:COTRADO QUISPE, JUAN ABRAHAM, Resolución N° 2827-2017</t>
  </si>
  <si>
    <t>PERMUTA DE: ROQUE YUPANQUI, RUBEN, Resolución Nº 665-15-UGELC</t>
  </si>
  <si>
    <t>JUAN ABRAHAM</t>
  </si>
  <si>
    <t>1001330898</t>
  </si>
  <si>
    <t>01330898</t>
  </si>
  <si>
    <t>1118114481E2</t>
  </si>
  <si>
    <t>REATEGUI</t>
  </si>
  <si>
    <t>ETCHMERB</t>
  </si>
  <si>
    <t>1001209939</t>
  </si>
  <si>
    <t>01209939</t>
  </si>
  <si>
    <t>1118114481E3</t>
  </si>
  <si>
    <t>PABLO LUCIO</t>
  </si>
  <si>
    <t>1001235324</t>
  </si>
  <si>
    <t>01235324</t>
  </si>
  <si>
    <t>1118114481E7</t>
  </si>
  <si>
    <t>CESE DE PERSONAL NOMBRADO : ZEGARRA UGARTE, SOLEDAD JACKELINE, Resolución Nº 455-07-DREP</t>
  </si>
  <si>
    <t>TEODORA ANA</t>
  </si>
  <si>
    <t>1001205496</t>
  </si>
  <si>
    <t>01205496</t>
  </si>
  <si>
    <t>1118114491E4</t>
  </si>
  <si>
    <t>CESE POR LIMITE DE EDAD DE: LUQUE SALAS, MIGUEL ANGEL, Resolución Nº 2610-14-UGELP</t>
  </si>
  <si>
    <t>1001227256</t>
  </si>
  <si>
    <t>01227256</t>
  </si>
  <si>
    <t>1118114491E5</t>
  </si>
  <si>
    <t>ENCARGATURA DE:PEREZ PAREDES, EDITH LUZ, Resolución Nº -</t>
  </si>
  <si>
    <t>LIZETH</t>
  </si>
  <si>
    <t>1045680052</t>
  </si>
  <si>
    <t>45680052</t>
  </si>
  <si>
    <t>1119214611E4</t>
  </si>
  <si>
    <t>REUBICACION DE PLAZA OCUPADA: Resolución Nº 3330-16-UGELP</t>
  </si>
  <si>
    <t>YLAQUITA</t>
  </si>
  <si>
    <t>1001219934</t>
  </si>
  <si>
    <t>01219934</t>
  </si>
  <si>
    <t>1151214351E6</t>
  </si>
  <si>
    <t>REUBICACION DE PLAZA OCUPADA: Resolución Nº 3908-16-UGELP</t>
  </si>
  <si>
    <t>1001316192</t>
  </si>
  <si>
    <t>01316192</t>
  </si>
  <si>
    <t>1118114431E3</t>
  </si>
  <si>
    <t>FELIPA TEONILA</t>
  </si>
  <si>
    <t>1001222973</t>
  </si>
  <si>
    <t>01222973</t>
  </si>
  <si>
    <t>1118114441E2</t>
  </si>
  <si>
    <t>LUZ MARLENY</t>
  </si>
  <si>
    <t>1001345278</t>
  </si>
  <si>
    <t>01345278</t>
  </si>
  <si>
    <t>1118114461E5</t>
  </si>
  <si>
    <t>MARCIA ISABEL</t>
  </si>
  <si>
    <t>1001297410</t>
  </si>
  <si>
    <t>01297410</t>
  </si>
  <si>
    <t>1118114481E4</t>
  </si>
  <si>
    <t>NANCY VICTORIA</t>
  </si>
  <si>
    <t>1001201694</t>
  </si>
  <si>
    <t>01201694</t>
  </si>
  <si>
    <t>1118114481E8</t>
  </si>
  <si>
    <t>OSCAR SATURNINO</t>
  </si>
  <si>
    <t>1001285924</t>
  </si>
  <si>
    <t>01285924</t>
  </si>
  <si>
    <t>1118114451E6</t>
  </si>
  <si>
    <t>1001214581</t>
  </si>
  <si>
    <t>01214581</t>
  </si>
  <si>
    <t>1118114491E1</t>
  </si>
  <si>
    <t>ESPECIALISTA ADMINISTRATIVO II</t>
  </si>
  <si>
    <t>CESE POR LIMITE DE EDAD DE: GILT ARAUJO, ADOLFO, Resolución Nº 4807-15-UGELP</t>
  </si>
  <si>
    <t>AZALIA</t>
  </si>
  <si>
    <t>1001340196</t>
  </si>
  <si>
    <t>01340196</t>
  </si>
  <si>
    <t>1118114421E8</t>
  </si>
  <si>
    <t>1001230398</t>
  </si>
  <si>
    <t>01230398</t>
  </si>
  <si>
    <t>1118114461E1</t>
  </si>
  <si>
    <t>1001305645</t>
  </si>
  <si>
    <t>01305645</t>
  </si>
  <si>
    <t>1118114461E4</t>
  </si>
  <si>
    <t>1001775152</t>
  </si>
  <si>
    <t>01775152</t>
  </si>
  <si>
    <t>1118114481E6</t>
  </si>
  <si>
    <t>CHOQUIMAMANI</t>
  </si>
  <si>
    <t>TEOFILO F</t>
  </si>
  <si>
    <t>1001205835</t>
  </si>
  <si>
    <t>01205835</t>
  </si>
  <si>
    <t>1118114411E3</t>
  </si>
  <si>
    <t>1001796473</t>
  </si>
  <si>
    <t>01796473</t>
  </si>
  <si>
    <t>1118114421E3</t>
  </si>
  <si>
    <t>CESE POR FALLECIMIENTO DE: BENAVIDEZ GOMEZ, AYDEE TERESA, Resolución Nº 3089-15-UGELP</t>
  </si>
  <si>
    <t>1001291230</t>
  </si>
  <si>
    <t>01291230</t>
  </si>
  <si>
    <t>1118114441E0</t>
  </si>
  <si>
    <t>WILBERT</t>
  </si>
  <si>
    <t>1002391429</t>
  </si>
  <si>
    <t>02391429</t>
  </si>
  <si>
    <t>1118114441E7</t>
  </si>
  <si>
    <t>JULIO UBALDO</t>
  </si>
  <si>
    <t>1001205713</t>
  </si>
  <si>
    <t>01205713</t>
  </si>
  <si>
    <t>1118114451E2</t>
  </si>
  <si>
    <t>ROTACION DE PERSONAL ADMINISTRATIVO DE:OLAGUIVEL QUENTA, MARTHA MARGOT, Resolución N° 3822-14-UGELP</t>
  </si>
  <si>
    <t>1001260911</t>
  </si>
  <si>
    <t>01260911</t>
  </si>
  <si>
    <t>1118114451E9</t>
  </si>
  <si>
    <t>1001267926</t>
  </si>
  <si>
    <t>01267926</t>
  </si>
  <si>
    <t>1118114461E2</t>
  </si>
  <si>
    <t>GERMAN FLORENCIO</t>
  </si>
  <si>
    <t>1001215866</t>
  </si>
  <si>
    <t>01215866</t>
  </si>
  <si>
    <t>1118114471E8</t>
  </si>
  <si>
    <t>SANTI</t>
  </si>
  <si>
    <t>1001226463</t>
  </si>
  <si>
    <t>01226463</t>
  </si>
  <si>
    <t>1118114471E9</t>
  </si>
  <si>
    <t>AIDA VICENTINA</t>
  </si>
  <si>
    <t>1001284824</t>
  </si>
  <si>
    <t>01284824</t>
  </si>
  <si>
    <t>1118114481E1</t>
  </si>
  <si>
    <t>1001320265</t>
  </si>
  <si>
    <t>01320265</t>
  </si>
  <si>
    <t>1118114491E2</t>
  </si>
  <si>
    <t>REUBICACION DE PLAZA OCUPADA : Resolución Nº 1080-05-UGELP</t>
  </si>
  <si>
    <t>NESTOR ALFONSO</t>
  </si>
  <si>
    <t>1001307222</t>
  </si>
  <si>
    <t>01307222</t>
  </si>
  <si>
    <t>1118114491E3</t>
  </si>
  <si>
    <t>NORMA LEONARDA</t>
  </si>
  <si>
    <t>1001228516</t>
  </si>
  <si>
    <t>01228516</t>
  </si>
  <si>
    <t>1169114311E8</t>
  </si>
  <si>
    <t>REUBICACION DE PLAZA OCUPADA: Resolución Nº 3367-16-UGELP</t>
  </si>
  <si>
    <t>MARCELINA CELESTINA</t>
  </si>
  <si>
    <t>1001213340</t>
  </si>
  <si>
    <t>01213340</t>
  </si>
  <si>
    <t>0578823</t>
  </si>
  <si>
    <t>LY033102</t>
  </si>
  <si>
    <t>IES CARLOS RUBINA BURGOS</t>
  </si>
  <si>
    <t>1131214411E4</t>
  </si>
  <si>
    <t>1001216086</t>
  </si>
  <si>
    <t>01216086</t>
  </si>
  <si>
    <t>1183113411E2</t>
  </si>
  <si>
    <t>REUBICACION DE PLAZA VACANTE: Resolución Nº 2536-16-UGELP</t>
  </si>
  <si>
    <t>1001312938</t>
  </si>
  <si>
    <t>01312938</t>
  </si>
  <si>
    <t>1152113451E3</t>
  </si>
  <si>
    <t>REUBICACION Y/O ADECUACION DE PLAZA VACANTE : Resolución Nº 755-10-UGELP</t>
  </si>
  <si>
    <t>ONESIMO SAMUEL</t>
  </si>
  <si>
    <t>1001217121</t>
  </si>
  <si>
    <t>01217121</t>
  </si>
  <si>
    <t>1119114521E8</t>
  </si>
  <si>
    <t>ENCARGATURA DE:HUATTA MOLLEAPAZA, ONESIMO SAMUEL, Resolución Nº -</t>
  </si>
  <si>
    <t>SONIA MARIA</t>
  </si>
  <si>
    <t>1001341862</t>
  </si>
  <si>
    <t>01341862</t>
  </si>
  <si>
    <t>1124813711E3</t>
  </si>
  <si>
    <t>REUBICACION DE PLAZA VACANTE: Resolución Nº 2074-2015-UGELP</t>
  </si>
  <si>
    <t>JAVIER SEBASTIAN</t>
  </si>
  <si>
    <t>1001310833</t>
  </si>
  <si>
    <t>01310833</t>
  </si>
  <si>
    <t>1131214411E3</t>
  </si>
  <si>
    <t>EDGAR FROILAN</t>
  </si>
  <si>
    <t>1001988966</t>
  </si>
  <si>
    <t>01988966</t>
  </si>
  <si>
    <t>1131214411E6</t>
  </si>
  <si>
    <t>1001203776</t>
  </si>
  <si>
    <t>01203776</t>
  </si>
  <si>
    <t>1131214411E7</t>
  </si>
  <si>
    <t>DESIGNACION COMO DIRECTIVO DE: CHIPANA MUSAJA, ELISEO SEGUN RSG Nº 279-2016</t>
  </si>
  <si>
    <t>1041305628</t>
  </si>
  <si>
    <t>41305628</t>
  </si>
  <si>
    <t>1131214411E8</t>
  </si>
  <si>
    <t>1001209729</t>
  </si>
  <si>
    <t>01209729</t>
  </si>
  <si>
    <t>1131214411E9</t>
  </si>
  <si>
    <t>CUBAS</t>
  </si>
  <si>
    <t>WILVER</t>
  </si>
  <si>
    <t>1002146527</t>
  </si>
  <si>
    <t>02146527</t>
  </si>
  <si>
    <t>1131214421E0</t>
  </si>
  <si>
    <t>ROGELIA</t>
  </si>
  <si>
    <t>1001335012</t>
  </si>
  <si>
    <t>01335012</t>
  </si>
  <si>
    <t>1131214421E2</t>
  </si>
  <si>
    <t>PEDRO DAVID</t>
  </si>
  <si>
    <t>1001316944</t>
  </si>
  <si>
    <t>01316944</t>
  </si>
  <si>
    <t>ENCARGATURA DE:FLORES BARRIGA, PEDRO DAVID, Resolución Nº -</t>
  </si>
  <si>
    <t>WILVER RAUL</t>
  </si>
  <si>
    <t>1001320354</t>
  </si>
  <si>
    <t>01320354</t>
  </si>
  <si>
    <t>1131214421E3</t>
  </si>
  <si>
    <t>1001332648</t>
  </si>
  <si>
    <t>01332648</t>
  </si>
  <si>
    <t>1131214421E7</t>
  </si>
  <si>
    <t>GRILLO</t>
  </si>
  <si>
    <t>LINA GAY</t>
  </si>
  <si>
    <t>1001221584</t>
  </si>
  <si>
    <t>01221584</t>
  </si>
  <si>
    <t>1131214421E9</t>
  </si>
  <si>
    <t>1001316139</t>
  </si>
  <si>
    <t>01316139</t>
  </si>
  <si>
    <t>LICENCIA SIN GOCE DE HABER POR MOTIVOS PARTICULARES DE:MADARIAGA COILA, JUAN CARLOS, Resolución N° 2663-2017-UGELP</t>
  </si>
  <si>
    <t>YAZMINA MADELEYNE</t>
  </si>
  <si>
    <t>1073041604</t>
  </si>
  <si>
    <t>73041604</t>
  </si>
  <si>
    <t>1131214431E2</t>
  </si>
  <si>
    <t>FRANCISCO BORJA</t>
  </si>
  <si>
    <t>1002393350</t>
  </si>
  <si>
    <t>02393350</t>
  </si>
  <si>
    <t>1131214431E6</t>
  </si>
  <si>
    <t>1001233923</t>
  </si>
  <si>
    <t>01233923</t>
  </si>
  <si>
    <t>1131214431E7</t>
  </si>
  <si>
    <t>1001308722</t>
  </si>
  <si>
    <t>01308722</t>
  </si>
  <si>
    <t>1131214431E8</t>
  </si>
  <si>
    <t>SOAÑA</t>
  </si>
  <si>
    <t>PEDRO HERNAN</t>
  </si>
  <si>
    <t>1001225462</t>
  </si>
  <si>
    <t>01225462</t>
  </si>
  <si>
    <t>1131214441E6</t>
  </si>
  <si>
    <t>REUBICACION DE PLAZA OCUPADA : Resolución Nº 574-09-UGELP</t>
  </si>
  <si>
    <t>CRISPIN</t>
  </si>
  <si>
    <t>1001255443</t>
  </si>
  <si>
    <t>01255443</t>
  </si>
  <si>
    <t>1131214441E7</t>
  </si>
  <si>
    <t>REUBICACION Y/O ADECUACION DE PLAZA VACANTE : Resolución Nº 587-09-UGELP</t>
  </si>
  <si>
    <t>LILIANA</t>
  </si>
  <si>
    <t>1001341228</t>
  </si>
  <si>
    <t>01341228</t>
  </si>
  <si>
    <t>1167114712E0</t>
  </si>
  <si>
    <t>REUBICACION DE PLAZA OCUPADA: Resolución Nº 4057-14-UGELP</t>
  </si>
  <si>
    <t>1001212730</t>
  </si>
  <si>
    <t>01212730</t>
  </si>
  <si>
    <t>1173713612E4</t>
  </si>
  <si>
    <t>REUBICACION DE PLAZA OCUPADA: Resolución Nº 1904-14-UGELP</t>
  </si>
  <si>
    <t>GIRON</t>
  </si>
  <si>
    <t>GENARO</t>
  </si>
  <si>
    <t>1001235100</t>
  </si>
  <si>
    <t>01235100</t>
  </si>
  <si>
    <t>921471216913</t>
  </si>
  <si>
    <t>REUBICACION DE PLAZA OCUPADA: Resolución Nº 2080-2017-UGELP</t>
  </si>
  <si>
    <t>1001314659</t>
  </si>
  <si>
    <t>01314659</t>
  </si>
  <si>
    <t>CD1E03802513</t>
  </si>
  <si>
    <t>BLANCA OLIVIA</t>
  </si>
  <si>
    <t>1042549552</t>
  </si>
  <si>
    <t>42549552</t>
  </si>
  <si>
    <t>CD1E04802513</t>
  </si>
  <si>
    <t>RITA KATERINE</t>
  </si>
  <si>
    <t>1044469660</t>
  </si>
  <si>
    <t>44469660</t>
  </si>
  <si>
    <t>CD1E05802513</t>
  </si>
  <si>
    <t>JOSE ELI</t>
  </si>
  <si>
    <t>1045705001</t>
  </si>
  <si>
    <t>45705001</t>
  </si>
  <si>
    <t>CD1E08802513</t>
  </si>
  <si>
    <t>1001332189</t>
  </si>
  <si>
    <t>01332189</t>
  </si>
  <si>
    <t>CD1E09802513</t>
  </si>
  <si>
    <t>MARITZA BRIGIDA</t>
  </si>
  <si>
    <t>1044518474</t>
  </si>
  <si>
    <t>44518474</t>
  </si>
  <si>
    <t>1131214421E6</t>
  </si>
  <si>
    <t>RAYNILDO WALTER</t>
  </si>
  <si>
    <t>1001218745</t>
  </si>
  <si>
    <t>01218745</t>
  </si>
  <si>
    <t>1131214441E1</t>
  </si>
  <si>
    <t>VELASCO</t>
  </si>
  <si>
    <t>LOLIN RENE</t>
  </si>
  <si>
    <t>1001292575</t>
  </si>
  <si>
    <t>01292575</t>
  </si>
  <si>
    <t>1131214411E5</t>
  </si>
  <si>
    <t>CESE POR LIMITE DE EDAD DE: BEGAZO ORTIZ, MAGDA BLANCA, Resolución Nº 4804-15-UGELP</t>
  </si>
  <si>
    <t>EFRAIN RICARDO</t>
  </si>
  <si>
    <t>1001343375</t>
  </si>
  <si>
    <t>01343375</t>
  </si>
  <si>
    <t>1131214411E2</t>
  </si>
  <si>
    <t>FULGENCIO</t>
  </si>
  <si>
    <t>1001280631</t>
  </si>
  <si>
    <t>01280631</t>
  </si>
  <si>
    <t>1131214421E1</t>
  </si>
  <si>
    <t>MIRIAM JOSEFA</t>
  </si>
  <si>
    <t>1001843268</t>
  </si>
  <si>
    <t>01843268</t>
  </si>
  <si>
    <t>1131214421E4</t>
  </si>
  <si>
    <t>1001211497</t>
  </si>
  <si>
    <t>01211497</t>
  </si>
  <si>
    <t>1131214421E5</t>
  </si>
  <si>
    <t>HUANACO</t>
  </si>
  <si>
    <t>ROSA NORMA</t>
  </si>
  <si>
    <t>1002267077</t>
  </si>
  <si>
    <t>02267077</t>
  </si>
  <si>
    <t>1131214431E3</t>
  </si>
  <si>
    <t>VICENTE ANASTACIO</t>
  </si>
  <si>
    <t>1001211249</t>
  </si>
  <si>
    <t>01211249</t>
  </si>
  <si>
    <t>1131214431E4</t>
  </si>
  <si>
    <t>BENIGNO GREGORIO</t>
  </si>
  <si>
    <t>1001230556</t>
  </si>
  <si>
    <t>01230556</t>
  </si>
  <si>
    <t>0239590</t>
  </si>
  <si>
    <t>LY033150</t>
  </si>
  <si>
    <t>IES VILLA FATIMA</t>
  </si>
  <si>
    <t>1111513431E5</t>
  </si>
  <si>
    <t>REUBICACION DE PLAZA VACANTE: Resolución Nº 2151-12-UGELP</t>
  </si>
  <si>
    <t>ENCARGATURA DE:JIMENEZ ESPILLICO, LUIZA AGUSTINA, Resolución Nº -</t>
  </si>
  <si>
    <t>1001310746</t>
  </si>
  <si>
    <t>01310746</t>
  </si>
  <si>
    <t>1116214411E2</t>
  </si>
  <si>
    <t>CESE POR LIMITE DE EDAD DE: AGUIRRE ARROYO, CLAUDIO FERMIN, Resolución Nº 2749-2013-UGELP</t>
  </si>
  <si>
    <t>WILBER MERLING</t>
  </si>
  <si>
    <t>1001322821</t>
  </si>
  <si>
    <t>01322821</t>
  </si>
  <si>
    <t>1116214411E4</t>
  </si>
  <si>
    <t>CESE A SOLICITUD DE: CASTILLO CORDERO, AUGUSTO, Resolución Nº 257-12-UGELP</t>
  </si>
  <si>
    <t>HUMBERTO EVANS</t>
  </si>
  <si>
    <t>1001344038</t>
  </si>
  <si>
    <t>01344038</t>
  </si>
  <si>
    <t>1116214411E5</t>
  </si>
  <si>
    <t>1001289580</t>
  </si>
  <si>
    <t>01289580</t>
  </si>
  <si>
    <t>1116214411E6</t>
  </si>
  <si>
    <t>REASIGNACION DE : TITO QUISPE, EDWIN PRESENTACION, Resolución Nº 2326-08-UGELP</t>
  </si>
  <si>
    <t>MARCIAL DORVAL</t>
  </si>
  <si>
    <t>1001314819</t>
  </si>
  <si>
    <t>01314819</t>
  </si>
  <si>
    <t>1116214411E7</t>
  </si>
  <si>
    <t>VLADIMIR</t>
  </si>
  <si>
    <t>1001843245</t>
  </si>
  <si>
    <t>01843245</t>
  </si>
  <si>
    <t>1116214411E8</t>
  </si>
  <si>
    <t>CESE DE PERSONAL NOMBRADO : VILLASANTE SARAVIA, SIMON EDUARDO, Resolución Nº 752-05-DREP</t>
  </si>
  <si>
    <t>OLEGARIO</t>
  </si>
  <si>
    <t>1001767150</t>
  </si>
  <si>
    <t>01767150</t>
  </si>
  <si>
    <t>1116214411E3</t>
  </si>
  <si>
    <t>CESE A SOLICITUD DE: ROQUE CUTIPA, IRENE, Resolución Nº 1698-2017-UGELP</t>
  </si>
  <si>
    <t>1042541452</t>
  </si>
  <si>
    <t>42541452</t>
  </si>
  <si>
    <t>0474403</t>
  </si>
  <si>
    <t>LY033175</t>
  </si>
  <si>
    <t>NUESTRA SEÑORA DE LA MERCED</t>
  </si>
  <si>
    <t>1168214411E6</t>
  </si>
  <si>
    <t>SARZOSO</t>
  </si>
  <si>
    <t>1001760160</t>
  </si>
  <si>
    <t>01760160</t>
  </si>
  <si>
    <t>1029644</t>
  </si>
  <si>
    <t>LY043030</t>
  </si>
  <si>
    <t>IES VILLA DEL LAGO</t>
  </si>
  <si>
    <t>1114114541E8</t>
  </si>
  <si>
    <t>DESPLAZAMIENTO DE PERSONAL NOMBRADO : ZAVALETA PARILLO, JORGE, Resolución Nº 409-07-UGELP</t>
  </si>
  <si>
    <t>1001282556</t>
  </si>
  <si>
    <t>01282556</t>
  </si>
  <si>
    <t>1114114511E0</t>
  </si>
  <si>
    <t>1001218248</t>
  </si>
  <si>
    <t>01218248</t>
  </si>
  <si>
    <t>1114114511E4</t>
  </si>
  <si>
    <t>CESE POR LIMITE DE EDAD DE: GALINDO CORDERO, JEREMIAS, Resolución Nº 2762-2013-UGELP</t>
  </si>
  <si>
    <t>1001852782</t>
  </si>
  <si>
    <t>01852782</t>
  </si>
  <si>
    <t>1114114511E6</t>
  </si>
  <si>
    <t>1001320866</t>
  </si>
  <si>
    <t>01320866</t>
  </si>
  <si>
    <t>1114114521E4</t>
  </si>
  <si>
    <t>RETIRO DEL SERVICIO POR LA 2da. DISPOSICION COMPLEMENTARIA TRANSITORIA Y FINAL LEY Nº 29944 DE: CUTIPA VELASQUEZ, ELISBAN GIL</t>
  </si>
  <si>
    <t>1001220369</t>
  </si>
  <si>
    <t>01220369</t>
  </si>
  <si>
    <t>1114114521E5</t>
  </si>
  <si>
    <t>1001231607</t>
  </si>
  <si>
    <t>01231607</t>
  </si>
  <si>
    <t>1114114521E6</t>
  </si>
  <si>
    <t>SARDON DE PIZARRO</t>
  </si>
  <si>
    <t>ROSA BLANCA</t>
  </si>
  <si>
    <t>1001213010</t>
  </si>
  <si>
    <t>01213010</t>
  </si>
  <si>
    <t>1114114521E7</t>
  </si>
  <si>
    <t>YSABEL CRISTINA</t>
  </si>
  <si>
    <t>1029401992</t>
  </si>
  <si>
    <t>29401992</t>
  </si>
  <si>
    <t>1114114521E8</t>
  </si>
  <si>
    <t>DE BARRIOS</t>
  </si>
  <si>
    <t>NICOLAZA YOBANA</t>
  </si>
  <si>
    <t>1001335653</t>
  </si>
  <si>
    <t>01335653</t>
  </si>
  <si>
    <t>1114114531E1</t>
  </si>
  <si>
    <t>NELLY RUTH</t>
  </si>
  <si>
    <t>1001226165</t>
  </si>
  <si>
    <t>01226165</t>
  </si>
  <si>
    <t>1114114531E3</t>
  </si>
  <si>
    <t>DESIGNACION COMO DIRECTIVO DE: CALDERON AROAPAZA, OLIVER LUIS SEGUN RSG Nº 279-2016</t>
  </si>
  <si>
    <t>QUINTEROS</t>
  </si>
  <si>
    <t>LAURA DIANA</t>
  </si>
  <si>
    <t>1044245231</t>
  </si>
  <si>
    <t>44245231</t>
  </si>
  <si>
    <t>1114114531E8</t>
  </si>
  <si>
    <t>CESE POR LIMITE DE EDAD DE: NEYRA ALANOCA, VICTORIA, Resolución Nº 4194-15-UGELP</t>
  </si>
  <si>
    <t>1001296997</t>
  </si>
  <si>
    <t>01296997</t>
  </si>
  <si>
    <t>1114114531E9</t>
  </si>
  <si>
    <t>1001230957</t>
  </si>
  <si>
    <t>01230957</t>
  </si>
  <si>
    <t>1114114541E0</t>
  </si>
  <si>
    <t>LEY Nº 27491</t>
  </si>
  <si>
    <t>JOHNNY FREDDY</t>
  </si>
  <si>
    <t>1001319571</t>
  </si>
  <si>
    <t>01319571</t>
  </si>
  <si>
    <t>1114114541E1</t>
  </si>
  <si>
    <t>PERMUTA DE : ORDOÑEZ CENTENO, TEOFILO, Resolución Nº 222-08-UGELP</t>
  </si>
  <si>
    <t>JUAN VICENTE</t>
  </si>
  <si>
    <t>1001304714</t>
  </si>
  <si>
    <t>01304714</t>
  </si>
  <si>
    <t>1114114541E3</t>
  </si>
  <si>
    <t>1001306362</t>
  </si>
  <si>
    <t>01306362</t>
  </si>
  <si>
    <t>1114114541E4</t>
  </si>
  <si>
    <t>1001334627</t>
  </si>
  <si>
    <t>01334627</t>
  </si>
  <si>
    <t>1114114541E5</t>
  </si>
  <si>
    <t>DESIGNACION COMO DIRECTIVO DE I.E. (R.S.G. 1551-2014) DE MAZUELOS CHAVEZ, PABLO</t>
  </si>
  <si>
    <t>CARRANZA</t>
  </si>
  <si>
    <t>1044720861</t>
  </si>
  <si>
    <t>44720861</t>
  </si>
  <si>
    <t>1114114541E6</t>
  </si>
  <si>
    <t>BEATRIZ PRIMITIVA</t>
  </si>
  <si>
    <t>1001230454</t>
  </si>
  <si>
    <t>01230454</t>
  </si>
  <si>
    <t>1114114541E7</t>
  </si>
  <si>
    <t>CESE A SOLICITUD DE: VILLAGRA CASTILLO, RANULFO VIDIS, Resolución Nº 4727-15-UGELP</t>
  </si>
  <si>
    <t>LAGUNA</t>
  </si>
  <si>
    <t>CARLOS MIGUEL</t>
  </si>
  <si>
    <t>1001229172</t>
  </si>
  <si>
    <t>01229172</t>
  </si>
  <si>
    <t>1114114521E1</t>
  </si>
  <si>
    <t>SUSANA LUZMILA</t>
  </si>
  <si>
    <t>1001207525</t>
  </si>
  <si>
    <t>01207525</t>
  </si>
  <si>
    <t>1114114521E2</t>
  </si>
  <si>
    <t>CESE POR SEPARACION DEFINITIVA DE: BARREDA CALA, GERMAN CARLOS, Resolución Nº 2904-15-UGELP</t>
  </si>
  <si>
    <t>1001225824</t>
  </si>
  <si>
    <t>01225824</t>
  </si>
  <si>
    <t>1114114521E9</t>
  </si>
  <si>
    <t>NELIA ALICIA</t>
  </si>
  <si>
    <t>1001201788</t>
  </si>
  <si>
    <t>01201788</t>
  </si>
  <si>
    <t>1114114531E2</t>
  </si>
  <si>
    <t>JOSE RAYMUNDO</t>
  </si>
  <si>
    <t>1001228067</t>
  </si>
  <si>
    <t>01228067</t>
  </si>
  <si>
    <t>1114114541E2</t>
  </si>
  <si>
    <t>ROLANDO</t>
  </si>
  <si>
    <t>1001214229</t>
  </si>
  <si>
    <t>01214229</t>
  </si>
  <si>
    <t>1114114521E3</t>
  </si>
  <si>
    <t>FERMIN DANIEL</t>
  </si>
  <si>
    <t>1001240007</t>
  </si>
  <si>
    <t>01240007</t>
  </si>
  <si>
    <t>1114114531E4</t>
  </si>
  <si>
    <t>1001277041</t>
  </si>
  <si>
    <t>01277041</t>
  </si>
  <si>
    <t>1114114531E7</t>
  </si>
  <si>
    <t>1001209199</t>
  </si>
  <si>
    <t>01209199</t>
  </si>
  <si>
    <t>0239822</t>
  </si>
  <si>
    <t>LY043060</t>
  </si>
  <si>
    <t>IES INDUSTRIAL 32</t>
  </si>
  <si>
    <t>1117114511E0</t>
  </si>
  <si>
    <t>CESE POR FALLECIMIENTO DE: CABRERA NINA, JOSE ANTONIO, Resolución Nº 572-12-UGELP</t>
  </si>
  <si>
    <t>RUSTO FAUSTO</t>
  </si>
  <si>
    <t>1001317626</t>
  </si>
  <si>
    <t>01317626</t>
  </si>
  <si>
    <t>1117114581E4</t>
  </si>
  <si>
    <t>UBICACION DE PROFESORES (de Directivo a Profesor) DE:TITALO CCAMA, SABAS NICOLAS</t>
  </si>
  <si>
    <t>PAUL</t>
  </si>
  <si>
    <t>1001314987</t>
  </si>
  <si>
    <t>01314987</t>
  </si>
  <si>
    <t>1117114581E8</t>
  </si>
  <si>
    <t>CESE CHAMBI TESILLO VIDAL</t>
  </si>
  <si>
    <t>HIQUISI</t>
  </si>
  <si>
    <t>ARMANDO MARINO</t>
  </si>
  <si>
    <t>1001286975</t>
  </si>
  <si>
    <t>01286975</t>
  </si>
  <si>
    <t>1117114531E2</t>
  </si>
  <si>
    <t>CESE POR LIMITE DE EDAD DE: CUENTAS MENDIZABAL, CESAR, Resolución Nº 2552-2017-UGELP</t>
  </si>
  <si>
    <t>SANDIA</t>
  </si>
  <si>
    <t>1001210551</t>
  </si>
  <si>
    <t>01210551</t>
  </si>
  <si>
    <t>1117114531E3</t>
  </si>
  <si>
    <t>CESE DE PERSONAL NOMBRADO : CURO YUCRA, BARBARA CRISOLOGA, Resolución Nº 490-05-DREP</t>
  </si>
  <si>
    <t>CIRO WALTHER</t>
  </si>
  <si>
    <t>1001304477</t>
  </si>
  <si>
    <t>01304477</t>
  </si>
  <si>
    <t>1117114571E6</t>
  </si>
  <si>
    <t>CESE POR LIMITE DE EDAD DE: TICONA QUIZA, NICOLAS, Resolución Nº 3364-15-UGELP</t>
  </si>
  <si>
    <t>AYLLON</t>
  </si>
  <si>
    <t>EMILDA</t>
  </si>
  <si>
    <t>1001216683</t>
  </si>
  <si>
    <t>01216683</t>
  </si>
  <si>
    <t>1117114581E7</t>
  </si>
  <si>
    <t>CESE DE CALUMANI VENEGAS GUALBERTO RD 1449-04 DREP</t>
  </si>
  <si>
    <t>ANA JOSUE</t>
  </si>
  <si>
    <t>1001234239</t>
  </si>
  <si>
    <t>01234239</t>
  </si>
  <si>
    <t>1117114511E2</t>
  </si>
  <si>
    <t>CESE POR LIMITE DE EDAD DE: AGUILAR PACHO, ELOY, Resolución Nº 2756-2013-UGELP</t>
  </si>
  <si>
    <t>SABAS NICOLAS</t>
  </si>
  <si>
    <t>1001242352</t>
  </si>
  <si>
    <t>01242352</t>
  </si>
  <si>
    <t>1117114511E3</t>
  </si>
  <si>
    <t>DESIGNACION COMO ESPECIALISTA EN EDUCACION DE ALANGUIA COLLATUPA, GERVACIA CRISTINA RSG Nº 279-2016</t>
  </si>
  <si>
    <t>MARILY</t>
  </si>
  <si>
    <t>1042980384</t>
  </si>
  <si>
    <t>42980384</t>
  </si>
  <si>
    <t>1117114511E4</t>
  </si>
  <si>
    <t>DESIGNACION COMO DIRECTIVO DE I.E. (R.S.G. 1551-2014) DE AROHUANCA NINA, RUSTO FAUSTO</t>
  </si>
  <si>
    <t>1001316336</t>
  </si>
  <si>
    <t>01316336</t>
  </si>
  <si>
    <t>1117114511E5</t>
  </si>
  <si>
    <t>PERMUTA DE : ARUHUANCA HUANCA, ALFREDO, Resolución Nº 221-08-UGELP</t>
  </si>
  <si>
    <t>1001212618</t>
  </si>
  <si>
    <t>01212618</t>
  </si>
  <si>
    <t>1117114511E7</t>
  </si>
  <si>
    <t>ENCARGATURA DE:AYLLON PARI, EMILDA, Resolución Nº -</t>
  </si>
  <si>
    <t>CORI</t>
  </si>
  <si>
    <t>1045895283</t>
  </si>
  <si>
    <t>45895283</t>
  </si>
  <si>
    <t>1117114511E9</t>
  </si>
  <si>
    <t>BIRREO</t>
  </si>
  <si>
    <t>PEDRO LUCAS</t>
  </si>
  <si>
    <t>1001201363</t>
  </si>
  <si>
    <t>01201363</t>
  </si>
  <si>
    <t>1117114521E0</t>
  </si>
  <si>
    <t>HERMAS ELENA</t>
  </si>
  <si>
    <t>1001219787</t>
  </si>
  <si>
    <t>01219787</t>
  </si>
  <si>
    <t>1117114521E2</t>
  </si>
  <si>
    <t>PIEDAD JULIA</t>
  </si>
  <si>
    <t>1001312247</t>
  </si>
  <si>
    <t>01312247</t>
  </si>
  <si>
    <t>1117114521E3</t>
  </si>
  <si>
    <t>DESIGNACION COMO DIRECTIVO DE: CCOSI MAMANI, DENIS ELMER SEGUN RSG Nº 279-2016</t>
  </si>
  <si>
    <t>1042837914</t>
  </si>
  <si>
    <t>42837914</t>
  </si>
  <si>
    <t>1117114521E4</t>
  </si>
  <si>
    <t>PELAYO SERGIO</t>
  </si>
  <si>
    <t>1001230660</t>
  </si>
  <si>
    <t>01230660</t>
  </si>
  <si>
    <t>1117114521E7</t>
  </si>
  <si>
    <t>TEVEZ</t>
  </si>
  <si>
    <t>MARIA ERMENIA</t>
  </si>
  <si>
    <t>1001220223</t>
  </si>
  <si>
    <t>01220223</t>
  </si>
  <si>
    <t>1117114531E0</t>
  </si>
  <si>
    <t>REASIGNACION POR UNIDAD FAMILIAR DE: ESPEZUA SALMON, ELIANA REBECA, Resolución Nº 0652-13-UGEL TACNA</t>
  </si>
  <si>
    <t>1001304314</t>
  </si>
  <si>
    <t>01304314</t>
  </si>
  <si>
    <t>LICENCIA SIN GOCE DE HABER POR MOTIVOS PARTICULARES DE:BAILON ARI, ALFREDO, Resolución N° 1345-2017-UGELP</t>
  </si>
  <si>
    <t>CALSINA</t>
  </si>
  <si>
    <t>PAUL SERGIO</t>
  </si>
  <si>
    <t>1043163121</t>
  </si>
  <si>
    <t>43163121</t>
  </si>
  <si>
    <t>1117114531E4</t>
  </si>
  <si>
    <t>ASCENSO A CARGOS DIRECTIVOS : CUSI ALFARO, MARCOS, Resolución Nº 1060-05-UGELP</t>
  </si>
  <si>
    <t>1001315101</t>
  </si>
  <si>
    <t>01315101</t>
  </si>
  <si>
    <t>1117114531E7</t>
  </si>
  <si>
    <t>WILY SALOMON</t>
  </si>
  <si>
    <t>1002145077</t>
  </si>
  <si>
    <t>02145077</t>
  </si>
  <si>
    <t>1117114531E8</t>
  </si>
  <si>
    <t>ENCARGATURA DE:ENRIQUEZ TAVERA, ANA JOSUE, Resolución Nº -</t>
  </si>
  <si>
    <t>1001318311</t>
  </si>
  <si>
    <t>01318311</t>
  </si>
  <si>
    <t>1117114531E9</t>
  </si>
  <si>
    <t>1001264342</t>
  </si>
  <si>
    <t>01264342</t>
  </si>
  <si>
    <t>1117114541E0</t>
  </si>
  <si>
    <t>1001217063</t>
  </si>
  <si>
    <t>01217063</t>
  </si>
  <si>
    <t>1117114541E1</t>
  </si>
  <si>
    <t>AIVAR</t>
  </si>
  <si>
    <t>1001231621</t>
  </si>
  <si>
    <t>01231621</t>
  </si>
  <si>
    <t>1117114541E2</t>
  </si>
  <si>
    <t>FRIDA PETRONILA</t>
  </si>
  <si>
    <t>1001223970</t>
  </si>
  <si>
    <t>01223970</t>
  </si>
  <si>
    <t>1117114541E3</t>
  </si>
  <si>
    <t>CESE A SOLICITUD DE: FLORES FLORES, ROSENDO, Resolución Nº 2627-16-UGELP</t>
  </si>
  <si>
    <t>ELIZABETH MARIANELA</t>
  </si>
  <si>
    <t>1001218273</t>
  </si>
  <si>
    <t>01218273</t>
  </si>
  <si>
    <t>1117114541E6</t>
  </si>
  <si>
    <t>IVAN JOEL</t>
  </si>
  <si>
    <t>LICENCIA SIN GOCE DE HABER POR DESEMPEÑO DE FUNCION PUBLICA</t>
  </si>
  <si>
    <t>1001308537</t>
  </si>
  <si>
    <t>01308537</t>
  </si>
  <si>
    <t>LICENCIA SIN GOCE DE HABER POR DESEMPEÑO DE FUNCION PUBLICA DE:FLORES QUISPE, IVAN JOEL, Resolución N° 177-15-UGELP</t>
  </si>
  <si>
    <t>ROGER DONATO</t>
  </si>
  <si>
    <t>1042186116</t>
  </si>
  <si>
    <t>42186116</t>
  </si>
  <si>
    <t>1117114541E9</t>
  </si>
  <si>
    <t>ENCARGATURA DE:GONZALES PEREZ, CIRO WALTHER, Resolución Nº -</t>
  </si>
  <si>
    <t>MIGUEL EUGENIO</t>
  </si>
  <si>
    <t>1001317687</t>
  </si>
  <si>
    <t>01317687</t>
  </si>
  <si>
    <t>1117114551E0</t>
  </si>
  <si>
    <t>CESE DE PERSONAL NOMBRADO : PAREDES BORDA, MARIA ANTONIETA, Resolución Nº .</t>
  </si>
  <si>
    <t>QQUECHO</t>
  </si>
  <si>
    <t>1024940568</t>
  </si>
  <si>
    <t>24940568</t>
  </si>
  <si>
    <t>1117114551E4</t>
  </si>
  <si>
    <t>1001211873</t>
  </si>
  <si>
    <t>01211873</t>
  </si>
  <si>
    <t>1117114551E6</t>
  </si>
  <si>
    <t>1001207130</t>
  </si>
  <si>
    <t>01207130</t>
  </si>
  <si>
    <t>1117114551E7</t>
  </si>
  <si>
    <t>1001209390</t>
  </si>
  <si>
    <t>01209390</t>
  </si>
  <si>
    <t>1117114551E9</t>
  </si>
  <si>
    <t>PACOVILCA</t>
  </si>
  <si>
    <t>1001219118</t>
  </si>
  <si>
    <t>01219118</t>
  </si>
  <si>
    <t>1117114561E1</t>
  </si>
  <si>
    <t>RETIRO DEL SERVICIO POR LA 2da. DISPOSICION COMPLEMENTARIA TRANSITORIA Y FINAL LEY Nº 29944 DE: PERALTA YUGRA, FIDEL</t>
  </si>
  <si>
    <t>VERGARA</t>
  </si>
  <si>
    <t>MASHIEL YUDY</t>
  </si>
  <si>
    <t>1001318941</t>
  </si>
  <si>
    <t>01318941</t>
  </si>
  <si>
    <t>1117114561E2</t>
  </si>
  <si>
    <t>HUMBERTO ELISBAN</t>
  </si>
  <si>
    <t>1001201399</t>
  </si>
  <si>
    <t>01201399</t>
  </si>
  <si>
    <t>1117114561E3</t>
  </si>
  <si>
    <t>SILA</t>
  </si>
  <si>
    <t>1001305277</t>
  </si>
  <si>
    <t>01305277</t>
  </si>
  <si>
    <t>1117114561E5</t>
  </si>
  <si>
    <t>DESIGNACION COMO DIRECTIVO DE: QUISPE FLORES, LOURDES MARCELINA SEGUN RSG Nº 279-2016</t>
  </si>
  <si>
    <t>WILMER LUIS</t>
  </si>
  <si>
    <t>1001323785</t>
  </si>
  <si>
    <t>01323785</t>
  </si>
  <si>
    <t>1117114561E6</t>
  </si>
  <si>
    <t>CESE DE PERSONAL NOMBRADO : QUISPE ROJAS, JOSE, Resolución Nº 234-06-DREP</t>
  </si>
  <si>
    <t>IRMA DELIA</t>
  </si>
  <si>
    <t>1001220324</t>
  </si>
  <si>
    <t>01220324</t>
  </si>
  <si>
    <t>1117114561E7</t>
  </si>
  <si>
    <t>DESIGNACION COMO DIRECTIVO DE: QUISPE VILCA, ANDRES LEONIDAS SEGUN RSG Nº 279-2016</t>
  </si>
  <si>
    <t>1001311459</t>
  </si>
  <si>
    <t>01311459</t>
  </si>
  <si>
    <t>1117114561E8</t>
  </si>
  <si>
    <t>CESE A SOLICITUD DE: RAMOS CONDORI, RODOLFO EZEQUIEL, Resolución Nº 1041-12-UGELP</t>
  </si>
  <si>
    <t>SAUL BALDOMERO</t>
  </si>
  <si>
    <t>1001330033</t>
  </si>
  <si>
    <t>01330033</t>
  </si>
  <si>
    <t>1117114561E9</t>
  </si>
  <si>
    <t>1001309952</t>
  </si>
  <si>
    <t>01309952</t>
  </si>
  <si>
    <t>1117114571E0</t>
  </si>
  <si>
    <t>SATURNINO</t>
  </si>
  <si>
    <t>1001310294</t>
  </si>
  <si>
    <t>01310294</t>
  </si>
  <si>
    <t>1117114571E1</t>
  </si>
  <si>
    <t>1001305424</t>
  </si>
  <si>
    <t>01305424</t>
  </si>
  <si>
    <t>1117114571E3</t>
  </si>
  <si>
    <t>PATRICIA DE AMERICA</t>
  </si>
  <si>
    <t>1001315634</t>
  </si>
  <si>
    <t>01315634</t>
  </si>
  <si>
    <t>1117114571E4</t>
  </si>
  <si>
    <t>REASIGNACION DE PERSONAL NOMBRADO : SERQUEN FERNANDEZ, MARIA ESTHER, Resolución Nº 1099-07-GRLAM</t>
  </si>
  <si>
    <t>JORGE DIONICIO</t>
  </si>
  <si>
    <t>1001320956</t>
  </si>
  <si>
    <t>01320956</t>
  </si>
  <si>
    <t>1117114571E5</t>
  </si>
  <si>
    <t>TALIZO</t>
  </si>
  <si>
    <t>1001205624</t>
  </si>
  <si>
    <t>01205624</t>
  </si>
  <si>
    <t>1117114571E7</t>
  </si>
  <si>
    <t>1001228889</t>
  </si>
  <si>
    <t>01228889</t>
  </si>
  <si>
    <t>1117114571E8</t>
  </si>
  <si>
    <t>ASCENSO A CARGOS DIRECTIVOS : HIQUISI TITO, ARMANDO MARINO, Resolución Nº 1876-06-UGELP</t>
  </si>
  <si>
    <t>1040170773</t>
  </si>
  <si>
    <t>40170773</t>
  </si>
  <si>
    <t>1117114571E9</t>
  </si>
  <si>
    <t>1001315740</t>
  </si>
  <si>
    <t>01315740</t>
  </si>
  <si>
    <t>1117114581E2</t>
  </si>
  <si>
    <t>REASIGNACION DE : PROVINCIA MURILLO EDGAR</t>
  </si>
  <si>
    <t>1001308712</t>
  </si>
  <si>
    <t>01308712</t>
  </si>
  <si>
    <t>1117114591E2</t>
  </si>
  <si>
    <t>ASCENSO A CARGOS DIRECTIVOS : HUANCA MAMANI, JUAN CARLOS, Resolución Nº 1883-06-UGELP</t>
  </si>
  <si>
    <t>LIBERATO</t>
  </si>
  <si>
    <t>1001869437</t>
  </si>
  <si>
    <t>01869437</t>
  </si>
  <si>
    <t>1117114591E3</t>
  </si>
  <si>
    <t>REUBICACION DE PLAZA OCUPADA : Resolución Nº 1037-05-UGELP</t>
  </si>
  <si>
    <t>ENCARGATURA DE:CHAMBILLA SANDIA, SANTIAGO, Resolución Nº -</t>
  </si>
  <si>
    <t>MARRON</t>
  </si>
  <si>
    <t>FLOR GREGORIA</t>
  </si>
  <si>
    <t>1043349869</t>
  </si>
  <si>
    <t>43349869</t>
  </si>
  <si>
    <t>1117114591E4</t>
  </si>
  <si>
    <t>REUBICACION DE PLAZA OCUPADA : Resolución Nº 1755-07-UGELP</t>
  </si>
  <si>
    <t>ANA VALENTINA</t>
  </si>
  <si>
    <t>1001315904</t>
  </si>
  <si>
    <t>01315904</t>
  </si>
  <si>
    <t>1117114591E5</t>
  </si>
  <si>
    <t>REUBICACION DE PLAZA OCUPADA : Resolución Nº 1961-08-UGELP</t>
  </si>
  <si>
    <t>1001281872</t>
  </si>
  <si>
    <t>01281872</t>
  </si>
  <si>
    <t>1162114821E1</t>
  </si>
  <si>
    <t>DESIGNACION COMO ESPECIALISTA EN EDUCACION DE RAMOS ALIAGA, NOEMI YESENIA RSG Nº 279-2016</t>
  </si>
  <si>
    <t>TEOFILA SANTA</t>
  </si>
  <si>
    <t>1001341209</t>
  </si>
  <si>
    <t>01341209</t>
  </si>
  <si>
    <t>1169214411E2</t>
  </si>
  <si>
    <t>REUBICACION DE PLAZA OCUPADA: Resolución Nº 2247-14-UGELP</t>
  </si>
  <si>
    <t>1001322826</t>
  </si>
  <si>
    <t>01322826</t>
  </si>
  <si>
    <t>1187118511E0</t>
  </si>
  <si>
    <t>REUBICACION DE PLAZA OCUPADA: Resolución Nº 151-06-UGELP</t>
  </si>
  <si>
    <t>1001321211</t>
  </si>
  <si>
    <t>01321211</t>
  </si>
  <si>
    <t>1187118511E2</t>
  </si>
  <si>
    <t>REUBICACION DE PLAZA OCUPADA: Resolución Nº 2235-2017-UGELP</t>
  </si>
  <si>
    <t>LUCIO ALBERTO</t>
  </si>
  <si>
    <t>1001204183</t>
  </si>
  <si>
    <t>01204183</t>
  </si>
  <si>
    <t>1187118511E7</t>
  </si>
  <si>
    <t>1001315799</t>
  </si>
  <si>
    <t>01315799</t>
  </si>
  <si>
    <t>1193213511E2</t>
  </si>
  <si>
    <t>CESE POR LIMITE DE EDAD DE: RAMOS FLORES, PABLO MARCIAL, Resolución Nº 4047-16-UGELP</t>
  </si>
  <si>
    <t>WILBER BELARMINO</t>
  </si>
  <si>
    <t>1040357931</t>
  </si>
  <si>
    <t>40357931</t>
  </si>
  <si>
    <t>921431216913</t>
  </si>
  <si>
    <t>BONIFAZ</t>
  </si>
  <si>
    <t>REYNERIO</t>
  </si>
  <si>
    <t>1001205708</t>
  </si>
  <si>
    <t>01205708</t>
  </si>
  <si>
    <t>1117114511E6</t>
  </si>
  <si>
    <t>EDGAR CARLOS</t>
  </si>
  <si>
    <t>1001233640</t>
  </si>
  <si>
    <t>01233640</t>
  </si>
  <si>
    <t>1117114521E8</t>
  </si>
  <si>
    <t>CESE A SOLICITUD DE: CHIPANA TARQUI, ASCENCIO, Resolución Nº 3008-2017-UGELP</t>
  </si>
  <si>
    <t>ELMA</t>
  </si>
  <si>
    <t>1001344106</t>
  </si>
  <si>
    <t>01344106</t>
  </si>
  <si>
    <t>1117114541E4</t>
  </si>
  <si>
    <t>DOMINGA</t>
  </si>
  <si>
    <t>1001210009</t>
  </si>
  <si>
    <t>01210009</t>
  </si>
  <si>
    <t>1117114561E0</t>
  </si>
  <si>
    <t>MARTHA CLARET</t>
  </si>
  <si>
    <t>1001234039</t>
  </si>
  <si>
    <t>01234039</t>
  </si>
  <si>
    <t>1117114521E9</t>
  </si>
  <si>
    <t>ESPECIALISTA ADMINISTRATIVO III</t>
  </si>
  <si>
    <t>1001281114</t>
  </si>
  <si>
    <t>01281114</t>
  </si>
  <si>
    <t>1117114531E1</t>
  </si>
  <si>
    <t>CESE POR FALLECIMIENTO DE: CRUZ CONDORI, JOSE MANUEL, Resolución Nº 2910-2017-UGELP</t>
  </si>
  <si>
    <t>1117114561E4</t>
  </si>
  <si>
    <t>GRIMANESA ELIZABETH</t>
  </si>
  <si>
    <t>1001204507</t>
  </si>
  <si>
    <t>01204507</t>
  </si>
  <si>
    <t>1117114521E5</t>
  </si>
  <si>
    <t>SECRETARIA IV</t>
  </si>
  <si>
    <t>CESE A SOLICITUD DE: CHAMBI MELENDEZ, RUFINA, Resolución Nº 2527-16-UGELP</t>
  </si>
  <si>
    <t>1001323694</t>
  </si>
  <si>
    <t>01323694</t>
  </si>
  <si>
    <t>1117114581E6</t>
  </si>
  <si>
    <t>RUEDA</t>
  </si>
  <si>
    <t>MARIA GUADALUPE</t>
  </si>
  <si>
    <t>1001305363</t>
  </si>
  <si>
    <t>01305363</t>
  </si>
  <si>
    <t>1117114521E6</t>
  </si>
  <si>
    <t>ERNESTO CRISTOBAL</t>
  </si>
  <si>
    <t>1001204025</t>
  </si>
  <si>
    <t>01204025</t>
  </si>
  <si>
    <t>1117114531E5</t>
  </si>
  <si>
    <t>1001205463</t>
  </si>
  <si>
    <t>01205463</t>
  </si>
  <si>
    <t>1117114531E6</t>
  </si>
  <si>
    <t>SKRZYPECK</t>
  </si>
  <si>
    <t>OSCAR JOSE</t>
  </si>
  <si>
    <t>1001264352</t>
  </si>
  <si>
    <t>01264352</t>
  </si>
  <si>
    <t>1117114541E5</t>
  </si>
  <si>
    <t>1001278414</t>
  </si>
  <si>
    <t>01278414</t>
  </si>
  <si>
    <t>1117114541E7</t>
  </si>
  <si>
    <t>PERMUTA DE : HUANCCO ESCOBAR, MARIANO CARMELO, Resolución Nº 656-10-UGELP</t>
  </si>
  <si>
    <t>1001225150</t>
  </si>
  <si>
    <t>01225150</t>
  </si>
  <si>
    <t>1117114551E2</t>
  </si>
  <si>
    <t>1002143497</t>
  </si>
  <si>
    <t>02143497</t>
  </si>
  <si>
    <t>1117114551E3</t>
  </si>
  <si>
    <t>JIHUALLANCA</t>
  </si>
  <si>
    <t>1001201866</t>
  </si>
  <si>
    <t>01201866</t>
  </si>
  <si>
    <t>1117114551E5</t>
  </si>
  <si>
    <t>SABINO</t>
  </si>
  <si>
    <t>1001222927</t>
  </si>
  <si>
    <t>01222927</t>
  </si>
  <si>
    <t>1117114581E1</t>
  </si>
  <si>
    <t>1001205208</t>
  </si>
  <si>
    <t>01205208</t>
  </si>
  <si>
    <t>1117114581E3</t>
  </si>
  <si>
    <t>1001279531</t>
  </si>
  <si>
    <t>01279531</t>
  </si>
  <si>
    <t>1117114581E5</t>
  </si>
  <si>
    <t>1001236834</t>
  </si>
  <si>
    <t>01236834</t>
  </si>
  <si>
    <t>1117114591E1</t>
  </si>
  <si>
    <t>AUMA</t>
  </si>
  <si>
    <t>1001214392</t>
  </si>
  <si>
    <t>01214392</t>
  </si>
  <si>
    <t>0239798</t>
  </si>
  <si>
    <t>LY043080</t>
  </si>
  <si>
    <t>IES SAN JUAN BOSCO</t>
  </si>
  <si>
    <t>1119114521E2</t>
  </si>
  <si>
    <t>CESE POR LIMITE DE EDAD DE: CHAVEZ REYES, JUAN, Resolución Nº 2724-2013-UGELP</t>
  </si>
  <si>
    <t>SANTOS DIDI</t>
  </si>
  <si>
    <t>1001224175</t>
  </si>
  <si>
    <t>01224175</t>
  </si>
  <si>
    <t>1119114531E1</t>
  </si>
  <si>
    <t>CESE DE : GOMEZ NOA, EULOGIO, Resolución Nº 393-08-UGELP</t>
  </si>
  <si>
    <t>RUFINO DAVID</t>
  </si>
  <si>
    <t>1001207701</t>
  </si>
  <si>
    <t>01207701</t>
  </si>
  <si>
    <t>1119114511E5</t>
  </si>
  <si>
    <t>CESE A SOLICITUD DE: AROHUANCA PERCCA, PAULA ANDREA, Resolución Nº 1989-12-UGELP</t>
  </si>
  <si>
    <t>1001217466</t>
  </si>
  <si>
    <t>01217466</t>
  </si>
  <si>
    <t>1119114511E8</t>
  </si>
  <si>
    <t>ROSA EMERITA</t>
  </si>
  <si>
    <t>1001288765</t>
  </si>
  <si>
    <t>01288765</t>
  </si>
  <si>
    <t>1119114541E3</t>
  </si>
  <si>
    <t>JEFE DE TALLER DE MECANICA DE PRODUCCION</t>
  </si>
  <si>
    <t>CESE POR LIMITE DE EDAD DE: RAMOS VALDIVIA, HIPOLITO WILBERTO, Resolución Nº 2880-13-UGELP</t>
  </si>
  <si>
    <t>1001240356</t>
  </si>
  <si>
    <t>01240356</t>
  </si>
  <si>
    <t>1119114551E7</t>
  </si>
  <si>
    <t>JEFE DE TALLER DE CAMPO</t>
  </si>
  <si>
    <t>CESE POR LIMITE DE EDAD DE: CALCINA CALCINA, LUIS FELIPE, Resolución Nº 2763-2013-UGELP</t>
  </si>
  <si>
    <t>1001222305</t>
  </si>
  <si>
    <t>01222305</t>
  </si>
  <si>
    <t>1119114551E8</t>
  </si>
  <si>
    <t>CESE DE ORTEGA FLORES JUAN RD. 1514-03</t>
  </si>
  <si>
    <t>JOSE QUINTIN</t>
  </si>
  <si>
    <t>1001228432</t>
  </si>
  <si>
    <t>01228432</t>
  </si>
  <si>
    <t>1119114551E9</t>
  </si>
  <si>
    <t>CESE DE MELO MEZA LEONARDO</t>
  </si>
  <si>
    <t>1001223744</t>
  </si>
  <si>
    <t>01223744</t>
  </si>
  <si>
    <t>1109814811E3</t>
  </si>
  <si>
    <t>1001289804</t>
  </si>
  <si>
    <t>01289804</t>
  </si>
  <si>
    <t>1111214212E5</t>
  </si>
  <si>
    <t>REUBICACION DE PLAZA OCUPADA: Resolución Nº 2248-14-UGELP</t>
  </si>
  <si>
    <t>1001302598</t>
  </si>
  <si>
    <t>01302598</t>
  </si>
  <si>
    <t>1112114711E6</t>
  </si>
  <si>
    <t>REUBICACION DE PLAZA OCUPADA: Resolución Nº 2050-2017-UGELP</t>
  </si>
  <si>
    <t>1001230808</t>
  </si>
  <si>
    <t>01230808</t>
  </si>
  <si>
    <t>1117114551E8</t>
  </si>
  <si>
    <t>REUBICACION DE PLAZA OCUPADA: Resolución Nº 2046-2017-UGELP</t>
  </si>
  <si>
    <t>CLOALDO MAURICIO</t>
  </si>
  <si>
    <t>1001234223</t>
  </si>
  <si>
    <t>01234223</t>
  </si>
  <si>
    <t>1119114511E2</t>
  </si>
  <si>
    <t>NELY ELIZABEDH</t>
  </si>
  <si>
    <t>1001281071</t>
  </si>
  <si>
    <t>01281071</t>
  </si>
  <si>
    <t>1119114511E4</t>
  </si>
  <si>
    <t>ENCARGATURA DE:ANTALLACA FLORES, JUAN, Resolución Nº -</t>
  </si>
  <si>
    <t>ZEIDA YRIS</t>
  </si>
  <si>
    <t>1040434423</t>
  </si>
  <si>
    <t>40434423</t>
  </si>
  <si>
    <t>1119114511E7</t>
  </si>
  <si>
    <t>DESIGNACION COMO ESPECIALISTA EN EDUCACION DE ANDRADE CATACORA, OSCAR HUMBERTO RSG Nº 279-2016</t>
  </si>
  <si>
    <t>1001325064</t>
  </si>
  <si>
    <t>01325064</t>
  </si>
  <si>
    <t>1119114511E9</t>
  </si>
  <si>
    <t>CHILA</t>
  </si>
  <si>
    <t>1001518381</t>
  </si>
  <si>
    <t>01518381</t>
  </si>
  <si>
    <t>1119114521E1</t>
  </si>
  <si>
    <t>RICARDO JOSE</t>
  </si>
  <si>
    <t>1004416940</t>
  </si>
  <si>
    <t>04416940</t>
  </si>
  <si>
    <t>1119114521E3</t>
  </si>
  <si>
    <t>CANTUTA</t>
  </si>
  <si>
    <t>GERMAN DAVID</t>
  </si>
  <si>
    <t>1001209835</t>
  </si>
  <si>
    <t>01209835</t>
  </si>
  <si>
    <t>1119114521E4</t>
  </si>
  <si>
    <t>DESIGNACION COMO DIRECTOR DE UNIDAD DE GESTION EDUCATIVA LOCAL DE CHURA ALEJO, WILFREDO</t>
  </si>
  <si>
    <t>SYDDNE MILAGROS</t>
  </si>
  <si>
    <t>1044833573</t>
  </si>
  <si>
    <t>44833573</t>
  </si>
  <si>
    <t>1119114521E7</t>
  </si>
  <si>
    <t>ESTEVA</t>
  </si>
  <si>
    <t>EDGAR NESTOR</t>
  </si>
  <si>
    <t>1001215684</t>
  </si>
  <si>
    <t>01215684</t>
  </si>
  <si>
    <t>1119114521E9</t>
  </si>
  <si>
    <t>1001286421</t>
  </si>
  <si>
    <t>01286421</t>
  </si>
  <si>
    <t>1119114531E0</t>
  </si>
  <si>
    <t>ENMA DORA</t>
  </si>
  <si>
    <t>1001228690</t>
  </si>
  <si>
    <t>01228690</t>
  </si>
  <si>
    <t>1119114531E4</t>
  </si>
  <si>
    <t>ENCARGATURA DE FUNCIONES COMO COORDINADOR PEDAGOGICO JEC DE LAZARINOS CHOQUEHUANCA DE PINEDA, MARUTZIA ZELMIRA, Resolución N° 884-2017-UGELP</t>
  </si>
  <si>
    <t>1042301755</t>
  </si>
  <si>
    <t>42301755</t>
  </si>
  <si>
    <t>LAZARINOS</t>
  </si>
  <si>
    <t>CHOQUEHUANCA DE PINEDA</t>
  </si>
  <si>
    <t>MARUTZIA ZELMIRA</t>
  </si>
  <si>
    <t>1001304551</t>
  </si>
  <si>
    <t>01304551</t>
  </si>
  <si>
    <t>1119114531E5</t>
  </si>
  <si>
    <t>ENCARGATURA DE:ALVAREZ APARICIO, SERGIO, Resolución Nº -</t>
  </si>
  <si>
    <t>1045284799</t>
  </si>
  <si>
    <t>45284799</t>
  </si>
  <si>
    <t>1119114531E6</t>
  </si>
  <si>
    <t>1002420227</t>
  </si>
  <si>
    <t>02420227</t>
  </si>
  <si>
    <t>1119114541E4</t>
  </si>
  <si>
    <t>LEONCIO HECTOR</t>
  </si>
  <si>
    <t>1001284650</t>
  </si>
  <si>
    <t>01284650</t>
  </si>
  <si>
    <t>1119114541E5</t>
  </si>
  <si>
    <t>CESE POR LIMITE DE EDAD DE: ROJAS CHOQUE, JORGE ANTONIO, Resolución Nº 2710-2013-UGELP</t>
  </si>
  <si>
    <t>FATIMA</t>
  </si>
  <si>
    <t>1001320922</t>
  </si>
  <si>
    <t>01320922</t>
  </si>
  <si>
    <t>1119114541E6</t>
  </si>
  <si>
    <t>LICENCIA SIN GOCE DE HABER POR MOTIVOS PARTICULARES DE:TACCA PUMACAJIA, EFRAIN, Resolución N° 1639,2428,2826</t>
  </si>
  <si>
    <t>1001306629</t>
  </si>
  <si>
    <t>01306629</t>
  </si>
  <si>
    <t>1001317682</t>
  </si>
  <si>
    <t>01317682</t>
  </si>
  <si>
    <t>1119114541E7</t>
  </si>
  <si>
    <t>ENCARGATURA DE:TINTAYA MARCE, MARCELINO, Resolución Nº -</t>
  </si>
  <si>
    <t>EFRAIN WILE</t>
  </si>
  <si>
    <t>1040618547</t>
  </si>
  <si>
    <t>40618547</t>
  </si>
  <si>
    <t>1119114541E8</t>
  </si>
  <si>
    <t>PERMUTA DE: TITO COLQUE, ESTEBAN, Resolución Nº 2396-11-UGELP</t>
  </si>
  <si>
    <t>ISMAEL</t>
  </si>
  <si>
    <t>1001226500</t>
  </si>
  <si>
    <t>01226500</t>
  </si>
  <si>
    <t>1119114541E9</t>
  </si>
  <si>
    <t>ENCARGATURA DE:CHAMBILLA CHOQUE, PANTALEON, Resolución Nº -</t>
  </si>
  <si>
    <t>SUMAYA MIRIAM</t>
  </si>
  <si>
    <t>1001285700</t>
  </si>
  <si>
    <t>01285700</t>
  </si>
  <si>
    <t>CESE A SOLICITUD DE: TORREBLANCA PIZARRO, JUSTO, Resolución Nº 1173-14-UGELP</t>
  </si>
  <si>
    <t>PANTALEON</t>
  </si>
  <si>
    <t>1001856533</t>
  </si>
  <si>
    <t>01856533</t>
  </si>
  <si>
    <t>1119114551E0</t>
  </si>
  <si>
    <t>REASIGNACION DE GLORIA LOURDES MEDINA RANILLA</t>
  </si>
  <si>
    <t>1001314552</t>
  </si>
  <si>
    <t>01314552</t>
  </si>
  <si>
    <t>1119114551E1</t>
  </si>
  <si>
    <t>1001211511</t>
  </si>
  <si>
    <t>01211511</t>
  </si>
  <si>
    <t>1119114551E2</t>
  </si>
  <si>
    <t>ENCARGATURA DE:VELASQUEZ ZAPANA, ELIAS, Resolución Nº -</t>
  </si>
  <si>
    <t>1001344485</t>
  </si>
  <si>
    <t>01344485</t>
  </si>
  <si>
    <t>1119114551E3</t>
  </si>
  <si>
    <t>CESE DE PERSONAL NOMBRADO : VELEZ MAMANI, EULOGIO, Resolución Nº 2644-04-DREP</t>
  </si>
  <si>
    <t>NIEVES</t>
  </si>
  <si>
    <t>1001216500</t>
  </si>
  <si>
    <t>01216500</t>
  </si>
  <si>
    <t>1119114551E4</t>
  </si>
  <si>
    <t>ENCARGATURA DE:VELEZ MAMANI, JOSE QUINTIN, Resolución Nº -</t>
  </si>
  <si>
    <t>SALLUCA</t>
  </si>
  <si>
    <t>VLADIMIR RONALD</t>
  </si>
  <si>
    <t>1041953175</t>
  </si>
  <si>
    <t>41953175</t>
  </si>
  <si>
    <t>1119114551E5</t>
  </si>
  <si>
    <t>REYNALDO</t>
  </si>
  <si>
    <t>1001222337</t>
  </si>
  <si>
    <t>01222337</t>
  </si>
  <si>
    <t>1119114551E6</t>
  </si>
  <si>
    <t>YUFRA</t>
  </si>
  <si>
    <t>REBECA</t>
  </si>
  <si>
    <t>1001317152</t>
  </si>
  <si>
    <t>01317152</t>
  </si>
  <si>
    <t>1119413531E1</t>
  </si>
  <si>
    <t>REUBICACION DE PLAZA VACANTE: Resolución Nº 4700-15-UGELP</t>
  </si>
  <si>
    <t>ALFREDO ADOLFO</t>
  </si>
  <si>
    <t>1001287918</t>
  </si>
  <si>
    <t>01287918</t>
  </si>
  <si>
    <t>1161214412E7</t>
  </si>
  <si>
    <t>REUBICACION DE PLAZA OCUPADA: Resolución Nº 2079-2017-UGELP</t>
  </si>
  <si>
    <t>1001202298</t>
  </si>
  <si>
    <t>01202298</t>
  </si>
  <si>
    <t>1196613712E2</t>
  </si>
  <si>
    <t>REUBICACION DE PLAZA VACANTE: Resolución Nº 2951-12-UGELP</t>
  </si>
  <si>
    <t>GUSMAN EDUARDO</t>
  </si>
  <si>
    <t>1001330289</t>
  </si>
  <si>
    <t>01330289</t>
  </si>
  <si>
    <t>CD0E19102003</t>
  </si>
  <si>
    <t>ORESTES BERNARDO</t>
  </si>
  <si>
    <t>1040741466</t>
  </si>
  <si>
    <t>40741466</t>
  </si>
  <si>
    <t>CD1E11104013</t>
  </si>
  <si>
    <t>CD1E12104013</t>
  </si>
  <si>
    <t>NADIA YULITZA</t>
  </si>
  <si>
    <t>1044410677</t>
  </si>
  <si>
    <t>44410677</t>
  </si>
  <si>
    <t>CD1E13103013</t>
  </si>
  <si>
    <t>RIMACHI</t>
  </si>
  <si>
    <t>RENZO</t>
  </si>
  <si>
    <t>1041740432</t>
  </si>
  <si>
    <t>41740432</t>
  </si>
  <si>
    <t>CD1E13104013</t>
  </si>
  <si>
    <t>CD1E14103013</t>
  </si>
  <si>
    <t>CD1E14104013</t>
  </si>
  <si>
    <t>CD1E15103013</t>
  </si>
  <si>
    <t>ROGER ROLANDO</t>
  </si>
  <si>
    <t>1044399843</t>
  </si>
  <si>
    <t>44399843</t>
  </si>
  <si>
    <t>CD1E15104013</t>
  </si>
  <si>
    <t>MARISOL VALOIS</t>
  </si>
  <si>
    <t>1042716465</t>
  </si>
  <si>
    <t>42716465</t>
  </si>
  <si>
    <t>CD1E16103013</t>
  </si>
  <si>
    <t>CD1E16104013</t>
  </si>
  <si>
    <t>BANNY JULIA</t>
  </si>
  <si>
    <t>1001307646</t>
  </si>
  <si>
    <t>01307646</t>
  </si>
  <si>
    <t>CD1E17103013</t>
  </si>
  <si>
    <t>DEYSI CAROLA</t>
  </si>
  <si>
    <t>1045725431</t>
  </si>
  <si>
    <t>45725431</t>
  </si>
  <si>
    <t>CD1E18103013</t>
  </si>
  <si>
    <t>1119114531E2</t>
  </si>
  <si>
    <t>CESE POR LIMITE DE EDAD DE: GONZA SANCHO, JOSE, Resolución Nº 3993-16-UGELP</t>
  </si>
  <si>
    <t>1001321112</t>
  </si>
  <si>
    <t>01321112</t>
  </si>
  <si>
    <t>1119114561E2</t>
  </si>
  <si>
    <t>REUBICACION DE PLAZA OCUPADA : Resolución Nº 1509-08-UGELP</t>
  </si>
  <si>
    <t>JESUS EDWIN</t>
  </si>
  <si>
    <t>1029264565</t>
  </si>
  <si>
    <t>29264565</t>
  </si>
  <si>
    <t>1119114511E3</t>
  </si>
  <si>
    <t>CHECCALLA</t>
  </si>
  <si>
    <t>1001220825</t>
  </si>
  <si>
    <t>01220825</t>
  </si>
  <si>
    <t>1119114521E6</t>
  </si>
  <si>
    <t>CHIRI</t>
  </si>
  <si>
    <t>1001224990</t>
  </si>
  <si>
    <t>01224990</t>
  </si>
  <si>
    <t>921481215914</t>
  </si>
  <si>
    <t>CESE POR INCAPACIDAD FISICA O MENTAL DE: SUCASAIRE RAMOS, JUAN SEGUNDO, Resolución Nº 3951-16-UGELP</t>
  </si>
  <si>
    <t>ALEX SADAN</t>
  </si>
  <si>
    <t>1070806778</t>
  </si>
  <si>
    <t>70806778</t>
  </si>
  <si>
    <t>1119114511E6</t>
  </si>
  <si>
    <t>1001211276</t>
  </si>
  <si>
    <t>01211276</t>
  </si>
  <si>
    <t>1119114531E8</t>
  </si>
  <si>
    <t>CHOFER</t>
  </si>
  <si>
    <t>CESE A SOLICITUD DE: ORTEGA MAMANI, JUAN LUIS, Resolución Nº 492-2015-UGELP</t>
  </si>
  <si>
    <t>PALOMA</t>
  </si>
  <si>
    <t>1040815953</t>
  </si>
  <si>
    <t>40815953</t>
  </si>
  <si>
    <t>1119114511E0</t>
  </si>
  <si>
    <t>CESE POR FALLECIMIENTO DE: CCALLA MIRANDA, DIONISIO, Resolución Nº 2332-15-UGELP</t>
  </si>
  <si>
    <t>1001319159</t>
  </si>
  <si>
    <t>01319159</t>
  </si>
  <si>
    <t>1119114521E0</t>
  </si>
  <si>
    <t>1001276870</t>
  </si>
  <si>
    <t>01276870</t>
  </si>
  <si>
    <t>1119114521E5</t>
  </si>
  <si>
    <t>REUBICACION DE PERSONAL NOMBRADO : CONDORI MAMANI, TEOFILO CELESTINO, Resolución Nº 242-05-DREP</t>
  </si>
  <si>
    <t>1001256378</t>
  </si>
  <si>
    <t>01256378</t>
  </si>
  <si>
    <t>1119114531E9</t>
  </si>
  <si>
    <t>1001204937</t>
  </si>
  <si>
    <t>01204937</t>
  </si>
  <si>
    <t>1119114541E1</t>
  </si>
  <si>
    <t>NAPOLEON</t>
  </si>
  <si>
    <t>1001240106</t>
  </si>
  <si>
    <t>01240106</t>
  </si>
  <si>
    <t>1119114541E2</t>
  </si>
  <si>
    <t>CESE POR FALLECIMIENTO DE: QUISPE VILLALTA, NICANOR GUILLERMO, Resolución Nº 3950-16-UGELP</t>
  </si>
  <si>
    <t>ISIDRO ANTONIO</t>
  </si>
  <si>
    <t>1001234808</t>
  </si>
  <si>
    <t>01234808</t>
  </si>
  <si>
    <t>1119114561E1</t>
  </si>
  <si>
    <t>YUGRA</t>
  </si>
  <si>
    <t>JUAN LUIS</t>
  </si>
  <si>
    <t>1001218953</t>
  </si>
  <si>
    <t>01218953</t>
  </si>
  <si>
    <t>1169113811E9</t>
  </si>
  <si>
    <t>REUBICACION DE PLAZA VACANTE: Resolución Nº 1582-16-UGELP</t>
  </si>
  <si>
    <t>1001224492</t>
  </si>
  <si>
    <t>01224492</t>
  </si>
  <si>
    <t>21C000113710</t>
  </si>
  <si>
    <t>40841541</t>
  </si>
  <si>
    <t>21C000113713</t>
  </si>
  <si>
    <t>NELLY MARLENY</t>
  </si>
  <si>
    <t>01286368</t>
  </si>
  <si>
    <t>21C000113717</t>
  </si>
  <si>
    <t>WILLY WILSON</t>
  </si>
  <si>
    <t>42780261</t>
  </si>
  <si>
    <t>21C000113741</t>
  </si>
  <si>
    <t>PETRONILA OLIVA</t>
  </si>
  <si>
    <t>44664164</t>
  </si>
  <si>
    <t>21C000113764</t>
  </si>
  <si>
    <t>COORDINADOR ADMINISTRATIVO Y DE RECURSOS EDUCATIVOS</t>
  </si>
  <si>
    <t>47427352</t>
  </si>
  <si>
    <t>21C000113793</t>
  </si>
  <si>
    <t>41981416</t>
  </si>
  <si>
    <t>21C000113814</t>
  </si>
  <si>
    <t>WILLY</t>
  </si>
  <si>
    <t>01325255</t>
  </si>
  <si>
    <t>21C000113835</t>
  </si>
  <si>
    <t>GUIDO ERICK</t>
  </si>
  <si>
    <t>42150690</t>
  </si>
  <si>
    <t>1029974</t>
  </si>
  <si>
    <t>LY043087</t>
  </si>
  <si>
    <t>IES SAN ANTONIO DE PADUA</t>
  </si>
  <si>
    <t>1189114511E8</t>
  </si>
  <si>
    <t>RENUNCIA DE DESIGNACION COMO DIRECTIVO DE I.E. (R.S.G. 1551-2014) DE : ALEMAN CRUZ, LUCILA ISABEL</t>
  </si>
  <si>
    <t>1189114511E0</t>
  </si>
  <si>
    <t>GLENY KARINNA</t>
  </si>
  <si>
    <t>1001311811</t>
  </si>
  <si>
    <t>01311811</t>
  </si>
  <si>
    <t>1189114511E3</t>
  </si>
  <si>
    <t>1001246725</t>
  </si>
  <si>
    <t>01246725</t>
  </si>
  <si>
    <t>1189114511E4</t>
  </si>
  <si>
    <t>INGRID FATIMA</t>
  </si>
  <si>
    <t>1001311696</t>
  </si>
  <si>
    <t>01311696</t>
  </si>
  <si>
    <t>1189114511E6</t>
  </si>
  <si>
    <t>1001223880</t>
  </si>
  <si>
    <t>01223880</t>
  </si>
  <si>
    <t>1189114511E7</t>
  </si>
  <si>
    <t>OTILIA YOLANDA</t>
  </si>
  <si>
    <t>1001305451</t>
  </si>
  <si>
    <t>01305451</t>
  </si>
  <si>
    <t>1189114521E2</t>
  </si>
  <si>
    <t>DESIGNACION COMO DIRECTIVO DE I.E. (R.S.G. 1551-2014) DE ACERO BARRAZA, LINO ROMULO</t>
  </si>
  <si>
    <t>JOISSY RUTH</t>
  </si>
  <si>
    <t>1041223215</t>
  </si>
  <si>
    <t>41223215</t>
  </si>
  <si>
    <t>1189114521E4</t>
  </si>
  <si>
    <t>CESE A SOLICITUD DE: PEREZ ARIAS, MARIA ANA, Resolución Nº 1710-2015-UGELP</t>
  </si>
  <si>
    <t>ISABEL BETTY</t>
  </si>
  <si>
    <t>1001315660</t>
  </si>
  <si>
    <t>01315660</t>
  </si>
  <si>
    <t>CD1E15201013</t>
  </si>
  <si>
    <t>WILLY FREDDY</t>
  </si>
  <si>
    <t>1001322706</t>
  </si>
  <si>
    <t>01322706</t>
  </si>
  <si>
    <t>CD1E16201013</t>
  </si>
  <si>
    <t>JALANOCA</t>
  </si>
  <si>
    <t>1001345030</t>
  </si>
  <si>
    <t>01345030</t>
  </si>
  <si>
    <t>1189114521E1</t>
  </si>
  <si>
    <t>CESE A SOLICITUD DE: ASCUE AROSTEGUI, LENY GRISELA, Resolución Nº 3102-14-UGELP</t>
  </si>
  <si>
    <t>ESTELA</t>
  </si>
  <si>
    <t>1001310668</t>
  </si>
  <si>
    <t>01310668</t>
  </si>
  <si>
    <t>1189114511E5</t>
  </si>
  <si>
    <t>FLAVIO</t>
  </si>
  <si>
    <t>1001226908</t>
  </si>
  <si>
    <t>01226908</t>
  </si>
  <si>
    <t>1189114521E3</t>
  </si>
  <si>
    <t>REUBICACION DE PLAZA OCUPADA : Resolución Nº 2126-04-CREP</t>
  </si>
  <si>
    <t>SARA ELIZABETH</t>
  </si>
  <si>
    <t>1001484746</t>
  </si>
  <si>
    <t>01484746</t>
  </si>
  <si>
    <t>1189114511E2</t>
  </si>
  <si>
    <t>TEODOCIA</t>
  </si>
  <si>
    <t>1001224725</t>
  </si>
  <si>
    <t>01224725</t>
  </si>
  <si>
    <t>0230052</t>
  </si>
  <si>
    <t>LY043160</t>
  </si>
  <si>
    <t>IES LA INMACULADA</t>
  </si>
  <si>
    <t>1117214511E2</t>
  </si>
  <si>
    <t>GIOVANNA MARIA DEL PILAR</t>
  </si>
  <si>
    <t>1001311771</t>
  </si>
  <si>
    <t>01311771</t>
  </si>
  <si>
    <t>1117214511E3</t>
  </si>
  <si>
    <t>RUTH MAGDALENA</t>
  </si>
  <si>
    <t>1001205193</t>
  </si>
  <si>
    <t>01205193</t>
  </si>
  <si>
    <t>1117214511E4</t>
  </si>
  <si>
    <t>CARMEN CECILIA</t>
  </si>
  <si>
    <t>1017618820</t>
  </si>
  <si>
    <t>17618820</t>
  </si>
  <si>
    <t>1117214511E7</t>
  </si>
  <si>
    <t>MARIA ZOILA</t>
  </si>
  <si>
    <t>1001205195</t>
  </si>
  <si>
    <t>01205195</t>
  </si>
  <si>
    <t>1117214511E8</t>
  </si>
  <si>
    <t>JORGE DAVID</t>
  </si>
  <si>
    <t>1001315177</t>
  </si>
  <si>
    <t>01315177</t>
  </si>
  <si>
    <t>1117214511E9</t>
  </si>
  <si>
    <t>REUBICACION DE PLAZA OCUPADA : Resolución Nº 594-05-UGELP</t>
  </si>
  <si>
    <t>MAURICIO MIGUEL</t>
  </si>
  <si>
    <t>1001231986</t>
  </si>
  <si>
    <t>01231986</t>
  </si>
  <si>
    <t>1158113311E3</t>
  </si>
  <si>
    <t>MARGOT MARIBEL</t>
  </si>
  <si>
    <t>1001315823</t>
  </si>
  <si>
    <t>01315823</t>
  </si>
  <si>
    <t>1025774</t>
  </si>
  <si>
    <t>LY053105</t>
  </si>
  <si>
    <t>IES UROS CHULLUNI</t>
  </si>
  <si>
    <t>1161214611E5</t>
  </si>
  <si>
    <t>REASIGNACION POR INTERES PERSONAL DE: CUADROS CALCINA, ALBERTO LUCIANO, Resolución Nº 705-2015-DREP</t>
  </si>
  <si>
    <t>1001323726</t>
  </si>
  <si>
    <t>01323726</t>
  </si>
  <si>
    <t>1161214611E2</t>
  </si>
  <si>
    <t>GEOVANNA</t>
  </si>
  <si>
    <t>1001333498</t>
  </si>
  <si>
    <t>01333498</t>
  </si>
  <si>
    <t>1161214611E3</t>
  </si>
  <si>
    <t>DESIGNACION COMO DIRECTIVO DE: CHOQUE LIMACHI, MARLENY MAURA SEGUN RSG Nº 279-2016</t>
  </si>
  <si>
    <t>MARIA GENOVEVA</t>
  </si>
  <si>
    <t>1001327235</t>
  </si>
  <si>
    <t>01327235</t>
  </si>
  <si>
    <t>1161214611E4</t>
  </si>
  <si>
    <t>REASIGNACION DE : CRUZ QUISPE, BRIGIDO FROILAN, Resolución Nº 2321-08-UGELP</t>
  </si>
  <si>
    <t>DANA MILAGROS</t>
  </si>
  <si>
    <t>1001221643</t>
  </si>
  <si>
    <t>01221643</t>
  </si>
  <si>
    <t>1161214611E6</t>
  </si>
  <si>
    <t>1001320971</t>
  </si>
  <si>
    <t>01320971</t>
  </si>
  <si>
    <t>1161214611E7</t>
  </si>
  <si>
    <t>CESE A SOLICITUD DE: MENDOZA TITO, MARIO FRANCISCO, Resolución Nº 913-12-UGELP</t>
  </si>
  <si>
    <t>IRMA GENOVEVA</t>
  </si>
  <si>
    <t>1001224792</t>
  </si>
  <si>
    <t>01224792</t>
  </si>
  <si>
    <t>1161214611E8</t>
  </si>
  <si>
    <t>ROSENDO</t>
  </si>
  <si>
    <t>1001211179</t>
  </si>
  <si>
    <t>01211179</t>
  </si>
  <si>
    <t>CD1E13501313</t>
  </si>
  <si>
    <t>HELGA LILIANA</t>
  </si>
  <si>
    <t>19</t>
  </si>
  <si>
    <t>1041212416</t>
  </si>
  <si>
    <t>41212416</t>
  </si>
  <si>
    <t>1114613312E5</t>
  </si>
  <si>
    <t>REUBICACION DE PLAZA VACANTE: Resolución Nº 2483-16-UGELP</t>
  </si>
  <si>
    <t>TEOFILO LUIS</t>
  </si>
  <si>
    <t>1001280801</t>
  </si>
  <si>
    <t>01280801</t>
  </si>
  <si>
    <t>1024074</t>
  </si>
  <si>
    <t>LY053120</t>
  </si>
  <si>
    <t>IES CARLOS DANTE NAVA JAILLIHUAYA</t>
  </si>
  <si>
    <t>1113214611E7</t>
  </si>
  <si>
    <t>CESE DE PERSONAL NOMBRADO : MONTESINOS CHOQUE, MELCHOR, Resolución Nº 2133-04-DREP</t>
  </si>
  <si>
    <t>HERNAN IGNACIO</t>
  </si>
  <si>
    <t>1001287543</t>
  </si>
  <si>
    <t>01287543</t>
  </si>
  <si>
    <t>1113214611E0</t>
  </si>
  <si>
    <t>SOFIA EUSTAQUIA</t>
  </si>
  <si>
    <t>1001274664</t>
  </si>
  <si>
    <t>01274664</t>
  </si>
  <si>
    <t>1113214611E2</t>
  </si>
  <si>
    <t>REASIGNACION DE : CALCINA CANAZA, SEBASTIANA YNES, Resolución Nº 2323-08-UGELP</t>
  </si>
  <si>
    <t>OLAZABAL</t>
  </si>
  <si>
    <t>1001327802</t>
  </si>
  <si>
    <t>01327802</t>
  </si>
  <si>
    <t>1113214611E4</t>
  </si>
  <si>
    <t>EDUARDO MARIO</t>
  </si>
  <si>
    <t>1001264067</t>
  </si>
  <si>
    <t>01264067</t>
  </si>
  <si>
    <t>1113214611E5</t>
  </si>
  <si>
    <t>1001284753</t>
  </si>
  <si>
    <t>01284753</t>
  </si>
  <si>
    <t>1113214611E6</t>
  </si>
  <si>
    <t>MONTES</t>
  </si>
  <si>
    <t>DUILIO FREDY</t>
  </si>
  <si>
    <t>1002174211</t>
  </si>
  <si>
    <t>02174211</t>
  </si>
  <si>
    <t>1113214621E1</t>
  </si>
  <si>
    <t>1002037426</t>
  </si>
  <si>
    <t>02037426</t>
  </si>
  <si>
    <t>1113214621E3</t>
  </si>
  <si>
    <t>REASIGNACION POR INTERES PERSONAL DE:RAMOS FLORES, PABLO MARCIAL, Resolución N° 2476-11-UGELP</t>
  </si>
  <si>
    <t>HERMENEGILDO</t>
  </si>
  <si>
    <t>1001681783</t>
  </si>
  <si>
    <t>01681783</t>
  </si>
  <si>
    <t>1113214611E8</t>
  </si>
  <si>
    <t>NUÑES</t>
  </si>
  <si>
    <t>MARIO ANIBAL</t>
  </si>
  <si>
    <t>1001234820</t>
  </si>
  <si>
    <t>01234820</t>
  </si>
  <si>
    <t>1113214621E2</t>
  </si>
  <si>
    <t>CESE POR LIMITE DE EDAD DE: RAFAEL TUMPI, HIPOLITO, Resolución Nº 4805-15-UGELP</t>
  </si>
  <si>
    <t>NORMA NANCY</t>
  </si>
  <si>
    <t>1001845650</t>
  </si>
  <si>
    <t>01845650</t>
  </si>
  <si>
    <t>1113214611E3</t>
  </si>
  <si>
    <t>ERNESTO LUIS</t>
  </si>
  <si>
    <t>1001201283</t>
  </si>
  <si>
    <t>01201283</t>
  </si>
  <si>
    <t>0578815</t>
  </si>
  <si>
    <t>LY053180</t>
  </si>
  <si>
    <t>IES COLLACACHI</t>
  </si>
  <si>
    <t>1119214611E8</t>
  </si>
  <si>
    <t>CESE POR LIMITE DE EDAD DE: LIMACHI OLGUIN, ALCIDES, Resolución Nº 2755-2013-UGELP</t>
  </si>
  <si>
    <t>DAVID NOE</t>
  </si>
  <si>
    <t>1001314051</t>
  </si>
  <si>
    <t>01314051</t>
  </si>
  <si>
    <t>1119214611E5</t>
  </si>
  <si>
    <t>1001234624</t>
  </si>
  <si>
    <t>01234624</t>
  </si>
  <si>
    <t>1119214611E6</t>
  </si>
  <si>
    <t>REASIGNACION DE : MAMANI QUISPE, EDWIN, Resolución Nº 1209-09-UGELP</t>
  </si>
  <si>
    <t>ANGEL OSWALDO</t>
  </si>
  <si>
    <t>1001340342</t>
  </si>
  <si>
    <t>01340342</t>
  </si>
  <si>
    <t>1119214611E7</t>
  </si>
  <si>
    <t>OLIVA</t>
  </si>
  <si>
    <t>ELIA</t>
  </si>
  <si>
    <t>1001231873</t>
  </si>
  <si>
    <t>01231873</t>
  </si>
  <si>
    <t>1161214711E5</t>
  </si>
  <si>
    <t>REUBICACION DE PLAZA OCUPADA: Resolución Nº 2077-2017-UGELP</t>
  </si>
  <si>
    <t>1001341410</t>
  </si>
  <si>
    <t>01341410</t>
  </si>
  <si>
    <t>CD1E14801313</t>
  </si>
  <si>
    <t>WILFREDO ALBERTO</t>
  </si>
  <si>
    <t>1001324446</t>
  </si>
  <si>
    <t>01324446</t>
  </si>
  <si>
    <t>CD1E16801313</t>
  </si>
  <si>
    <t>1001309267</t>
  </si>
  <si>
    <t>01309267</t>
  </si>
  <si>
    <t>CD1E17801313</t>
  </si>
  <si>
    <t>1043111681</t>
  </si>
  <si>
    <t>43111681</t>
  </si>
  <si>
    <t>0240341</t>
  </si>
  <si>
    <t>LY063005</t>
  </si>
  <si>
    <t>IES ALFONSO TORRES LUNA ACORA</t>
  </si>
  <si>
    <t>1152212411E4</t>
  </si>
  <si>
    <t>REUBICACION DE PLAZA VACANTE: Resolución Nº 0715-2014-UGELP</t>
  </si>
  <si>
    <t>OLIVER LUIS</t>
  </si>
  <si>
    <t>1001305269</t>
  </si>
  <si>
    <t>01305269</t>
  </si>
  <si>
    <t>1161114721E7</t>
  </si>
  <si>
    <t>UBICACION DE PROFESORES (de Directivo a Profesor) DE:DE LA CRUZ HUAMAN, ENRIQUE CARLOS</t>
  </si>
  <si>
    <t>1001318908</t>
  </si>
  <si>
    <t>01318908</t>
  </si>
  <si>
    <t>1161114731E2</t>
  </si>
  <si>
    <t>CESE DE PERSONAL NOMBRADO : HINOJOSA NUÑEZ, EFRAIN RAFAEL, Resolución Nº 2467-04-DREP</t>
  </si>
  <si>
    <t>1001211955</t>
  </si>
  <si>
    <t>01211955</t>
  </si>
  <si>
    <t>1161114711E2</t>
  </si>
  <si>
    <t>AREMIA</t>
  </si>
  <si>
    <t>1001215478</t>
  </si>
  <si>
    <t>01215478</t>
  </si>
  <si>
    <t>1161114711E3</t>
  </si>
  <si>
    <t>PERMUTA DE: MACHACA PORTILLO, GUZMAN, Resolución Nº 1500-10-UGELP</t>
  </si>
  <si>
    <t>JOSE EFRAIN</t>
  </si>
  <si>
    <t>1001217993</t>
  </si>
  <si>
    <t>01217993</t>
  </si>
  <si>
    <t>1161114711E6</t>
  </si>
  <si>
    <t>1001215744</t>
  </si>
  <si>
    <t>01215744</t>
  </si>
  <si>
    <t>LICENCIA SIN GOCE DE HABER POR MOTIVOS PARTICULARES DE:BARRIENTOS QUISPE, JAIME, Resolución N° 2490-2017</t>
  </si>
  <si>
    <t>1044086889</t>
  </si>
  <si>
    <t>44086889</t>
  </si>
  <si>
    <t>1161114711E7</t>
  </si>
  <si>
    <t>CARDENAS</t>
  </si>
  <si>
    <t>JOSE DAVID</t>
  </si>
  <si>
    <t>1002146184</t>
  </si>
  <si>
    <t>02146184</t>
  </si>
  <si>
    <t>1161114711E8</t>
  </si>
  <si>
    <t>CIRILO RAUL</t>
  </si>
  <si>
    <t>1001278167</t>
  </si>
  <si>
    <t>01278167</t>
  </si>
  <si>
    <t>1161114711E9</t>
  </si>
  <si>
    <t>CESE POR FALLECIMIENTO DE: CAUNA QUENTA, ROGELIO, Resolución Nº 1263-16-UGELP</t>
  </si>
  <si>
    <t>JARECCA</t>
  </si>
  <si>
    <t>MARGARITA MMARIBEL</t>
  </si>
  <si>
    <t>1001310313</t>
  </si>
  <si>
    <t>01310313</t>
  </si>
  <si>
    <t>1161114721E0</t>
  </si>
  <si>
    <t>ENCARGATURA DE FUNCIONES COMO COORDINADOR DE TUTORIA JEC DE DE LA CRUZ HUAMAN, ENRIQUE CARLOS, Resolución N° 002-2017/UGEL-P-IES"ATL"A</t>
  </si>
  <si>
    <t>1041380528</t>
  </si>
  <si>
    <t>41380528</t>
  </si>
  <si>
    <t>RETIRO DEL SERVICIO POR LA 2da. DISPOSICION COMPLEMENTARIA TRANSITORIA Y FINAL LEY Nº 29944 DE: FLORES ORTEGA, ALICIA</t>
  </si>
  <si>
    <t>ENRIQUE CARLOS</t>
  </si>
  <si>
    <t>1001305024</t>
  </si>
  <si>
    <t>01305024</t>
  </si>
  <si>
    <t>1161114721E1</t>
  </si>
  <si>
    <t>DESIGNACION COMO DIRECTIVO DE I.E. (R.S.G. 1551-2014) DE CHOQUE PALLI, FLORENTINO MARIO</t>
  </si>
  <si>
    <t>WILDER WINSLANDER</t>
  </si>
  <si>
    <t>1045540152</t>
  </si>
  <si>
    <t>45540152</t>
  </si>
  <si>
    <t>1161114721E3</t>
  </si>
  <si>
    <t>1001229363</t>
  </si>
  <si>
    <t>01229363</t>
  </si>
  <si>
    <t>1161114721E5</t>
  </si>
  <si>
    <t>1001334583</t>
  </si>
  <si>
    <t>01334583</t>
  </si>
  <si>
    <t>1161114721E6</t>
  </si>
  <si>
    <t>DANIEL ALCIDES</t>
  </si>
  <si>
    <t>1001218250</t>
  </si>
  <si>
    <t>01218250</t>
  </si>
  <si>
    <t>1161114731E1</t>
  </si>
  <si>
    <t>HERVAS</t>
  </si>
  <si>
    <t>OLGA LUZ</t>
  </si>
  <si>
    <t>1001236831</t>
  </si>
  <si>
    <t>01236831</t>
  </si>
  <si>
    <t>1161114731E3</t>
  </si>
  <si>
    <t>1001234152</t>
  </si>
  <si>
    <t>01234152</t>
  </si>
  <si>
    <t>ENCARGATURA DE FUNCIONES COMO COORDINADOR PEDAGOGICO JEC DE HUANCA QUISPE, LEONARDO, Resolución N° 002-2017/UGEL-P-IES"ATL"A</t>
  </si>
  <si>
    <t>URURI</t>
  </si>
  <si>
    <t>1040977877</t>
  </si>
  <si>
    <t>40977877</t>
  </si>
  <si>
    <t>1161114731E4</t>
  </si>
  <si>
    <t>1001232804</t>
  </si>
  <si>
    <t>01232804</t>
  </si>
  <si>
    <t>1161114731E5</t>
  </si>
  <si>
    <t>REASIGNACION POR INTERES PERSONAL DE:CRUZ SALAZAR, PERCY, Resolución N° 4449-15-UGELP</t>
  </si>
  <si>
    <t>1001311625</t>
  </si>
  <si>
    <t>01311625</t>
  </si>
  <si>
    <t>1161114731E6</t>
  </si>
  <si>
    <t>ENCARGATURA DE FUNCIONES COMO COORDINADOR PEDAGOGICO JEC DE LOPEZ TAVERA, WILBER, Resolución N° 002-2017/UGEL-P-IES"ATL"A</t>
  </si>
  <si>
    <t>ELARD ALONSO</t>
  </si>
  <si>
    <t>1046406019</t>
  </si>
  <si>
    <t>46406019</t>
  </si>
  <si>
    <t>1001543441</t>
  </si>
  <si>
    <t>01543441</t>
  </si>
  <si>
    <t>1161114731E7</t>
  </si>
  <si>
    <t>1001234982</t>
  </si>
  <si>
    <t>01234982</t>
  </si>
  <si>
    <t>1161114731E9</t>
  </si>
  <si>
    <t>JESUS BENITA</t>
  </si>
  <si>
    <t>1001209262</t>
  </si>
  <si>
    <t>01209262</t>
  </si>
  <si>
    <t>1161114741E0</t>
  </si>
  <si>
    <t>MARCIAL HECTOR</t>
  </si>
  <si>
    <t>1001239308</t>
  </si>
  <si>
    <t>01239308</t>
  </si>
  <si>
    <t>1161114741E1</t>
  </si>
  <si>
    <t>EDGARD SILVERIO</t>
  </si>
  <si>
    <t>1001218306</t>
  </si>
  <si>
    <t>01218306</t>
  </si>
  <si>
    <t>1161114741E2</t>
  </si>
  <si>
    <t>CESE POR LIMITE DE EDAD DE: PAQUERA MENDOZA, DAVID, Resolución Nº 4049-16-UGELP</t>
  </si>
  <si>
    <t>JAKELINE</t>
  </si>
  <si>
    <t>1044210790</t>
  </si>
  <si>
    <t>44210790</t>
  </si>
  <si>
    <t>1161114741E3</t>
  </si>
  <si>
    <t>DESIGNACION COMO DIRECTIVO DE I.E. (R.S.G. 1551-2014) DE PERCCA QUISPE, WILFREDO RAUL</t>
  </si>
  <si>
    <t>DAVID SAMUEL</t>
  </si>
  <si>
    <t>1042853957</t>
  </si>
  <si>
    <t>42853957</t>
  </si>
  <si>
    <t>1161114741E4</t>
  </si>
  <si>
    <t>EFRAIN MIGUEL</t>
  </si>
  <si>
    <t>1001309293</t>
  </si>
  <si>
    <t>01309293</t>
  </si>
  <si>
    <t>1161114741E6</t>
  </si>
  <si>
    <t>CESE POR FALLECIMIENTO DE: QUISPE SANTOS, YUDY AIDE, Resolución Nº 1313-13-UGELP</t>
  </si>
  <si>
    <t>CLORINDA SANDRA</t>
  </si>
  <si>
    <t>1001287705</t>
  </si>
  <si>
    <t>01287705</t>
  </si>
  <si>
    <t>1161114741E8</t>
  </si>
  <si>
    <t>ENCARGATURA DE:TICONA QUISPE, DAVID ESTANISLAO, Resolución Nº -</t>
  </si>
  <si>
    <t>1001340206</t>
  </si>
  <si>
    <t>01340206</t>
  </si>
  <si>
    <t>DAVID ESTANISLAO</t>
  </si>
  <si>
    <t>1001315210</t>
  </si>
  <si>
    <t>01315210</t>
  </si>
  <si>
    <t>1161114751E1</t>
  </si>
  <si>
    <t>DESIGNACION COMO DIRECTIVO DE I.E. (R.S.G. 1551-2014) DE VELASQUEZ PARI, FREDDY</t>
  </si>
  <si>
    <t>1045319835</t>
  </si>
  <si>
    <t>45319835</t>
  </si>
  <si>
    <t>1161114751E3</t>
  </si>
  <si>
    <t>DESIGNACION COMO DIRECTIVO DE: RAMOS URURI, PERCY SEGUN RSG Nº 279-2016</t>
  </si>
  <si>
    <t>ZULMA KARIN</t>
  </si>
  <si>
    <t>1041733367</t>
  </si>
  <si>
    <t>41733367</t>
  </si>
  <si>
    <t>1161114751E5</t>
  </si>
  <si>
    <t>REUBICACION Y/O ADECUACION DE PLAZA VACANTE : Resolución Nº 1023-05-UGELP</t>
  </si>
  <si>
    <t>1001245501</t>
  </si>
  <si>
    <t>01245501</t>
  </si>
  <si>
    <t>1161114751E7</t>
  </si>
  <si>
    <t>1001304582</t>
  </si>
  <si>
    <t>01304582</t>
  </si>
  <si>
    <t>1161114751E8</t>
  </si>
  <si>
    <t>ENCARGATURA DE FUNCIONES COMO COORDINADOR PEDAGOGICO JEC DE ZAVALETA PARILLO, JORGE, Resolución N° 002-2017/UGEL-P-IES"ATL"A</t>
  </si>
  <si>
    <t>EDWARD</t>
  </si>
  <si>
    <t>1042608094</t>
  </si>
  <si>
    <t>42608094</t>
  </si>
  <si>
    <t>ZAVALETA</t>
  </si>
  <si>
    <t>1001233912</t>
  </si>
  <si>
    <t>01233912</t>
  </si>
  <si>
    <t>1161114751E9</t>
  </si>
  <si>
    <t>REASIGNACION POR INTERES PERSONAL DE:RODRIGUEZ ASQUI, ORLANDO, Resolución N° 4478-15-UGELP</t>
  </si>
  <si>
    <t>1040401616</t>
  </si>
  <si>
    <t>40401616</t>
  </si>
  <si>
    <t>CD0E19101803</t>
  </si>
  <si>
    <t>1001320411</t>
  </si>
  <si>
    <t>01320411</t>
  </si>
  <si>
    <t>CD1E11103813</t>
  </si>
  <si>
    <t>CD1E12103813</t>
  </si>
  <si>
    <t>CD1E13102813</t>
  </si>
  <si>
    <t>GISELA</t>
  </si>
  <si>
    <t>1044866849</t>
  </si>
  <si>
    <t>44866849</t>
  </si>
  <si>
    <t>CD1E13103813</t>
  </si>
  <si>
    <t>CD1E14102813</t>
  </si>
  <si>
    <t>SILVIA PILAR</t>
  </si>
  <si>
    <t>1040461348</t>
  </si>
  <si>
    <t>40461348</t>
  </si>
  <si>
    <t>CD1E14103813</t>
  </si>
  <si>
    <t>CD1E15102813</t>
  </si>
  <si>
    <t>JOVANA ALIDA</t>
  </si>
  <si>
    <t>1001321233</t>
  </si>
  <si>
    <t>01321233</t>
  </si>
  <si>
    <t>CD1E16102813</t>
  </si>
  <si>
    <t>CD1E17102813</t>
  </si>
  <si>
    <t>ABAD</t>
  </si>
  <si>
    <t>1001303024</t>
  </si>
  <si>
    <t>01303024</t>
  </si>
  <si>
    <t>CD1E18102813</t>
  </si>
  <si>
    <t>CD1E19102813</t>
  </si>
  <si>
    <t>1161114711E5</t>
  </si>
  <si>
    <t>1001233444</t>
  </si>
  <si>
    <t>01233444</t>
  </si>
  <si>
    <t>1161114721E9</t>
  </si>
  <si>
    <t>REASIGNACION DE AUXILIAR DE EDUCACION A DOCENTE : FLORES ORDOÑEZ, SEGUNDO, Resolución Nº 230-07-UGELP</t>
  </si>
  <si>
    <t>RUBEN WILFREDO</t>
  </si>
  <si>
    <t>1001311624</t>
  </si>
  <si>
    <t>01311624</t>
  </si>
  <si>
    <t>1161114741E7</t>
  </si>
  <si>
    <t>CESE A SOLICITUD DE: SOTO GALLEGOS, CLOTILDE LUCILA, Resolución Nº 3473-16-UGELP</t>
  </si>
  <si>
    <t>VIDAL URBANO</t>
  </si>
  <si>
    <t>1001345195</t>
  </si>
  <si>
    <t>01345195</t>
  </si>
  <si>
    <t>1161114731E8</t>
  </si>
  <si>
    <t>1001267446</t>
  </si>
  <si>
    <t>01267446</t>
  </si>
  <si>
    <t>1161114711E0</t>
  </si>
  <si>
    <t>1001243672</t>
  </si>
  <si>
    <t>01243672</t>
  </si>
  <si>
    <t>1161114721E2</t>
  </si>
  <si>
    <t>REASIGNACION POR INTERES PERSONAL DE:CHIRINOS GALLEGOS, MAURA ETELVINA, Resolución N° 4010-16-UGELP</t>
  </si>
  <si>
    <t>1046835736</t>
  </si>
  <si>
    <t>46835736</t>
  </si>
  <si>
    <t>1161114721E8</t>
  </si>
  <si>
    <t>CESE POR LIMITE DE EDAD DE: ESCOBAR CRUZ, JUAN CRISOSTOMO, Resolución Nº 4002-16-UGELP</t>
  </si>
  <si>
    <t>ELIA LICELY</t>
  </si>
  <si>
    <t>1040434430</t>
  </si>
  <si>
    <t>40434430</t>
  </si>
  <si>
    <t>1161114731E0</t>
  </si>
  <si>
    <t>ADOLFO CELSO</t>
  </si>
  <si>
    <t>1001277700</t>
  </si>
  <si>
    <t>01277700</t>
  </si>
  <si>
    <t>1161114741E9</t>
  </si>
  <si>
    <t>AURELIO</t>
  </si>
  <si>
    <t>1001232875</t>
  </si>
  <si>
    <t>01232875</t>
  </si>
  <si>
    <t>1161114751E4</t>
  </si>
  <si>
    <t>REUB. A LA DOCENCIA DE PERSONAL NOMBRADO : GARAVITO MENDOZA, FREDY WILY, Resolución Nº 221-07-UGELCH</t>
  </si>
  <si>
    <t>VICTOR JAIME</t>
  </si>
  <si>
    <t>1001240410</t>
  </si>
  <si>
    <t>01240410</t>
  </si>
  <si>
    <t>21C000113694</t>
  </si>
  <si>
    <t>42621809</t>
  </si>
  <si>
    <t>21C000113736</t>
  </si>
  <si>
    <t>01319357</t>
  </si>
  <si>
    <t>21C000113739</t>
  </si>
  <si>
    <t>TANIA KARINA</t>
  </si>
  <si>
    <t>41019578</t>
  </si>
  <si>
    <t>21C000113742</t>
  </si>
  <si>
    <t>ENILDA</t>
  </si>
  <si>
    <t>01319293</t>
  </si>
  <si>
    <t>21C000113765</t>
  </si>
  <si>
    <t>NELLY FLORA</t>
  </si>
  <si>
    <t>01217920</t>
  </si>
  <si>
    <t>21C000113796</t>
  </si>
  <si>
    <t>LEON ORESTES</t>
  </si>
  <si>
    <t>44631064</t>
  </si>
  <si>
    <t>21C000113817</t>
  </si>
  <si>
    <t>01263545</t>
  </si>
  <si>
    <t>21C000113838</t>
  </si>
  <si>
    <t>YONNY</t>
  </si>
  <si>
    <t>44664464</t>
  </si>
  <si>
    <t>0474494</t>
  </si>
  <si>
    <t>LY063010</t>
  </si>
  <si>
    <t>IES TUPAC AMARU II CULTA</t>
  </si>
  <si>
    <t>1112114711E4</t>
  </si>
  <si>
    <t>UBICACION DE PROFESORES (de Directivo a Profesor) DE:CHAMBI ILACOPA, VICENTE JUSTO</t>
  </si>
  <si>
    <t>RENE ROGELIO</t>
  </si>
  <si>
    <t>1001311008</t>
  </si>
  <si>
    <t>01311008</t>
  </si>
  <si>
    <t>1112114711E0</t>
  </si>
  <si>
    <t>JOEL JILMER</t>
  </si>
  <si>
    <t>1001229923</t>
  </si>
  <si>
    <t>01229923</t>
  </si>
  <si>
    <t>1112114711E2</t>
  </si>
  <si>
    <t>GERMAN PASTOR</t>
  </si>
  <si>
    <t>1001216844</t>
  </si>
  <si>
    <t>01216844</t>
  </si>
  <si>
    <t>1112114711E3</t>
  </si>
  <si>
    <t>1001226632</t>
  </si>
  <si>
    <t>01226632</t>
  </si>
  <si>
    <t>1112114711E8</t>
  </si>
  <si>
    <t>SABINO ELIAS</t>
  </si>
  <si>
    <t>1001224909</t>
  </si>
  <si>
    <t>01224909</t>
  </si>
  <si>
    <t>1112114711E9</t>
  </si>
  <si>
    <t>1001340030</t>
  </si>
  <si>
    <t>01340030</t>
  </si>
  <si>
    <t>1112114721E1</t>
  </si>
  <si>
    <t>DESIGNACION COMO DIRECTIVO DE: PERAZA CORNEJO, JESUS AMADEO SEGUN RSG Nº 279-2016</t>
  </si>
  <si>
    <t>MILTON</t>
  </si>
  <si>
    <t>1046223917</t>
  </si>
  <si>
    <t>46223917</t>
  </si>
  <si>
    <t>1112114721E2</t>
  </si>
  <si>
    <t>BETTY ANA</t>
  </si>
  <si>
    <t>1001225177</t>
  </si>
  <si>
    <t>01225177</t>
  </si>
  <si>
    <t>1112114721E4</t>
  </si>
  <si>
    <t>CESE POR LIMITE DE EDAD DE: TICONA HUAYCANI, DELFIN, Resolución Nº 2025-16-UGELP</t>
  </si>
  <si>
    <t>VALOIS</t>
  </si>
  <si>
    <t>1001264492</t>
  </si>
  <si>
    <t>01264492</t>
  </si>
  <si>
    <t>1112114721E5</t>
  </si>
  <si>
    <t>ANGELICA AMANDA</t>
  </si>
  <si>
    <t>1001230993</t>
  </si>
  <si>
    <t>01230993</t>
  </si>
  <si>
    <t>1112114721E7</t>
  </si>
  <si>
    <t>CESE DE CHAMBI QUISPE ANTOLIN RD. 5764-03</t>
  </si>
  <si>
    <t>1001246037</t>
  </si>
  <si>
    <t>01246037</t>
  </si>
  <si>
    <t>1112114711E5</t>
  </si>
  <si>
    <t>NEHESTOR</t>
  </si>
  <si>
    <t>1001788444</t>
  </si>
  <si>
    <t>01788444</t>
  </si>
  <si>
    <t>1112114721E3</t>
  </si>
  <si>
    <t>CESE POR INCAPACIDAD FISICA O MENTAL DE: QUISPE RODRIGUEZ, MARIA GLORIA, Resolución Nº 1892-16-UGELP</t>
  </si>
  <si>
    <t>1001326223</t>
  </si>
  <si>
    <t>01326223</t>
  </si>
  <si>
    <t>1112114721E6</t>
  </si>
  <si>
    <t>FERNANDO</t>
  </si>
  <si>
    <t>1001267245</t>
  </si>
  <si>
    <t>01267245</t>
  </si>
  <si>
    <t>1025196</t>
  </si>
  <si>
    <t>LY063035</t>
  </si>
  <si>
    <t>IES SAN JUAN CUCHO ESQUEÑA</t>
  </si>
  <si>
    <t>1164114711E9</t>
  </si>
  <si>
    <t>UBICACION DE PROFESORES (de Directivo a Profesor) DE:TICONA GOMEZ, PEDRO DAMASO</t>
  </si>
  <si>
    <t>1001338724</t>
  </si>
  <si>
    <t>01338724</t>
  </si>
  <si>
    <t>1164114711E0</t>
  </si>
  <si>
    <t>1001305099</t>
  </si>
  <si>
    <t>01305099</t>
  </si>
  <si>
    <t>1164114711E2</t>
  </si>
  <si>
    <t>1001287395</t>
  </si>
  <si>
    <t>01287395</t>
  </si>
  <si>
    <t>1164114711E3</t>
  </si>
  <si>
    <t>REASIGNACION POR INTERES PERSONAL DE:CCAMA CATACORA, WILLIAM LEANDRO, Resolución N° 4387-15-UGELP</t>
  </si>
  <si>
    <t>ROMAN ANDRES</t>
  </si>
  <si>
    <t>1001304911</t>
  </si>
  <si>
    <t>01304911</t>
  </si>
  <si>
    <t>1164114711E4</t>
  </si>
  <si>
    <t>RAUL BRAULIO</t>
  </si>
  <si>
    <t>1001309366</t>
  </si>
  <si>
    <t>01309366</t>
  </si>
  <si>
    <t>1164114711E5</t>
  </si>
  <si>
    <t>CESE TEMPORAL (SANCION) DE:FLORES ALEJO, VILLANUEVA, Resolución N° 888-2017</t>
  </si>
  <si>
    <t>FELIX ADOLFO</t>
  </si>
  <si>
    <t>1043015529</t>
  </si>
  <si>
    <t>43015529</t>
  </si>
  <si>
    <t>REASIGNACION DE : HUANACUNI FLORES, ADOLFO, Resolución Nº 0742-09-UGEL EC</t>
  </si>
  <si>
    <t>CESE TEMPORAL (SANCION)</t>
  </si>
  <si>
    <t>1001219379</t>
  </si>
  <si>
    <t>01219379</t>
  </si>
  <si>
    <t>1164114711E6</t>
  </si>
  <si>
    <t>EULALIA VIRGINIA</t>
  </si>
  <si>
    <t>1001306291</t>
  </si>
  <si>
    <t>01306291</t>
  </si>
  <si>
    <t>1164114711E7</t>
  </si>
  <si>
    <t>DESIGNACION COMO DIRECTIVO DE: HUARINO ACHO, VIDAL SEGUN RSG Nº 279-2016</t>
  </si>
  <si>
    <t>MERIDA</t>
  </si>
  <si>
    <t>ZUNIGA</t>
  </si>
  <si>
    <t>ELVIS LORENZO</t>
  </si>
  <si>
    <t>1023800906</t>
  </si>
  <si>
    <t>23800906</t>
  </si>
  <si>
    <t>CD1E12301813</t>
  </si>
  <si>
    <t>THALIA DIANA</t>
  </si>
  <si>
    <t>1045367653</t>
  </si>
  <si>
    <t>45367653</t>
  </si>
  <si>
    <t>1164114721E2</t>
  </si>
  <si>
    <t>1001237693</t>
  </si>
  <si>
    <t>01237693</t>
  </si>
  <si>
    <t>1572544</t>
  </si>
  <si>
    <t>LY063040</t>
  </si>
  <si>
    <t>IES MANCO CAPAC AGUAS CALIENTES</t>
  </si>
  <si>
    <t>1115114711E7</t>
  </si>
  <si>
    <t>REUBIC. DE PLAZA RD. 1224-04 DREP</t>
  </si>
  <si>
    <t>JHONE MARLENI</t>
  </si>
  <si>
    <t>1001321698</t>
  </si>
  <si>
    <t>01321698</t>
  </si>
  <si>
    <t>1115114711E0</t>
  </si>
  <si>
    <t>ABANDONO DE CARGO DE:QUISPE TITO, CLETO, 2115, 2527</t>
  </si>
  <si>
    <t>1080516097</t>
  </si>
  <si>
    <t>80516097</t>
  </si>
  <si>
    <t>REASIGNACION POR INTERES PERSONAL DE:ARAZOLA FLORES, JORGE, Resolución N° 0603-2014-UGELP</t>
  </si>
  <si>
    <t>CLETO</t>
  </si>
  <si>
    <t>1001288928</t>
  </si>
  <si>
    <t>01288928</t>
  </si>
  <si>
    <t>1115114711E2</t>
  </si>
  <si>
    <t>REASIGNACION POR INTERES PERSONAL DE:HUATTA MOLLEAPAZA, ONESIMO SAMUEL, Resolución N° 611-15-DREP</t>
  </si>
  <si>
    <t>CORRALES</t>
  </si>
  <si>
    <t>MEJIA</t>
  </si>
  <si>
    <t>JACQUELINE EDELMIRA</t>
  </si>
  <si>
    <t>1029207091</t>
  </si>
  <si>
    <t>29207091</t>
  </si>
  <si>
    <t>1115114711E3</t>
  </si>
  <si>
    <t>REASIGNACION POR INTERES PERSONAL DE:LUJAN COILA, MARIO, Resolución N° 0704-2014-UGELP</t>
  </si>
  <si>
    <t>1001317659</t>
  </si>
  <si>
    <t>01317659</t>
  </si>
  <si>
    <t>1115114711E8</t>
  </si>
  <si>
    <t>REUBICACION DE PLAZA OCUPADA : Resolución Nº 592-05-UGELP</t>
  </si>
  <si>
    <t>1001241495</t>
  </si>
  <si>
    <t>01241495</t>
  </si>
  <si>
    <t>1115114721E1</t>
  </si>
  <si>
    <t>REASIGNACION POR INTERES PERSONAL DE:CHOQUECOTA ARUATA, VITALIA, Resolución N° 2482-11-UGELP</t>
  </si>
  <si>
    <t>1001317722</t>
  </si>
  <si>
    <t>01317722</t>
  </si>
  <si>
    <t>1153113421E9</t>
  </si>
  <si>
    <t>REASIGNACION POR INTERES PERSONAL DE:LEYVA PENALOZA, MARCO ANTONIO, Resolución N° 4386-15-UEGLP</t>
  </si>
  <si>
    <t>ERIKA LUISA</t>
  </si>
  <si>
    <t>1041422317</t>
  </si>
  <si>
    <t>41422317</t>
  </si>
  <si>
    <t>CD1E15401813</t>
  </si>
  <si>
    <t>1080613037</t>
  </si>
  <si>
    <t>80613037</t>
  </si>
  <si>
    <t>1027820</t>
  </si>
  <si>
    <t>LY063043</t>
  </si>
  <si>
    <t>IES TAIPICIRCA</t>
  </si>
  <si>
    <t>1145114711E2</t>
  </si>
  <si>
    <t>ASCENSO A CARGOS DIRECTIVOS : CALDERON AROAPAZA, OLIVER LUIS, Resolución Nº 1876-06-UGELP</t>
  </si>
  <si>
    <t>CALLOHUANCA</t>
  </si>
  <si>
    <t>MARLENY AURELIA</t>
  </si>
  <si>
    <t>1001216327</t>
  </si>
  <si>
    <t>01216327</t>
  </si>
  <si>
    <t>1145114711E3</t>
  </si>
  <si>
    <t>DESIGNACION COMO DIRECTIVO DE: CHAMBI HUALPA, OSWALDO SEGUN RSG Nº 279-2016</t>
  </si>
  <si>
    <t>ELSA MARLENE</t>
  </si>
  <si>
    <t>1001327055</t>
  </si>
  <si>
    <t>01327055</t>
  </si>
  <si>
    <t>1145114711E4</t>
  </si>
  <si>
    <t>SERGIO ROGELIO</t>
  </si>
  <si>
    <t>1001233501</t>
  </si>
  <si>
    <t>01233501</t>
  </si>
  <si>
    <t>1145114711E6</t>
  </si>
  <si>
    <t>REASIGNACION POR INTERES PERSONAL DE:MAMANI CHOQUE, ELVIRA, Resolución N° 2954-12-UGELP</t>
  </si>
  <si>
    <t>FAVIO MARTIN</t>
  </si>
  <si>
    <t>1001273398</t>
  </si>
  <si>
    <t>01273398</t>
  </si>
  <si>
    <t>1145114711E7</t>
  </si>
  <si>
    <t>1001261381</t>
  </si>
  <si>
    <t>01261381</t>
  </si>
  <si>
    <t>1145114711E8</t>
  </si>
  <si>
    <t>REASIGNACION POR INTERES PERSONAL DE:RAMIREZ MAMANI, DIONISIO, Resolución N° 2478-11-UGELP</t>
  </si>
  <si>
    <t>JOSE HECTOR</t>
  </si>
  <si>
    <t>1001318224</t>
  </si>
  <si>
    <t>01318224</t>
  </si>
  <si>
    <t>1151214341E7</t>
  </si>
  <si>
    <t>NALDA VICTORIA</t>
  </si>
  <si>
    <t>1001323363</t>
  </si>
  <si>
    <t>01323363</t>
  </si>
  <si>
    <t>0535864</t>
  </si>
  <si>
    <t>LY063044</t>
  </si>
  <si>
    <t>IES RICARDO PALMA TOTORANI</t>
  </si>
  <si>
    <t>1155114711E6</t>
  </si>
  <si>
    <t>REASIGNACION DE : CORTEZ SEGALES, EZEQUIEL, Resolución Nº 1639-09-UGELP</t>
  </si>
  <si>
    <t>1029415828</t>
  </si>
  <si>
    <t>29415828</t>
  </si>
  <si>
    <t>1155114711E0</t>
  </si>
  <si>
    <t>JUAN RUPERTO</t>
  </si>
  <si>
    <t>1001214782</t>
  </si>
  <si>
    <t>01214782</t>
  </si>
  <si>
    <t>1155114711E2</t>
  </si>
  <si>
    <t>CESE POR FALLECIMIENTO DE: ANCCO VELASQUEZ, OSWALDO ERIK, Resolución Nº 011-12-UGELP</t>
  </si>
  <si>
    <t>OSCAR RUBEN</t>
  </si>
  <si>
    <t>1001315729</t>
  </si>
  <si>
    <t>01315729</t>
  </si>
  <si>
    <t>1155114711E3</t>
  </si>
  <si>
    <t>DESIGNACION COMO DIRECTIVO DE: ANGLES MEJIA, SOLEDAD VICTORIA SEGUN RSG Nº 279-2016</t>
  </si>
  <si>
    <t>JUAN DE DIOS</t>
  </si>
  <si>
    <t>1001324723</t>
  </si>
  <si>
    <t>01324723</t>
  </si>
  <si>
    <t>1155114711E4</t>
  </si>
  <si>
    <t>1001788827</t>
  </si>
  <si>
    <t>01788827</t>
  </si>
  <si>
    <t>1155114711E5</t>
  </si>
  <si>
    <t>ADRIAN HUGO</t>
  </si>
  <si>
    <t>1001285133</t>
  </si>
  <si>
    <t>01285133</t>
  </si>
  <si>
    <t>1155114711E9</t>
  </si>
  <si>
    <t>ENCARGATURA DE FUNCIONES COMO COORDINADOR PEDAGOGICO JEC DE JIMENEZ APAZA, MELECIA, Resolución N° 884-2017-UGELP</t>
  </si>
  <si>
    <t>CESE POR LIMITE DE EDAD DE: QUISPE CHARAJA, CECILIO, Resolución Nº 2709-2013-UGELP</t>
  </si>
  <si>
    <t>MELECIA</t>
  </si>
  <si>
    <t>1001841925</t>
  </si>
  <si>
    <t>01841925</t>
  </si>
  <si>
    <t>1155114721E1</t>
  </si>
  <si>
    <t>DESIGNACION COMO DIRECTIVO DE I.E. (R.S.G. 1551-2014) DE QUISPE FIGUEROA, MATEO</t>
  </si>
  <si>
    <t>ELISEO LEON</t>
  </si>
  <si>
    <t>1001314038</t>
  </si>
  <si>
    <t>01314038</t>
  </si>
  <si>
    <t>1155114721E3</t>
  </si>
  <si>
    <t>REASIGNACION DE : QUISPE GORDILLO, JUAN LAZARO, Resolución Nº 1615-07-UGELSR</t>
  </si>
  <si>
    <t>1001334024</t>
  </si>
  <si>
    <t>01334024</t>
  </si>
  <si>
    <t>ENCARGATURA DE FUNCIONES COMO COORDINADOR DE TUTORIA JEC DE APAZA APAZA, SAMUEL, Resolución N° 884-2017-UGELP</t>
  </si>
  <si>
    <t>ELVIA LUCIA</t>
  </si>
  <si>
    <t>1041044559</t>
  </si>
  <si>
    <t>41044559</t>
  </si>
  <si>
    <t>1155114721E4</t>
  </si>
  <si>
    <t>DESIGNACION COMO DIRECTIVO DE I.E. (R.S.G. 1551-2014) DE QUISPE LLANO, GREGORIO JORGE</t>
  </si>
  <si>
    <t>PAOLA ALEJANDRA</t>
  </si>
  <si>
    <t>1044065701</t>
  </si>
  <si>
    <t>44065701</t>
  </si>
  <si>
    <t>1155114721E5</t>
  </si>
  <si>
    <t>DESIGNACION COMO DIRECTIVO DE I.E. (R.S.G. 1551-2014) DE HUANCA QUISPE, NILTON WILBER</t>
  </si>
  <si>
    <t>WILSON JOE</t>
  </si>
  <si>
    <t>1072261793</t>
  </si>
  <si>
    <t>72261793</t>
  </si>
  <si>
    <t>1155114721E6</t>
  </si>
  <si>
    <t>CESE POR FALLECIMIENTO DE: SANTOS TINTAYA, JAIME EDUIY, Resolución Nº 1569-14-UGELP</t>
  </si>
  <si>
    <t>1001232279</t>
  </si>
  <si>
    <t>01232279</t>
  </si>
  <si>
    <t>1155114721E7</t>
  </si>
  <si>
    <t>ENCARGATURA DE FUNCIONES COMO COORDINADOR PEDAGOGICO JEC DE TICONA QUISPE, NELLY, Resolución N° 884-2017-UGELP</t>
  </si>
  <si>
    <t>1044075630</t>
  </si>
  <si>
    <t>44075630</t>
  </si>
  <si>
    <t>1001322846</t>
  </si>
  <si>
    <t>01322846</t>
  </si>
  <si>
    <t>CD1E12601813</t>
  </si>
  <si>
    <t>YATO</t>
  </si>
  <si>
    <t>1001226962</t>
  </si>
  <si>
    <t>01226962</t>
  </si>
  <si>
    <t>CD1E13601813</t>
  </si>
  <si>
    <t>CD1E14601813</t>
  </si>
  <si>
    <t>CD1E15601813</t>
  </si>
  <si>
    <t>ELBA</t>
  </si>
  <si>
    <t>1042764839</t>
  </si>
  <si>
    <t>42764839</t>
  </si>
  <si>
    <t>1155114721E2</t>
  </si>
  <si>
    <t>JUSTINO</t>
  </si>
  <si>
    <t>1001783578</t>
  </si>
  <si>
    <t>01783578</t>
  </si>
  <si>
    <t>1155114711E7</t>
  </si>
  <si>
    <t>REASIGNACION DE : MENDOZA MAMANI, VICTOR JAIME, Resolución Nº 197-08-UGELP</t>
  </si>
  <si>
    <t>AUGUSTO</t>
  </si>
  <si>
    <t>1001808715</t>
  </si>
  <si>
    <t>01808715</t>
  </si>
  <si>
    <t>1155114711E8</t>
  </si>
  <si>
    <t>MULLAYA</t>
  </si>
  <si>
    <t>1001243682</t>
  </si>
  <si>
    <t>01243682</t>
  </si>
  <si>
    <t>21C000113702</t>
  </si>
  <si>
    <t>MONICA</t>
  </si>
  <si>
    <t>43469412</t>
  </si>
  <si>
    <t>21C000113725</t>
  </si>
  <si>
    <t>WILSON SIMON</t>
  </si>
  <si>
    <t>44826545</t>
  </si>
  <si>
    <t>21C000113750</t>
  </si>
  <si>
    <t>CCALLOCONDO</t>
  </si>
  <si>
    <t>42273189</t>
  </si>
  <si>
    <t>21C000113773</t>
  </si>
  <si>
    <t>SOFIA MARIA</t>
  </si>
  <si>
    <t>44722953</t>
  </si>
  <si>
    <t>21C000113783</t>
  </si>
  <si>
    <t>PERSONAL DE SECRETARIA</t>
  </si>
  <si>
    <t>GIOVANNA MABEL</t>
  </si>
  <si>
    <t>01344143</t>
  </si>
  <si>
    <t>21C000113804</t>
  </si>
  <si>
    <t>JUAN PELAYO</t>
  </si>
  <si>
    <t>29592088</t>
  </si>
  <si>
    <t>21C000113825</t>
  </si>
  <si>
    <t>WILFREDO TADEO</t>
  </si>
  <si>
    <t>01269332</t>
  </si>
  <si>
    <t>21C000113846</t>
  </si>
  <si>
    <t>72467669</t>
  </si>
  <si>
    <t>0660282</t>
  </si>
  <si>
    <t>LY063047</t>
  </si>
  <si>
    <t>IES SIMON BOLIVAR ANCCACCA</t>
  </si>
  <si>
    <t>1185114711E2</t>
  </si>
  <si>
    <t>UBICACION DE PROFESORES (de Directivo a Profesor) DE:QUISPE SANIZO, SANTIAGO</t>
  </si>
  <si>
    <t>1001307554</t>
  </si>
  <si>
    <t>01307554</t>
  </si>
  <si>
    <t>1117214511E6</t>
  </si>
  <si>
    <t>INCACUTIPA</t>
  </si>
  <si>
    <t>1001785237</t>
  </si>
  <si>
    <t>01785237</t>
  </si>
  <si>
    <t>1185114711E0</t>
  </si>
  <si>
    <t>1001222664</t>
  </si>
  <si>
    <t>01222664</t>
  </si>
  <si>
    <t>1185114711E6</t>
  </si>
  <si>
    <t>REASIGNACION POR INTERES PERSONAL DE:FLORES CHAMBILLA, MODESTO, Resolución N° 2488-11-UGELP</t>
  </si>
  <si>
    <t>1001207244</t>
  </si>
  <si>
    <t>01207244</t>
  </si>
  <si>
    <t>1185114711E7</t>
  </si>
  <si>
    <t>CESE DE : FLORES LIMACHI, FAUSTINO, Resolución Nº 741-09-UGELP</t>
  </si>
  <si>
    <t>1001320682</t>
  </si>
  <si>
    <t>01320682</t>
  </si>
  <si>
    <t>1185114711E8</t>
  </si>
  <si>
    <t>REASIGNACION POR INTERES PERSONAL DE:GALLEGOS ROJAS, JOSE RICARDO, Resolución N° 4384-15-UGELP</t>
  </si>
  <si>
    <t>VILMA GLORIA</t>
  </si>
  <si>
    <t>1001287608</t>
  </si>
  <si>
    <t>01287608</t>
  </si>
  <si>
    <t>1185114711E9</t>
  </si>
  <si>
    <t>DESIGNACION COMO DIRECTIVO DE I.E. (R.S.G. 1551-2014) DE LOAYZA HILARI, JUAN FREDY</t>
  </si>
  <si>
    <t>NICO CESAR</t>
  </si>
  <si>
    <t>1001301787</t>
  </si>
  <si>
    <t>01301787</t>
  </si>
  <si>
    <t>1185114721E1</t>
  </si>
  <si>
    <t>MONTAÑEZ</t>
  </si>
  <si>
    <t>FREDY EDGAR BALTAZAR</t>
  </si>
  <si>
    <t>1001232113</t>
  </si>
  <si>
    <t>01232113</t>
  </si>
  <si>
    <t>1185114721E3</t>
  </si>
  <si>
    <t>LICENCIA SIN GOCE DE HABER POR MOTIVOS PARTICULARES DE:ESCOBAR LUPACA, JOSE, Resolución N° 2852-2017</t>
  </si>
  <si>
    <t>KATY YESENIA</t>
  </si>
  <si>
    <t>1041655462</t>
  </si>
  <si>
    <t>41655462</t>
  </si>
  <si>
    <t>CESE DE : TICONA SUPO, ADOLFO, Resolución Nº 1673-09-UGELP</t>
  </si>
  <si>
    <t>80066659</t>
  </si>
  <si>
    <t>1185114711E5</t>
  </si>
  <si>
    <t>1001843856</t>
  </si>
  <si>
    <t>01843856</t>
  </si>
  <si>
    <t>1185114721E2</t>
  </si>
  <si>
    <t>ROTACION DE PERSONAL ADMINISTRATIVO DE:ORTEGA SAMO, PEDRO VALERIANO, Resolución N° 2291-13-UGELP</t>
  </si>
  <si>
    <t>MAZUELO</t>
  </si>
  <si>
    <t>1001834459</t>
  </si>
  <si>
    <t>01834459</t>
  </si>
  <si>
    <t>0615351</t>
  </si>
  <si>
    <t>LY063048</t>
  </si>
  <si>
    <t>IES JOSE ANTONIO ENCINAS DE AMPARANI</t>
  </si>
  <si>
    <t>1195114711E4</t>
  </si>
  <si>
    <t>CESE A SOLICITUD DE: CHURA ABARCA, PAULINO, Resolución Nº 0147-2015-UGELP</t>
  </si>
  <si>
    <t>HUALPA</t>
  </si>
  <si>
    <t>1001296650</t>
  </si>
  <si>
    <t>01296650</t>
  </si>
  <si>
    <t>1195114711E0</t>
  </si>
  <si>
    <t>CESE POR INCAPACIDAD FISICA O MENTAL DE: RAMOS RAMOS, LUIS, Resolución Nº 3373-16-UGELP</t>
  </si>
  <si>
    <t>1001297471</t>
  </si>
  <si>
    <t>01297471</t>
  </si>
  <si>
    <t>1195114711E2</t>
  </si>
  <si>
    <t>1001855669</t>
  </si>
  <si>
    <t>01855669</t>
  </si>
  <si>
    <t>1195114711E3</t>
  </si>
  <si>
    <t>1001863309</t>
  </si>
  <si>
    <t>01863309</t>
  </si>
  <si>
    <t>1195114711E5</t>
  </si>
  <si>
    <t>DESIGNACION COMO DIRECTIVO DE I.E. (R.S.G. 1551-2014) DE CARPIO MIRANDA, FELIPE</t>
  </si>
  <si>
    <t>WILY ALCIDES</t>
  </si>
  <si>
    <t>1040937236</t>
  </si>
  <si>
    <t>40937236</t>
  </si>
  <si>
    <t>1195114711E6</t>
  </si>
  <si>
    <t>1001222660</t>
  </si>
  <si>
    <t>01222660</t>
  </si>
  <si>
    <t>1195114711E9</t>
  </si>
  <si>
    <t>REASIGNACION DE PERSONAL DOCENTE : PEREZ PAREDES, EDITH LUZ, Resolución Nº 142-07-UGELP</t>
  </si>
  <si>
    <t>1001218384</t>
  </si>
  <si>
    <t>01218384</t>
  </si>
  <si>
    <t>1195114721E2</t>
  </si>
  <si>
    <t>REASIGNACION POR INTERES PERSONAL DE:SALAS TURPO, YOLANDA, Resolución N° 0613-2014-UGELP</t>
  </si>
  <si>
    <t>1001316872</t>
  </si>
  <si>
    <t>01316872</t>
  </si>
  <si>
    <t>1195114721E5</t>
  </si>
  <si>
    <t>REASIGNACION POR INTERES PERSONAL DE:FLORES MAMANI, WILY GUIDO, Resolución N° 223-12-UGELP</t>
  </si>
  <si>
    <t>1040472002</t>
  </si>
  <si>
    <t>40472002</t>
  </si>
  <si>
    <t>1195114721E7</t>
  </si>
  <si>
    <t>REUBICACION Y/O ADECUACION DE PLAZA VACANTE : Resolución Nº 646-05-UGELP</t>
  </si>
  <si>
    <t>1001287953</t>
  </si>
  <si>
    <t>01287953</t>
  </si>
  <si>
    <t>1195114721E8</t>
  </si>
  <si>
    <t>PRESUPUESTO CAP LEY 27491</t>
  </si>
  <si>
    <t>1001315134</t>
  </si>
  <si>
    <t>01315134</t>
  </si>
  <si>
    <t>CD1E14801813</t>
  </si>
  <si>
    <t>JENNY NORMA</t>
  </si>
  <si>
    <t>1001325868</t>
  </si>
  <si>
    <t>01325868</t>
  </si>
  <si>
    <t>1195114711E8</t>
  </si>
  <si>
    <t>REASIGNACION POR INTERES PERSONAL DE:CRUZ MAMANI, PERCY, Resolución N° 4419-16-UGELP</t>
  </si>
  <si>
    <t>MAGEN LUIS</t>
  </si>
  <si>
    <t>1001777344</t>
  </si>
  <si>
    <t>01777344</t>
  </si>
  <si>
    <t>1195114721E1</t>
  </si>
  <si>
    <t>ROTACION DE PERSONAL ADMINISTRATIVO DE:CHIPANA ZAMATA, NORMA BEATRIZ, Resolución N° 608-16-UGELP</t>
  </si>
  <si>
    <t>1001201020</t>
  </si>
  <si>
    <t>01201020</t>
  </si>
  <si>
    <t>1025154</t>
  </si>
  <si>
    <t>LY063095</t>
  </si>
  <si>
    <t>IES FRANCISCO BOLOGNESI CERVANTES SACUYO</t>
  </si>
  <si>
    <t>1181112112E2</t>
  </si>
  <si>
    <t>REUBICACION DE PLAZA VACANTE: Resolución Nº 4699-15-UGELP</t>
  </si>
  <si>
    <t>1040443324</t>
  </si>
  <si>
    <t>40443324</t>
  </si>
  <si>
    <t>1118114411E4</t>
  </si>
  <si>
    <t>DESIGNACION COMO DIRECTIVO DE: BORDA PILCO, JHONE MARLENI SEGUN RSG Nº 279-2016</t>
  </si>
  <si>
    <t>UCHARICO</t>
  </si>
  <si>
    <t>URUCHI</t>
  </si>
  <si>
    <t>ANGELICA MARIA</t>
  </si>
  <si>
    <t>1040392480</t>
  </si>
  <si>
    <t>40392480</t>
  </si>
  <si>
    <t>1160114711E2</t>
  </si>
  <si>
    <t>1001311708</t>
  </si>
  <si>
    <t>01311708</t>
  </si>
  <si>
    <t>1160114711E3</t>
  </si>
  <si>
    <t>REASIGNACION DE : CAUNA ANQUISE, FLORENTINO, Resolución Nº 1633-09-UGELP</t>
  </si>
  <si>
    <t>JAIME NELSON</t>
  </si>
  <si>
    <t>1001341863</t>
  </si>
  <si>
    <t>01341863</t>
  </si>
  <si>
    <t>1160114711E4</t>
  </si>
  <si>
    <t>JUANA LUISA</t>
  </si>
  <si>
    <t>1001315315</t>
  </si>
  <si>
    <t>01315315</t>
  </si>
  <si>
    <t>1160114711E5</t>
  </si>
  <si>
    <t>CARLOS AMIDEY</t>
  </si>
  <si>
    <t>1001334005</t>
  </si>
  <si>
    <t>01334005</t>
  </si>
  <si>
    <t>1160114711E6</t>
  </si>
  <si>
    <t>RETIRO DEL SERVICIO POR LA 2da. DISPOSICION COMPLEMENTARIA TRANSITORIA Y FINAL LEY Nº 29944 DE: PINEDA MENDOZA, ESTELA</t>
  </si>
  <si>
    <t>1001325481</t>
  </si>
  <si>
    <t>01325481</t>
  </si>
  <si>
    <t>1160114711E7</t>
  </si>
  <si>
    <t>HIPOLITO FELIPE</t>
  </si>
  <si>
    <t>1001207667</t>
  </si>
  <si>
    <t>01207667</t>
  </si>
  <si>
    <t>1160114711E8</t>
  </si>
  <si>
    <t>1002260762</t>
  </si>
  <si>
    <t>02260762</t>
  </si>
  <si>
    <t>1160114721E1</t>
  </si>
  <si>
    <t>DESIGNACION COMO DIRECTIVO DE: CCUNO CHOQUE, JESUS SEGUN RSG Nº 279-2016</t>
  </si>
  <si>
    <t>JUANA MARISOL</t>
  </si>
  <si>
    <t>1001324578</t>
  </si>
  <si>
    <t>01324578</t>
  </si>
  <si>
    <t>1160114711E0</t>
  </si>
  <si>
    <t>MELCAIDES</t>
  </si>
  <si>
    <t>1001275278</t>
  </si>
  <si>
    <t>01275278</t>
  </si>
  <si>
    <t>1260124</t>
  </si>
  <si>
    <t>LY063105</t>
  </si>
  <si>
    <t>IES GILATAMARCA</t>
  </si>
  <si>
    <t>1161214711E0</t>
  </si>
  <si>
    <t>REUBICACION Y/O ADECUACION DE PLAZA VACANTE : Resolución Nº 945-09-UGELP</t>
  </si>
  <si>
    <t>CALUMANI</t>
  </si>
  <si>
    <t>1001306003</t>
  </si>
  <si>
    <t>01306003</t>
  </si>
  <si>
    <t>1161214711E2</t>
  </si>
  <si>
    <t>REASIGNACION POR INTERES PERSONAL DE:COARI QUISPE, MARTHA ERMELINDA, Resolución N° 0701-2014-UGELP</t>
  </si>
  <si>
    <t>CHOQUECOTA</t>
  </si>
  <si>
    <t>1001835753</t>
  </si>
  <si>
    <t>01835753</t>
  </si>
  <si>
    <t>1161214711E3</t>
  </si>
  <si>
    <t>REASIGNACION DE PERSONAL DOCENTE : PERALTA MAMANI, ANGEL ADRIAN, Resolución Nº 142-07-UGELP</t>
  </si>
  <si>
    <t>01334696</t>
  </si>
  <si>
    <t>1161214711E6</t>
  </si>
  <si>
    <t>REASIGNACION POR INTERES PERSONAL DE:BORDA PILCO, JHONE MARLENI, Resolución N° 4372-16-UGELP</t>
  </si>
  <si>
    <t>NEPTALI ROGER</t>
  </si>
  <si>
    <t>1001332115</t>
  </si>
  <si>
    <t>01332115</t>
  </si>
  <si>
    <t>1161214711E7</t>
  </si>
  <si>
    <t>REUBICACION Y/O ADECUACION DE PLAZA VACANTE : Resolución Nº 887-05-UGELP</t>
  </si>
  <si>
    <t>TOTORA</t>
  </si>
  <si>
    <t>1001835104</t>
  </si>
  <si>
    <t>01835104</t>
  </si>
  <si>
    <t>1161214711E8</t>
  </si>
  <si>
    <t>REASIGNACION POR INTERES PERSONAL DE:CHOQUECOTA ARUATA, VITALIA, Resolución N° 4370-16-UGELP</t>
  </si>
  <si>
    <t>MARYVEL OTILIA</t>
  </si>
  <si>
    <t>1001315754</t>
  </si>
  <si>
    <t>01315754</t>
  </si>
  <si>
    <t>1161214711E9</t>
  </si>
  <si>
    <t>REASIGNACION POR INTERES PERSONAL DE:RAMOS GORDILLO, JORGE VALERIANO, Resolución N° 4366-15-UGELP</t>
  </si>
  <si>
    <t>FREDY ARTURO</t>
  </si>
  <si>
    <t>1001306684</t>
  </si>
  <si>
    <t>01306684</t>
  </si>
  <si>
    <t>1029982</t>
  </si>
  <si>
    <t>LY063110</t>
  </si>
  <si>
    <t>IES AYRUMAS CARUMAS</t>
  </si>
  <si>
    <t>21EV01634188</t>
  </si>
  <si>
    <t>JUANA DINA</t>
  </si>
  <si>
    <t>1001308219</t>
  </si>
  <si>
    <t>01308219</t>
  </si>
  <si>
    <t>1112214711E2</t>
  </si>
  <si>
    <t>REASIGNACION POR INTERES PERSONAL DE:APAZA CASTILLO, HILDA NICOLASA, Resolución N° 0695-2014-UGELP</t>
  </si>
  <si>
    <t>FRANCISCO ALEJANDRO</t>
  </si>
  <si>
    <t>1001202514</t>
  </si>
  <si>
    <t>01202514</t>
  </si>
  <si>
    <t>1112214711E3</t>
  </si>
  <si>
    <t>REASIGNACION DE : FLORES ORTEGA, MARIA ROSA, Resolución Nº 2329-08-UGELP</t>
  </si>
  <si>
    <t>MAXIMO PRIMITIVO</t>
  </si>
  <si>
    <t>1001217753</t>
  </si>
  <si>
    <t>01217753</t>
  </si>
  <si>
    <t>1112214711E4</t>
  </si>
  <si>
    <t>RETIRO DEL SERVICIO POR LA 2da. DISPOSICION COMPLEMENTARIA TRANSITORIA Y FINAL LEY Nº 29944 DE: CHAVARRIA CUSI, JOEL</t>
  </si>
  <si>
    <t>1001342675</t>
  </si>
  <si>
    <t>01342675</t>
  </si>
  <si>
    <t>1112214711E5</t>
  </si>
  <si>
    <t>REASIGNACION POR INTERES PERSONAL DE:FLORES CHAMBILLA, ALFREDO, Resolución N° 2480-11-UGELP</t>
  </si>
  <si>
    <t>MATEO MELECIO</t>
  </si>
  <si>
    <t>1002374530</t>
  </si>
  <si>
    <t>02374530</t>
  </si>
  <si>
    <t>1112214711E6</t>
  </si>
  <si>
    <t>TARAPA</t>
  </si>
  <si>
    <t>1001770426</t>
  </si>
  <si>
    <t>01770426</t>
  </si>
  <si>
    <t>1112214711E7</t>
  </si>
  <si>
    <t>REASIGNACION POR INTERES PERSONAL DE:BUSTAMANTE OLIVERA, JUAN DE LA CRUZ, Resolución N° 4412-15-UGELP</t>
  </si>
  <si>
    <t>MORANN</t>
  </si>
  <si>
    <t>MAGUIN</t>
  </si>
  <si>
    <t>1001309853</t>
  </si>
  <si>
    <t>01309853</t>
  </si>
  <si>
    <t>1112214711E8</t>
  </si>
  <si>
    <t>RETIRO DEL SERVICIO POR LA 2da. DISPOSICION COMPLEMENTARIA TRANSITORIA Y FINAL LEY Nº 29944 DE: CALISAYA CASTILLO, SERGIO CESAR</t>
  </si>
  <si>
    <t>CARINT JUNETT</t>
  </si>
  <si>
    <t>1001340602</t>
  </si>
  <si>
    <t>01340602</t>
  </si>
  <si>
    <t>1162114491E1</t>
  </si>
  <si>
    <t>REASIGNACION POR INTERES PERSONAL DE:MELO CHOQUE, CARLOS PAULINO, Resolución N° 4381-15-UGELP</t>
  </si>
  <si>
    <t>JUAN WASHINGTON</t>
  </si>
  <si>
    <t>1001319873</t>
  </si>
  <si>
    <t>01319873</t>
  </si>
  <si>
    <t>0578971</t>
  </si>
  <si>
    <t>LY073015</t>
  </si>
  <si>
    <t>IES ENRIQUE ENCINAS FRANCO YANAQUE</t>
  </si>
  <si>
    <t>1162114821E2</t>
  </si>
  <si>
    <t>UBICACION DE PROFESORES (de Directivo a Profesor) DE:ROJAS CAÑARI, EULOGIO</t>
  </si>
  <si>
    <t>ROXANA MARISOL</t>
  </si>
  <si>
    <t>1001311052</t>
  </si>
  <si>
    <t>01311052</t>
  </si>
  <si>
    <t>1162114811E0</t>
  </si>
  <si>
    <t>RETIRO DEL SERVICIO POR LA 2da. DISPOSICION COMPLEMENTARIA TRANSITORIA Y FINAL LEY Nº 29944 DE: QUENAYA PAURO, ELIAS</t>
  </si>
  <si>
    <t>EZEQUIEL</t>
  </si>
  <si>
    <t>1001282763</t>
  </si>
  <si>
    <t>01282763</t>
  </si>
  <si>
    <t>1162114811E2</t>
  </si>
  <si>
    <t>EDGAR ROMULO</t>
  </si>
  <si>
    <t>1001265024</t>
  </si>
  <si>
    <t>01265024</t>
  </si>
  <si>
    <t>1162114811E5</t>
  </si>
  <si>
    <t>CESE POR LIMITE DE EDAD DE: TORRES MAMANI, JULIO, Resolución Nº 2745-2013-UGELP</t>
  </si>
  <si>
    <t>VICTOR GABRIEL</t>
  </si>
  <si>
    <t>1001220745</t>
  </si>
  <si>
    <t>01220745</t>
  </si>
  <si>
    <t>1162114811E6</t>
  </si>
  <si>
    <t>DESIGNACION COMO DIRECTIVO DE I.E. (R.S.G. 1551-2014) DE LLANOS NAYRA, CAMILO</t>
  </si>
  <si>
    <t>1001318194</t>
  </si>
  <si>
    <t>01318194</t>
  </si>
  <si>
    <t>1162114811E7</t>
  </si>
  <si>
    <t>DESIGNACION COMO DIRECTIVO DE: MENESES VANEGAS, ABRAHAM SEGUN RSG Nº 279-2016</t>
  </si>
  <si>
    <t>1001323593</t>
  </si>
  <si>
    <t>01323593</t>
  </si>
  <si>
    <t>1162114821E3</t>
  </si>
  <si>
    <t>REASIGNACION POR INTERES PERSONAL DE:ROJAS OVIEDO, JUAN ANDRES, Resolución N° 4411-15-UGELP</t>
  </si>
  <si>
    <t>AMPARO GILBERTO</t>
  </si>
  <si>
    <t>1001297699</t>
  </si>
  <si>
    <t>01297699</t>
  </si>
  <si>
    <t>1162114821E4</t>
  </si>
  <si>
    <t>QUECAÑO</t>
  </si>
  <si>
    <t>1001231778</t>
  </si>
  <si>
    <t>01231778</t>
  </si>
  <si>
    <t>1162114811E3</t>
  </si>
  <si>
    <t>CESE POR FALLECIMIENTO DE: CARIAPAZA ROQUE, NESTOR, Resolución Nº 2438-16-UGELP</t>
  </si>
  <si>
    <t>JUAN RODOLFO</t>
  </si>
  <si>
    <t>1001277328</t>
  </si>
  <si>
    <t>01277328</t>
  </si>
  <si>
    <t>0706580</t>
  </si>
  <si>
    <t>LY073020</t>
  </si>
  <si>
    <t>IES TUPAQ KATARI SOCCA</t>
  </si>
  <si>
    <t>1113114811E9</t>
  </si>
  <si>
    <t>UBICACION DE PROFESORES (de Directivo a Profesor) DE:RAMOS PARIPANCA, VICTOR GONZALO</t>
  </si>
  <si>
    <t>ARMANDO GUILLERMO</t>
  </si>
  <si>
    <t>1001311048</t>
  </si>
  <si>
    <t>01311048</t>
  </si>
  <si>
    <t>1113114811E0</t>
  </si>
  <si>
    <t>1001301803</t>
  </si>
  <si>
    <t>01301803</t>
  </si>
  <si>
    <t>1113114811E3</t>
  </si>
  <si>
    <t>PALERO</t>
  </si>
  <si>
    <t>LEONOR AVELINA</t>
  </si>
  <si>
    <t>1001307351</t>
  </si>
  <si>
    <t>01307351</t>
  </si>
  <si>
    <t>1113114811E4</t>
  </si>
  <si>
    <t>ULISES</t>
  </si>
  <si>
    <t>1001849200</t>
  </si>
  <si>
    <t>01849200</t>
  </si>
  <si>
    <t>ENCARGATURA DE FUNCIONES COMO COORDINADOR DE TUTORIA JEC DE CHAMBILLA ALAVE, ULISES, Resolución N° 004-2017-UGELP.P</t>
  </si>
  <si>
    <t>BALCONA</t>
  </si>
  <si>
    <t>MAGDA YANETH</t>
  </si>
  <si>
    <t>1042966807</t>
  </si>
  <si>
    <t>42966807</t>
  </si>
  <si>
    <t>1113114811E5</t>
  </si>
  <si>
    <t>COSSIO</t>
  </si>
  <si>
    <t>BOLAÑOS</t>
  </si>
  <si>
    <t>JENNY</t>
  </si>
  <si>
    <t>1001307934</t>
  </si>
  <si>
    <t>01307934</t>
  </si>
  <si>
    <t>1113114811E6</t>
  </si>
  <si>
    <t>CESE POR FALLECIMIENTO DE: FLORES QUIJO, SOFIA GRIMALDA, Resolución Nº 1314-13-UGELP</t>
  </si>
  <si>
    <t>01235356</t>
  </si>
  <si>
    <t>1113114811E7</t>
  </si>
  <si>
    <t>SERGIO AUGUSTO</t>
  </si>
  <si>
    <t>1002264928</t>
  </si>
  <si>
    <t>02264928</t>
  </si>
  <si>
    <t>1113114811E8</t>
  </si>
  <si>
    <t>REASIGNACION POR INTERES PERSONAL DE:JALIRI CLAROS, SUSANA, Resolución N° 4364-15-UGELP</t>
  </si>
  <si>
    <t>PERAZA</t>
  </si>
  <si>
    <t>OSWALDO ROGELIO</t>
  </si>
  <si>
    <t>1001213184</t>
  </si>
  <si>
    <t>01213184</t>
  </si>
  <si>
    <t>ENCARGATURA DE FUNCIONES COMO COORDINADOR PEDAGOGICO JEC DE PERAZA CORNEJO, OSWALDO ROGELIO, Resolución N° 004-2017-UGELP.P</t>
  </si>
  <si>
    <t>EDWIN CLEY</t>
  </si>
  <si>
    <t>1070125203</t>
  </si>
  <si>
    <t>70125203</t>
  </si>
  <si>
    <t>CD1E22601213</t>
  </si>
  <si>
    <t>CELIA YOVANA</t>
  </si>
  <si>
    <t>1040772592</t>
  </si>
  <si>
    <t>40772592</t>
  </si>
  <si>
    <t>CD1E23601213</t>
  </si>
  <si>
    <t>CD1E24601213</t>
  </si>
  <si>
    <t>COLORADO</t>
  </si>
  <si>
    <t>1001854484</t>
  </si>
  <si>
    <t>01854484</t>
  </si>
  <si>
    <t>CD1E25601213</t>
  </si>
  <si>
    <t>CD1E26601213</t>
  </si>
  <si>
    <t>BONIFACIO WALTER</t>
  </si>
  <si>
    <t>1001327968</t>
  </si>
  <si>
    <t>01327968</t>
  </si>
  <si>
    <t>CD1E27601213</t>
  </si>
  <si>
    <t>CD1E28601213</t>
  </si>
  <si>
    <t>1113114821E2</t>
  </si>
  <si>
    <t>REASIGNACION POR INTERES PERSONAL DE:MELENDEZ CARBAJAL, EFRAIN, Resolución N° 4418-16-UGELP</t>
  </si>
  <si>
    <t>1001333793</t>
  </si>
  <si>
    <t>01333793</t>
  </si>
  <si>
    <t>1113114811E2</t>
  </si>
  <si>
    <t>CESE A SOLICITUD DE: MAMANI CHAHUARES, MARCO ANTONIO, Resolución Nº 2298-2017-UGELP</t>
  </si>
  <si>
    <t>1040995935</t>
  </si>
  <si>
    <t>40995935</t>
  </si>
  <si>
    <t>21C000113706</t>
  </si>
  <si>
    <t>CESALBINA</t>
  </si>
  <si>
    <t>44733463</t>
  </si>
  <si>
    <t>21C000113730</t>
  </si>
  <si>
    <t>01321049</t>
  </si>
  <si>
    <t>21C000113755</t>
  </si>
  <si>
    <t>INES VIRGINIA</t>
  </si>
  <si>
    <t>01316145</t>
  </si>
  <si>
    <t>21C000113778</t>
  </si>
  <si>
    <t>ALFONTE</t>
  </si>
  <si>
    <t>DAVID EFRAIN</t>
  </si>
  <si>
    <t>01321564</t>
  </si>
  <si>
    <t>21C000113788</t>
  </si>
  <si>
    <t>TANIA MARGOTH</t>
  </si>
  <si>
    <t>01331469</t>
  </si>
  <si>
    <t>21C000113809</t>
  </si>
  <si>
    <t>80135733</t>
  </si>
  <si>
    <t>21C000113830</t>
  </si>
  <si>
    <t>46741337</t>
  </si>
  <si>
    <t>21C000113851</t>
  </si>
  <si>
    <t>01312136</t>
  </si>
  <si>
    <t>0744441</t>
  </si>
  <si>
    <t>LY073025</t>
  </si>
  <si>
    <t>IES THUNCO</t>
  </si>
  <si>
    <t>1163114811E9</t>
  </si>
  <si>
    <t>UBICACION DE PROFESORES (de Directivo a Profesor) DE:CALDERON AROAPAZA, OLIVER LUIS</t>
  </si>
  <si>
    <t>1163114811E2</t>
  </si>
  <si>
    <t>ACOSTA</t>
  </si>
  <si>
    <t>ALEX BONIFACIO</t>
  </si>
  <si>
    <t>1001327764</t>
  </si>
  <si>
    <t>01327764</t>
  </si>
  <si>
    <t>1163114811E3</t>
  </si>
  <si>
    <t>CELPA</t>
  </si>
  <si>
    <t>1001843324</t>
  </si>
  <si>
    <t>01843324</t>
  </si>
  <si>
    <t>1163114811E4</t>
  </si>
  <si>
    <t>TITO FELIX</t>
  </si>
  <si>
    <t>1001213085</t>
  </si>
  <si>
    <t>01213085</t>
  </si>
  <si>
    <t>1163114811E6</t>
  </si>
  <si>
    <t>RETIRO DEL SERVICIO POR LA 2da. DISPOSICION COMPLEMENTARIA TRANSITORIA Y FINAL LEY Nº 29944 DE: MAMANI MAQUERA, CEFERINO</t>
  </si>
  <si>
    <t>1001300311</t>
  </si>
  <si>
    <t>01300311</t>
  </si>
  <si>
    <t>1163114811E7</t>
  </si>
  <si>
    <t>DESIGNACION COMO DIRECTIVO DE I.E. (R.S.G. 1551-2014) DE PINO CUTIPA, LEONIDAS</t>
  </si>
  <si>
    <t>GARY</t>
  </si>
  <si>
    <t>1044367209</t>
  </si>
  <si>
    <t>44367209</t>
  </si>
  <si>
    <t>1163114811E8</t>
  </si>
  <si>
    <t>1001766931</t>
  </si>
  <si>
    <t>01766931</t>
  </si>
  <si>
    <t>1163114821E3</t>
  </si>
  <si>
    <t>REASIGNACION DE : CHURA MAMANI, LIBERATO, Resolución Nº 2340-08-UGELP</t>
  </si>
  <si>
    <t>WILY GUIDO</t>
  </si>
  <si>
    <t>1001308525</t>
  </si>
  <si>
    <t>01308525</t>
  </si>
  <si>
    <t>1162114811E8</t>
  </si>
  <si>
    <t>REUBICACION DE PLAZA OCUPADA: Resolución Nº 2075-2017-UGELP</t>
  </si>
  <si>
    <t>1001261260</t>
  </si>
  <si>
    <t>01261260</t>
  </si>
  <si>
    <t>1163114821E1</t>
  </si>
  <si>
    <t>REASIGNACION DE ARPASI MEDINA DARIO RD 1742-03</t>
  </si>
  <si>
    <t>TORIBIO</t>
  </si>
  <si>
    <t>1001267418</t>
  </si>
  <si>
    <t>01267418</t>
  </si>
  <si>
    <t>1163114821E2</t>
  </si>
  <si>
    <t>1001245001</t>
  </si>
  <si>
    <t>01245001</t>
  </si>
  <si>
    <t>1025113</t>
  </si>
  <si>
    <t>LY073030</t>
  </si>
  <si>
    <t>IES THUNUHUAYA</t>
  </si>
  <si>
    <t>1114114811E5</t>
  </si>
  <si>
    <t>UBICACION DE PROFESORES (de Directivo a Profesor) DE:CCAMA GERONIMO, ENRIQUE</t>
  </si>
  <si>
    <t>LINO ROMULO</t>
  </si>
  <si>
    <t>1001216097</t>
  </si>
  <si>
    <t>01216097</t>
  </si>
  <si>
    <t>1114114811E0</t>
  </si>
  <si>
    <t>1001888817</t>
  </si>
  <si>
    <t>01888817</t>
  </si>
  <si>
    <t>1114114811E2</t>
  </si>
  <si>
    <t>JAIME VICTOR</t>
  </si>
  <si>
    <t>1001336494</t>
  </si>
  <si>
    <t>01336494</t>
  </si>
  <si>
    <t>1114114811E4</t>
  </si>
  <si>
    <t>1001287501</t>
  </si>
  <si>
    <t>01287501</t>
  </si>
  <si>
    <t>1114114811E6</t>
  </si>
  <si>
    <t>MARGARITA HILDA</t>
  </si>
  <si>
    <t>1001306844</t>
  </si>
  <si>
    <t>01306844</t>
  </si>
  <si>
    <t>1114114811E7</t>
  </si>
  <si>
    <t>REASIGNACION POR INTERES PERSONAL DE:HUARACHI FLORES, HUGO, Resolución N° 2578-11-UGELP</t>
  </si>
  <si>
    <t>1001286418</t>
  </si>
  <si>
    <t>01286418</t>
  </si>
  <si>
    <t>1114114811E8</t>
  </si>
  <si>
    <t>CESE A SOLICITUD DE: INQUILLA GONZALES, AGRIPINO, Resolución Nº 1060-14-UGELP</t>
  </si>
  <si>
    <t>1001324772</t>
  </si>
  <si>
    <t>01324772</t>
  </si>
  <si>
    <t>1114114811E9</t>
  </si>
  <si>
    <t>OLIVERA</t>
  </si>
  <si>
    <t>MARIA JESUS</t>
  </si>
  <si>
    <t>1001287223</t>
  </si>
  <si>
    <t>01287223</t>
  </si>
  <si>
    <t>1114114821E2</t>
  </si>
  <si>
    <t>EVARISTO</t>
  </si>
  <si>
    <t>1001216608</t>
  </si>
  <si>
    <t>01216608</t>
  </si>
  <si>
    <t>0579029</t>
  </si>
  <si>
    <t>LY073786</t>
  </si>
  <si>
    <t>IES CARLOS DANTE NAVA JAYU JAYU</t>
  </si>
  <si>
    <t>1179814821E6</t>
  </si>
  <si>
    <t>CESE A SOLICITUD DE: PEÑALOZA MORENO, FAUSTO RODOMIRO, Resolución Nº 1177-14-UGELP</t>
  </si>
  <si>
    <t>SOLEDAD VICTORIA</t>
  </si>
  <si>
    <t>1001320092</t>
  </si>
  <si>
    <t>01320092</t>
  </si>
  <si>
    <t>1116214411E9</t>
  </si>
  <si>
    <t>REASIGNACION POR SALUD DE:CARPIO VARGAS, MERY, Resolución N° 3879-14-UGELP</t>
  </si>
  <si>
    <t>1001306914</t>
  </si>
  <si>
    <t>01306914</t>
  </si>
  <si>
    <t>1179814811E0</t>
  </si>
  <si>
    <t>DESIGNACION COMO DIRECTIVO DE I.E. (R.S.G. 1551-2014) DE CUEVA MAMANI, JOSE JORGE</t>
  </si>
  <si>
    <t>1070509730</t>
  </si>
  <si>
    <t>70509730</t>
  </si>
  <si>
    <t>1179814811E2</t>
  </si>
  <si>
    <t>REASIGNACION POR UNIDAD FAMILIAR DE:ALVAREZ FLORES, LEONCIO, Resolución N° 4503-15-UGELP</t>
  </si>
  <si>
    <t>1001265032</t>
  </si>
  <si>
    <t>01265032</t>
  </si>
  <si>
    <t>1179814811E4</t>
  </si>
  <si>
    <t>DELIA ROSA</t>
  </si>
  <si>
    <t>1001235519</t>
  </si>
  <si>
    <t>01235519</t>
  </si>
  <si>
    <t>1179814811E5</t>
  </si>
  <si>
    <t>REASIGNACION POR UNIDAD FAMILIAR DE:BAILON ARI, ALFREDO, Resolución N° 0599-2014-UGELP</t>
  </si>
  <si>
    <t>VICTOR GONZALO</t>
  </si>
  <si>
    <t>1001215817</t>
  </si>
  <si>
    <t>01215817</t>
  </si>
  <si>
    <t>1179814811E6</t>
  </si>
  <si>
    <t>REASIGNACION POR UNIDAD FAMILIAR DE:BERRIOS GALLEGOS, MARIA ELENA, Resolución N° 4448-15-UGELP</t>
  </si>
  <si>
    <t>1001202569</t>
  </si>
  <si>
    <t>01202569</t>
  </si>
  <si>
    <t>1179814811E7</t>
  </si>
  <si>
    <t>1001786536</t>
  </si>
  <si>
    <t>01786536</t>
  </si>
  <si>
    <t>1179814811E9</t>
  </si>
  <si>
    <t>REASIGNACION POR INTERES PERSONAL DE:TAPIA FERNANDEZ, VICENTE FERRER, Resolución N° 4367-16-UGELP</t>
  </si>
  <si>
    <t>1001306007</t>
  </si>
  <si>
    <t>01306007</t>
  </si>
  <si>
    <t>1179814821E0</t>
  </si>
  <si>
    <t>REASIGNACION POR INTERES PERSONAL DE:SUAÑA MUÑOZ, MARIA ELENA, Resolución N° 2481-11-UGELP</t>
  </si>
  <si>
    <t>1001234948</t>
  </si>
  <si>
    <t>01234948</t>
  </si>
  <si>
    <t>1179814821E1</t>
  </si>
  <si>
    <t>CESE A SOLICITUD DE: LLANOS ASENCIO, LUIS GONZAGO, Resolución Nº 2465-11-UGELP</t>
  </si>
  <si>
    <t>1002059022</t>
  </si>
  <si>
    <t>02059022</t>
  </si>
  <si>
    <t>1179814821E2</t>
  </si>
  <si>
    <t>REASIGNACION DE : MAQUERA NINA, JAEL EFRAIN, Resolución Nº 2328-08-UGELP</t>
  </si>
  <si>
    <t>1001315994</t>
  </si>
  <si>
    <t>01315994</t>
  </si>
  <si>
    <t>1179814821E3</t>
  </si>
  <si>
    <t>RETIRO DEL SERVICIO POR LA 2da. DISPOSICION COMPLEMENTARIA TRANSITORIA Y FINAL LEY Nº 29944 DE: MIRAVAL QUISPE, GILBERTO</t>
  </si>
  <si>
    <t>DAVID ALONSO</t>
  </si>
  <si>
    <t>1001345031</t>
  </si>
  <si>
    <t>01345031</t>
  </si>
  <si>
    <t>1179814821E5</t>
  </si>
  <si>
    <t>CESE POR LIMITE DE EDAD DE: ORCCO MAMANI, FRANCISCO, Resolución Nº 4051-16-UGELP</t>
  </si>
  <si>
    <t>1001316975</t>
  </si>
  <si>
    <t>01316975</t>
  </si>
  <si>
    <t>1179814821E7</t>
  </si>
  <si>
    <t>REASIGNACION DE : QUISPE ALEJO, DONATO, Resolución Nº 1210-09-UGELP</t>
  </si>
  <si>
    <t>1001340462</t>
  </si>
  <si>
    <t>01340462</t>
  </si>
  <si>
    <t>1179814821E8</t>
  </si>
  <si>
    <t>DESIGNACION COMO DIRECTIVO DE I.E. (R.S.G. 1551-2014) DE RODRIGUEZ CRUZ, SIMON SAMUEL</t>
  </si>
  <si>
    <t>EDITH NELIDA</t>
  </si>
  <si>
    <t>1001302801</t>
  </si>
  <si>
    <t>01302801</t>
  </si>
  <si>
    <t>1179814821E9</t>
  </si>
  <si>
    <t>RETIRO DEL SERVICIO POR LA 2da. DISPOSICION COMPLEMENTARIA TRANSITORIA Y FINAL LEY Nº 29944 DE: RUBIN DE CELIS VIDAL, JIMMY GABRIEL</t>
  </si>
  <si>
    <t>1001305540</t>
  </si>
  <si>
    <t>01305540</t>
  </si>
  <si>
    <t>1179814831E2</t>
  </si>
  <si>
    <t>1001321348</t>
  </si>
  <si>
    <t>01321348</t>
  </si>
  <si>
    <t>1179814831E4</t>
  </si>
  <si>
    <t>ENCARGATURA DE:QUISPE SANTOS, LUZ MARY, Resolución Nº -</t>
  </si>
  <si>
    <t>JHON EDISON</t>
  </si>
  <si>
    <t>1043469410</t>
  </si>
  <si>
    <t>43469410</t>
  </si>
  <si>
    <t>CESE POR FALLECIMIENTO DE: YARATICONA CUSACANI, JACINTO, Resolución Nº 0809-2014-UGELP</t>
  </si>
  <si>
    <t>1179814831E7</t>
  </si>
  <si>
    <t>REASIGNACION POR INTERES PERSONAL DE:MACHACA TITALO, DELIA, Resolución N° 0611-2014-UGELP</t>
  </si>
  <si>
    <t>GERMAN ISMAEL</t>
  </si>
  <si>
    <t>1001201704</t>
  </si>
  <si>
    <t>01201704</t>
  </si>
  <si>
    <t>1179814831E1</t>
  </si>
  <si>
    <t>1001240281</t>
  </si>
  <si>
    <t>01240281</t>
  </si>
  <si>
    <t>1179814831E3</t>
  </si>
  <si>
    <t>CESE TEMPORAL (SANCION) DE:VENTURA ORDOÑEZ, DARIO, Resolución N° 2342-2017</t>
  </si>
  <si>
    <t>CHICANI</t>
  </si>
  <si>
    <t>1080371272</t>
  </si>
  <si>
    <t>80371272</t>
  </si>
  <si>
    <t>1001855281</t>
  </si>
  <si>
    <t>01855281</t>
  </si>
  <si>
    <t>1179814811E3</t>
  </si>
  <si>
    <t>CATACHURA</t>
  </si>
  <si>
    <t>1001798092</t>
  </si>
  <si>
    <t>01798092</t>
  </si>
  <si>
    <t>1179814811E8</t>
  </si>
  <si>
    <t>ROTACION DE PERSONAL ADMINISTRATIVO DE:LUQUE MAMANI, SAMUEL TOMAS, Resolución N° 2315-13-UGELP</t>
  </si>
  <si>
    <t>1001336027</t>
  </si>
  <si>
    <t>01336027</t>
  </si>
  <si>
    <t>1179814821E4</t>
  </si>
  <si>
    <t>CESE POR LIMITE DE EDAD DE: MONTIEL YUCRA, FLORA CORINA, Resolución Nº 4809-15-UGELP</t>
  </si>
  <si>
    <t>1001248812</t>
  </si>
  <si>
    <t>01248812</t>
  </si>
  <si>
    <t>21C000113703</t>
  </si>
  <si>
    <t>WALTER ELMER</t>
  </si>
  <si>
    <t>41912202</t>
  </si>
  <si>
    <t>21C000113727</t>
  </si>
  <si>
    <t>ROYER STIB</t>
  </si>
  <si>
    <t>44572130</t>
  </si>
  <si>
    <t>21C000113752</t>
  </si>
  <si>
    <t>ALAN NARVEL</t>
  </si>
  <si>
    <t>43313564</t>
  </si>
  <si>
    <t>21C000113775</t>
  </si>
  <si>
    <t>01315820</t>
  </si>
  <si>
    <t>21C000113785</t>
  </si>
  <si>
    <t>GLENY</t>
  </si>
  <si>
    <t>45575552</t>
  </si>
  <si>
    <t>21C000113806</t>
  </si>
  <si>
    <t>HUMBERTO MOISES</t>
  </si>
  <si>
    <t>01345127</t>
  </si>
  <si>
    <t>21C000113827</t>
  </si>
  <si>
    <t>LUDGARDO</t>
  </si>
  <si>
    <t>01263283</t>
  </si>
  <si>
    <t>21C000113848</t>
  </si>
  <si>
    <t>BACCA</t>
  </si>
  <si>
    <t>01301726</t>
  </si>
  <si>
    <t>0631135</t>
  </si>
  <si>
    <t>LY083106</t>
  </si>
  <si>
    <t>IES MIGUEL GRAU LAMPAYUNI</t>
  </si>
  <si>
    <t>1171214921E8</t>
  </si>
  <si>
    <t>CESE POR INCAPACIDAD FISICA O MENTAL DE: VILLASANTE FERNANDEZ, ABEL ALBERTO, Resolución Nº 2156-2016-MINEDU</t>
  </si>
  <si>
    <t>RUBEN GUILVER</t>
  </si>
  <si>
    <t>1001308794</t>
  </si>
  <si>
    <t>01308794</t>
  </si>
  <si>
    <t>1171214911E2</t>
  </si>
  <si>
    <t>REASIGNACION POR INTERES PERSONAL DE:RODRIGUEZ NIETO, LEANDRA CANDELARIA, Resolución N° 2072-2015</t>
  </si>
  <si>
    <t>DE ACERO</t>
  </si>
  <si>
    <t>LUCIA JULIA</t>
  </si>
  <si>
    <t>1001297641</t>
  </si>
  <si>
    <t>01297641</t>
  </si>
  <si>
    <t>ENCARGATURA DE FUNCIONES COMO COORDINADOR PEDAGOGICO JEC DE QUISPESUCSO DE ACERO, LUCIA JULIA, Resolución N° 06-2017-GRP-DIES.A.A.MGL-L-A</t>
  </si>
  <si>
    <t>HUGO HERNAN</t>
  </si>
  <si>
    <t>1044273534</t>
  </si>
  <si>
    <t>44273534</t>
  </si>
  <si>
    <t>1171214911E3</t>
  </si>
  <si>
    <t>REASIGNACION POR INTERES PERSONAL DE:GUTIERREZ MAITA, MARIANA LILIANA, Resolución N° 4366-16-UGELP</t>
  </si>
  <si>
    <t>ASTORGA</t>
  </si>
  <si>
    <t>RICARDO MAGNO</t>
  </si>
  <si>
    <t>1001309016</t>
  </si>
  <si>
    <t>01309016</t>
  </si>
  <si>
    <t>1171214911E4</t>
  </si>
  <si>
    <t>ENCARGATURA DE FUNCIONES COMO COORDINADOR DE TUTORIA JEC DE PINEDA HINOJOSA, TEOFILO, Resolución N° 06-2017-GRP-DIES.A.A.MGL-L-A</t>
  </si>
  <si>
    <t>1040700878</t>
  </si>
  <si>
    <t>40700878</t>
  </si>
  <si>
    <t>REASIGNACION POR INTERES PERSONAL DE:HILASACA PAUCARA, ADOLFO, Resolución N° 0709-2014-UGELP</t>
  </si>
  <si>
    <t>1001213802</t>
  </si>
  <si>
    <t>01213802</t>
  </si>
  <si>
    <t>1171214911E5</t>
  </si>
  <si>
    <t>REASIGNACION POR RUPTURA DE RELACIONES HUMANAS DE:URVIOLA RAMOS, OSCAR RUBEN, Resolución N° 961-12-UGELP</t>
  </si>
  <si>
    <t>1001306069</t>
  </si>
  <si>
    <t>01306069</t>
  </si>
  <si>
    <t>1171214911E6</t>
  </si>
  <si>
    <t>CESE POR LIMITE DE EDAD DE: CASTRO ZAPANA, AUGUSTO, Resolución Nº 2618-2014-UGELP</t>
  </si>
  <si>
    <t>1001231445</t>
  </si>
  <si>
    <t>01231445</t>
  </si>
  <si>
    <t>1171214911E7</t>
  </si>
  <si>
    <t>RETIRO DEL SERVICIO POR LA 2da. DISPOSICION COMPLEMENTARIA TRANSITORIA Y FINAL LEY Nº 29944 DE: CONDORI VILCA, CELSO PELAYO</t>
  </si>
  <si>
    <t>1001309989</t>
  </si>
  <si>
    <t>01309989</t>
  </si>
  <si>
    <t>1171214911E8</t>
  </si>
  <si>
    <t>ENCARGATURA DE:MONJE CHARAJA, JUAN RODOLFO, Resolución Nº -</t>
  </si>
  <si>
    <t>DANTE LEODAN</t>
  </si>
  <si>
    <t>1070819690</t>
  </si>
  <si>
    <t>70819690</t>
  </si>
  <si>
    <t>REASIGNACION POR INTERES PERSONAL DE:CALIZAYA GARCIA, GERMAN ISMAEL, Resolución N° 0596-2014-UGELP</t>
  </si>
  <si>
    <t>1001234994</t>
  </si>
  <si>
    <t>01234994</t>
  </si>
  <si>
    <t>1171214911E9</t>
  </si>
  <si>
    <t>RETIRO DEL SERVICIO POR LA 2da. DISPOSICION COMPLEMENTARIA TRANSITORIA Y FINAL LEY Nº 29944 DE: CASTRO CRUZ, FRANCISCO</t>
  </si>
  <si>
    <t>ISABEL LIDIA</t>
  </si>
  <si>
    <t>1001287596</t>
  </si>
  <si>
    <t>01287596</t>
  </si>
  <si>
    <t>ENCARGATURA DE FUNCIONES COMO COORDINADOR PEDAGOGICO JEC DE COILA CHARAJA, ISABEL LIDIA, Resolución N° 06-2017-GRP-DIES.A.A.MGL-L-A</t>
  </si>
  <si>
    <t>JUCULACA</t>
  </si>
  <si>
    <t>1001834454</t>
  </si>
  <si>
    <t>01834454</t>
  </si>
  <si>
    <t>1171214921E1</t>
  </si>
  <si>
    <t>REASIGNACION DE PERSONAL DOCENTE : MENDIZABAL CURASI, LUZ MARINA, Resolución Nº 150-06-UGE</t>
  </si>
  <si>
    <t>1001200711</t>
  </si>
  <si>
    <t>01200711</t>
  </si>
  <si>
    <t>1171214921E3</t>
  </si>
  <si>
    <t>REASIGNACION POR INTERES PERSONAL DE:RAMOS CHOQUE, CANDELARIA, Resolución N° 071-17-UGELP</t>
  </si>
  <si>
    <t>PACHARI</t>
  </si>
  <si>
    <t>KARLA ZELMIRA</t>
  </si>
  <si>
    <t>LICENCIA CON GOCE DE HABER POR MATERNIDAD O GRAVIDEZ</t>
  </si>
  <si>
    <t>1002300373</t>
  </si>
  <si>
    <t>02300373</t>
  </si>
  <si>
    <t>LICENCIA CON GOCE DE HABER POR MATERNIDAD O GRAVIDEZ DE:PACHARI CCANCCAPA, KARLA ZELMIRA, Resolución N° 1954-2017</t>
  </si>
  <si>
    <t>YONY YHOBAN</t>
  </si>
  <si>
    <t>1042436089</t>
  </si>
  <si>
    <t>42436089</t>
  </si>
  <si>
    <t>1171214921E4</t>
  </si>
  <si>
    <t>REASIGNACION POR INTERES PERSONAL DE:QUISPE APAZA, ROSA, Resolución N° 4374-16-UGELP</t>
  </si>
  <si>
    <t>GUADALUPE FRIDA</t>
  </si>
  <si>
    <t>1041045556</t>
  </si>
  <si>
    <t>41045556</t>
  </si>
  <si>
    <t>1171214921E5</t>
  </si>
  <si>
    <t>REASIGNACION POR INTERES PERSONAL DE:RAMOS PARIPANCA, TEODORA, Resolución N° 0706-2014-UGELP</t>
  </si>
  <si>
    <t>LIVIA</t>
  </si>
  <si>
    <t>1001316628</t>
  </si>
  <si>
    <t>01316628</t>
  </si>
  <si>
    <t>1171214921E6</t>
  </si>
  <si>
    <t>REASIGNACION POR INTERES PERSONAL DE:CHAIÑA CASTILLO, EDWIN, Resolución N° 0602-2014-UGELP</t>
  </si>
  <si>
    <t>PARICOTO</t>
  </si>
  <si>
    <t>SERGIO LEONARDO</t>
  </si>
  <si>
    <t>1002146137</t>
  </si>
  <si>
    <t>02146137</t>
  </si>
  <si>
    <t>1171214921E7</t>
  </si>
  <si>
    <t>REASIGNACION POR INTERES PERSONAL DE:COAQUIRA CONDORI, NELLY, Resolución N° 667-2015-DREP</t>
  </si>
  <si>
    <t>EDUARDO JOSE</t>
  </si>
  <si>
    <t>1001305807</t>
  </si>
  <si>
    <t>01305807</t>
  </si>
  <si>
    <t>CD1E23603313</t>
  </si>
  <si>
    <t>CD1E26603313</t>
  </si>
  <si>
    <t>1042455212</t>
  </si>
  <si>
    <t>42455212</t>
  </si>
  <si>
    <t>CD1E27602313</t>
  </si>
  <si>
    <t>JUAN PABLO</t>
  </si>
  <si>
    <t>1001316344</t>
  </si>
  <si>
    <t>01316344</t>
  </si>
  <si>
    <t>CD1E27603313</t>
  </si>
  <si>
    <t>REYFEL JESUS</t>
  </si>
  <si>
    <t>1072904984</t>
  </si>
  <si>
    <t>72904984</t>
  </si>
  <si>
    <t>CD1E28602313</t>
  </si>
  <si>
    <t>CLAUDIA ASUNCION</t>
  </si>
  <si>
    <t>1001316983</t>
  </si>
  <si>
    <t>01316983</t>
  </si>
  <si>
    <t>CD1E28603313</t>
  </si>
  <si>
    <t>CD1E29602313</t>
  </si>
  <si>
    <t>CD1E29603313</t>
  </si>
  <si>
    <t>1171214921E2</t>
  </si>
  <si>
    <t>CESE POR LIMITE DE EDAD DE: FLORES PAREDES, EMILIO SEGUNDINO, Resolución Nº 3496-15-UGELP</t>
  </si>
  <si>
    <t>ZUNI</t>
  </si>
  <si>
    <t>EDITH URSULA</t>
  </si>
  <si>
    <t>1001320324</t>
  </si>
  <si>
    <t>01320324</t>
  </si>
  <si>
    <t>1171214911E0</t>
  </si>
  <si>
    <t>ROTACION DE PERSONAL ADMINISTRATIVO DE:GALARZA CUTIMBO, JUAN ADOLFO, Resolución N° 2017-12-UGELP</t>
  </si>
  <si>
    <t>1041648408</t>
  </si>
  <si>
    <t>41648408</t>
  </si>
  <si>
    <t>21C000113704</t>
  </si>
  <si>
    <t>LELI SONIA</t>
  </si>
  <si>
    <t>01332255</t>
  </si>
  <si>
    <t>21C000113728</t>
  </si>
  <si>
    <t>41888228</t>
  </si>
  <si>
    <t>21C000113753</t>
  </si>
  <si>
    <t>01314693</t>
  </si>
  <si>
    <t>21C000113776</t>
  </si>
  <si>
    <t>NILO ALBERTO</t>
  </si>
  <si>
    <t>01306142</t>
  </si>
  <si>
    <t>21C000113786</t>
  </si>
  <si>
    <t>48048910</t>
  </si>
  <si>
    <t>21C000113807</t>
  </si>
  <si>
    <t>GIL ABOD</t>
  </si>
  <si>
    <t>01864817</t>
  </si>
  <si>
    <t>21C000113828</t>
  </si>
  <si>
    <t>43717878</t>
  </si>
  <si>
    <t>21C000113849</t>
  </si>
  <si>
    <t>42200533</t>
  </si>
  <si>
    <t>1025394</t>
  </si>
  <si>
    <t>LY083130</t>
  </si>
  <si>
    <t>IES ARTESANAL TAQUILE</t>
  </si>
  <si>
    <t>1114214911E2</t>
  </si>
  <si>
    <t>REASIGNACION POR INTERES PERSONAL DE:CONDORI VILCAPAZA, HILVER, Resolución N° 442-13-UGELP</t>
  </si>
  <si>
    <t>VICTOR RENE</t>
  </si>
  <si>
    <t>1001281934</t>
  </si>
  <si>
    <t>01281934</t>
  </si>
  <si>
    <t>1101118411E4</t>
  </si>
  <si>
    <t>REUBICACION DE PLAZA VACANTE: Resolución Nº 3244-14-UGELP</t>
  </si>
  <si>
    <t>1001205543</t>
  </si>
  <si>
    <t>01205543</t>
  </si>
  <si>
    <t>1114214911E3</t>
  </si>
  <si>
    <t>DESIGNACION COMO DIRECTIVO DE: CARDENAS ZEA, ANA MARIA SEGUN RSG Nº 279-2016</t>
  </si>
  <si>
    <t>MARY INES</t>
  </si>
  <si>
    <t>1040980513</t>
  </si>
  <si>
    <t>40980513</t>
  </si>
  <si>
    <t>1114214911E4</t>
  </si>
  <si>
    <t>REASIGNACION POR INTERES PERSONAL DE:CRUZ MARCA, IRMA, Resolución N° 4376-16-UGELP</t>
  </si>
  <si>
    <t>JESUSA AMELIA</t>
  </si>
  <si>
    <t>1001227583</t>
  </si>
  <si>
    <t>01227583</t>
  </si>
  <si>
    <t>1114214911E5</t>
  </si>
  <si>
    <t>ENCARGATURA DE FUNCIONES COMO COORDINADOR PEDAGOGICO JEC DE VARGAS APANCHO, GHERVER OLGER, Resolución N° 002-2017-DIES.JEC.AT</t>
  </si>
  <si>
    <t>MERY NELY</t>
  </si>
  <si>
    <t>1040648605</t>
  </si>
  <si>
    <t>40648605</t>
  </si>
  <si>
    <t>REASIGNACION POR INTERES PERSONAL DE:PEREZ PARI, CARMEN ROSA, Resolución N° 2953-12-UGELP</t>
  </si>
  <si>
    <t>APANCHO</t>
  </si>
  <si>
    <t>GHERVER OLGER</t>
  </si>
  <si>
    <t>1080028065</t>
  </si>
  <si>
    <t>80028065</t>
  </si>
  <si>
    <t>1114214911E6</t>
  </si>
  <si>
    <t>REASIGNACION POR INTERES PERSONAL DE:QUISPE LLANO, ERNESTO URIEL, Resolución N° 4372-15-UGELP</t>
  </si>
  <si>
    <t>ELISEO ROLANDO</t>
  </si>
  <si>
    <t>1001316504</t>
  </si>
  <si>
    <t>01316504</t>
  </si>
  <si>
    <t>1114214911E7</t>
  </si>
  <si>
    <t>REASIGNACION POR INTERES PERSONAL DE:PERAZA CORNEJO, OSWALDO ROGELIO, Resolución N° 4365-15-UGELP</t>
  </si>
  <si>
    <t>CAYRA</t>
  </si>
  <si>
    <t>1001333734</t>
  </si>
  <si>
    <t>01333734</t>
  </si>
  <si>
    <t>1114214911E9</t>
  </si>
  <si>
    <t>REASIGNACION POR INTERES PERSONAL DE:NEYRA SANTOS, PERCY, Resolución N° 0700-2014-UGELP</t>
  </si>
  <si>
    <t>ROGER ARTURO</t>
  </si>
  <si>
    <t>1042596995</t>
  </si>
  <si>
    <t>42596995</t>
  </si>
  <si>
    <t>1114214921E2</t>
  </si>
  <si>
    <t>REASIGNACION POR INTERES PERSONAL DE:QUISPE FIGUEROA, MATEO, Resolución N° 2958-12-UGELP</t>
  </si>
  <si>
    <t>1040055205</t>
  </si>
  <si>
    <t>40055205</t>
  </si>
  <si>
    <t>ENCARGATURA DE FUNCIONES COMO COORDINADOR DE TUTORIA JEC DE GALINDO QUISPE, RODOLFO, Resolución N° 002-2017-DIES.JEC.AT</t>
  </si>
  <si>
    <t>1042164467</t>
  </si>
  <si>
    <t>42164467</t>
  </si>
  <si>
    <t>1132113321E8</t>
  </si>
  <si>
    <t>REUBICACION DE PLAZA VACANTE: Resolución Nº 1975-14-UGELP</t>
  </si>
  <si>
    <t>OCHOCHOQUE</t>
  </si>
  <si>
    <t>1002550450</t>
  </si>
  <si>
    <t>02550450</t>
  </si>
  <si>
    <t>1159113512E9</t>
  </si>
  <si>
    <t>1001282499</t>
  </si>
  <si>
    <t>01282499</t>
  </si>
  <si>
    <t>CD0E29700303</t>
  </si>
  <si>
    <t>RICHARD NINO</t>
  </si>
  <si>
    <t>1043335951</t>
  </si>
  <si>
    <t>43335951</t>
  </si>
  <si>
    <t>CD1E27701313</t>
  </si>
  <si>
    <t>PANDIA</t>
  </si>
  <si>
    <t>JAIME DAVID</t>
  </si>
  <si>
    <t>1045814272</t>
  </si>
  <si>
    <t>45814272</t>
  </si>
  <si>
    <t>CD1E28701313</t>
  </si>
  <si>
    <t>CD1E29701313</t>
  </si>
  <si>
    <t>1114214911E8</t>
  </si>
  <si>
    <t>REAS. ZAGA BUSTINZA JOSE ARMANDO</t>
  </si>
  <si>
    <t>EDITH DORA</t>
  </si>
  <si>
    <t>1001326622</t>
  </si>
  <si>
    <t>01326622</t>
  </si>
  <si>
    <t>1114214921E1</t>
  </si>
  <si>
    <t>ROTACION DE PERSONAL ADMINISTRATIVO DE:SANCHEZ APAZA, MARUJA ELENA, Resolución N° 2317-13-UGELP</t>
  </si>
  <si>
    <t>1041193010</t>
  </si>
  <si>
    <t>41193010</t>
  </si>
  <si>
    <t>21C000113708</t>
  </si>
  <si>
    <t>PEQQUEÑA</t>
  </si>
  <si>
    <t>CCASA</t>
  </si>
  <si>
    <t>43238014</t>
  </si>
  <si>
    <t>21C000113732</t>
  </si>
  <si>
    <t>47013834</t>
  </si>
  <si>
    <t>21C000113757</t>
  </si>
  <si>
    <t>PETHER ROMAN</t>
  </si>
  <si>
    <t>01310822</t>
  </si>
  <si>
    <t>21C000113780</t>
  </si>
  <si>
    <t>44146125</t>
  </si>
  <si>
    <t>21C000113790</t>
  </si>
  <si>
    <t>02443982</t>
  </si>
  <si>
    <t>21C000113811</t>
  </si>
  <si>
    <t>PACORICONA</t>
  </si>
  <si>
    <t>CLAUDIO</t>
  </si>
  <si>
    <t>40854036</t>
  </si>
  <si>
    <t>21C000113832</t>
  </si>
  <si>
    <t>EDWIN ALEX</t>
  </si>
  <si>
    <t>01309073</t>
  </si>
  <si>
    <t>21C000113853</t>
  </si>
  <si>
    <t>01786984</t>
  </si>
  <si>
    <t>0522292</t>
  </si>
  <si>
    <t>LY093005</t>
  </si>
  <si>
    <t>IES TUPAC AMARU PAUCARCOLLA</t>
  </si>
  <si>
    <t>1161114021E4</t>
  </si>
  <si>
    <t>REASIGNACION POR INTERES PERSONAL DE: QUISPE TITO, CLETO, Resolución Nº OF.705-2015-DREP</t>
  </si>
  <si>
    <t>WALDO</t>
  </si>
  <si>
    <t>1001311475</t>
  </si>
  <si>
    <t>01311475</t>
  </si>
  <si>
    <t>1110114212E5</t>
  </si>
  <si>
    <t>1001310818</t>
  </si>
  <si>
    <t>01310818</t>
  </si>
  <si>
    <t>1161114011E0</t>
  </si>
  <si>
    <t>1029599376</t>
  </si>
  <si>
    <t>29599376</t>
  </si>
  <si>
    <t>1161114011E2</t>
  </si>
  <si>
    <t>DESIGNACION COMO DIRECTIVO DE: APAZA MAMANI, JAIME VICTOR SEGUN RSG Nº 279-2016</t>
  </si>
  <si>
    <t>VICTORIA MARISOL</t>
  </si>
  <si>
    <t>1029590007</t>
  </si>
  <si>
    <t>29590007</t>
  </si>
  <si>
    <t>1161114011E4</t>
  </si>
  <si>
    <t>ROTACION POR ESPECIALID.DOCENTE/ASCENSO ADMINISTRATIVO : MAMANI CONDORI, JOSE, Resolución</t>
  </si>
  <si>
    <t>1001209640</t>
  </si>
  <si>
    <t>01209640</t>
  </si>
  <si>
    <t>1161114011E6</t>
  </si>
  <si>
    <t>DESIGNACION DE DIRECTIVO CHOQUE ALAVE RENE</t>
  </si>
  <si>
    <t>1042902055</t>
  </si>
  <si>
    <t>42902055</t>
  </si>
  <si>
    <t>1161114011E7</t>
  </si>
  <si>
    <t>ROSA MERY</t>
  </si>
  <si>
    <t>1001332622</t>
  </si>
  <si>
    <t>01332622</t>
  </si>
  <si>
    <t>1161114011E8</t>
  </si>
  <si>
    <t>1001235442</t>
  </si>
  <si>
    <t>01235442</t>
  </si>
  <si>
    <t>1161114011E9</t>
  </si>
  <si>
    <t>PEDRO ALONSO</t>
  </si>
  <si>
    <t>1001225506</t>
  </si>
  <si>
    <t>01225506</t>
  </si>
  <si>
    <t>1161114021E0</t>
  </si>
  <si>
    <t>REASIGNACION POR INTERES PERSONAL DE:TUERO FLORES, CRISTINA GUADALUPE, Resolución N° 4383-15-UGELP</t>
  </si>
  <si>
    <t>CCAPACCA</t>
  </si>
  <si>
    <t>NERY LURDEZ</t>
  </si>
  <si>
    <t>1002411385</t>
  </si>
  <si>
    <t>02411385</t>
  </si>
  <si>
    <t>1161114021E3</t>
  </si>
  <si>
    <t>ENCARGATURA DE FUNCIONES COMO COORDINADOR PEDAGOGICO JEC DE QUISPE SOLORZANO, JULIAN, Resolución N° 006-2017/D-IES"TA"</t>
  </si>
  <si>
    <t>1042035595</t>
  </si>
  <si>
    <t>42035595</t>
  </si>
  <si>
    <t>SOLORZANO</t>
  </si>
  <si>
    <t>1001315787</t>
  </si>
  <si>
    <t>01315787</t>
  </si>
  <si>
    <t>1161114021E5</t>
  </si>
  <si>
    <t>ENCARGATURA DE FUNCIONES COMO COORDINADOR PEDAGOGICO JEC DE TAPIA QUISPE, JUANA GUALBERTA, Resolución N° 10-2017-D-IES"TA"</t>
  </si>
  <si>
    <t>1001316106</t>
  </si>
  <si>
    <t>01316106</t>
  </si>
  <si>
    <t>JUANA GUALBERTA</t>
  </si>
  <si>
    <t>1001233835</t>
  </si>
  <si>
    <t>01233835</t>
  </si>
  <si>
    <t>1161114021E7</t>
  </si>
  <si>
    <t>ENCARGATURA DE FUNCIONES COMO COORDINADOR DE TUTORIA JEC DE TINTAYA ZAPANA, DORIS, Resolución N° 884-2017-UGELP</t>
  </si>
  <si>
    <t>PAYEHUANCA</t>
  </si>
  <si>
    <t>1046307570</t>
  </si>
  <si>
    <t>46307570</t>
  </si>
  <si>
    <t>1001854916</t>
  </si>
  <si>
    <t>01854916</t>
  </si>
  <si>
    <t>1161114021E9</t>
  </si>
  <si>
    <t>REASIGNACION POR UNIDAD FAMILIAR DE:CONDORI PAUCAR, MARIA LUISA, Resolución N° 2959-12-UGELP</t>
  </si>
  <si>
    <t>1001323266</t>
  </si>
  <si>
    <t>01323266</t>
  </si>
  <si>
    <t>1161114031E1</t>
  </si>
  <si>
    <t>PERMUTA DE : VALENCIA ABARCA, WASHINGTON JUAN, Resolución Nº 751-10-UGELP</t>
  </si>
  <si>
    <t>COPAJA</t>
  </si>
  <si>
    <t>1001861825</t>
  </si>
  <si>
    <t>01861825</t>
  </si>
  <si>
    <t>1161114031E3</t>
  </si>
  <si>
    <t>CESE POR LIMITE DE EDAD DE: VELEZ CARREON, LEONARDO, Resolución Nº 4042-16-UGELP</t>
  </si>
  <si>
    <t>DIANA LIBIA</t>
  </si>
  <si>
    <t>1041951083</t>
  </si>
  <si>
    <t>41951083</t>
  </si>
  <si>
    <t>1161114031E4</t>
  </si>
  <si>
    <t>CESE POR FALLEC. MAMANI PAJA NILTON - RD. 628-05-DREP</t>
  </si>
  <si>
    <t>1002146893</t>
  </si>
  <si>
    <t>02146893</t>
  </si>
  <si>
    <t>CD1E21702513</t>
  </si>
  <si>
    <t>CD1E22702513</t>
  </si>
  <si>
    <t>CD1E23702513</t>
  </si>
  <si>
    <t>1001306356</t>
  </si>
  <si>
    <t>01306356</t>
  </si>
  <si>
    <t>CD1E24702513</t>
  </si>
  <si>
    <t>CD1E25702513</t>
  </si>
  <si>
    <t>CD1E28701513</t>
  </si>
  <si>
    <t>AGUSTIN RENEE</t>
  </si>
  <si>
    <t>1001326889</t>
  </si>
  <si>
    <t>01326889</t>
  </si>
  <si>
    <t>CD1E29701513</t>
  </si>
  <si>
    <t>1161114021E1</t>
  </si>
  <si>
    <t>CESE A SOLICITUD DE: PAREDES VERA, DONALD ANDRES, Resolución Nº 1283-16-UGELP</t>
  </si>
  <si>
    <t>1001310471</t>
  </si>
  <si>
    <t>01310471</t>
  </si>
  <si>
    <t>1161114021E8</t>
  </si>
  <si>
    <t>CESE A SOLICITUD DE: TITO COAQUIRA, CRESENCIA, Resolución Nº 505-16-UGELP</t>
  </si>
  <si>
    <t>LYLI VIRGINIA</t>
  </si>
  <si>
    <t>1001224685</t>
  </si>
  <si>
    <t>01224685</t>
  </si>
  <si>
    <t>1161114011E5</t>
  </si>
  <si>
    <t>REASIGNACION POR UNIDAD FAMILIAR DE:CHUPA OVIEDO, YOLANDA ADELA, Resolución N° 4011-16-UGELP</t>
  </si>
  <si>
    <t>YENEY KATTERINE</t>
  </si>
  <si>
    <t>1072072510</t>
  </si>
  <si>
    <t>72072510</t>
  </si>
  <si>
    <t>1161114021E2</t>
  </si>
  <si>
    <t>1001228471</t>
  </si>
  <si>
    <t>01228471</t>
  </si>
  <si>
    <t>1161114021E6</t>
  </si>
  <si>
    <t>ROTACION DE PERSONAL ADMINISTRATIVO DE:TEVES LEON, ISIDRO ANTONIO, Resolución N° 2625-2017-UGELP</t>
  </si>
  <si>
    <t>1040129885</t>
  </si>
  <si>
    <t>40129885</t>
  </si>
  <si>
    <t>21C000113701</t>
  </si>
  <si>
    <t>PAULINA MAGDALENA</t>
  </si>
  <si>
    <t>01311293</t>
  </si>
  <si>
    <t>21C000113724</t>
  </si>
  <si>
    <t>43711765</t>
  </si>
  <si>
    <t>21C000113749</t>
  </si>
  <si>
    <t>EDITH PAOLA</t>
  </si>
  <si>
    <t>41681956</t>
  </si>
  <si>
    <t>21C000113772</t>
  </si>
  <si>
    <t>01323547</t>
  </si>
  <si>
    <t>21C000113803</t>
  </si>
  <si>
    <t>FELIX MARINO</t>
  </si>
  <si>
    <t>02292394</t>
  </si>
  <si>
    <t>21C000113824</t>
  </si>
  <si>
    <t>44549132</t>
  </si>
  <si>
    <t>21C000113845</t>
  </si>
  <si>
    <t>MONASTERIO</t>
  </si>
  <si>
    <t>PAULINO</t>
  </si>
  <si>
    <t>00683463</t>
  </si>
  <si>
    <t>0578963</t>
  </si>
  <si>
    <t>LY093030</t>
  </si>
  <si>
    <t>IES SORAZA</t>
  </si>
  <si>
    <t>1114114021E1</t>
  </si>
  <si>
    <t>UBICACION DE PROFESORES (de Directivo a Profesor) DE:CHAMBILLA CHOQUE, PANTALEON</t>
  </si>
  <si>
    <t>ESTHER BETTY</t>
  </si>
  <si>
    <t>1001306487</t>
  </si>
  <si>
    <t>01306487</t>
  </si>
  <si>
    <t>1114114011E2</t>
  </si>
  <si>
    <t>REASIGNACION DE : CALCINA CALCINA, LUIS FELIPE, Resolución Nº 1634-09-UGELP</t>
  </si>
  <si>
    <t>WILI OCTAVIO</t>
  </si>
  <si>
    <t>1001224380</t>
  </si>
  <si>
    <t>01224380</t>
  </si>
  <si>
    <t>1114114011E3</t>
  </si>
  <si>
    <t>SUXSO</t>
  </si>
  <si>
    <t>1001305423</t>
  </si>
  <si>
    <t>01305423</t>
  </si>
  <si>
    <t>1114114011E4</t>
  </si>
  <si>
    <t>DESIGNACION COMO DIRECTIVO DE: VELASQUEZ MARONA, JUANA DINA SEGUN RSG Nº 279-2016</t>
  </si>
  <si>
    <t>1040550129</t>
  </si>
  <si>
    <t>40550129</t>
  </si>
  <si>
    <t>1114114011E5</t>
  </si>
  <si>
    <t>ASCENSO A CARGOS DIRECTIVOS : CHAMBILLA CHOQUE, PANTALEON, Resolución Nº 1058-05-UGELP</t>
  </si>
  <si>
    <t>PEÑARRIETA</t>
  </si>
  <si>
    <t>HECTOR LUIS</t>
  </si>
  <si>
    <t>1002147134</t>
  </si>
  <si>
    <t>02147134</t>
  </si>
  <si>
    <t>1114114011E6</t>
  </si>
  <si>
    <t>REASIGNACION POR INTERES PERSONAL DE: MAMANI ANCCO, ANA MARIA, Resolución Nº 2336-15-UGELSR</t>
  </si>
  <si>
    <t>1001296429</t>
  </si>
  <si>
    <t>01296429</t>
  </si>
  <si>
    <t>1114114011E7</t>
  </si>
  <si>
    <t>REASIGNACION POR INTERES PERSONAL DE:MONROY APAZA, ALODIA, Resolución N° 0696-2014-UGELP</t>
  </si>
  <si>
    <t>1001317867</t>
  </si>
  <si>
    <t>01317867</t>
  </si>
  <si>
    <t>1114114011E9</t>
  </si>
  <si>
    <t>RETIRO DEL SERVICIO POR LA 2da. DISPOSICION COMPLEMENTARIA TRANSITORIA Y FINAL LEY Nº 29944 DE: ZAPANA PAREDES, GUILLERMO</t>
  </si>
  <si>
    <t>1001305837</t>
  </si>
  <si>
    <t>01305837</t>
  </si>
  <si>
    <t>1114114021E2</t>
  </si>
  <si>
    <t>REASIGNACION POR INTERES PERSONAL DE:QUENALLATA MAMANI, MARINA, Resolución N° 4369-16-UGELP</t>
  </si>
  <si>
    <t>ENCARGATURA DE:CONDORI MANZANO, WILI OCTAVIO, Resolución Nº -</t>
  </si>
  <si>
    <t>JORGE JUAN</t>
  </si>
  <si>
    <t>1001306910</t>
  </si>
  <si>
    <t>01306910</t>
  </si>
  <si>
    <t>1114114011E0</t>
  </si>
  <si>
    <t>REASIGNACION POR UNIDAD FAMILIAR DE:NUÑEZ COLQUE, FLABIA HERODIA, Resolución N° 2571-11-UGELP</t>
  </si>
  <si>
    <t>UGARTE</t>
  </si>
  <si>
    <t>EDER CRISOLOGO</t>
  </si>
  <si>
    <t>1002299723</t>
  </si>
  <si>
    <t>02299723</t>
  </si>
  <si>
    <t>1114114011E8</t>
  </si>
  <si>
    <t>REASIGNACION POR INTERES PERSONAL DE:CRUZ CHAMBI, MARCO ANTONIO, Resolución N° 1911-14-UGELP</t>
  </si>
  <si>
    <t>ADALID</t>
  </si>
  <si>
    <t>1072686024</t>
  </si>
  <si>
    <t>72686024</t>
  </si>
  <si>
    <t>0507533</t>
  </si>
  <si>
    <t>LY093081</t>
  </si>
  <si>
    <t>IES SAN ANDRES DE ATUNCOLLA</t>
  </si>
  <si>
    <t>1129114021E3</t>
  </si>
  <si>
    <t>REASIGNACION POR INTERES PERSONAL DE: CONTRERAS CASTAÑEDA, MANUEL, Resolución Nº OF. 705-2015-DREP</t>
  </si>
  <si>
    <t>1001304529</t>
  </si>
  <si>
    <t>01304529</t>
  </si>
  <si>
    <t>1115114711E9</t>
  </si>
  <si>
    <t>DESIGNACION COMO DIRECTIVO DE: ARIAS ZIRENA, DUVERLY MANUEL SEGUN RSG Nº 279-2016</t>
  </si>
  <si>
    <t>KARINA MONICA</t>
  </si>
  <si>
    <t>1001341829</t>
  </si>
  <si>
    <t>01341829</t>
  </si>
  <si>
    <t>1129114011E0</t>
  </si>
  <si>
    <t>DESIGNACION COMO DIRECTIVO DE: MACHICADO CASTILLO, GILVERT SEGUN RSG Nº 279-2016</t>
  </si>
  <si>
    <t>1001309361</t>
  </si>
  <si>
    <t>01309361</t>
  </si>
  <si>
    <t>1129114011E2</t>
  </si>
  <si>
    <t>REASIGNACION POR UNIDAD FAMILIAR DE:BERNEDO BERNEDO, ROLANDO JAVIER, Resolución N° 1847-16-UGELP</t>
  </si>
  <si>
    <t>VICENTE FERRER</t>
  </si>
  <si>
    <t>1001222310</t>
  </si>
  <si>
    <t>01222310</t>
  </si>
  <si>
    <t>1129114011E3</t>
  </si>
  <si>
    <t>AMBROSIA ODILA</t>
  </si>
  <si>
    <t>1001310870</t>
  </si>
  <si>
    <t>01310870</t>
  </si>
  <si>
    <t>ENCARGATURA DE FUNCIONES COMO COORDINADOR PEDAGOGICO JEC DE BURGOS ARCE, AMBROSIA ODILA, Resolución N° 884-2017-UGELP</t>
  </si>
  <si>
    <t>JUAN BRAULIO</t>
  </si>
  <si>
    <t>1001341049</t>
  </si>
  <si>
    <t>01341049</t>
  </si>
  <si>
    <t>1129114011E4</t>
  </si>
  <si>
    <t>ASCENSO A CARGOS DIRECTIVOS : CALLATA CONDORI, JUAN MARIO, Resolución Nº 1053-05-UGELP</t>
  </si>
  <si>
    <t>1002413924</t>
  </si>
  <si>
    <t>02413924</t>
  </si>
  <si>
    <t>1129114011E5</t>
  </si>
  <si>
    <t>PERMUTA DE PERSONAL NOMBRADO : CHUPA HALANOCA, JAVIER, Resolución Nº .</t>
  </si>
  <si>
    <t>VALERIO</t>
  </si>
  <si>
    <t>1001314898</t>
  </si>
  <si>
    <t>01314898</t>
  </si>
  <si>
    <t>1129114011E6</t>
  </si>
  <si>
    <t>LORGIO</t>
  </si>
  <si>
    <t>1001204700</t>
  </si>
  <si>
    <t>01204700</t>
  </si>
  <si>
    <t>1129114011E7</t>
  </si>
  <si>
    <t>JULIA ALICIA</t>
  </si>
  <si>
    <t>1001227509</t>
  </si>
  <si>
    <t>01227509</t>
  </si>
  <si>
    <t>ENCARGATURA DE FUNCIONES COMO COORDINADOR PEDAGOGICO JEC DE CRUZ TIQUILLOCA, JULIA ALICIA, Resolución N° 884-2017-UGELP</t>
  </si>
  <si>
    <t>1001341119</t>
  </si>
  <si>
    <t>01341119</t>
  </si>
  <si>
    <t>1129114011E8</t>
  </si>
  <si>
    <t>1001206976</t>
  </si>
  <si>
    <t>01206976</t>
  </si>
  <si>
    <t>1129114011E9</t>
  </si>
  <si>
    <t>ENCARGATURA DE FUNCIONES COMO COORDINADOR PEDAGOGICO JEC DE LLANOS BENITO, ROGELIO EFRAIN, Resolución N° 884-2017-UGELP</t>
  </si>
  <si>
    <t>JOHN</t>
  </si>
  <si>
    <t>1044603320</t>
  </si>
  <si>
    <t>44603320</t>
  </si>
  <si>
    <t>ROGELIO EFRAIN</t>
  </si>
  <si>
    <t>1001227621</t>
  </si>
  <si>
    <t>01227621</t>
  </si>
  <si>
    <t>1129114021E1</t>
  </si>
  <si>
    <t>ALFONSO SERAPIO</t>
  </si>
  <si>
    <t>1001304744</t>
  </si>
  <si>
    <t>01304744</t>
  </si>
  <si>
    <t>1129114021E5</t>
  </si>
  <si>
    <t>BETO CELESTINO</t>
  </si>
  <si>
    <t>1001223490</t>
  </si>
  <si>
    <t>01223490</t>
  </si>
  <si>
    <t>1129114021E6</t>
  </si>
  <si>
    <t>MAGDA LUISA</t>
  </si>
  <si>
    <t>1001306315</t>
  </si>
  <si>
    <t>01306315</t>
  </si>
  <si>
    <t>1129114021E8</t>
  </si>
  <si>
    <t>ORFELINA MERCEDES</t>
  </si>
  <si>
    <t>1001222899</t>
  </si>
  <si>
    <t>01222899</t>
  </si>
  <si>
    <t>1129114021E9</t>
  </si>
  <si>
    <t>FREDDY LUCIO</t>
  </si>
  <si>
    <t>1000436072</t>
  </si>
  <si>
    <t>00436072</t>
  </si>
  <si>
    <t>1129114031E1</t>
  </si>
  <si>
    <t>1001223937</t>
  </si>
  <si>
    <t>01223937</t>
  </si>
  <si>
    <t>1129114031E3</t>
  </si>
  <si>
    <t>REASIGNACION POR INTERES PERSONAL DE: TORRES CHOQUEHUANCA, MERY LOURDES, Resolución Nº 11785-2016-AQP SUR</t>
  </si>
  <si>
    <t>SANDRA ZAIDA</t>
  </si>
  <si>
    <t>1041593029</t>
  </si>
  <si>
    <t>41593029</t>
  </si>
  <si>
    <t>1129114031E4</t>
  </si>
  <si>
    <t>CARMEN EUGENIA</t>
  </si>
  <si>
    <t>1001231479</t>
  </si>
  <si>
    <t>01231479</t>
  </si>
  <si>
    <t>1129114031E5</t>
  </si>
  <si>
    <t>CELESTINA PRUDENCIA</t>
  </si>
  <si>
    <t>1001248829</t>
  </si>
  <si>
    <t>01248829</t>
  </si>
  <si>
    <t>1129114031E6</t>
  </si>
  <si>
    <t>SOFIA SILVIA</t>
  </si>
  <si>
    <t>1001320710</t>
  </si>
  <si>
    <t>01320710</t>
  </si>
  <si>
    <t>1129114031E7</t>
  </si>
  <si>
    <t>1001285461</t>
  </si>
  <si>
    <t>01285461</t>
  </si>
  <si>
    <t>ENCARGATURA DE FUNCIONES COMO COORDINADOR DE TUTORIA JEC DE ZAPANA COLQUEHUANCA, CARMEN ROSA, Resolución N° 884-2017-UGELP</t>
  </si>
  <si>
    <t>1041380534</t>
  </si>
  <si>
    <t>41380534</t>
  </si>
  <si>
    <t>921491216914</t>
  </si>
  <si>
    <t>JUSTA</t>
  </si>
  <si>
    <t>1001204276</t>
  </si>
  <si>
    <t>01204276</t>
  </si>
  <si>
    <t>CD0E29901503</t>
  </si>
  <si>
    <t>10</t>
  </si>
  <si>
    <t>CD1E21903513</t>
  </si>
  <si>
    <t>CD1E22903513</t>
  </si>
  <si>
    <t>CD1E23903513</t>
  </si>
  <si>
    <t>CD1E24903513</t>
  </si>
  <si>
    <t>ALFONSO MARIO</t>
  </si>
  <si>
    <t>1000512125</t>
  </si>
  <si>
    <t>00512125</t>
  </si>
  <si>
    <t>CD1E27902513</t>
  </si>
  <si>
    <t>VILMA YANET</t>
  </si>
  <si>
    <t>1001319233</t>
  </si>
  <si>
    <t>01319233</t>
  </si>
  <si>
    <t>CD1E28902513</t>
  </si>
  <si>
    <t>1129114021E0</t>
  </si>
  <si>
    <t>1002378494</t>
  </si>
  <si>
    <t>02378494</t>
  </si>
  <si>
    <t>1129114021E4</t>
  </si>
  <si>
    <t>CESE POR INCAPACIDAD FISICA O MENTAL DE: MARTINEZ CATACORA, RAUL, Resolución Nº 1191-11-UGELP</t>
  </si>
  <si>
    <t>HUGO WALTER</t>
  </si>
  <si>
    <t>1002424417</t>
  </si>
  <si>
    <t>02424417</t>
  </si>
  <si>
    <t>1129114021E7</t>
  </si>
  <si>
    <t>1001771368</t>
  </si>
  <si>
    <t>01771368</t>
  </si>
  <si>
    <t>1129114031E2</t>
  </si>
  <si>
    <t>AZANO</t>
  </si>
  <si>
    <t>1001250171</t>
  </si>
  <si>
    <t>01250171</t>
  </si>
  <si>
    <t>1130212511E4</t>
  </si>
  <si>
    <t>ROTACION DE PERSONAL ADMINISTRATIVO DE:OLAGUIVEL QUENTA, MARTHA MARGOT, Resolución N° 3418-2017-UGELP</t>
  </si>
  <si>
    <t>21C000113699</t>
  </si>
  <si>
    <t>80056621</t>
  </si>
  <si>
    <t>21C000113722</t>
  </si>
  <si>
    <t>HUGO ANDRE</t>
  </si>
  <si>
    <t>71710965</t>
  </si>
  <si>
    <t>21C000113747</t>
  </si>
  <si>
    <t>40404230</t>
  </si>
  <si>
    <t>21C000113770</t>
  </si>
  <si>
    <t>01556149</t>
  </si>
  <si>
    <t>21C000113782</t>
  </si>
  <si>
    <t>TUNI</t>
  </si>
  <si>
    <t>ELIANA CLOTILDE</t>
  </si>
  <si>
    <t>01699295</t>
  </si>
  <si>
    <t>21C000113801</t>
  </si>
  <si>
    <t>BARRETO</t>
  </si>
  <si>
    <t>FILOMENA GLADYS</t>
  </si>
  <si>
    <t>01835748</t>
  </si>
  <si>
    <t>21C000113822</t>
  </si>
  <si>
    <t>RUVEN SAMUEL</t>
  </si>
  <si>
    <t>01211912</t>
  </si>
  <si>
    <t>21C000113843</t>
  </si>
  <si>
    <t>01300065</t>
  </si>
  <si>
    <t>0578955</t>
  </si>
  <si>
    <t>LY103060</t>
  </si>
  <si>
    <t>IES SAN AGUSTIN COATA</t>
  </si>
  <si>
    <t>1117114132E4</t>
  </si>
  <si>
    <t>UBICACION DE PROFESORES (de Directivo a Profesor) DE:VILCA VILCA, JUAN</t>
  </si>
  <si>
    <t>JOSE BERNARDO</t>
  </si>
  <si>
    <t>1001213761</t>
  </si>
  <si>
    <t>01213761</t>
  </si>
  <si>
    <t>CESE TEMPORAL (SANCION) DE:LLANOS QUISPE, JOSE BERNARDO, Resolución N° 1372-2017-UGELP</t>
  </si>
  <si>
    <t>BENAVIDEZ</t>
  </si>
  <si>
    <t>FERNANDO RAFAEL</t>
  </si>
  <si>
    <t>1001309270</t>
  </si>
  <si>
    <t>01309270</t>
  </si>
  <si>
    <t>1117114112E0</t>
  </si>
  <si>
    <t>REASIGNACION POR UNIDAD FAMILIAR DE:ARUHUANCA AROAPAZA, ARTURO, Resolución N° 4663-15-UGELP</t>
  </si>
  <si>
    <t>QUENALLATA</t>
  </si>
  <si>
    <t>1001314747</t>
  </si>
  <si>
    <t>01314747</t>
  </si>
  <si>
    <t>1117114112E2</t>
  </si>
  <si>
    <t>DESIGNACION COMO DIRECTIVO DE: ABARCA TALAVERA, WILLIAM ALBERTO SEGUN RSG Nº 279-2016</t>
  </si>
  <si>
    <t>1043152382</t>
  </si>
  <si>
    <t>43152382</t>
  </si>
  <si>
    <t>1117114112E3</t>
  </si>
  <si>
    <t>CESE POR FALLECIMIENTO DE: ANDRADE VILCA, SAMUEL PORFIRIO, Resolución Nº 2917-16-UGELP</t>
  </si>
  <si>
    <t>ARIOSTO</t>
  </si>
  <si>
    <t>1001335728</t>
  </si>
  <si>
    <t>01335728</t>
  </si>
  <si>
    <t>1117114112E4</t>
  </si>
  <si>
    <t>REASIGNACION POR SALUD DE:HUANCA QUISPE, FATIMA, Resolución N° 3881-14-UGELP</t>
  </si>
  <si>
    <t>BETTY RAQUEL</t>
  </si>
  <si>
    <t>1001340783</t>
  </si>
  <si>
    <t>01340783</t>
  </si>
  <si>
    <t>1117114112E5</t>
  </si>
  <si>
    <t>CESE DE : CAHUANA FLORES, VICENTE, Resolución Nº 1248-10-UGELP</t>
  </si>
  <si>
    <t>AMERICO</t>
  </si>
  <si>
    <t>1001306633</t>
  </si>
  <si>
    <t>01306633</t>
  </si>
  <si>
    <t>1117114112E7</t>
  </si>
  <si>
    <t>JUSTO PASCUAL</t>
  </si>
  <si>
    <t>1001229281</t>
  </si>
  <si>
    <t>01229281</t>
  </si>
  <si>
    <t>1117114112E8</t>
  </si>
  <si>
    <t>SOLEDAD SILVIA</t>
  </si>
  <si>
    <t>1001543381</t>
  </si>
  <si>
    <t>01543381</t>
  </si>
  <si>
    <t>1117114112E9</t>
  </si>
  <si>
    <t>LOURDES VILMA</t>
  </si>
  <si>
    <t>1001307986</t>
  </si>
  <si>
    <t>01307986</t>
  </si>
  <si>
    <t>ENCARGATURA DE FUNCIONES COMO COORDINADOR PEDAGOGICO JEC DE CORONEL YANQUI, LOURDES VILMA, Resolución N° 010-2017/DIES AI"SA"C</t>
  </si>
  <si>
    <t>IDANIA EUNICE</t>
  </si>
  <si>
    <t>1001558774</t>
  </si>
  <si>
    <t>01558774</t>
  </si>
  <si>
    <t>1117114122E0</t>
  </si>
  <si>
    <t>1001295960</t>
  </si>
  <si>
    <t>01295960</t>
  </si>
  <si>
    <t>1117114122E1</t>
  </si>
  <si>
    <t>RETIRO DEL SERVICIO POR LA 2da. DISPOSICION COMPLEMENTARIA TRANSITORIA Y FINAL LEY Nº 29944 DE: FLORES ACERO, JACINTA</t>
  </si>
  <si>
    <t>LIVIA SILVIA</t>
  </si>
  <si>
    <t>1001208489</t>
  </si>
  <si>
    <t>01208489</t>
  </si>
  <si>
    <t>ENCARGATURA DE FUNCIONES COMO COORDINADOR DE TUTORIA JEC DE GONZALES CHURATA, LIVIA SILVIA, Resolución N° 006-2017/DIES AI"SA"C</t>
  </si>
  <si>
    <t>ISIDRO OSWALDO</t>
  </si>
  <si>
    <t>1001311723</t>
  </si>
  <si>
    <t>01311723</t>
  </si>
  <si>
    <t>1117114122E3</t>
  </si>
  <si>
    <t>EMIGDIO</t>
  </si>
  <si>
    <t>1002392651</t>
  </si>
  <si>
    <t>02392651</t>
  </si>
  <si>
    <t>1117114122E4</t>
  </si>
  <si>
    <t>EDGAR SANDRO</t>
  </si>
  <si>
    <t>1001296571</t>
  </si>
  <si>
    <t>01296571</t>
  </si>
  <si>
    <t>LICENCIA SIN GOCE DE HABER POR MOTIVOS PARTICULARES DE:CALSIN QUISPE, EDGAR SANDRO, Resolución N° 1441-2017</t>
  </si>
  <si>
    <t>1001325005</t>
  </si>
  <si>
    <t>01325005</t>
  </si>
  <si>
    <t>1117114122E6</t>
  </si>
  <si>
    <t>DEMETRIO LUIS</t>
  </si>
  <si>
    <t>1001297757</t>
  </si>
  <si>
    <t>01297757</t>
  </si>
  <si>
    <t>1117114122E7</t>
  </si>
  <si>
    <t>ENCARGATURA DE FUNCIONES COMO COORDINADOR PEDAGOGICO JEC DE LOPE APAZA, HAYDE YSABEL, Resolución N° 006-2017/DIES AI"SA"C</t>
  </si>
  <si>
    <t>LUZDELIA ELIZABETH</t>
  </si>
  <si>
    <t>1001334823</t>
  </si>
  <si>
    <t>01334823</t>
  </si>
  <si>
    <t>REASIGNACION DE PERSONAL DOCENTE : PANCA HUMPIRI, JULIA, Resolución Nº 109-07-UGELP</t>
  </si>
  <si>
    <t>HAYDE YSABEL</t>
  </si>
  <si>
    <t>1001323163</t>
  </si>
  <si>
    <t>01323163</t>
  </si>
  <si>
    <t>1117114122E8</t>
  </si>
  <si>
    <t>REASIGNACION DE PERSONAL DOCENTE : PARICAHUA MAMANI, ZENAIDA ODILIA, Resolución Nº 1487-04</t>
  </si>
  <si>
    <t>1001224482</t>
  </si>
  <si>
    <t>01224482</t>
  </si>
  <si>
    <t>1117114122E9</t>
  </si>
  <si>
    <t>CESE DE PERSONAL NOMBRADO : PAYE SOSA, ISAC, Resolución Nº 3767-2002</t>
  </si>
  <si>
    <t>JILAJA</t>
  </si>
  <si>
    <t>1001332342</t>
  </si>
  <si>
    <t>01332342</t>
  </si>
  <si>
    <t>1117114132E0</t>
  </si>
  <si>
    <t>TRANSFERENCIA DE PRESUPUESTO DEL PLIEGO 10</t>
  </si>
  <si>
    <t>CALLE</t>
  </si>
  <si>
    <t>1002429297</t>
  </si>
  <si>
    <t>02429297</t>
  </si>
  <si>
    <t>1117114132E1</t>
  </si>
  <si>
    <t>ENCARGATURA DE FUNCIONES COMO COORDINADOR PEDAGOGICO JEC DE QUISPE ROQUE, FELIX, Resolución N° 005-2017/DIES AI "SA"C</t>
  </si>
  <si>
    <t>FRANKLIN MARTIN</t>
  </si>
  <si>
    <t>1001326635</t>
  </si>
  <si>
    <t>01326635</t>
  </si>
  <si>
    <t>1001308378</t>
  </si>
  <si>
    <t>01308378</t>
  </si>
  <si>
    <t>1117114132E2</t>
  </si>
  <si>
    <t>ENCARGATURA DE:ROJAS BENAVIDEZ, FERNANDO RAFAEL, Resolución Nº -</t>
  </si>
  <si>
    <t>YUDITH WILMA</t>
  </si>
  <si>
    <t>1042729779</t>
  </si>
  <si>
    <t>42729779</t>
  </si>
  <si>
    <t>1117114132E3</t>
  </si>
  <si>
    <t>CESE POR LIMITE DE EDAD DE: SUASACA CCALLA, EDILBERTO, Resolución Nº 2030-16-UGELP</t>
  </si>
  <si>
    <t>SAMANE</t>
  </si>
  <si>
    <t>VIRGINIA ALEJANDRA</t>
  </si>
  <si>
    <t>1029669087</t>
  </si>
  <si>
    <t>29669087</t>
  </si>
  <si>
    <t>1117114132E5</t>
  </si>
  <si>
    <t>REASIGNACION POR INTERES PERSONAL DE:CHINO VILCA, GUSMAN EDUARDO, Resolución N° 3209-12-UGELP</t>
  </si>
  <si>
    <t>URIA</t>
  </si>
  <si>
    <t>ANYELI</t>
  </si>
  <si>
    <t>1070033561</t>
  </si>
  <si>
    <t>70033561</t>
  </si>
  <si>
    <t>1117114142E1</t>
  </si>
  <si>
    <t>PRESUPUESTO PAP LEY 28701 D.S.061-2006-EF</t>
  </si>
  <si>
    <t>SEGUNDO</t>
  </si>
  <si>
    <t>1001234251</t>
  </si>
  <si>
    <t>01234251</t>
  </si>
  <si>
    <t>1181515311E6</t>
  </si>
  <si>
    <t>DESIGNACION COMO DIRECTIVO DE I.E. (R.S.G. 1551-2014) DE GUTIERREZ GALLEGOS, ESTHER BETTY</t>
  </si>
  <si>
    <t>DANIA LUZ</t>
  </si>
  <si>
    <t>1070377294</t>
  </si>
  <si>
    <t>70377294</t>
  </si>
  <si>
    <t>CD0E29302803</t>
  </si>
  <si>
    <t>CD1E21304813</t>
  </si>
  <si>
    <t>GABRIELA YENNY</t>
  </si>
  <si>
    <t>23</t>
  </si>
  <si>
    <t>1043292138</t>
  </si>
  <si>
    <t>43292138</t>
  </si>
  <si>
    <t>CD1E25303813</t>
  </si>
  <si>
    <t>PALAZUELOS</t>
  </si>
  <si>
    <t>SAUL FERNANDO</t>
  </si>
  <si>
    <t>1044354874</t>
  </si>
  <si>
    <t>44354874</t>
  </si>
  <si>
    <t>CD1E26303813</t>
  </si>
  <si>
    <t>CD1E27303813</t>
  </si>
  <si>
    <t>LICOTA</t>
  </si>
  <si>
    <t>1001854992</t>
  </si>
  <si>
    <t>01854992</t>
  </si>
  <si>
    <t>CD1E28303813</t>
  </si>
  <si>
    <t>CD1E29303813</t>
  </si>
  <si>
    <t>1117114122E2</t>
  </si>
  <si>
    <t>REASIGNACION POR UNIDAD FAMILIAR DE:GUTIERREZ GUTIERREZ, MIGUEL ANGEL, Resolución N° 3178-12-UGELP</t>
  </si>
  <si>
    <t>1001211525</t>
  </si>
  <si>
    <t>01211525</t>
  </si>
  <si>
    <t>1117114112E6</t>
  </si>
  <si>
    <t>1001253052</t>
  </si>
  <si>
    <t>01253052</t>
  </si>
  <si>
    <t>1117114132E8</t>
  </si>
  <si>
    <t>REUBICACION DE PLAZA RD_015-UGELP</t>
  </si>
  <si>
    <t>1002386352</t>
  </si>
  <si>
    <t>02386352</t>
  </si>
  <si>
    <t>1161114421E8</t>
  </si>
  <si>
    <t>ROTACION DE PERSONAL ADMINISTRATIVO DE:SOTO CONDORI, TOMAS, Resolución N° 614-16-UGELP</t>
  </si>
  <si>
    <t>QUISPETUPA</t>
  </si>
  <si>
    <t>1042364400</t>
  </si>
  <si>
    <t>42364400</t>
  </si>
  <si>
    <t>21C000113712</t>
  </si>
  <si>
    <t>01220208</t>
  </si>
  <si>
    <t>21C000113715</t>
  </si>
  <si>
    <t>42493856</t>
  </si>
  <si>
    <t>21C000113726</t>
  </si>
  <si>
    <t>RENAN</t>
  </si>
  <si>
    <t>01333842</t>
  </si>
  <si>
    <t>21C000113751</t>
  </si>
  <si>
    <t>DIENE ROXANA</t>
  </si>
  <si>
    <t>43184578</t>
  </si>
  <si>
    <t>21C000113774</t>
  </si>
  <si>
    <t>44854655</t>
  </si>
  <si>
    <t>21C000113784</t>
  </si>
  <si>
    <t>01316319</t>
  </si>
  <si>
    <t>21C000113805</t>
  </si>
  <si>
    <t>WALTER FREDY</t>
  </si>
  <si>
    <t>01556960</t>
  </si>
  <si>
    <t>21C000113826</t>
  </si>
  <si>
    <t>01335175</t>
  </si>
  <si>
    <t>21C000113847</t>
  </si>
  <si>
    <t>RIGOBERTO ANTONIO</t>
  </si>
  <si>
    <t>01850973</t>
  </si>
  <si>
    <t>1023647</t>
  </si>
  <si>
    <t>LY103080</t>
  </si>
  <si>
    <t>IES SAJANACACHI</t>
  </si>
  <si>
    <t>1119114112E0</t>
  </si>
  <si>
    <t>UBICACION DE PROFESORES (de Directivo a Profesor) DE:CALSIN CALLA, ARMANDO</t>
  </si>
  <si>
    <t>ABRAHAM ROBERTO</t>
  </si>
  <si>
    <t>1001305744</t>
  </si>
  <si>
    <t>01305744</t>
  </si>
  <si>
    <t>1119114112E2</t>
  </si>
  <si>
    <t>REASIGNACION POR INTERES PERSONAL DE:APAZA JUSTO, JUANITO, Resolución N° 0705-2014-UGELP</t>
  </si>
  <si>
    <t>1001214783</t>
  </si>
  <si>
    <t>01214783</t>
  </si>
  <si>
    <t>1119114112E3</t>
  </si>
  <si>
    <t>1001214894</t>
  </si>
  <si>
    <t>01214894</t>
  </si>
  <si>
    <t>1119114112E5</t>
  </si>
  <si>
    <t>1001201000</t>
  </si>
  <si>
    <t>01201000</t>
  </si>
  <si>
    <t>1119114112E6</t>
  </si>
  <si>
    <t>1029552072</t>
  </si>
  <si>
    <t>29552072</t>
  </si>
  <si>
    <t>LICENCIA SIN GOCE DE HABER POR MOTIVOS PARTICULARES DE:CCARI USCAMAYTA, JOSE, Resolución N° 2965-2017</t>
  </si>
  <si>
    <t>YTO</t>
  </si>
  <si>
    <t>WALTER HENRY</t>
  </si>
  <si>
    <t>1043157854</t>
  </si>
  <si>
    <t>43157854</t>
  </si>
  <si>
    <t>1119114112E7</t>
  </si>
  <si>
    <t>VIDALIO</t>
  </si>
  <si>
    <t>1001259593</t>
  </si>
  <si>
    <t>01259593</t>
  </si>
  <si>
    <t>1119114112E8</t>
  </si>
  <si>
    <t>ETELBULDO</t>
  </si>
  <si>
    <t>1001802164</t>
  </si>
  <si>
    <t>01802164</t>
  </si>
  <si>
    <t>1119114112E9</t>
  </si>
  <si>
    <t>REASIGNACION DE : HUAQUISTO QUISPE, WASHINGTON NATALIO, Resolución Nº 1226-09-UGELP</t>
  </si>
  <si>
    <t>HUALLPACHOQUE</t>
  </si>
  <si>
    <t>ELIZA LORENA</t>
  </si>
  <si>
    <t>1001288590</t>
  </si>
  <si>
    <t>01288590</t>
  </si>
  <si>
    <t>1119114122E1</t>
  </si>
  <si>
    <t>LICENCIA SIN GOCE DE HABER POR ESTUDIOS DE ESPECIALIZACION DOCENTE DE:TICONA MAQUERA, MARTIN, Resolución N° 2849-2017</t>
  </si>
  <si>
    <t>YONY RICARDO</t>
  </si>
  <si>
    <t>1043711763</t>
  </si>
  <si>
    <t>43711763</t>
  </si>
  <si>
    <t>1001306743</t>
  </si>
  <si>
    <t>01306743</t>
  </si>
  <si>
    <t>1119114112E4</t>
  </si>
  <si>
    <t>ABANDONO DE CARGO DE:VILCA SALAS, ARMANDO REMIGIO, 1938-2017-UGELP</t>
  </si>
  <si>
    <t>1044775516</t>
  </si>
  <si>
    <t>44775516</t>
  </si>
  <si>
    <t>ROTACION POR ESPECIALID.DOCENTE/ASCENSO ADMINISTRATIVO : BALCONA CUNO, JULIO JESUS, Resolu</t>
  </si>
  <si>
    <t>ARMANDO REMIGIO</t>
  </si>
  <si>
    <t>1001284750</t>
  </si>
  <si>
    <t>01284750</t>
  </si>
  <si>
    <t>0522193</t>
  </si>
  <si>
    <t>LY103082</t>
  </si>
  <si>
    <t>IES SAN JUAN DE HUATTA</t>
  </si>
  <si>
    <t>1139114112E0</t>
  </si>
  <si>
    <t>UBICACION DE PROFESORES (de Directivo a Profesor) DE:CALLATA CONDORI, JUAN MARIO</t>
  </si>
  <si>
    <t>CARLOS BERNARDO</t>
  </si>
  <si>
    <t>1024715468</t>
  </si>
  <si>
    <t>24715468</t>
  </si>
  <si>
    <t>1139114112E2</t>
  </si>
  <si>
    <t>CALLI</t>
  </si>
  <si>
    <t>1002362177</t>
  </si>
  <si>
    <t>02362177</t>
  </si>
  <si>
    <t>ENCARGATURA DE FUNCIONES COMO COORDINADOR PEDAGOGICO JEC DE APAZA CALLI, MIGUEL, Resolución N° 013-2016-DIES JEC"SJ"H</t>
  </si>
  <si>
    <t>ANA ELIZABETH</t>
  </si>
  <si>
    <t>1041415641</t>
  </si>
  <si>
    <t>41415641</t>
  </si>
  <si>
    <t>1139114112E4</t>
  </si>
  <si>
    <t>1002421745</t>
  </si>
  <si>
    <t>02421745</t>
  </si>
  <si>
    <t>1139114112E5</t>
  </si>
  <si>
    <t>DE AGUIRRE</t>
  </si>
  <si>
    <t>1001214483</t>
  </si>
  <si>
    <t>01214483</t>
  </si>
  <si>
    <t>1139114112E7</t>
  </si>
  <si>
    <t>DALMACIO</t>
  </si>
  <si>
    <t>1001200245</t>
  </si>
  <si>
    <t>01200245</t>
  </si>
  <si>
    <t>1139114112E8</t>
  </si>
  <si>
    <t>AMELIA TOMASA</t>
  </si>
  <si>
    <t>1001227485</t>
  </si>
  <si>
    <t>01227485</t>
  </si>
  <si>
    <t>1139114122E0</t>
  </si>
  <si>
    <t>REUBICACION Y/O ADECUACION DE PLAZA VACANTE : Resolución Nº 1362-08-UGELP</t>
  </si>
  <si>
    <t>WILBERTO</t>
  </si>
  <si>
    <t>1001321578</t>
  </si>
  <si>
    <t>01321578</t>
  </si>
  <si>
    <t>1139114122E1</t>
  </si>
  <si>
    <t>REASIGNACION DE QUISPE ALAVE, EMILIO Nº 4375-16-UGELP</t>
  </si>
  <si>
    <t>BETALIO ERNESTO</t>
  </si>
  <si>
    <t>1001308461</t>
  </si>
  <si>
    <t>01308461</t>
  </si>
  <si>
    <t>1139114122E3</t>
  </si>
  <si>
    <t>CESE POR FALLECIMIENTO DE: ROMERO VARGAS, CLARA ELENA, Resolución Nº 3495-15-UGELP</t>
  </si>
  <si>
    <t>1002288430</t>
  </si>
  <si>
    <t>02288430</t>
  </si>
  <si>
    <t>ENCARGATURA DE FUNCIONES COMO COORDINADOR DE TUTORIA JEC DE PUMA MAMANI, SERAFIN, Resolución N° 013-2016-DIES JEC"SJ"H</t>
  </si>
  <si>
    <t>JAQUELINE MAXIMA</t>
  </si>
  <si>
    <t>1001325707</t>
  </si>
  <si>
    <t>01325707</t>
  </si>
  <si>
    <t>1139114122E5</t>
  </si>
  <si>
    <t>ENCARGATURA DE FUNCIONES COMO COORDINADOR PEDAGOGICO JEC DE RAMOS SILVA, SERGIO GABRIEL, Resolución N° 013-2016-DIES JEC"SJ"H</t>
  </si>
  <si>
    <t>ELBA PATRICIA</t>
  </si>
  <si>
    <t>1030962779</t>
  </si>
  <si>
    <t>30962779</t>
  </si>
  <si>
    <t>SERGIO GABRIEL</t>
  </si>
  <si>
    <t>1001225378</t>
  </si>
  <si>
    <t>01225378</t>
  </si>
  <si>
    <t>1139114122E6</t>
  </si>
  <si>
    <t>ROSA SENAIDA</t>
  </si>
  <si>
    <t>1001209790</t>
  </si>
  <si>
    <t>01209790</t>
  </si>
  <si>
    <t>1139114122E7</t>
  </si>
  <si>
    <t>REASIGNACION DE PERSONAL NOMBRADO : ARO ATENCIO, ELISBAN MELITON, Resolución Nº 035-07-UGEL-ILAVE</t>
  </si>
  <si>
    <t>1001267162</t>
  </si>
  <si>
    <t>01267162</t>
  </si>
  <si>
    <t>1139114122E8</t>
  </si>
  <si>
    <t>REASIGNACION POR SALUD DE:QUISPE GALVEZ, ALEJANDRINA MIRIAM, Resolución N° 3684-16-UGELP</t>
  </si>
  <si>
    <t>CLOTILDE LUCILA</t>
  </si>
  <si>
    <t>1001213210</t>
  </si>
  <si>
    <t>01213210</t>
  </si>
  <si>
    <t>1139114122E9</t>
  </si>
  <si>
    <t>LICENCIA SIN GOCE DE HABER POR MOTIVOS PARTICULARES DE:TITO ROJAS, WILBER SAMUEL, Resolución N° 2862-2017</t>
  </si>
  <si>
    <t>WILBER SAMUEL</t>
  </si>
  <si>
    <t>01297188</t>
  </si>
  <si>
    <t>CD0E29502803</t>
  </si>
  <si>
    <t>LUZ EDY</t>
  </si>
  <si>
    <t>1045914065</t>
  </si>
  <si>
    <t>45914065</t>
  </si>
  <si>
    <t>CD1E21504813</t>
  </si>
  <si>
    <t>CD1E22504813</t>
  </si>
  <si>
    <t>ANTEZANA</t>
  </si>
  <si>
    <t>GILMA ROSARIO</t>
  </si>
  <si>
    <t>1041107763</t>
  </si>
  <si>
    <t>41107763</t>
  </si>
  <si>
    <t>CD1E23504813</t>
  </si>
  <si>
    <t>CD1E24504813</t>
  </si>
  <si>
    <t>CD1E25504813</t>
  </si>
  <si>
    <t>EDWIN RODRIGO</t>
  </si>
  <si>
    <t>1045317557</t>
  </si>
  <si>
    <t>45317557</t>
  </si>
  <si>
    <t>CD1E26503813</t>
  </si>
  <si>
    <t>GLADYS PATRICIA</t>
  </si>
  <si>
    <t>1045741642</t>
  </si>
  <si>
    <t>45741642</t>
  </si>
  <si>
    <t>CD1E27503813</t>
  </si>
  <si>
    <t>VIGILIA ANA</t>
  </si>
  <si>
    <t>1040086327</t>
  </si>
  <si>
    <t>40086327</t>
  </si>
  <si>
    <t>CD1E28503813</t>
  </si>
  <si>
    <t>1139114112E3</t>
  </si>
  <si>
    <t>CESE POR LIMITE DE EDAD DE: DUEÑAS SILVA, ANDRES AVELINO, Resolución Nº 3992-16-UGELP</t>
  </si>
  <si>
    <t>MARLENI JULIA</t>
  </si>
  <si>
    <t>1029606377</t>
  </si>
  <si>
    <t>29606377</t>
  </si>
  <si>
    <t>1139114112E9</t>
  </si>
  <si>
    <t>CONSUELO ISABEL</t>
  </si>
  <si>
    <t>1001220504</t>
  </si>
  <si>
    <t>01220504</t>
  </si>
  <si>
    <t>1139114112E6</t>
  </si>
  <si>
    <t>ROTACION DE PERSONAL ADMINISTRATIVO DE:TUCO CHAMBI, JACINTA, Resolución N° 1971-2017-UGELP</t>
  </si>
  <si>
    <t>LUCY ANA</t>
  </si>
  <si>
    <t>1001344938</t>
  </si>
  <si>
    <t>01344938</t>
  </si>
  <si>
    <t>1139114122E4</t>
  </si>
  <si>
    <t>1001255020</t>
  </si>
  <si>
    <t>01255020</t>
  </si>
  <si>
    <t>21C000113700</t>
  </si>
  <si>
    <t>LILA MARLINA</t>
  </si>
  <si>
    <t>01305921</t>
  </si>
  <si>
    <t>21C000113723</t>
  </si>
  <si>
    <t>01296957</t>
  </si>
  <si>
    <t>21C000113748</t>
  </si>
  <si>
    <t>YOVANNA</t>
  </si>
  <si>
    <t>01340957</t>
  </si>
  <si>
    <t>21C000113771</t>
  </si>
  <si>
    <t>01314628</t>
  </si>
  <si>
    <t>21C000113802</t>
  </si>
  <si>
    <t>40932539</t>
  </si>
  <si>
    <t>21C000113823</t>
  </si>
  <si>
    <t>43392070</t>
  </si>
  <si>
    <t>21C000113844</t>
  </si>
  <si>
    <t>ELIANA VILMA</t>
  </si>
  <si>
    <t>41137178</t>
  </si>
  <si>
    <t>1023688</t>
  </si>
  <si>
    <t>LY103105</t>
  </si>
  <si>
    <t>IES TECNICO INDUSTRIAL TAHUANTINSUYO SUCASCO</t>
  </si>
  <si>
    <t>1161214122E1</t>
  </si>
  <si>
    <t>CESE DE PERSONAL NOMBRADO : CHOQUE SARMIENTO, RICARDO WALTER, Resolución Nº 1053-05-UGELP</t>
  </si>
  <si>
    <t>DAVID DAYMAN</t>
  </si>
  <si>
    <t>1001226173</t>
  </si>
  <si>
    <t>01226173</t>
  </si>
  <si>
    <t>1152113411E7</t>
  </si>
  <si>
    <t>REUBICACION DE PLAZA VACANTE: Resolución Nº 2303-10-UGELP</t>
  </si>
  <si>
    <t>GEMELO SULPICIO</t>
  </si>
  <si>
    <t>1001503242</t>
  </si>
  <si>
    <t>01503242</t>
  </si>
  <si>
    <t>1161214112E2</t>
  </si>
  <si>
    <t>ENCARGATURA DE FUNCIONES COMO COORDINADOR PEDAGOGICO JEC DE TEBES MAMANI, NELLY, Resolución N° 003-2017-DIES"EBLR"L</t>
  </si>
  <si>
    <t>1001341222</t>
  </si>
  <si>
    <t>01341222</t>
  </si>
  <si>
    <t>ASCENSO A CARGO DIRECTIVO : CALDERON AROAPAZA, DAVID</t>
  </si>
  <si>
    <t>1001235315</t>
  </si>
  <si>
    <t>01235315</t>
  </si>
  <si>
    <t>1161214112E3</t>
  </si>
  <si>
    <t>1001297655</t>
  </si>
  <si>
    <t>01297655</t>
  </si>
  <si>
    <t>1161214112E4</t>
  </si>
  <si>
    <t>1002435539</t>
  </si>
  <si>
    <t>02435539</t>
  </si>
  <si>
    <t>1161214112E5</t>
  </si>
  <si>
    <t>RETIRO DEL SERVICIO POR LA 2da. DISPOSICION COMPLEMENTARIA TRANSITORIA Y FINAL LEY Nº 29944 DE: PEREZ MORENO, MIGUEL ANGEL</t>
  </si>
  <si>
    <t>1001201549</t>
  </si>
  <si>
    <t>01201549</t>
  </si>
  <si>
    <t>1161214112E6</t>
  </si>
  <si>
    <t>VALVERDE</t>
  </si>
  <si>
    <t>MIRYAM DOMINGA</t>
  </si>
  <si>
    <t>1001817039</t>
  </si>
  <si>
    <t>01817039</t>
  </si>
  <si>
    <t>1161214112E7</t>
  </si>
  <si>
    <t>1001234149</t>
  </si>
  <si>
    <t>01234149</t>
  </si>
  <si>
    <t>1161214112E8</t>
  </si>
  <si>
    <t>1002413623</t>
  </si>
  <si>
    <t>02413623</t>
  </si>
  <si>
    <t>1161214122E2</t>
  </si>
  <si>
    <t>JOVANY EMPERATRIZ</t>
  </si>
  <si>
    <t>1001318359</t>
  </si>
  <si>
    <t>01318359</t>
  </si>
  <si>
    <t>1161214122E4</t>
  </si>
  <si>
    <t>REUBICACION Y/O ADECUACION DE PLAZA VACANTE : Resolución Nº .</t>
  </si>
  <si>
    <t>1006049720</t>
  </si>
  <si>
    <t>06049720</t>
  </si>
  <si>
    <t>ENCARGATURA DE FUNCIONES COMO COORDINADOR PEDAGOGICO JEC DE MAMANI COILA, EDGAR, Resolución N° 003-2017-DIES"EBLR"L</t>
  </si>
  <si>
    <t>1001343760</t>
  </si>
  <si>
    <t>01343760</t>
  </si>
  <si>
    <t>1161214122E5</t>
  </si>
  <si>
    <t>CAPQUEQUI</t>
  </si>
  <si>
    <t>MARIO IGNACIO</t>
  </si>
  <si>
    <t>1002167939</t>
  </si>
  <si>
    <t>02167939</t>
  </si>
  <si>
    <t>1161214122E6</t>
  </si>
  <si>
    <t>REUBICACION Y/O ADECUACION DE PLAZA VACANTE : Resolución Nº 427-06-UGELP</t>
  </si>
  <si>
    <t>EDUARDO IGNACIO</t>
  </si>
  <si>
    <t>1001314531</t>
  </si>
  <si>
    <t>01314531</t>
  </si>
  <si>
    <t>ENCARGATURA DE FUNCIONES COMO COORDINADOR DE TUTORIA JEC DE BARRIGA HINOJOSA, EDUARDO IGNACIO, Resolución N° 003-2017-DIES"EBLR"L</t>
  </si>
  <si>
    <t>SONIA GABINA</t>
  </si>
  <si>
    <t>1044752387</t>
  </si>
  <si>
    <t>44752387</t>
  </si>
  <si>
    <t>1161214122E7</t>
  </si>
  <si>
    <t>CESE POR INCAPACIDAD FISICA O MENTAL DE: CANQUI CRUZ, APOLINARIA, Resolución Nº 2222-22-UGELP</t>
  </si>
  <si>
    <t>JUAN TEODORO</t>
  </si>
  <si>
    <t>1001317436</t>
  </si>
  <si>
    <t>01317436</t>
  </si>
  <si>
    <t>1161214122E8</t>
  </si>
  <si>
    <t>CESE POR FALLECIMIENTO DE: PERALTA MAMANI, ANGEL ADRIAN, Resolución Nº 458-16-UGELP</t>
  </si>
  <si>
    <t>GINO ENRICO</t>
  </si>
  <si>
    <t>1001325044</t>
  </si>
  <si>
    <t>01325044</t>
  </si>
  <si>
    <t>CD1E21603813</t>
  </si>
  <si>
    <t>YEMIRA</t>
  </si>
  <si>
    <t>1001341960</t>
  </si>
  <si>
    <t>01341960</t>
  </si>
  <si>
    <t>CD1E22603813</t>
  </si>
  <si>
    <t>CD1E23603813</t>
  </si>
  <si>
    <t>YURY DELIO</t>
  </si>
  <si>
    <t>1029220022</t>
  </si>
  <si>
    <t>29220022</t>
  </si>
  <si>
    <t>CD1E24603813</t>
  </si>
  <si>
    <t>CD1E25603813</t>
  </si>
  <si>
    <t>CD1E26603813</t>
  </si>
  <si>
    <t>1001306858</t>
  </si>
  <si>
    <t>01306858</t>
  </si>
  <si>
    <t>CD1E27603813</t>
  </si>
  <si>
    <t>CD1E28603813</t>
  </si>
  <si>
    <t>CD1E29603813</t>
  </si>
  <si>
    <t>1161214112E9</t>
  </si>
  <si>
    <t>CESE POR LIMITE DE EDAD DE: ZAGA BUSTINZA, JOSE ARMANDO, Resolución Nº 4001-16-UGELP</t>
  </si>
  <si>
    <t>DEL PINO</t>
  </si>
  <si>
    <t>1001317465</t>
  </si>
  <si>
    <t>01317465</t>
  </si>
  <si>
    <t>1161214112E0</t>
  </si>
  <si>
    <t>ROTACION DE PERSONAL ADMINISTRATIVO DE:MAMANI CUTIPA, ALFONSO DEMETRIO, Resolución N° 3275-15-UGELP</t>
  </si>
  <si>
    <t>LEOPOLDO</t>
  </si>
  <si>
    <t>1001208198</t>
  </si>
  <si>
    <t>01208198</t>
  </si>
  <si>
    <t>1161214122E9</t>
  </si>
  <si>
    <t>ASCENSO ADMINISTRATIVO DE:SALAS ZARATE, RUTH DELIA, Resolución N° 0073-2014-UGELP</t>
  </si>
  <si>
    <t>GONZALO AQUILINO</t>
  </si>
  <si>
    <t>1001228789</t>
  </si>
  <si>
    <t>01228789</t>
  </si>
  <si>
    <t>1164113711E8</t>
  </si>
  <si>
    <t>ROTACION DE PERSONAL ADMINISTRATIVO DE:SALAS ZARATE, RUTH DELIA, Resolución N° 3279-15-UGELP</t>
  </si>
  <si>
    <t>MARTHA MATILDE</t>
  </si>
  <si>
    <t>1001307087</t>
  </si>
  <si>
    <t>01307087</t>
  </si>
  <si>
    <t>21C000113707</t>
  </si>
  <si>
    <t>LILY ZARAGONITA</t>
  </si>
  <si>
    <t>80023844</t>
  </si>
  <si>
    <t>21C000113731</t>
  </si>
  <si>
    <t>PAUL MILTON</t>
  </si>
  <si>
    <t>45525738</t>
  </si>
  <si>
    <t>21C000113756</t>
  </si>
  <si>
    <t>CARMEN MILAGROS</t>
  </si>
  <si>
    <t>01315123</t>
  </si>
  <si>
    <t>21C000113779</t>
  </si>
  <si>
    <t>41450056</t>
  </si>
  <si>
    <t>21C000113789</t>
  </si>
  <si>
    <t>43391827</t>
  </si>
  <si>
    <t>21C000113810</t>
  </si>
  <si>
    <t>GUIDO RICARDO</t>
  </si>
  <si>
    <t>01692705</t>
  </si>
  <si>
    <t>21C000113831</t>
  </si>
  <si>
    <t>GRANDE</t>
  </si>
  <si>
    <t>01295279</t>
  </si>
  <si>
    <t>21C000113852</t>
  </si>
  <si>
    <t>42295835</t>
  </si>
  <si>
    <t>0239723</t>
  </si>
  <si>
    <t>LY113020</t>
  </si>
  <si>
    <t>IES ENRIQUE TORRES BELON CHAPA</t>
  </si>
  <si>
    <t>1113114212E7</t>
  </si>
  <si>
    <t>CESE POR LIMITE DE EDAD DE: MALAGA MALAGA, ALBERTO, Resolución Nº 2764-2013-UGELP</t>
  </si>
  <si>
    <t>LIZBETH</t>
  </si>
  <si>
    <t>1001324175</t>
  </si>
  <si>
    <t>01324175</t>
  </si>
  <si>
    <t>1113114212E3</t>
  </si>
  <si>
    <t>RETIRO DEL SERVICIO POR LA 2da. DISPOSICION COMPLEMENTARIA TRANSITORIA Y FINAL LEY Nº 29944 DE: CURASI CONDORI, ISIDORO</t>
  </si>
  <si>
    <t>1046080078</t>
  </si>
  <si>
    <t>46080078</t>
  </si>
  <si>
    <t>1113114212E4</t>
  </si>
  <si>
    <t>1001321993</t>
  </si>
  <si>
    <t>01321993</t>
  </si>
  <si>
    <t>ENCARGATURA DE FUNCIONES COMO COORDINADOR PEDAGOGICO JEC DE DURAN YUCRA, FREDY, Resolución N° 884-2017-UGELP</t>
  </si>
  <si>
    <t>MARITZA MIRIAM</t>
  </si>
  <si>
    <t>1001335362</t>
  </si>
  <si>
    <t>01335362</t>
  </si>
  <si>
    <t>1113114212E5</t>
  </si>
  <si>
    <t>DESIGNACION COMO DIRECTIVO DE: CHAMBI COLQUE, CARLOS BERNARDO SEGUN RSG Nº 279-2016</t>
  </si>
  <si>
    <t>1040589392</t>
  </si>
  <si>
    <t>40589392</t>
  </si>
  <si>
    <t>1113114212E6</t>
  </si>
  <si>
    <t>AURELIANO</t>
  </si>
  <si>
    <t>1001556968</t>
  </si>
  <si>
    <t>01556968</t>
  </si>
  <si>
    <t>ENCARGATURA DE FUNCIONES COMO COORDINADOR PEDAGOGICO JEC DE HUANCA MARRON, AURELIANO, Resolución N° 884-2017-UGELP</t>
  </si>
  <si>
    <t>1041595995</t>
  </si>
  <si>
    <t>41595995</t>
  </si>
  <si>
    <t>1113114212E8</t>
  </si>
  <si>
    <t>1001235271</t>
  </si>
  <si>
    <t>01235271</t>
  </si>
  <si>
    <t>1113114212E9</t>
  </si>
  <si>
    <t>DESIGNACION COMO DIRECTIVO DE: MENDOZA PACOMPIA, TOMAS SEGUN RSG Nº 279-2016</t>
  </si>
  <si>
    <t>LIDIA BLANCA</t>
  </si>
  <si>
    <t>1041930244</t>
  </si>
  <si>
    <t>41930244</t>
  </si>
  <si>
    <t>1113114222E1</t>
  </si>
  <si>
    <t>ENCARGATURA DE FUNCIONES COMO COORDINADOR DE TUTORIA JEC DE PAUCAR GAMARRA, SIMON ILADIO, Resolución N° 884-2017-UGELP</t>
  </si>
  <si>
    <t>1043156358</t>
  </si>
  <si>
    <t>43156358</t>
  </si>
  <si>
    <t>SIMON ILADIO</t>
  </si>
  <si>
    <t>1001214150</t>
  </si>
  <si>
    <t>01214150</t>
  </si>
  <si>
    <t>1113114222E2</t>
  </si>
  <si>
    <t>CESAR GREGORIO</t>
  </si>
  <si>
    <t>1001285663</t>
  </si>
  <si>
    <t>01285663</t>
  </si>
  <si>
    <t>1113114222E3</t>
  </si>
  <si>
    <t>1001317476</t>
  </si>
  <si>
    <t>01317476</t>
  </si>
  <si>
    <t>1113114222E4</t>
  </si>
  <si>
    <t>1001318415</t>
  </si>
  <si>
    <t>01318415</t>
  </si>
  <si>
    <t>1113114222E5</t>
  </si>
  <si>
    <t>CESE POR INCAPACIDAD FISICA O MENTAL DE: SILVA SANCHEZ, JOSE HIPOLITO, Resolución Nº 895-13-UGELP</t>
  </si>
  <si>
    <t>ALODIA</t>
  </si>
  <si>
    <t>1001212002</t>
  </si>
  <si>
    <t>01212002</t>
  </si>
  <si>
    <t>1113114222E9</t>
  </si>
  <si>
    <t>REASIGNACION POR INTERES PERSONAL DE:COILA ROJAS, OLIMPIA MARIA, Resolución N° 4382-15-UGELP</t>
  </si>
  <si>
    <t>CCORI</t>
  </si>
  <si>
    <t>DORA HERMINIA</t>
  </si>
  <si>
    <t>1001222710</t>
  </si>
  <si>
    <t>01222710</t>
  </si>
  <si>
    <t>1113114232E1</t>
  </si>
  <si>
    <t>ENCARGATURA DE:CAHUI PANCA, ROBERTO, Resolución Nº -</t>
  </si>
  <si>
    <t>YANET YOMARA</t>
  </si>
  <si>
    <t>1041045563</t>
  </si>
  <si>
    <t>41045563</t>
  </si>
  <si>
    <t>921471216911</t>
  </si>
  <si>
    <t>1001314657</t>
  </si>
  <si>
    <t>01314657</t>
  </si>
  <si>
    <t>CD0E39201003</t>
  </si>
  <si>
    <t>CD1E31203013</t>
  </si>
  <si>
    <t>CD1E38202013</t>
  </si>
  <si>
    <t>CHOQUEJAHUA</t>
  </si>
  <si>
    <t>1044576441</t>
  </si>
  <si>
    <t>44576441</t>
  </si>
  <si>
    <t>CD1E39202013</t>
  </si>
  <si>
    <t>1113114212E0</t>
  </si>
  <si>
    <t>CESE POR LIMITE DE EDAD DE: PACOMPIA CRUZ, LUPE RUPERTA, Resolución Nº 2023-16-UGELP</t>
  </si>
  <si>
    <t>1041387364</t>
  </si>
  <si>
    <t>41387364</t>
  </si>
  <si>
    <t>1113114222E7</t>
  </si>
  <si>
    <t>ROTACION DE PERSONAL ADMINISTRATIVO DE:QUISPE SALAZAR, APOLINARIO, Resolución N° 1975-2017-UGELP</t>
  </si>
  <si>
    <t>RICHARD</t>
  </si>
  <si>
    <t>1042472605</t>
  </si>
  <si>
    <t>42472605</t>
  </si>
  <si>
    <t>1113114212E2</t>
  </si>
  <si>
    <t>CESE POR LIMITE DE EDAD DE: APAZA COILA, AQUILINO, Resolución Nº 4813-15-UGELP</t>
  </si>
  <si>
    <t>DINA SUSY</t>
  </si>
  <si>
    <t>1040098452</t>
  </si>
  <si>
    <t>40098452</t>
  </si>
  <si>
    <t>1113114222E6</t>
  </si>
  <si>
    <t>1001223036</t>
  </si>
  <si>
    <t>01223036</t>
  </si>
  <si>
    <t>1113114222E8</t>
  </si>
  <si>
    <t>ROTACION DE PERSONAL ADMINISTRATIVO DE:MAMANI CHIPANA, LUCILA, Resolución N° 3280-15-UGELP</t>
  </si>
  <si>
    <t>CAHUARI</t>
  </si>
  <si>
    <t>ROLANDO HUGO</t>
  </si>
  <si>
    <t>1001293799</t>
  </si>
  <si>
    <t>01293799</t>
  </si>
  <si>
    <t>21C000113692</t>
  </si>
  <si>
    <t>MERELI</t>
  </si>
  <si>
    <t>42064434</t>
  </si>
  <si>
    <t>21C000113716</t>
  </si>
  <si>
    <t>EDWARD BEETHOVEN</t>
  </si>
  <si>
    <t>46929693</t>
  </si>
  <si>
    <t>21C000113740</t>
  </si>
  <si>
    <t>BORNAS</t>
  </si>
  <si>
    <t>ISELA DIANA</t>
  </si>
  <si>
    <t>01323398</t>
  </si>
  <si>
    <t>21C000113763</t>
  </si>
  <si>
    <t>44695490</t>
  </si>
  <si>
    <t>21C000113792</t>
  </si>
  <si>
    <t>BERNARDINO</t>
  </si>
  <si>
    <t>43016427</t>
  </si>
  <si>
    <t>21C000113813</t>
  </si>
  <si>
    <t>WASHINGTON EDGAR</t>
  </si>
  <si>
    <t>45490672</t>
  </si>
  <si>
    <t>21C000113834</t>
  </si>
  <si>
    <t>JUAN RENE</t>
  </si>
  <si>
    <t>01322909</t>
  </si>
  <si>
    <t>0474452</t>
  </si>
  <si>
    <t>LY113050</t>
  </si>
  <si>
    <t>IES JOSE CARLOS MARIATEGUI CAPACHICA</t>
  </si>
  <si>
    <t>1116114212E0</t>
  </si>
  <si>
    <t>PERMUTA DE: COYA ENRIQUEZ, FELIX REYNALDO, Resolución Nº 657-11-UGELA</t>
  </si>
  <si>
    <t>1001543538</t>
  </si>
  <si>
    <t>01543538</t>
  </si>
  <si>
    <t>1116114212E2</t>
  </si>
  <si>
    <t>REASIGNACION DE PERSONAL DOCENTE : ADUVIRI CASTILLO, EFRAIN, Resolución Nº 247-07-UGELP</t>
  </si>
  <si>
    <t>1001208203</t>
  </si>
  <si>
    <t>01208203</t>
  </si>
  <si>
    <t>1116114212E3</t>
  </si>
  <si>
    <t>1001231864</t>
  </si>
  <si>
    <t>01231864</t>
  </si>
  <si>
    <t>1116114212E4</t>
  </si>
  <si>
    <t>CESE POR LIMITE DE EDAD DE: BIZARRO HILASACA, ALBERTO, Resolución Nº 2760-2013-UGELP</t>
  </si>
  <si>
    <t>FAUSTO PONCIANO</t>
  </si>
  <si>
    <t>1001223968</t>
  </si>
  <si>
    <t>01223968</t>
  </si>
  <si>
    <t>1116114212E5</t>
  </si>
  <si>
    <t>REASIGNACION DE PERSONAL DOCENTE : CAHUI PANCA, ROBERTO, Resolución Nº 247-07-UGELP</t>
  </si>
  <si>
    <t>NAIDA ANTONIA</t>
  </si>
  <si>
    <t>1002360345</t>
  </si>
  <si>
    <t>02360345</t>
  </si>
  <si>
    <t>1116114212E6</t>
  </si>
  <si>
    <t>ENCARGATURA DE FUNCIONES COMO COORDINADOR PEDAGOGICO JEC DE RAMIREZ CHOQUEHUANCA, EDWIN MERCEDES, Resolución N° 884-2017-UGELP</t>
  </si>
  <si>
    <t>MAURICIO</t>
  </si>
  <si>
    <t>1001323123</t>
  </si>
  <si>
    <t>01323123</t>
  </si>
  <si>
    <t>REASIGNACION DE : CALSIN QUISPE, RODOLFO, Resolución Nº 2125-08-UGELSR</t>
  </si>
  <si>
    <t>EDWIN MERCEDES</t>
  </si>
  <si>
    <t>1002406083</t>
  </si>
  <si>
    <t>02406083</t>
  </si>
  <si>
    <t>1116114212E7</t>
  </si>
  <si>
    <t>REASIGNACION POR UNIDAD FAMILIAR DE:VERGARA MAMANI, MASHIEL YUDY, Resolución N° 4374-15-UGELP</t>
  </si>
  <si>
    <t>1001311496</t>
  </si>
  <si>
    <t>01311496</t>
  </si>
  <si>
    <t>1116114212E8</t>
  </si>
  <si>
    <t>DESIGNACION COMO ESPECIALISTA EN EDUCACION DE CHAVEZ FLORES, CESAR GIOVANNY RSG Nº 279-2016</t>
  </si>
  <si>
    <t>FANNY</t>
  </si>
  <si>
    <t>1001335796</t>
  </si>
  <si>
    <t>01335796</t>
  </si>
  <si>
    <t>1116114212E9</t>
  </si>
  <si>
    <t>CESE DE PERSONAL NOMBRADO : COTRADO MONROY, ISAIAS, Resolución Nº .</t>
  </si>
  <si>
    <t>CHUQUIJA</t>
  </si>
  <si>
    <t>1002414373</t>
  </si>
  <si>
    <t>02414373</t>
  </si>
  <si>
    <t>1116114222E1</t>
  </si>
  <si>
    <t>1001310798</t>
  </si>
  <si>
    <t>01310798</t>
  </si>
  <si>
    <t>1116114222E3</t>
  </si>
  <si>
    <t>1002168592</t>
  </si>
  <si>
    <t>02168592</t>
  </si>
  <si>
    <t>1116114222E4</t>
  </si>
  <si>
    <t>EDUARDO JULIAN</t>
  </si>
  <si>
    <t>1001321050</t>
  </si>
  <si>
    <t>01321050</t>
  </si>
  <si>
    <t>1116114222E5</t>
  </si>
  <si>
    <t>CESE DE PERSONAL NOMBRADO : PANCA SANCHEZ, JULIA INES, Resolución Nº 1499-05-DREP</t>
  </si>
  <si>
    <t>1001789957</t>
  </si>
  <si>
    <t>01789957</t>
  </si>
  <si>
    <t>ENCARGATURA DE FUNCIONES COMO COORDINADOR PEDAGOGICO JEC DE ADUVIRI CASTILLO, EFRAIN, Resolución N° 884-2017-UGELP</t>
  </si>
  <si>
    <t>ELIANA LISBETH</t>
  </si>
  <si>
    <t>1001341333</t>
  </si>
  <si>
    <t>01341333</t>
  </si>
  <si>
    <t>1116114222E6</t>
  </si>
  <si>
    <t>FELIPA</t>
  </si>
  <si>
    <t>1002431429</t>
  </si>
  <si>
    <t>02431429</t>
  </si>
  <si>
    <t>1116114222E7</t>
  </si>
  <si>
    <t>MANUEL EDGAR</t>
  </si>
  <si>
    <t>1001309999</t>
  </si>
  <si>
    <t>01309999</t>
  </si>
  <si>
    <t>1116114222E8</t>
  </si>
  <si>
    <t>REASIGNACION POR INTERES PERSONAL DE:VILCA TITO, GENARO, Resolución N° 4369-15-UGELP</t>
  </si>
  <si>
    <t>BORIS KAREL</t>
  </si>
  <si>
    <t>1001314725</t>
  </si>
  <si>
    <t>01314725</t>
  </si>
  <si>
    <t>1116114232E4</t>
  </si>
  <si>
    <t>1002386311</t>
  </si>
  <si>
    <t>02386311</t>
  </si>
  <si>
    <t>1116114232E5</t>
  </si>
  <si>
    <t>ENCARGATURA DE FUNCIONES COMO COORDINADOR DE TUTORIA JEC DE QUISPE QUISPE, FLORENCIO PEDRO, Resolución N° 884-2017-UGELP</t>
  </si>
  <si>
    <t>FLORENCIO PEDRO</t>
  </si>
  <si>
    <t>1001307627</t>
  </si>
  <si>
    <t>01307627</t>
  </si>
  <si>
    <t>921471216912</t>
  </si>
  <si>
    <t>1001322741</t>
  </si>
  <si>
    <t>01322741</t>
  </si>
  <si>
    <t>CD1E32303013</t>
  </si>
  <si>
    <t>1040068064</t>
  </si>
  <si>
    <t>40068064</t>
  </si>
  <si>
    <t>CD1E33303013</t>
  </si>
  <si>
    <t>YURICO YULIANA</t>
  </si>
  <si>
    <t>22</t>
  </si>
  <si>
    <t>1042724522</t>
  </si>
  <si>
    <t>42724522</t>
  </si>
  <si>
    <t>CD1E34303013</t>
  </si>
  <si>
    <t>OLEGARIO HUBERT</t>
  </si>
  <si>
    <t>1042805410</t>
  </si>
  <si>
    <t>42805410</t>
  </si>
  <si>
    <t>CD1E35303013</t>
  </si>
  <si>
    <t>1001342626</t>
  </si>
  <si>
    <t>01342626</t>
  </si>
  <si>
    <t>CD1E36303013</t>
  </si>
  <si>
    <t>1001844250</t>
  </si>
  <si>
    <t>01844250</t>
  </si>
  <si>
    <t>CD1E37303013</t>
  </si>
  <si>
    <t>JOHN CARLOS</t>
  </si>
  <si>
    <t>1029715574</t>
  </si>
  <si>
    <t>29715574</t>
  </si>
  <si>
    <t>1116114222E9</t>
  </si>
  <si>
    <t>REASIGNACION POR INTERES PERSONAL DE:PARI ANDIA, GUILLERMO, Resolución N° 4415-16-UGELP</t>
  </si>
  <si>
    <t>1002166915</t>
  </si>
  <si>
    <t>02166915</t>
  </si>
  <si>
    <t>1116114232E3</t>
  </si>
  <si>
    <t>ROTACION DE PERSONAL ADMINISTRATIVO DE:MAQUERA GARCIA, NORMA NANCY, Resolución N° 616-16-UGELP</t>
  </si>
  <si>
    <t>1001205373</t>
  </si>
  <si>
    <t>01205373</t>
  </si>
  <si>
    <t>1116114222E2</t>
  </si>
  <si>
    <t>ROTACION DE PERSONAL ADMINISTRATIVO DE:FLORES FLORES, APOLINARIO LIBORIO, Resolución N° 612-16-UGELP</t>
  </si>
  <si>
    <t>JUAN ALFREDO</t>
  </si>
  <si>
    <t>1001690966</t>
  </si>
  <si>
    <t>01690966</t>
  </si>
  <si>
    <t>1130114321E6</t>
  </si>
  <si>
    <t>REUBICACION DE PLAZA VACANTE: Resolución Nº 953-12-UGELP</t>
  </si>
  <si>
    <t>PRIMO FELICIANO</t>
  </si>
  <si>
    <t>1001305132</t>
  </si>
  <si>
    <t>01305132</t>
  </si>
  <si>
    <t>21C000113696</t>
  </si>
  <si>
    <t>MARLENE MARITZA</t>
  </si>
  <si>
    <t>01309644</t>
  </si>
  <si>
    <t>21C000113719</t>
  </si>
  <si>
    <t>AJROTA</t>
  </si>
  <si>
    <t>JUAN WILSON</t>
  </si>
  <si>
    <t>45033616</t>
  </si>
  <si>
    <t>21C000113744</t>
  </si>
  <si>
    <t>HUAYAPA</t>
  </si>
  <si>
    <t>41877923</t>
  </si>
  <si>
    <t>21C000113767</t>
  </si>
  <si>
    <t>21C000113798</t>
  </si>
  <si>
    <t>ALBERTO VENANCIO</t>
  </si>
  <si>
    <t>43603906</t>
  </si>
  <si>
    <t>21C000113819</t>
  </si>
  <si>
    <t>TOMAS NICANOR</t>
  </si>
  <si>
    <t>01491337</t>
  </si>
  <si>
    <t>21C000113840</t>
  </si>
  <si>
    <t>01315131</t>
  </si>
  <si>
    <t>0578930</t>
  </si>
  <si>
    <t>LY113070</t>
  </si>
  <si>
    <t>IES FRAY SAN MARTIN DE PORRES LLACHON</t>
  </si>
  <si>
    <t>1118114212E3</t>
  </si>
  <si>
    <t>REASIGNACION POR INTERES PERSONAL DE: CHURA ABARCA, PAULINO, Resolución Nº 379-13-UGELP</t>
  </si>
  <si>
    <t>RICARDO GUILLERMO</t>
  </si>
  <si>
    <t>1001310094</t>
  </si>
  <si>
    <t>01310094</t>
  </si>
  <si>
    <t>1118114212E2</t>
  </si>
  <si>
    <t>PERMUTA DE : CALSIN QUISPE, YOHN ELOY, Resolución Nº 854-08-UGELP</t>
  </si>
  <si>
    <t>VICENTE FREDDY</t>
  </si>
  <si>
    <t>1001294004</t>
  </si>
  <si>
    <t>01294004</t>
  </si>
  <si>
    <t>1118114212E5</t>
  </si>
  <si>
    <t>REASIGNACION POR INTERES PERSONAL DE:HUANCA LAYME, MARIA EULOGIA, Resolución N° 2486-11-UGELP</t>
  </si>
  <si>
    <t>WENCESLAO</t>
  </si>
  <si>
    <t>1001333786</t>
  </si>
  <si>
    <t>01333786</t>
  </si>
  <si>
    <t>1118114212E6</t>
  </si>
  <si>
    <t>DESIGNACION COMO DIRECTIVO DE I.E. (R.S.G. 1551-2014) DE JARA AQUISE, SANTOS DIDI</t>
  </si>
  <si>
    <t>CASTELLANOS</t>
  </si>
  <si>
    <t>1001840987</t>
  </si>
  <si>
    <t>01840987</t>
  </si>
  <si>
    <t>1118114212E7</t>
  </si>
  <si>
    <t>ERNESTO EDGAR</t>
  </si>
  <si>
    <t>1001332545</t>
  </si>
  <si>
    <t>01332545</t>
  </si>
  <si>
    <t>1118114212E8</t>
  </si>
  <si>
    <t>REASIGNACION POR INTERES PERSONAL DE:GONZALES CHURATA, LIVIA SILVIA, Resolución N° 4368-15-UGELP</t>
  </si>
  <si>
    <t>LUIS EFRAIN</t>
  </si>
  <si>
    <t>1006294066</t>
  </si>
  <si>
    <t>06294066</t>
  </si>
  <si>
    <t>1118114222E1</t>
  </si>
  <si>
    <t>PERMUTA DE: QUISPE CAHUANA, JORGE JUAN DE DIOS, Resolución Nº 239-11-UGELP</t>
  </si>
  <si>
    <t>MILDAR DIANNY</t>
  </si>
  <si>
    <t>1001320056</t>
  </si>
  <si>
    <t>01320056</t>
  </si>
  <si>
    <t>1180813711E4</t>
  </si>
  <si>
    <t>1118114212E4</t>
  </si>
  <si>
    <t>REASIGNACION POR INTERES PERSONAL DE:ZAGA BUSTINZA, JOSE ARMANDO, Resolución N° 384-13-UGELP</t>
  </si>
  <si>
    <t>1001302835</t>
  </si>
  <si>
    <t>01302835</t>
  </si>
  <si>
    <t>1118114212E9</t>
  </si>
  <si>
    <t>CESE A SOLICITUD DE: ASCENCIO MAMANI, LUIS APOLINARIO, Resolución Nº EXP.1474-16</t>
  </si>
  <si>
    <t>1080492353</t>
  </si>
  <si>
    <t>80492353</t>
  </si>
  <si>
    <t>1023365</t>
  </si>
  <si>
    <t>LY113090</t>
  </si>
  <si>
    <t>IES JOSE OLAYA BALANDRA ESCALLANI</t>
  </si>
  <si>
    <t>1110114212E7</t>
  </si>
  <si>
    <t>DESPLAZAMIENTO DE PERSONAL NOMBRADO : MACHACA CAYO, RICARDO, Resolución Nº 1053-05-UGELP</t>
  </si>
  <si>
    <t>LIOCARION</t>
  </si>
  <si>
    <t>1001295071</t>
  </si>
  <si>
    <t>01295071</t>
  </si>
  <si>
    <t>1110114212E0</t>
  </si>
  <si>
    <t>REASIGNACION POR INTERES PERSONAL DE:ROMAN ESPINOZA, VIDAL PABLO, Resolución N° 0609-2014-UGELP</t>
  </si>
  <si>
    <t>ANASTASIO</t>
  </si>
  <si>
    <t>1001495181</t>
  </si>
  <si>
    <t>01495181</t>
  </si>
  <si>
    <t>1110114212E3</t>
  </si>
  <si>
    <t>REASIGNACION POR INTERES PERSONAL DE:CUTIPA QUISPE, GUADALUPE, Resolución N° 4507-15-UGELP</t>
  </si>
  <si>
    <t>HUGO HITLER</t>
  </si>
  <si>
    <t>1001316883</t>
  </si>
  <si>
    <t>01316883</t>
  </si>
  <si>
    <t>1110114212E4</t>
  </si>
  <si>
    <t>REASIGNACION POR INTERES PERSONAL DE:CHINO VILCA, GUSMAN EDUARDO, Resolución N° 2483-11-UGELP</t>
  </si>
  <si>
    <t>HUAYCANI</t>
  </si>
  <si>
    <t>ENGELBER</t>
  </si>
  <si>
    <t>1001855813</t>
  </si>
  <si>
    <t>01855813</t>
  </si>
  <si>
    <t>1110114212E6</t>
  </si>
  <si>
    <t>CESE POR FALLECIMIENTO DE: GONZALES ZELA, ELDER CEFERINO, Resolución Nº 1722-13-UGELP</t>
  </si>
  <si>
    <t>URIEL ALEX</t>
  </si>
  <si>
    <t>1002147605</t>
  </si>
  <si>
    <t>02147605</t>
  </si>
  <si>
    <t>1110114212E8</t>
  </si>
  <si>
    <t>CESE A SOLICITUD DE: ROQUE COARITA, DIANA, Resolución Nº 1235-11-UGELP</t>
  </si>
  <si>
    <t>LIVIA FRANCISCA</t>
  </si>
  <si>
    <t>1001316089</t>
  </si>
  <si>
    <t>01316089</t>
  </si>
  <si>
    <t>1110114212E9</t>
  </si>
  <si>
    <t>LICENCIA SIN GOCE DE HABER POR DESEMPEÑO DE FUNCION PUBLICA DE:RODRIGUEZ MENDOZA, EDWARD, Resolución N° 1075-2015</t>
  </si>
  <si>
    <t>1041733381</t>
  </si>
  <si>
    <t>41733381</t>
  </si>
  <si>
    <t>REASIGNACION DE PERSONAL DOCENTE : QUISPE ANCCO, MAGDA, Resolución Nº 247-07-UGELP</t>
  </si>
  <si>
    <t>1001683986</t>
  </si>
  <si>
    <t>01683986</t>
  </si>
  <si>
    <t>1175613312E7</t>
  </si>
  <si>
    <t>DESIGNACION COMO DIRECTIVO DE: ADUVIRI ESPILLICO, ANTOLIN ALFREDO SEGUN RSG Nº 279-2016</t>
  </si>
  <si>
    <t>ERIKA GRACIELA</t>
  </si>
  <si>
    <t>1042993093</t>
  </si>
  <si>
    <t>42993093</t>
  </si>
  <si>
    <t>1110114212E2</t>
  </si>
  <si>
    <t>REASIGNACION POR INTERES PERSONAL DE:AGUILAR QUISPE, FELIX RUFINO, Resolución N° 1915-14-UGELP</t>
  </si>
  <si>
    <t>JOSE ORIEL</t>
  </si>
  <si>
    <t>1045625694</t>
  </si>
  <si>
    <t>45625694</t>
  </si>
  <si>
    <t>1023407</t>
  </si>
  <si>
    <t>LY113100</t>
  </si>
  <si>
    <t>IES CORAZON DE CRISTO YAPURA</t>
  </si>
  <si>
    <t>21EV01634192</t>
  </si>
  <si>
    <t>1001306314</t>
  </si>
  <si>
    <t>01306314</t>
  </si>
  <si>
    <t>1111214212E0</t>
  </si>
  <si>
    <t>REUBICACION Y/O ADECUACION DE PLAZA VACANTE : Resolución Nº 532-09-UGELP</t>
  </si>
  <si>
    <t>AROSQUIPA</t>
  </si>
  <si>
    <t>RONALD ALBERTO</t>
  </si>
  <si>
    <t>1041871950</t>
  </si>
  <si>
    <t>41871950</t>
  </si>
  <si>
    <t>1111214212E2</t>
  </si>
  <si>
    <t>ARMAZA</t>
  </si>
  <si>
    <t>1001205402</t>
  </si>
  <si>
    <t>01205402</t>
  </si>
  <si>
    <t>1111214212E3</t>
  </si>
  <si>
    <t>MIGUEL AURELIO</t>
  </si>
  <si>
    <t>1001284708</t>
  </si>
  <si>
    <t>01284708</t>
  </si>
  <si>
    <t>LICENCIA SIN GOCE DE HABER POR MOTIVOS PARTICULARES DE:CHAMBI MAMANI, MIGUEL AURELIO, Resolución N° 2193-2017</t>
  </si>
  <si>
    <t>1001318866</t>
  </si>
  <si>
    <t>01318866</t>
  </si>
  <si>
    <t>1111214212E4</t>
  </si>
  <si>
    <t>REASIGNACION DE PERSONAL DOCENTE : CHOQUE ALEJO, ELOY, Resolución Nº 1453-04-UGELP</t>
  </si>
  <si>
    <t>1001305647</t>
  </si>
  <si>
    <t>01305647</t>
  </si>
  <si>
    <t>1111214212E6</t>
  </si>
  <si>
    <t>REASIGNACION POR INTERES PERSONAL DE:FLORES POMA, MARIA ISABEL, Resolución N° 4370-15-UGELP</t>
  </si>
  <si>
    <t>1001319006</t>
  </si>
  <si>
    <t>01319006</t>
  </si>
  <si>
    <t>1111214212E7</t>
  </si>
  <si>
    <t>1001250414</t>
  </si>
  <si>
    <t>01250414</t>
  </si>
  <si>
    <t>1111214212E8</t>
  </si>
  <si>
    <t>ROBERTO FELIX</t>
  </si>
  <si>
    <t>1001297743</t>
  </si>
  <si>
    <t>01297743</t>
  </si>
  <si>
    <t>1111214212E9</t>
  </si>
  <si>
    <t>REUBICACION Y/O ADECUACION DE PLAZA VACANTE, Resolución Nº 323-05-ugelp</t>
  </si>
  <si>
    <t>ZENAIDA</t>
  </si>
  <si>
    <t>1043725247</t>
  </si>
  <si>
    <t>43725247</t>
  </si>
  <si>
    <t>1154491</t>
  </si>
  <si>
    <t>LY113110</t>
  </si>
  <si>
    <t>IES JOSE ABELARDO QUIÑONES CCOTOS</t>
  </si>
  <si>
    <t>1112214212E6</t>
  </si>
  <si>
    <t>CESE A SOLICITUD DE: PALMA PINEDA, MARIANO ARTURO, Resolución Nº 2372-14-UGELP</t>
  </si>
  <si>
    <t>GRIMALDO</t>
  </si>
  <si>
    <t>1002413837</t>
  </si>
  <si>
    <t>02413837</t>
  </si>
  <si>
    <t>1112214212E0</t>
  </si>
  <si>
    <t>REASIGNACION POR INTERES PERSONAL DE:YUCRA QUISPE, GEMELO SULPICIO, 027-11-UGELP</t>
  </si>
  <si>
    <t>GARANBEL</t>
  </si>
  <si>
    <t>1001304585</t>
  </si>
  <si>
    <t>01304585</t>
  </si>
  <si>
    <t>1112214212E2</t>
  </si>
  <si>
    <t>REASIGNACION DE : VELASQUEZ MARONA, JUANA DINA, Resolución Nº 2325-08-UGELP</t>
  </si>
  <si>
    <t>PIEDRA</t>
  </si>
  <si>
    <t>1001272009</t>
  </si>
  <si>
    <t>01272009</t>
  </si>
  <si>
    <t>1112214212E3</t>
  </si>
  <si>
    <t>REASIGNACION POR INTERES PERSONAL DE:HUMPIRI COLQUE, JULIO CESAR, Resolución N° 4473-15-UGELP</t>
  </si>
  <si>
    <t>LICENCIA SIN GOCE DE HABER POR MOTIVOS PARTICULARES DE:MAMANI CONDORI, ZENON VIDAL, Resolución N° 1619, 2455</t>
  </si>
  <si>
    <t>CESAR ABAD</t>
  </si>
  <si>
    <t>1001323686</t>
  </si>
  <si>
    <t>01323686</t>
  </si>
  <si>
    <t>1112214212E4</t>
  </si>
  <si>
    <t>DESIGNACION COMO DIRECTIVO DE: YAPO PINEDA, LILIANA ANYELA SEGUN RSG Nº 279-2016</t>
  </si>
  <si>
    <t>BEATRIZ WALDELTRUDES</t>
  </si>
  <si>
    <t>1001318980</t>
  </si>
  <si>
    <t>01318980</t>
  </si>
  <si>
    <t>1112214212E5</t>
  </si>
  <si>
    <t>REASIGNACION POR INTERES PERSONAL DE: PEREZ SANCHEZ, ROSA NELLY, Resolución Nº 6974-11-GR.AREQUIPA</t>
  </si>
  <si>
    <t>1001319331</t>
  </si>
  <si>
    <t>01319331</t>
  </si>
  <si>
    <t>1112214212E7</t>
  </si>
  <si>
    <t>REASIG. DE APAZA HUAHUALUQUE RUFINO RD 0809-04-UGESR</t>
  </si>
  <si>
    <t>ESTHER EUGENIA</t>
  </si>
  <si>
    <t>1001230984</t>
  </si>
  <si>
    <t>01230984</t>
  </si>
  <si>
    <t>1112214222E1</t>
  </si>
  <si>
    <t>DESIGNACION COMO DIRECTIVO DE I.E. (R.S.G. 1551-2014) DE MONTESINOS MENDOZA, GRIMALDO</t>
  </si>
  <si>
    <t>1040501964</t>
  </si>
  <si>
    <t>40501964</t>
  </si>
  <si>
    <t>921471216914</t>
  </si>
  <si>
    <t>1041872468</t>
  </si>
  <si>
    <t>41872468</t>
  </si>
  <si>
    <t>921411218912</t>
  </si>
  <si>
    <t>CESAR FREDY</t>
  </si>
  <si>
    <t>1001326659</t>
  </si>
  <si>
    <t>01326659</t>
  </si>
  <si>
    <t>0240358</t>
  </si>
  <si>
    <t>LY123030</t>
  </si>
  <si>
    <t>IES EMILIO ROMERO PADILLA CHUCUITO</t>
  </si>
  <si>
    <t>1114114312E8</t>
  </si>
  <si>
    <t>RENUNCIA DE DESIGNACION COMO DIRECTIVO DE I.E. (R.S.G. 1551-2014) DE : MAQUERA QUISPE, BERNABE</t>
  </si>
  <si>
    <t>1112114711E7</t>
  </si>
  <si>
    <t>REUBICACION DE PLAZA OCUPADA: Resolución Nº 1864-16-UGELP</t>
  </si>
  <si>
    <t>EDGAR ARMANDO</t>
  </si>
  <si>
    <t>1001845445</t>
  </si>
  <si>
    <t>01845445</t>
  </si>
  <si>
    <t>1114114312E3</t>
  </si>
  <si>
    <t>1001223856</t>
  </si>
  <si>
    <t>01223856</t>
  </si>
  <si>
    <t>1114114312E4</t>
  </si>
  <si>
    <t>JULIA ESPERANZA</t>
  </si>
  <si>
    <t>1001227772</t>
  </si>
  <si>
    <t>01227772</t>
  </si>
  <si>
    <t>ENCARGATURA DE FUNCIONES COMO COORDINADOR PEDAGOGICO JEC DE CAHUANA MAMANI, JULIA ESPERANZA, Resolución N° 884-2017-UGELP</t>
  </si>
  <si>
    <t>KAREM YOICE</t>
  </si>
  <si>
    <t>1043261489</t>
  </si>
  <si>
    <t>43261489</t>
  </si>
  <si>
    <t>1114114312E5</t>
  </si>
  <si>
    <t>1001803840</t>
  </si>
  <si>
    <t>01803840</t>
  </si>
  <si>
    <t>ENCARGATURA DE FUNCIONES COMO COORDINADOR DE TUTORIA JEC DE CALLACONDO PALACIOS, EFRAIN, Resolución N° 884-2017-UGELP</t>
  </si>
  <si>
    <t>1041534775</t>
  </si>
  <si>
    <t>41534775</t>
  </si>
  <si>
    <t>1114114312E9</t>
  </si>
  <si>
    <t>CESE A SOLICITUD DE: VELASQUEZ GALLEGOS, NICOLAS, Resolución Nº 0801-2014-UGELP</t>
  </si>
  <si>
    <t>1001202068</t>
  </si>
  <si>
    <t>01202068</t>
  </si>
  <si>
    <t>1114114322E3</t>
  </si>
  <si>
    <t>1001285010</t>
  </si>
  <si>
    <t>01285010</t>
  </si>
  <si>
    <t>1114114322E4</t>
  </si>
  <si>
    <t>REASIGNACION POR UNIDAD FAMILIAR DE: MAMANI MAYTA, YINA ROCXANA, Resolución Nº 018-2017-UGEL TACNA</t>
  </si>
  <si>
    <t>1001333652</t>
  </si>
  <si>
    <t>01333652</t>
  </si>
  <si>
    <t>1114114322E5</t>
  </si>
  <si>
    <t>ENCARGATURA DE FUNCIONES COMO COORDINADOR PEDAGOGICO JEC DE POLLOYQUERI CHAMBILLA, ESAU ELI, Resolución N° 884-2017-UGELP</t>
  </si>
  <si>
    <t>ARIVILCA</t>
  </si>
  <si>
    <t>ROSARIO MARIBEL</t>
  </si>
  <si>
    <t>1042444993</t>
  </si>
  <si>
    <t>42444993</t>
  </si>
  <si>
    <t>ESAU ELI</t>
  </si>
  <si>
    <t>1001223927</t>
  </si>
  <si>
    <t>01223927</t>
  </si>
  <si>
    <t>1114114322E6</t>
  </si>
  <si>
    <t>CESE POR LIMITE DE EDAD DE: QUISPE AQUINO, DIONISIO, Resolución Nº 2761-2013-UGELP</t>
  </si>
  <si>
    <t>ORLANDO</t>
  </si>
  <si>
    <t>1001319635</t>
  </si>
  <si>
    <t>01319635</t>
  </si>
  <si>
    <t>1114114322E7</t>
  </si>
  <si>
    <t>RETIRO DEL SERVICIO POR LA 2da. DISPOSICION COMPLEMENTARIA TRANSITORIA Y FINAL LEY Nº 29944 DE: QUISPE CCOARICONA, CIRIACO</t>
  </si>
  <si>
    <t>ERNESTO URIEL</t>
  </si>
  <si>
    <t>1001330934</t>
  </si>
  <si>
    <t>01330934</t>
  </si>
  <si>
    <t>1114114322E8</t>
  </si>
  <si>
    <t>MARIA SOLEDAD</t>
  </si>
  <si>
    <t>1001322533</t>
  </si>
  <si>
    <t>01322533</t>
  </si>
  <si>
    <t>1114114322E9</t>
  </si>
  <si>
    <t>ENRIQUETA CARMELA</t>
  </si>
  <si>
    <t>1001231308</t>
  </si>
  <si>
    <t>01231308</t>
  </si>
  <si>
    <t>1114114332E1</t>
  </si>
  <si>
    <t>CESE POR FALLECIMIENTO DE: SALAS ZEA, RAUL SALVADOR, Resolución Nº 3698-16-UGELP</t>
  </si>
  <si>
    <t>1040336898</t>
  </si>
  <si>
    <t>40336898</t>
  </si>
  <si>
    <t>1114114332E3</t>
  </si>
  <si>
    <t>1001220923</t>
  </si>
  <si>
    <t>01220923</t>
  </si>
  <si>
    <t>1114114332E4</t>
  </si>
  <si>
    <t>ANTONIO GERMAN</t>
  </si>
  <si>
    <t>1001205019</t>
  </si>
  <si>
    <t>01205019</t>
  </si>
  <si>
    <t>1115214712E4</t>
  </si>
  <si>
    <t>REUBICACION DE PLAZA VACANTE: Resolución Nº 2691-11-UGELP</t>
  </si>
  <si>
    <t>1001286027</t>
  </si>
  <si>
    <t>01286027</t>
  </si>
  <si>
    <t>1131214441E3</t>
  </si>
  <si>
    <t>REUBICACION DE PLAZA OCUPADA: Resolución Nº 2044-2017-UGELP</t>
  </si>
  <si>
    <t>MARIA CONCEPCION</t>
  </si>
  <si>
    <t>1001234618</t>
  </si>
  <si>
    <t>01234618</t>
  </si>
  <si>
    <t>1151214321E0</t>
  </si>
  <si>
    <t>REUBICACION DE PLAZA OCUPADA: Resolución Nº 2045-2017-UGELP</t>
  </si>
  <si>
    <t>AROQUIPA</t>
  </si>
  <si>
    <t>ANGELICA LOURDES</t>
  </si>
  <si>
    <t>1001220788</t>
  </si>
  <si>
    <t>01220788</t>
  </si>
  <si>
    <t>CD1E31902213</t>
  </si>
  <si>
    <t>HERWIN</t>
  </si>
  <si>
    <t>1001327181</t>
  </si>
  <si>
    <t>01327181</t>
  </si>
  <si>
    <t>CD1E32902213</t>
  </si>
  <si>
    <t>CD1E33902213</t>
  </si>
  <si>
    <t>CD1E35902213</t>
  </si>
  <si>
    <t>CD1E36902213</t>
  </si>
  <si>
    <t>CD1E37902213</t>
  </si>
  <si>
    <t>AYDA BETTY</t>
  </si>
  <si>
    <t>1029419732</t>
  </si>
  <si>
    <t>29419732</t>
  </si>
  <si>
    <t>CD1E38902213</t>
  </si>
  <si>
    <t>1114114322E0</t>
  </si>
  <si>
    <t>PERMUTA DE: ROMANI CRUZ, JUAN CARLOS, Resolución Nº 1470-13-UGELP</t>
  </si>
  <si>
    <t>GODOFREDO VICTORIANO</t>
  </si>
  <si>
    <t>1001280821</t>
  </si>
  <si>
    <t>01280821</t>
  </si>
  <si>
    <t>1114114322E1</t>
  </si>
  <si>
    <t>REASIGNACION POR INTERES PERSONAL DE:LAURA CHARAJA, VICTOR ALFREDO, Resolución N° 4415-16-UGELP</t>
  </si>
  <si>
    <t>MARIO ROGER</t>
  </si>
  <si>
    <t>1001286334</t>
  </si>
  <si>
    <t>01286334</t>
  </si>
  <si>
    <t>1114114312E2</t>
  </si>
  <si>
    <t>ALBARRACIN</t>
  </si>
  <si>
    <t>CARMEN ISABEL</t>
  </si>
  <si>
    <t>1001216591</t>
  </si>
  <si>
    <t>01216591</t>
  </si>
  <si>
    <t>1114114312E0</t>
  </si>
  <si>
    <t>ROTACION DE PERSONAL ADMINISTRATIVO DE:AGUILAR VARGAS, BERTHA, Resolución N° 1900-16-UGELP</t>
  </si>
  <si>
    <t>MAXIMA DIONICIA</t>
  </si>
  <si>
    <t>1001201978</t>
  </si>
  <si>
    <t>01201978</t>
  </si>
  <si>
    <t>1114114312E7</t>
  </si>
  <si>
    <t>1001291775</t>
  </si>
  <si>
    <t>01291775</t>
  </si>
  <si>
    <t>1114114322E2</t>
  </si>
  <si>
    <t>1001259345</t>
  </si>
  <si>
    <t>01259345</t>
  </si>
  <si>
    <t>1114114332E2</t>
  </si>
  <si>
    <t>ROTACION DE PERSONAL ADMINISTRATIVO DE:TORRES QUISPE, ELIZABETH LOURDES, Resolución N° 1980-11-UGELP</t>
  </si>
  <si>
    <t>1002361519</t>
  </si>
  <si>
    <t>02361519</t>
  </si>
  <si>
    <t>21C000113695</t>
  </si>
  <si>
    <t>01229446</t>
  </si>
  <si>
    <t>21C000113718</t>
  </si>
  <si>
    <t>RONALD GILBERT</t>
  </si>
  <si>
    <t>41969794</t>
  </si>
  <si>
    <t>21C000113743</t>
  </si>
  <si>
    <t>GLORIA YAMILA</t>
  </si>
  <si>
    <t>01333000</t>
  </si>
  <si>
    <t>21C000113766</t>
  </si>
  <si>
    <t>AMPARO ROSARIO</t>
  </si>
  <si>
    <t>01334354</t>
  </si>
  <si>
    <t>21C000113797</t>
  </si>
  <si>
    <t>80112986</t>
  </si>
  <si>
    <t>21C000113818</t>
  </si>
  <si>
    <t>45066519</t>
  </si>
  <si>
    <t>21C000113839</t>
  </si>
  <si>
    <t>41134544</t>
  </si>
  <si>
    <t>0521997</t>
  </si>
  <si>
    <t>LY123077</t>
  </si>
  <si>
    <t>IES INCA GARCILAZO DE LA VEGA HUAYRAPATA</t>
  </si>
  <si>
    <t>1188114312E4</t>
  </si>
  <si>
    <t>UBICACION DE PROFESORES (de Directivo a Profesor) DE:GONGORA FOLLANO, MANUEL HENRY</t>
  </si>
  <si>
    <t>WILFREDO RAUL</t>
  </si>
  <si>
    <t>1001209348</t>
  </si>
  <si>
    <t>01209348</t>
  </si>
  <si>
    <t>1188114312E3</t>
  </si>
  <si>
    <t>1001278559</t>
  </si>
  <si>
    <t>01278559</t>
  </si>
  <si>
    <t>1188114312E5</t>
  </si>
  <si>
    <t>SALOME MARTHA</t>
  </si>
  <si>
    <t>1001232296</t>
  </si>
  <si>
    <t>01232296</t>
  </si>
  <si>
    <t>1188114312E8</t>
  </si>
  <si>
    <t>1002413858</t>
  </si>
  <si>
    <t>02413858</t>
  </si>
  <si>
    <t>1188114312E9</t>
  </si>
  <si>
    <t>CESE A SOLICITUD DE: RIQUELME ROQUE, ANGEL TITO, Resolución Nº 3401-15-UGELP</t>
  </si>
  <si>
    <t>ARUATA</t>
  </si>
  <si>
    <t>VITALIA</t>
  </si>
  <si>
    <t>1001264374</t>
  </si>
  <si>
    <t>01264374</t>
  </si>
  <si>
    <t>1188114322E1</t>
  </si>
  <si>
    <t>1001230187</t>
  </si>
  <si>
    <t>01230187</t>
  </si>
  <si>
    <t>1188114322E3</t>
  </si>
  <si>
    <t>1002167617</t>
  </si>
  <si>
    <t>02167617</t>
  </si>
  <si>
    <t>1188114322E4</t>
  </si>
  <si>
    <t>REUBICACION Y/O ADECUACION DE PLAZA VACANTE : Resolución Nº '''</t>
  </si>
  <si>
    <t>ADAN</t>
  </si>
  <si>
    <t>1001232156</t>
  </si>
  <si>
    <t>01232156</t>
  </si>
  <si>
    <t>1188114322E2</t>
  </si>
  <si>
    <t>CESE POR LIMITE DE EDAD DE: CORNEJO PONCE, CELEDONIO DANIEL, Resolución Nº 3036-15-UGELP</t>
  </si>
  <si>
    <t>1001305407</t>
  </si>
  <si>
    <t>01305407</t>
  </si>
  <si>
    <t>1188114312E2</t>
  </si>
  <si>
    <t>REASIGNACION POR INTERES PERSONAL DE:CUTIPA CHAMBILLA, RICARDO, Resolución N° 4015-16-UGELP</t>
  </si>
  <si>
    <t>JUANA BEATRIZ</t>
  </si>
  <si>
    <t>1040176896</t>
  </si>
  <si>
    <t>40176896</t>
  </si>
  <si>
    <t>1023480</t>
  </si>
  <si>
    <t>LY123082</t>
  </si>
  <si>
    <t>IES INDEPENDENCIA NACIONAL COCHIRAYA</t>
  </si>
  <si>
    <t>1139114312E6</t>
  </si>
  <si>
    <t>CESE DE : MAITA MAMANI, ROMULO, Resolución Nº 202-08-DREP</t>
  </si>
  <si>
    <t>AMADOR MARTIN</t>
  </si>
  <si>
    <t>1001214089</t>
  </si>
  <si>
    <t>01214089</t>
  </si>
  <si>
    <t>1139114312E0</t>
  </si>
  <si>
    <t>1001259945</t>
  </si>
  <si>
    <t>01259945</t>
  </si>
  <si>
    <t>1139114312E2</t>
  </si>
  <si>
    <t>ROSMERY GABRIELA</t>
  </si>
  <si>
    <t>1001306556</t>
  </si>
  <si>
    <t>01306556</t>
  </si>
  <si>
    <t>1139114312E3</t>
  </si>
  <si>
    <t>REASIGNACION DE : CAHUI PANCA, RAUL EDGAR, Resolución Nº 2322-08-UGELP</t>
  </si>
  <si>
    <t>MARCELINA ELSA</t>
  </si>
  <si>
    <t>1001206319</t>
  </si>
  <si>
    <t>01206319</t>
  </si>
  <si>
    <t>1139114312E4</t>
  </si>
  <si>
    <t>MARINA SOLEDAD</t>
  </si>
  <si>
    <t>1001233650</t>
  </si>
  <si>
    <t>01233650</t>
  </si>
  <si>
    <t>1139114312E7</t>
  </si>
  <si>
    <t>MATEO DEMETRIO</t>
  </si>
  <si>
    <t>1001272955</t>
  </si>
  <si>
    <t>01272955</t>
  </si>
  <si>
    <t>1139114312E9</t>
  </si>
  <si>
    <t>1001289349</t>
  </si>
  <si>
    <t>01289349</t>
  </si>
  <si>
    <t>CD1E34101313</t>
  </si>
  <si>
    <t>1080028661</t>
  </si>
  <si>
    <t>80028661</t>
  </si>
  <si>
    <t>1139114312E8</t>
  </si>
  <si>
    <t>JACINTO TEODORO</t>
  </si>
  <si>
    <t>1001315708</t>
  </si>
  <si>
    <t>01315708</t>
  </si>
  <si>
    <t>1139114312E5</t>
  </si>
  <si>
    <t>REASIGNACION POR INTERES PERSONAL DE:FLORES PUMA, LOLO, Resolución N° 1912-14-UGELP</t>
  </si>
  <si>
    <t>CHUMPI</t>
  </si>
  <si>
    <t>1002301567</t>
  </si>
  <si>
    <t>02301567</t>
  </si>
  <si>
    <t>1023522</t>
  </si>
  <si>
    <t>LY123087</t>
  </si>
  <si>
    <t>IES LEONCIO PRADO DE KARINA</t>
  </si>
  <si>
    <t>1189114312E5</t>
  </si>
  <si>
    <t>REASIGNACION POR INTERES PERSONAL DE: ADUVIRI ESPILLICO, ANTOLIN ALFREDO, Resolución Nº 378-13-UGELP</t>
  </si>
  <si>
    <t>PALLI</t>
  </si>
  <si>
    <t>FLORENTINO MARIO</t>
  </si>
  <si>
    <t>1001310312</t>
  </si>
  <si>
    <t>01310312</t>
  </si>
  <si>
    <t>1189114312E0</t>
  </si>
  <si>
    <t>CESE POR LIMITE DE EDAD DE: PALOMINO MANZANO, ALFREDO, Resolución Nº 2994-2017-UGELP</t>
  </si>
  <si>
    <t>1040917663</t>
  </si>
  <si>
    <t>40917663</t>
  </si>
  <si>
    <t>1189114312E2</t>
  </si>
  <si>
    <t>1001862341</t>
  </si>
  <si>
    <t>01862341</t>
  </si>
  <si>
    <t>1189114312E3</t>
  </si>
  <si>
    <t>REASIGNACION POR INTERES PERSONAL DE:PACORI ROMERO, FAUSTA DARIA, Resolución N° 0617-2014-UGELP</t>
  </si>
  <si>
    <t>PERCY MARCELO</t>
  </si>
  <si>
    <t>1002300096</t>
  </si>
  <si>
    <t>02300096</t>
  </si>
  <si>
    <t>1189114312E4</t>
  </si>
  <si>
    <t>CEDONIO</t>
  </si>
  <si>
    <t>1001315581</t>
  </si>
  <si>
    <t>01315581</t>
  </si>
  <si>
    <t>1189114312E8</t>
  </si>
  <si>
    <t>ELOY BRINDISI</t>
  </si>
  <si>
    <t>1001855236</t>
  </si>
  <si>
    <t>01855236</t>
  </si>
  <si>
    <t>1189114312E9</t>
  </si>
  <si>
    <t>REASIGNACION POR INTERES PERSONAL DE:FLORES PORTUGAL, CLORINDA SANDRA, Resolución N° 0712-2014-UGELP</t>
  </si>
  <si>
    <t>PETRY FLORENCIA</t>
  </si>
  <si>
    <t>1029418898</t>
  </si>
  <si>
    <t>29418898</t>
  </si>
  <si>
    <t>CD1E34201313</t>
  </si>
  <si>
    <t>DONY EDWIN</t>
  </si>
  <si>
    <t>1043529736</t>
  </si>
  <si>
    <t>43529736</t>
  </si>
  <si>
    <t>1189114322E1</t>
  </si>
  <si>
    <t>CESE POR INCAPACIDAD FISICA O MENTAL DE: CORNEJO CERVANTES, CARMEN JEANNETTE, Resolución Nº 1687-2017-UGELP</t>
  </si>
  <si>
    <t>SANTOS FRANCISCO</t>
  </si>
  <si>
    <t>1080671090</t>
  </si>
  <si>
    <t>80671090</t>
  </si>
  <si>
    <t>1189114312E6</t>
  </si>
  <si>
    <t>REASIGNACION POR INTERES PERSONAL DE:CRUZ ANTALLACA, ELSA, Resolución N° 1910-14-UGELP</t>
  </si>
  <si>
    <t>1040267309</t>
  </si>
  <si>
    <t>40267309</t>
  </si>
  <si>
    <t>1023563</t>
  </si>
  <si>
    <t>LY123088</t>
  </si>
  <si>
    <t>IES MARIANO MELGAR VALDIVIESO TACASAYA</t>
  </si>
  <si>
    <t>1199114312E8</t>
  </si>
  <si>
    <t>UBICACION DE PROFESORES (de Directivo a Profesor) DE:SAGUA MAMANI, VICTOR GABRIEL</t>
  </si>
  <si>
    <t>CAÑARI</t>
  </si>
  <si>
    <t>1001208520</t>
  </si>
  <si>
    <t>01208520</t>
  </si>
  <si>
    <t>1199114312E0</t>
  </si>
  <si>
    <t>LICENCIA SIN GOCE DE HABER POR MOTIVOS PARTICULARES DE:ZEA HUARAYA, CARLOS, Resolución N° 1413,1612,1898,2471</t>
  </si>
  <si>
    <t>MARLENY EUDOCIA</t>
  </si>
  <si>
    <t>1001305653</t>
  </si>
  <si>
    <t>01305653</t>
  </si>
  <si>
    <t>1040376927</t>
  </si>
  <si>
    <t>40376927</t>
  </si>
  <si>
    <t>1199114312E2</t>
  </si>
  <si>
    <t>MARILU MARLENE</t>
  </si>
  <si>
    <t>1001222372</t>
  </si>
  <si>
    <t>01222372</t>
  </si>
  <si>
    <t>1199114312E3</t>
  </si>
  <si>
    <t>1001204313</t>
  </si>
  <si>
    <t>01204313</t>
  </si>
  <si>
    <t>1199114312E6</t>
  </si>
  <si>
    <t>1001215988</t>
  </si>
  <si>
    <t>01215988</t>
  </si>
  <si>
    <t>1199114312E7</t>
  </si>
  <si>
    <t>1001315041</t>
  </si>
  <si>
    <t>01315041</t>
  </si>
  <si>
    <t>1199114312E9</t>
  </si>
  <si>
    <t>RETIRO DEL SERVICIO POR LA 2da. DISPOSICION COMPLEMENTARIA TRANSITORIA Y FINAL LEY Nº 29944 DE: ZAPANA CHAYÑA, DIONICIO ELEUTERIO</t>
  </si>
  <si>
    <t>JOSE RICARDO</t>
  </si>
  <si>
    <t>1001232179</t>
  </si>
  <si>
    <t>01232179</t>
  </si>
  <si>
    <t>1199114322E2</t>
  </si>
  <si>
    <t>PERMUTA DE: TORRES AMANQUI, JOSE NOEL, Resolución Nº 1776-14-UGEGLP</t>
  </si>
  <si>
    <t>1001309524</t>
  </si>
  <si>
    <t>01309524</t>
  </si>
  <si>
    <t>1199114322E1</t>
  </si>
  <si>
    <t>REASIGNACION DE CHIPANA TARQUI ASENCIO</t>
  </si>
  <si>
    <t>OLAYUNCA</t>
  </si>
  <si>
    <t>SANTIAGO MARCOS</t>
  </si>
  <si>
    <t>1001341368</t>
  </si>
  <si>
    <t>01341368</t>
  </si>
  <si>
    <t>1199114312E4</t>
  </si>
  <si>
    <t>CESE POR FALLECIMIENTO DE: GOMEZ ORDOÑO, ANTONIO, Resolución Nº 0901-2014-UGELP</t>
  </si>
  <si>
    <t>LOLO</t>
  </si>
  <si>
    <t>1001262879</t>
  </si>
  <si>
    <t>01262879</t>
  </si>
  <si>
    <t>1023605</t>
  </si>
  <si>
    <t>LY123135</t>
  </si>
  <si>
    <t>IES POTOJANI GRANDE CHUCUITO</t>
  </si>
  <si>
    <t>1164214322E3</t>
  </si>
  <si>
    <t>1001306852</t>
  </si>
  <si>
    <t>01306852</t>
  </si>
  <si>
    <t>1164214312E0</t>
  </si>
  <si>
    <t>1001786451</t>
  </si>
  <si>
    <t>01786451</t>
  </si>
  <si>
    <t>1164214312E2</t>
  </si>
  <si>
    <t>REASIGNACION POR UNIDAD FAMILIAR DE:CENTENO ROJAS, ROGER, Resolución N° 4376-15-UGELP</t>
  </si>
  <si>
    <t>LEYVA</t>
  </si>
  <si>
    <t>PENALOZA</t>
  </si>
  <si>
    <t>1006292979</t>
  </si>
  <si>
    <t>06292979</t>
  </si>
  <si>
    <t>1164214312E3</t>
  </si>
  <si>
    <t>UMIRI</t>
  </si>
  <si>
    <t>1001222242</t>
  </si>
  <si>
    <t>01222242</t>
  </si>
  <si>
    <t>1164214312E4</t>
  </si>
  <si>
    <t>ZAGA</t>
  </si>
  <si>
    <t>1001286405</t>
  </si>
  <si>
    <t>01286405</t>
  </si>
  <si>
    <t>1164214312E5</t>
  </si>
  <si>
    <t>DESIGNACION COMO DIRECTIVO DE: MENDOZA GONZALES, LUZMILA ALVINA SEGUN RSG Nº 279-2016</t>
  </si>
  <si>
    <t>1041415637</t>
  </si>
  <si>
    <t>41415637</t>
  </si>
  <si>
    <t>1164214312E8</t>
  </si>
  <si>
    <t>RETIRO DEL SERVICIO POR LA 2da. DISPOSICION COMPLEMENTARIA TRANSITORIA Y FINAL LEY Nº 29944 DE: HUACO CAYO, ROBERTO JULIO</t>
  </si>
  <si>
    <t>CASTAÑEDA</t>
  </si>
  <si>
    <t>1001228580</t>
  </si>
  <si>
    <t>01228580</t>
  </si>
  <si>
    <t>1164214312E9</t>
  </si>
  <si>
    <t>CESE A SOLICITUD DE: HUARACHI PACHO, HONORIO FIDEL, Resolución Nº 1879-13-UGELP</t>
  </si>
  <si>
    <t>1001222397</t>
  </si>
  <si>
    <t>01222397</t>
  </si>
  <si>
    <t>1164214322E2</t>
  </si>
  <si>
    <t>LAURECIO</t>
  </si>
  <si>
    <t>1001289636</t>
  </si>
  <si>
    <t>01289636</t>
  </si>
  <si>
    <t>1164214322E5</t>
  </si>
  <si>
    <t>REUBICACION DE PLAZA OCUPADA : Resolución Nº 1066-06-UGELP</t>
  </si>
  <si>
    <t>ALANIA</t>
  </si>
  <si>
    <t>ADRIANA</t>
  </si>
  <si>
    <t>1001230758</t>
  </si>
  <si>
    <t>01230758</t>
  </si>
  <si>
    <t>1164214312E6</t>
  </si>
  <si>
    <t>LICENCIA SIN GOCE DE HABER POR MOTIVOS PARTICULARES DE:QUISPE FLORES, RENE PASCUAL, Resolución N° 1415, 2191</t>
  </si>
  <si>
    <t>MOLLO</t>
  </si>
  <si>
    <t>1042671363</t>
  </si>
  <si>
    <t>42671363</t>
  </si>
  <si>
    <t>REASIGNACION POR UNIDAD FAMILIAR DE:HERRERA GANDARILLAS, ROGER RAMON, Resolución N° 2572-11-UGELP</t>
  </si>
  <si>
    <t>RENE PASCUAL</t>
  </si>
  <si>
    <t>1001864901</t>
  </si>
  <si>
    <t>01864901</t>
  </si>
  <si>
    <t>1164214312E7</t>
  </si>
  <si>
    <t>CESE DE PERSONAL NOMBRADO : HERRERA SANGAMA, EDUARDO FAUSTO, Resolución Nº 1799-06-UGELP</t>
  </si>
  <si>
    <t>EDITH OLIVIA</t>
  </si>
  <si>
    <t>1001304188</t>
  </si>
  <si>
    <t>01304188</t>
  </si>
  <si>
    <t>1164214322E4</t>
  </si>
  <si>
    <t>1001279803</t>
  </si>
  <si>
    <t>01279803</t>
  </si>
  <si>
    <t>0474569</t>
  </si>
  <si>
    <t>LY133065</t>
  </si>
  <si>
    <t>IES MAÑAZO</t>
  </si>
  <si>
    <t>1167114432E0</t>
  </si>
  <si>
    <t>UBICACION DE PROFESORES (de Directivo a Profesor) DE:RODRIGUEZ NIETO, LEANDRA CANDELARIA</t>
  </si>
  <si>
    <t>1001231780</t>
  </si>
  <si>
    <t>01231780</t>
  </si>
  <si>
    <t>1167114442E9</t>
  </si>
  <si>
    <t>1041607711</t>
  </si>
  <si>
    <t>41607711</t>
  </si>
  <si>
    <t>1167114412E2</t>
  </si>
  <si>
    <t>ENCARNACION BETOHSABE</t>
  </si>
  <si>
    <t>1001268702</t>
  </si>
  <si>
    <t>01268702</t>
  </si>
  <si>
    <t>ENCARGATURA DE FUNCIONES COMO COORDINADOR PEDAGOGICO JEC DE ACHATA FERNANDEZ, ENCARNACION BETOHSABE, Resolución N° COORDINACION</t>
  </si>
  <si>
    <t>EDGAR HERNAN</t>
  </si>
  <si>
    <t>1080492309</t>
  </si>
  <si>
    <t>80492309</t>
  </si>
  <si>
    <t>1167114412E3</t>
  </si>
  <si>
    <t>CESE POR LIMITE DE EDAD DE: AGUILAR PAUCAR, BENIGNO, Resolución Nº 3370-15-UGELP</t>
  </si>
  <si>
    <t>1001322616</t>
  </si>
  <si>
    <t>01322616</t>
  </si>
  <si>
    <t>1167114412E5</t>
  </si>
  <si>
    <t>CESE POR INCAPACIDAD FISICA O MENTAL DE: BAYLON HOLGUIN, TEODORICO, Resolución Nº 1157-11-UGELP</t>
  </si>
  <si>
    <t>PERCY LENIN</t>
  </si>
  <si>
    <t>1001317498</t>
  </si>
  <si>
    <t>01317498</t>
  </si>
  <si>
    <t>1167114412E7</t>
  </si>
  <si>
    <t>VALERIO ETERIO</t>
  </si>
  <si>
    <t>1001258037</t>
  </si>
  <si>
    <t>01258037</t>
  </si>
  <si>
    <t>1167114412E8</t>
  </si>
  <si>
    <t>BONIFAS</t>
  </si>
  <si>
    <t>MAGGE OTILIA</t>
  </si>
  <si>
    <t>1001218258</t>
  </si>
  <si>
    <t>01218258</t>
  </si>
  <si>
    <t>1167114412E9</t>
  </si>
  <si>
    <t>PABLO POLICARPIO</t>
  </si>
  <si>
    <t>1001305040</t>
  </si>
  <si>
    <t>01305040</t>
  </si>
  <si>
    <t>1167114422E2</t>
  </si>
  <si>
    <t>REASIGNACION POR UNIDAD FAMILIAR DE:CHAMBI CHOQUE, MARY YUL, Resolución N° 4375-15-UGELP</t>
  </si>
  <si>
    <t>1001342062</t>
  </si>
  <si>
    <t>01342062</t>
  </si>
  <si>
    <t>1167114422E3</t>
  </si>
  <si>
    <t>LILIA HELENA</t>
  </si>
  <si>
    <t>1001304440</t>
  </si>
  <si>
    <t>01304440</t>
  </si>
  <si>
    <t>1167114422E4</t>
  </si>
  <si>
    <t>1001258028</t>
  </si>
  <si>
    <t>01258028</t>
  </si>
  <si>
    <t>1167114422E5</t>
  </si>
  <si>
    <t>ENCARGATURA DE FUNCIONES COMO COORDINADOR DE TUTORIA JEC DE CHURA TARQUI, SABAS, Resolución N° COORDINACION</t>
  </si>
  <si>
    <t>1042458188</t>
  </si>
  <si>
    <t>42458188</t>
  </si>
  <si>
    <t>SABAS</t>
  </si>
  <si>
    <t>1001334277</t>
  </si>
  <si>
    <t>01334277</t>
  </si>
  <si>
    <t>1167114422E6</t>
  </si>
  <si>
    <t>ANCHAPURI</t>
  </si>
  <si>
    <t>1001326499</t>
  </si>
  <si>
    <t>01326499</t>
  </si>
  <si>
    <t>1167114422E7</t>
  </si>
  <si>
    <t>ENCARGATURA DE:CONDORI RIOS, MARIA MERCEDES, Resolución Nº -</t>
  </si>
  <si>
    <t>NEDIA</t>
  </si>
  <si>
    <t>1040699958</t>
  </si>
  <si>
    <t>40699958</t>
  </si>
  <si>
    <t>CESE POR FALLECIMIENTO DE: CRUZ LAURA, FLAVIO, Resolución Nº 080-11-UGELP</t>
  </si>
  <si>
    <t>1167114422E8</t>
  </si>
  <si>
    <t>DESIGNACION COMO DIRECTIVO DE I.E. (R.S.G. 1551-2014) DE CRUZ MAMANI, RICARDO GUILLERMO</t>
  </si>
  <si>
    <t>FELICITAS MARINA</t>
  </si>
  <si>
    <t>1001327021</t>
  </si>
  <si>
    <t>01327021</t>
  </si>
  <si>
    <t>1167114422E9</t>
  </si>
  <si>
    <t>1001319834</t>
  </si>
  <si>
    <t>01319834</t>
  </si>
  <si>
    <t>DESTAQUE EN PLAZA DE PROFESOR DE:FLORES QUISPE, CESAR, OF. 582-2017-GRP-DREP</t>
  </si>
  <si>
    <t>1001307313</t>
  </si>
  <si>
    <t>01307313</t>
  </si>
  <si>
    <t>1167114432E3</t>
  </si>
  <si>
    <t>JOVA PAULINA</t>
  </si>
  <si>
    <t>1001217571</t>
  </si>
  <si>
    <t>01217571</t>
  </si>
  <si>
    <t>1167114432E4</t>
  </si>
  <si>
    <t>ENCARGATURA DE FUNCIONES COMO COORDINADOR PEDAGOGICO JEC DE PAXI COAQUIRA, EQUICIO RUFINO, Resolución N° COORDINACION</t>
  </si>
  <si>
    <t>1046319817</t>
  </si>
  <si>
    <t>46319817</t>
  </si>
  <si>
    <t>EQUICIO RUFINO</t>
  </si>
  <si>
    <t>1001268642</t>
  </si>
  <si>
    <t>01268642</t>
  </si>
  <si>
    <t>1167114432E5</t>
  </si>
  <si>
    <t>CESE A SOLICITUD DE: PINEDA RODRIGUEZ, RUFINO BASILIO, Resolución Nº 893-13-UGELP</t>
  </si>
  <si>
    <t>CASA</t>
  </si>
  <si>
    <t>MANUELA DAISHY</t>
  </si>
  <si>
    <t>1002296292</t>
  </si>
  <si>
    <t>02296292</t>
  </si>
  <si>
    <t>ENCARGATURA DE FUNCIONES COMO COORDINADOR PEDAGOGICO JEC DE CASA COILA, MANUELA DAISHY, Resolución N° COORDINACION</t>
  </si>
  <si>
    <t>EDWIN RIGAN</t>
  </si>
  <si>
    <t>1044939087</t>
  </si>
  <si>
    <t>44939087</t>
  </si>
  <si>
    <t>1167114432E6</t>
  </si>
  <si>
    <t>SANTIAGO RUBEN</t>
  </si>
  <si>
    <t>1001315767</t>
  </si>
  <si>
    <t>01315767</t>
  </si>
  <si>
    <t>1167114432E7</t>
  </si>
  <si>
    <t>BASILIO</t>
  </si>
  <si>
    <t>1001213344</t>
  </si>
  <si>
    <t>01213344</t>
  </si>
  <si>
    <t>1167114432E8</t>
  </si>
  <si>
    <t>REASIGNACION POR INTERES PERSONAL DE:QUISPE HAÑARI, URIEL ALEX, Resolución N° 0601-2014-UGELP</t>
  </si>
  <si>
    <t>CARLOS PAULINO</t>
  </si>
  <si>
    <t>1001309843</t>
  </si>
  <si>
    <t>01309843</t>
  </si>
  <si>
    <t>1167114432E9</t>
  </si>
  <si>
    <t>RETIRO DEL SERVICIO POR LA 2da. DISPOSICION COMPLEMENTARIA TRANSITORIA Y FINAL LEY Nº 29944 DE: QUISPE SUCASACA, JULIO</t>
  </si>
  <si>
    <t>1001324587</t>
  </si>
  <si>
    <t>01324587</t>
  </si>
  <si>
    <t>1167114442E0</t>
  </si>
  <si>
    <t>1001258712</t>
  </si>
  <si>
    <t>01258712</t>
  </si>
  <si>
    <t>1167114442E3</t>
  </si>
  <si>
    <t>CESE A SOLICITUD DE: GONZALES AZA, JULIANA JUDHY, Resolución Nº 984-13-UGELP</t>
  </si>
  <si>
    <t>1001315528</t>
  </si>
  <si>
    <t>01315528</t>
  </si>
  <si>
    <t>1167114442E4</t>
  </si>
  <si>
    <t>EDMUNDA</t>
  </si>
  <si>
    <t>1001234066</t>
  </si>
  <si>
    <t>01234066</t>
  </si>
  <si>
    <t>1167114442E8</t>
  </si>
  <si>
    <t>ANDRES ALFREDO</t>
  </si>
  <si>
    <t>1001314943</t>
  </si>
  <si>
    <t>01314943</t>
  </si>
  <si>
    <t>CD0E39200503</t>
  </si>
  <si>
    <t>CD1E31202513</t>
  </si>
  <si>
    <t>CD1E38201513</t>
  </si>
  <si>
    <t>CD1E39201513</t>
  </si>
  <si>
    <t>1167114412E6</t>
  </si>
  <si>
    <t>CESE A SOLICITUD DE: APAZA COLCA, LUIS, Resolución Nº 1000-12-UGELP</t>
  </si>
  <si>
    <t>JAIME ANIBAL</t>
  </si>
  <si>
    <t>1001869567</t>
  </si>
  <si>
    <t>01869567</t>
  </si>
  <si>
    <t>1167114442E1</t>
  </si>
  <si>
    <t>ABANDONO DE CARGO DE:OLVEA CALDERON, EDWAR, 2859, 3129</t>
  </si>
  <si>
    <t>EDITH MERY</t>
  </si>
  <si>
    <t>1040648619</t>
  </si>
  <si>
    <t>40648619</t>
  </si>
  <si>
    <t>CESE A SOLICITUD DE: TOVAR LUQUE, RENE MANUEL, Resolución Nº 1604-12-UGELP</t>
  </si>
  <si>
    <t>OLVEA</t>
  </si>
  <si>
    <t>EDWAR</t>
  </si>
  <si>
    <t>01234845</t>
  </si>
  <si>
    <t>1167114442E6</t>
  </si>
  <si>
    <t>ROTACION DE PERSONAL ADMINISTRATIVO DE:GONZALES GONZALES, EFRAIN RICARDO, Resolución N° 2500-16-UGELP</t>
  </si>
  <si>
    <t>AYNA</t>
  </si>
  <si>
    <t>1001778188</t>
  </si>
  <si>
    <t>01778188</t>
  </si>
  <si>
    <t>1167114412E4</t>
  </si>
  <si>
    <t>REASIGNACION POR INTERES PERSONAL DE:MAMANI CONDORI, LEOPOLDO, Resolución N° 4020-16-UGELP</t>
  </si>
  <si>
    <t>DANTE ELMER</t>
  </si>
  <si>
    <t>1041811643</t>
  </si>
  <si>
    <t>41811643</t>
  </si>
  <si>
    <t>1167114432E2</t>
  </si>
  <si>
    <t>1001797793</t>
  </si>
  <si>
    <t>01797793</t>
  </si>
  <si>
    <t>1167114442E5</t>
  </si>
  <si>
    <t>REASIGNACION POR INTERES PERSONAL DE:VILLASANTE FERNANDEZ, MAURO EDMUNDO, Resolución N° 2760-12-UGELP</t>
  </si>
  <si>
    <t>MARIA SANTOS</t>
  </si>
  <si>
    <t>1001320782</t>
  </si>
  <si>
    <t>01320782</t>
  </si>
  <si>
    <t>1167114442E7</t>
  </si>
  <si>
    <t>ROTACION DE PERSONAL ADMINISTRATIVO DE:APAZA CCOPA, JUANA, Resolución N° 613-16-UGELP</t>
  </si>
  <si>
    <t>CUSILAYME</t>
  </si>
  <si>
    <t>FREDESVINDA</t>
  </si>
  <si>
    <t>1002020994</t>
  </si>
  <si>
    <t>02020994</t>
  </si>
  <si>
    <t>21C000113697</t>
  </si>
  <si>
    <t>01314838</t>
  </si>
  <si>
    <t>21C000113720</t>
  </si>
  <si>
    <t>46307552</t>
  </si>
  <si>
    <t>21C000113745</t>
  </si>
  <si>
    <t>42266218</t>
  </si>
  <si>
    <t>21C000113768</t>
  </si>
  <si>
    <t>ROSA LILIANA</t>
  </si>
  <si>
    <t>01556530</t>
  </si>
  <si>
    <t>21C000113799</t>
  </si>
  <si>
    <t>DANIEL OSCAR</t>
  </si>
  <si>
    <t>01855460</t>
  </si>
  <si>
    <t>21C000113820</t>
  </si>
  <si>
    <t>VILCASA</t>
  </si>
  <si>
    <t>01343466</t>
  </si>
  <si>
    <t>21C000113841</t>
  </si>
  <si>
    <t>LOURDES SEVERIANA</t>
  </si>
  <si>
    <t>01269895</t>
  </si>
  <si>
    <t>1024124</t>
  </si>
  <si>
    <t>LY133105</t>
  </si>
  <si>
    <t>IES LOS ANDES JUNCAL</t>
  </si>
  <si>
    <t>1161214412E9</t>
  </si>
  <si>
    <t>1001321455</t>
  </si>
  <si>
    <t>01321455</t>
  </si>
  <si>
    <t>1130713712E3</t>
  </si>
  <si>
    <t>1161214412E0</t>
  </si>
  <si>
    <t>REASIGNACION POR SALUD DE:JIMENEZ APAZA, MELECIA, Resolución N° 3892-14-UGELP</t>
  </si>
  <si>
    <t>1001226470</t>
  </si>
  <si>
    <t>01226470</t>
  </si>
  <si>
    <t>1161214412E2</t>
  </si>
  <si>
    <t>1001289382</t>
  </si>
  <si>
    <t>01289382</t>
  </si>
  <si>
    <t>1161214412E3</t>
  </si>
  <si>
    <t>REASIGNACION POR INTERES PERSONAL DE:ARUQUIPA MAMANI, DOROTEO ANTOLIANO, Resolución N° 4371-15-UGELP</t>
  </si>
  <si>
    <t>LA ROSA</t>
  </si>
  <si>
    <t>ELMER FREDDY</t>
  </si>
  <si>
    <t>1001322358</t>
  </si>
  <si>
    <t>01322358</t>
  </si>
  <si>
    <t>1161214412E4</t>
  </si>
  <si>
    <t>REASIGNACION POR INTERES PERSONAL DE:NEYRA CHAMBILLA, NANCY MARTHA, Resolución N° 4451-15-UGELP</t>
  </si>
  <si>
    <t>DARIO PAULINO</t>
  </si>
  <si>
    <t>1001203628</t>
  </si>
  <si>
    <t>01203628</t>
  </si>
  <si>
    <t>1161214412E6</t>
  </si>
  <si>
    <t>REASIGNACION DE : CANO AVILES, RUTH BERTHA, Resolución Nº 2343-08-UGELP</t>
  </si>
  <si>
    <t>JOSE AURELIO</t>
  </si>
  <si>
    <t>1000489352</t>
  </si>
  <si>
    <t>00489352</t>
  </si>
  <si>
    <t>1161214412E8</t>
  </si>
  <si>
    <t>REASIGNACION POR INTERES PERSONAL DE:GONGORA FOLLANO, MANUEL HENRY, Resolución N° 540-15-DREP</t>
  </si>
  <si>
    <t>MIDWARD GABRIEL</t>
  </si>
  <si>
    <t>1040848307</t>
  </si>
  <si>
    <t>40848307</t>
  </si>
  <si>
    <t>1161114751E6</t>
  </si>
  <si>
    <t>REUBICACION DE PLAZA VACANTE: Resolución Nº 0164-11-UGELP</t>
  </si>
  <si>
    <t>LUDWING MIGUEL</t>
  </si>
  <si>
    <t>1001322406</t>
  </si>
  <si>
    <t>01322406</t>
  </si>
  <si>
    <t>0631333</t>
  </si>
  <si>
    <t>LY143080</t>
  </si>
  <si>
    <t>IES JUAN BUSTAMANTE DUEÑAS VILQUE</t>
  </si>
  <si>
    <t>1119114512E3</t>
  </si>
  <si>
    <t>UBICACION DE PROFESORES (de Directivo a Profesor) DE:GOMEZ BAILON, FAUSTO PONCIANO</t>
  </si>
  <si>
    <t>1001763814</t>
  </si>
  <si>
    <t>01763814</t>
  </si>
  <si>
    <t>1119114512E0</t>
  </si>
  <si>
    <t>ENCARGATURA DE FUNCIONES COMO COORDINADOR PEDAGOGICO JEC DE FRISANCHO AGUIRRE, VILMA JUDITH, Resolución N° 0113-2016-DIES"JBD"</t>
  </si>
  <si>
    <t>GUIDO ALFREDO</t>
  </si>
  <si>
    <t>1042043056</t>
  </si>
  <si>
    <t>42043056</t>
  </si>
  <si>
    <t>REASIGNACION DE PERSONAL DOCENTE : PALOMINO CRUZ, RUBEN GUILVER, Resolución Nº 1469-04-UGE</t>
  </si>
  <si>
    <t>VILMA JUDITH</t>
  </si>
  <si>
    <t>1001282755</t>
  </si>
  <si>
    <t>01282755</t>
  </si>
  <si>
    <t>1119114512E2</t>
  </si>
  <si>
    <t>ALFEREZ</t>
  </si>
  <si>
    <t>FREDDY PAPIN</t>
  </si>
  <si>
    <t>1001701615</t>
  </si>
  <si>
    <t>01701615</t>
  </si>
  <si>
    <t>1119114512E4</t>
  </si>
  <si>
    <t>CESE A SOLICITUD DE: CHAHUARES CHOQUE, RAUL JAIME, Resolución Nº 1916-13-UGELP</t>
  </si>
  <si>
    <t>1041366625</t>
  </si>
  <si>
    <t>41366625</t>
  </si>
  <si>
    <t>1119114512E6</t>
  </si>
  <si>
    <t>APOLINAR ROGER</t>
  </si>
  <si>
    <t>1001280810</t>
  </si>
  <si>
    <t>01280810</t>
  </si>
  <si>
    <t>ENCARGATURA DE FUNCIONES COMO COORDINADOR PEDAGOGICO JEC DE ESPINOZA VILCA, APOLINAR ROGER, Resolución N° 0113-2016-DIES"JBD"</t>
  </si>
  <si>
    <t>GERARDO EVAR</t>
  </si>
  <si>
    <t>1043549953</t>
  </si>
  <si>
    <t>43549953</t>
  </si>
  <si>
    <t>1119114512E8</t>
  </si>
  <si>
    <t>ASCENSO A CARGOS DIRECTIVOS : GOMEZ BAILON, FAUSTO PONCIANO, Resolución Nº 1058-05-UGELP</t>
  </si>
  <si>
    <t>ISABEL JESSICA</t>
  </si>
  <si>
    <t>1040590774</t>
  </si>
  <si>
    <t>40590774</t>
  </si>
  <si>
    <t>LICENCIA SIN GOCE DE HABER POR MOTIVOS PARTICULARES DE:MAMANI NINA, ISABEL JESSICA, Resolución N° 2854-2017</t>
  </si>
  <si>
    <t>JAIME REYNALDO</t>
  </si>
  <si>
    <t>1001332889</t>
  </si>
  <si>
    <t>01332889</t>
  </si>
  <si>
    <t>1119114512E9</t>
  </si>
  <si>
    <t>JORGE HERNAN</t>
  </si>
  <si>
    <t>1001232201</t>
  </si>
  <si>
    <t>01232201</t>
  </si>
  <si>
    <t>1119114522E1</t>
  </si>
  <si>
    <t>CESE A SOLICITUD DE: PILCO NINA, JUSTO, Resolución Nº 445-11-DREP</t>
  </si>
  <si>
    <t>MARIA ANGELICA</t>
  </si>
  <si>
    <t>1001765570</t>
  </si>
  <si>
    <t>01765570</t>
  </si>
  <si>
    <t>1119114522E2</t>
  </si>
  <si>
    <t>1002266939</t>
  </si>
  <si>
    <t>02266939</t>
  </si>
  <si>
    <t>ENCARGATURA DE FUNCIONES COMO COORDINADOR DE TUTORIA JEC DE QUISPE CHAVEZ, SIXTO, Resolución N° 0113-2016-DIES"JBD"</t>
  </si>
  <si>
    <t>EDWIN CESAR</t>
  </si>
  <si>
    <t>1042177500</t>
  </si>
  <si>
    <t>42177500</t>
  </si>
  <si>
    <t>1119114522E3</t>
  </si>
  <si>
    <t>1001283938</t>
  </si>
  <si>
    <t>01283938</t>
  </si>
  <si>
    <t>1119114522E4</t>
  </si>
  <si>
    <t>REASIGNACION POR INTERES PERSONAL DE:SONCO HITO, WILFREDO MARIO, Resolución N° 4379-15-UGELP</t>
  </si>
  <si>
    <t>1001318111</t>
  </si>
  <si>
    <t>01318111</t>
  </si>
  <si>
    <t>1119114522E8</t>
  </si>
  <si>
    <t>REASIGNACION POR SALUD DE:YUJRA SERRUTO, ALBERTO FELIX, Resolución N° 3877-14-UGELP</t>
  </si>
  <si>
    <t>1004436708</t>
  </si>
  <si>
    <t>04436708</t>
  </si>
  <si>
    <t>CD0E39401703</t>
  </si>
  <si>
    <t>NEDY YULY</t>
  </si>
  <si>
    <t>1046014301</t>
  </si>
  <si>
    <t>46014301</t>
  </si>
  <si>
    <t>CD0E39402703</t>
  </si>
  <si>
    <t>CD1E31403713</t>
  </si>
  <si>
    <t>CD1E32403713</t>
  </si>
  <si>
    <t>ESTAÑA</t>
  </si>
  <si>
    <t>ROBERTO JUAN</t>
  </si>
  <si>
    <t>1030415987</t>
  </si>
  <si>
    <t>30415987</t>
  </si>
  <si>
    <t>CD1E33403713</t>
  </si>
  <si>
    <t>CD1E34403713</t>
  </si>
  <si>
    <t>MAURO JUAN DE DIOS</t>
  </si>
  <si>
    <t>1001305441</t>
  </si>
  <si>
    <t>01305441</t>
  </si>
  <si>
    <t>CD1E35403713</t>
  </si>
  <si>
    <t>CD1E36402713</t>
  </si>
  <si>
    <t>YENNY MARGOT</t>
  </si>
  <si>
    <t>1001335453</t>
  </si>
  <si>
    <t>01335453</t>
  </si>
  <si>
    <t>CD1E36403713</t>
  </si>
  <si>
    <t>CD1E36404713</t>
  </si>
  <si>
    <t>ROMEL ADRIAN</t>
  </si>
  <si>
    <t>1043709253</t>
  </si>
  <si>
    <t>43709253</t>
  </si>
  <si>
    <t>CD1E37402713</t>
  </si>
  <si>
    <t>CD1E37403713</t>
  </si>
  <si>
    <t>CD1E37404713</t>
  </si>
  <si>
    <t>CD1E38402713</t>
  </si>
  <si>
    <t>1041570294</t>
  </si>
  <si>
    <t>41570294</t>
  </si>
  <si>
    <t>CD1E39402713</t>
  </si>
  <si>
    <t>1119114522E7</t>
  </si>
  <si>
    <t>REASIGNACION POR INTERES PERSONAL DE:CHARAJA COLQUE, ESTELA, Resolución N° 361-133UGELP</t>
  </si>
  <si>
    <t>1042447233</t>
  </si>
  <si>
    <t>42447233</t>
  </si>
  <si>
    <t>1119114522E5</t>
  </si>
  <si>
    <t>1002160210</t>
  </si>
  <si>
    <t>02160210</t>
  </si>
  <si>
    <t>1119114522E6</t>
  </si>
  <si>
    <t>REASIGNACION DE PERSONAL ADMINISTRATIVO : VELASQUEZ PINEDA, TEOFILO LUIS, Resolución Nº 11</t>
  </si>
  <si>
    <t>BERNARDINO DIONISIO</t>
  </si>
  <si>
    <t>1001284342</t>
  </si>
  <si>
    <t>01284342</t>
  </si>
  <si>
    <t>1119114522E9</t>
  </si>
  <si>
    <t>REUBICACION DE PLAZA OCUPADA : Resolución Nº 2072-08-UGELP</t>
  </si>
  <si>
    <t>MELECIO</t>
  </si>
  <si>
    <t>1001848469</t>
  </si>
  <si>
    <t>01848469</t>
  </si>
  <si>
    <t>21C000113705</t>
  </si>
  <si>
    <t>CARMEN ROSSANA</t>
  </si>
  <si>
    <t>01319638</t>
  </si>
  <si>
    <t>21C000113729</t>
  </si>
  <si>
    <t>EDWIN FREDY</t>
  </si>
  <si>
    <t>43309197</t>
  </si>
  <si>
    <t>21C000113754</t>
  </si>
  <si>
    <t>GINA ZULMA</t>
  </si>
  <si>
    <t>41257780</t>
  </si>
  <si>
    <t>21C000113777</t>
  </si>
  <si>
    <t>41045426</t>
  </si>
  <si>
    <t>21C000113787</t>
  </si>
  <si>
    <t>40968952</t>
  </si>
  <si>
    <t>21C000113808</t>
  </si>
  <si>
    <t>02372529</t>
  </si>
  <si>
    <t>21C000113829</t>
  </si>
  <si>
    <t>01333523</t>
  </si>
  <si>
    <t>21C000113850</t>
  </si>
  <si>
    <t>01850663</t>
  </si>
  <si>
    <t>0536912</t>
  </si>
  <si>
    <t>LY143100</t>
  </si>
  <si>
    <t>IES SAN FRANCISCO TIQUILLACA</t>
  </si>
  <si>
    <t>1111214512E7</t>
  </si>
  <si>
    <t>1001264105</t>
  </si>
  <si>
    <t>01264105</t>
  </si>
  <si>
    <t>1111214512E2</t>
  </si>
  <si>
    <t>LIDIA MARINA</t>
  </si>
  <si>
    <t>1001225465</t>
  </si>
  <si>
    <t>01225465</t>
  </si>
  <si>
    <t>1111214512E3</t>
  </si>
  <si>
    <t>RETIRO DEL SERVICIO POR LA 2da. DISPOSICION COMPLEMENTARIA TRANSITORIA Y FINAL LEY Nº 29944 DE: COLQUE BALLADARES, RUTH AMANDA</t>
  </si>
  <si>
    <t>1001227255</t>
  </si>
  <si>
    <t>01227255</t>
  </si>
  <si>
    <t>1111214512E5</t>
  </si>
  <si>
    <t>JESUS ARNULFO</t>
  </si>
  <si>
    <t>1001258001</t>
  </si>
  <si>
    <t>01258001</t>
  </si>
  <si>
    <t>1111214512E6</t>
  </si>
  <si>
    <t>CESE POR INCAPACIDAD FISICA O MENTAL DE: MACHACA CONDORI, ALFONSO FABIO, Resolución Nº 696-13-UGELP</t>
  </si>
  <si>
    <t>1002385856</t>
  </si>
  <si>
    <t>02385856</t>
  </si>
  <si>
    <t>1111214512E8</t>
  </si>
  <si>
    <t>REASIGNACION DE PERSONAL DOCENTE : QUENTA CUTIPA, JOSE, Resolución Nº 152-06-UGELP</t>
  </si>
  <si>
    <t>ROLANDO ALBERTO</t>
  </si>
  <si>
    <t>1001544802</t>
  </si>
  <si>
    <t>01544802</t>
  </si>
  <si>
    <t>1111214512E9</t>
  </si>
  <si>
    <t>1001214096</t>
  </si>
  <si>
    <t>01214096</t>
  </si>
  <si>
    <t>1111214522E1</t>
  </si>
  <si>
    <t>ISAIAS VIDAL</t>
  </si>
  <si>
    <t>1001301817</t>
  </si>
  <si>
    <t>01301817</t>
  </si>
  <si>
    <t>CD1E35501713</t>
  </si>
  <si>
    <t>SANDRA CLAUDIA</t>
  </si>
  <si>
    <t>1044733448</t>
  </si>
  <si>
    <t>44733448</t>
  </si>
  <si>
    <t>1111214512E4</t>
  </si>
  <si>
    <t>REASIGNACION POR UNIDAD FAMILIAR DE:CHARAJA COLQUE, ESTELA, Resolución N° 4412-16-UGELP</t>
  </si>
  <si>
    <t>LEONEL ANGEL</t>
  </si>
  <si>
    <t>1001211889</t>
  </si>
  <si>
    <t>01211889</t>
  </si>
  <si>
    <t>1111214512E0</t>
  </si>
  <si>
    <t>FLORENTINO ELIAS</t>
  </si>
  <si>
    <t>1001235863</t>
  </si>
  <si>
    <t>01235863</t>
  </si>
  <si>
    <t>0489963</t>
  </si>
  <si>
    <t>LY153070</t>
  </si>
  <si>
    <t>IES EDUARDO BENIGNO LUQUE ROMERO LARAQUERI</t>
  </si>
  <si>
    <t>1118114622E5</t>
  </si>
  <si>
    <t>CESE A SOLICITUD DE: PALOMINO SANIZO, MAXIMA CONCEPCION, Resolución Nº 3854-14-UGELP</t>
  </si>
  <si>
    <t>MAURO TEOFILO</t>
  </si>
  <si>
    <t>1001315651</t>
  </si>
  <si>
    <t>01315651</t>
  </si>
  <si>
    <t>1118114612E0</t>
  </si>
  <si>
    <t>LICENCIA SIN GOCE DE HABER POR MOTIVOS PARTICULARES DE:VARGAS MAMANI, ROSENDO, Resolución N° 1947, 2822</t>
  </si>
  <si>
    <t>YANET YOVANA</t>
  </si>
  <si>
    <t>1001344604</t>
  </si>
  <si>
    <t>01344604</t>
  </si>
  <si>
    <t>CESE A SOLICITUD DE: LANDA TITO, EVA, Resolución Nº 2359-16-UGELP</t>
  </si>
  <si>
    <t>1040400083</t>
  </si>
  <si>
    <t>40400083</t>
  </si>
  <si>
    <t>1118114612E3</t>
  </si>
  <si>
    <t>CESE A SOLICITUD DE: ALARCON RAMOS VDA. DE GRIMALDOS, NATIVIDAD, Resolución Nº 1615-13-UGELP</t>
  </si>
  <si>
    <t>1001218176</t>
  </si>
  <si>
    <t>01218176</t>
  </si>
  <si>
    <t>1118114612E4</t>
  </si>
  <si>
    <t>1001317565</t>
  </si>
  <si>
    <t>01317565</t>
  </si>
  <si>
    <t>1118114612E5</t>
  </si>
  <si>
    <t>1001225491</t>
  </si>
  <si>
    <t>01225491</t>
  </si>
  <si>
    <t>1118114612E6</t>
  </si>
  <si>
    <t>RETIRO DEL SERVICIO POR LA 2da. DISPOSICION COMPLEMENTARIA TRANSITORIA Y FINAL LEY Nº 29944 DE: CASTILLO BARRIGA, VICTOR CEFERINO</t>
  </si>
  <si>
    <t>MARTINA GLADYS</t>
  </si>
  <si>
    <t>1001320036</t>
  </si>
  <si>
    <t>01320036</t>
  </si>
  <si>
    <t>1118114612E7</t>
  </si>
  <si>
    <t>OCTAVIO BENEDICTO</t>
  </si>
  <si>
    <t>1001218458</t>
  </si>
  <si>
    <t>01218458</t>
  </si>
  <si>
    <t>1118114612E9</t>
  </si>
  <si>
    <t>1001208242</t>
  </si>
  <si>
    <t>01208242</t>
  </si>
  <si>
    <t>ENCARGATURA DE FUNCIONES COMO COORDINADOR PEDAGOGICO JEC DE GUTIERREZ ESCARCENA, JULIAN, Resolución N° 003-2017-DIES"EBLR"L</t>
  </si>
  <si>
    <t>RAIME</t>
  </si>
  <si>
    <t>LUPE</t>
  </si>
  <si>
    <t>1040566026</t>
  </si>
  <si>
    <t>40566026</t>
  </si>
  <si>
    <t>1118114622E0</t>
  </si>
  <si>
    <t>1001220033</t>
  </si>
  <si>
    <t>01220033</t>
  </si>
  <si>
    <t>1118114622E1</t>
  </si>
  <si>
    <t>ENCARGATURA DE FUNCIONES COMO COORDINADOR PEDAGOGICO JEC DE MACHICAO CALDERON, AMPARO, Resolución N° 003-2017-DIES"EBLR"L</t>
  </si>
  <si>
    <t>1040651382</t>
  </si>
  <si>
    <t>40651382</t>
  </si>
  <si>
    <t>REASIGNACION DE PERSONAL DOCENTE : LUCANO TORRES, JULIA DORIS, Resolución Nº 142-07-UGELP</t>
  </si>
  <si>
    <t>1001226978</t>
  </si>
  <si>
    <t>01226978</t>
  </si>
  <si>
    <t>1118114622E4</t>
  </si>
  <si>
    <t>CESE PERSONAL NOMBRADO: EDINSON VALENZUELA MARIACA RD 1444-96-DREP</t>
  </si>
  <si>
    <t>PALLARA</t>
  </si>
  <si>
    <t>JESUS GREGORIO</t>
  </si>
  <si>
    <t>1002147513</t>
  </si>
  <si>
    <t>02147513</t>
  </si>
  <si>
    <t>1118114622E7</t>
  </si>
  <si>
    <t>REASIGNACION POR INTERES PERSONAL DE:PONCE FUENTES, YOVANA FLORINDA, Resolución N° 4416-15-UGELP</t>
  </si>
  <si>
    <t>1001317544</t>
  </si>
  <si>
    <t>01317544</t>
  </si>
  <si>
    <t>1118114622E8</t>
  </si>
  <si>
    <t>1002409914</t>
  </si>
  <si>
    <t>02409914</t>
  </si>
  <si>
    <t>1118114622E9</t>
  </si>
  <si>
    <t>CESE POR INCAPACIDAD FISICA O MENTAL DE: ROJAS LOPEZ, LOURDES, Resolución Nº 3395-16-UGELP</t>
  </si>
  <si>
    <t>ARACELLY DOMINGA</t>
  </si>
  <si>
    <t>1040524311</t>
  </si>
  <si>
    <t>40524311</t>
  </si>
  <si>
    <t>1118114632E1</t>
  </si>
  <si>
    <t>DESIGNACION COMO DIRECTIVO DE I.E. (R.S.G. 1551-2014) DE TORRES FLORES, MAURO TEOFILO</t>
  </si>
  <si>
    <t>NINFA VERONICA</t>
  </si>
  <si>
    <t>1042044638</t>
  </si>
  <si>
    <t>42044638</t>
  </si>
  <si>
    <t>1118114632E2</t>
  </si>
  <si>
    <t>ENCARGATURA DE FUNCIONES COMO COORDINADOR DE TUTORIA JEC DE TICONA GOMEZ, PEDRO DAMASO, Resolución N° 003-2017-DIES"EBLR"L</t>
  </si>
  <si>
    <t>MARY ELENA</t>
  </si>
  <si>
    <t>1001314473</t>
  </si>
  <si>
    <t>01314473</t>
  </si>
  <si>
    <t>CESE POR FALLECIMIENTO DE: VILLANUEVA SANCHEZ, JOSE ABAD, Resolución Nº 1793-14-UGELP</t>
  </si>
  <si>
    <t>PEDRO DAMASO</t>
  </si>
  <si>
    <t>1001335742</t>
  </si>
  <si>
    <t>01335742</t>
  </si>
  <si>
    <t>1118114632E3</t>
  </si>
  <si>
    <t>ENCARGATURA DE FUNCIONES COMO COORDINADOR PEDAGOGICO JEC DE YANARICO MONROY, VICTOR DAMIAN, Resolución N° 003-2017-DIES"EBLR"L</t>
  </si>
  <si>
    <t>EFRAIN ABDON</t>
  </si>
  <si>
    <t>1001308087</t>
  </si>
  <si>
    <t>01308087</t>
  </si>
  <si>
    <t>VICTOR DAMIAN</t>
  </si>
  <si>
    <t>1001220496</t>
  </si>
  <si>
    <t>01220496</t>
  </si>
  <si>
    <t>1118114632E4</t>
  </si>
  <si>
    <t>REASIGNACION POR UNIDAD FAMILIAR DE:MENDIZABAL CURASI, LUZ MARINA, Resolución N° 4373-16-UGELP</t>
  </si>
  <si>
    <t>LEYLA</t>
  </si>
  <si>
    <t>1001321760</t>
  </si>
  <si>
    <t>01321760</t>
  </si>
  <si>
    <t>1118114632E6</t>
  </si>
  <si>
    <t>REUB. DE PLAZA VACANTE</t>
  </si>
  <si>
    <t>1001868014</t>
  </si>
  <si>
    <t>01868014</t>
  </si>
  <si>
    <t>1118114632E7</t>
  </si>
  <si>
    <t>REASIGNACION POR INTERES PERSONAL DE:TIQUILLOCA PALOMINO, ALFREDO, Resolución N° 4373-15-UGELP</t>
  </si>
  <si>
    <t>CEREZO</t>
  </si>
  <si>
    <t>1001304449</t>
  </si>
  <si>
    <t>01304449</t>
  </si>
  <si>
    <t>1118114632E8</t>
  </si>
  <si>
    <t>MARUTAS</t>
  </si>
  <si>
    <t>1023981430</t>
  </si>
  <si>
    <t>23981430</t>
  </si>
  <si>
    <t>LICENCIA SIN GOCE DE HABER POR MOTIVOS PARTICULARES DE:ANCCO DURAN, MARUTAS, Resolución N° 2823-2017-UGELP</t>
  </si>
  <si>
    <t>EVA</t>
  </si>
  <si>
    <t>1044208229</t>
  </si>
  <si>
    <t>44208229</t>
  </si>
  <si>
    <t>1118114632E9</t>
  </si>
  <si>
    <t>DESIGNACION COMO DIRECTIVO DE I.E. (R.S.G. 1551-2014) DE ROJAS CAÑARI, EULOGIO</t>
  </si>
  <si>
    <t>DIEGO ARMANDO</t>
  </si>
  <si>
    <t>1043027148</t>
  </si>
  <si>
    <t>43027148</t>
  </si>
  <si>
    <t>1155213611E3</t>
  </si>
  <si>
    <t>REUBICACION Y/O ADECUACION DE PLAZA VACANTE : Resolución Nº 1982-08-UGELP</t>
  </si>
  <si>
    <t>QUICAÑO</t>
  </si>
  <si>
    <t>1001324357</t>
  </si>
  <si>
    <t>01324357</t>
  </si>
  <si>
    <t>CD0E39703903</t>
  </si>
  <si>
    <t>SONIA ELIZABETH</t>
  </si>
  <si>
    <t>1001310830</t>
  </si>
  <si>
    <t>01310830</t>
  </si>
  <si>
    <t>CD1E31705913</t>
  </si>
  <si>
    <t>1001322564</t>
  </si>
  <si>
    <t>01322564</t>
  </si>
  <si>
    <t>CD1E32705913</t>
  </si>
  <si>
    <t>GABRIEL JOSE</t>
  </si>
  <si>
    <t>1001323951</t>
  </si>
  <si>
    <t>01323951</t>
  </si>
  <si>
    <t>CD1E33704913</t>
  </si>
  <si>
    <t>1040700877</t>
  </si>
  <si>
    <t>40700877</t>
  </si>
  <si>
    <t>CD1E33705913</t>
  </si>
  <si>
    <t>CD1E34704913</t>
  </si>
  <si>
    <t>CD1E34705913</t>
  </si>
  <si>
    <t>CD1E35705913</t>
  </si>
  <si>
    <t>CD1E36705913</t>
  </si>
  <si>
    <t>CD1E37704913</t>
  </si>
  <si>
    <t>CD1E37705913</t>
  </si>
  <si>
    <t>CD1E39704913</t>
  </si>
  <si>
    <t>1118114612E2</t>
  </si>
  <si>
    <t>SERGIO HERNAN</t>
  </si>
  <si>
    <t>1001205185</t>
  </si>
  <si>
    <t>01205185</t>
  </si>
  <si>
    <t>1118114622E3</t>
  </si>
  <si>
    <t>1001275057</t>
  </si>
  <si>
    <t>01275057</t>
  </si>
  <si>
    <t>1118114622E6</t>
  </si>
  <si>
    <t>MERY BEATRIZ</t>
  </si>
  <si>
    <t>1001306540</t>
  </si>
  <si>
    <t>01306540</t>
  </si>
  <si>
    <t>1118114612E8</t>
  </si>
  <si>
    <t>CARMELO</t>
  </si>
  <si>
    <t>1001274531</t>
  </si>
  <si>
    <t>01274531</t>
  </si>
  <si>
    <t>1118114622E2</t>
  </si>
  <si>
    <t>1001263641</t>
  </si>
  <si>
    <t>01263641</t>
  </si>
  <si>
    <t>1118114632E5</t>
  </si>
  <si>
    <t>AUXILIAR DE SISTEMA ADMINISTRATIVO</t>
  </si>
  <si>
    <t>CESE A SOLICITUD DE: CONDORI CARITA, PEDRO, Resolución Nº 0651-2014-UGELP</t>
  </si>
  <si>
    <t>1001868686</t>
  </si>
  <si>
    <t>01868686</t>
  </si>
  <si>
    <t>1118114642E1</t>
  </si>
  <si>
    <t>CESE A SOLICITUD DE: CUNO QUISPE, BERNARDINA, Resolución Nº 2384-2017-UGELP</t>
  </si>
  <si>
    <t>RONALD YESHID</t>
  </si>
  <si>
    <t>1080511815</t>
  </si>
  <si>
    <t>80511815</t>
  </si>
  <si>
    <t>21C000113698</t>
  </si>
  <si>
    <t>GAYOSO</t>
  </si>
  <si>
    <t>LIDIA MERY</t>
  </si>
  <si>
    <t>02161888</t>
  </si>
  <si>
    <t>21C000113721</t>
  </si>
  <si>
    <t>IVAN GIRALDO</t>
  </si>
  <si>
    <t>01297598</t>
  </si>
  <si>
    <t>21C000113746</t>
  </si>
  <si>
    <t>40396959</t>
  </si>
  <si>
    <t>21C000113769</t>
  </si>
  <si>
    <t>VIVIANA GUIANEYA</t>
  </si>
  <si>
    <t>45464432</t>
  </si>
  <si>
    <t>21C000113800</t>
  </si>
  <si>
    <t>DAVID OSCAR</t>
  </si>
  <si>
    <t>01327095</t>
  </si>
  <si>
    <t>21C000113821</t>
  </si>
  <si>
    <t>01320583</t>
  </si>
  <si>
    <t>21C000113842</t>
  </si>
  <si>
    <t>GILBERTO ALFONSO</t>
  </si>
  <si>
    <t>42251368</t>
  </si>
  <si>
    <t>1023928</t>
  </si>
  <si>
    <t>LY153090</t>
  </si>
  <si>
    <t>IES MARISCAL SUCRE PICHACANI</t>
  </si>
  <si>
    <t>1110114612E6</t>
  </si>
  <si>
    <t>RAUL SILVERIO</t>
  </si>
  <si>
    <t>1001230793</t>
  </si>
  <si>
    <t>01230793</t>
  </si>
  <si>
    <t>1110114612E3</t>
  </si>
  <si>
    <t>1001288360</t>
  </si>
  <si>
    <t>01288360</t>
  </si>
  <si>
    <t>1110114612E4</t>
  </si>
  <si>
    <t>ROSENDO ROGELIO</t>
  </si>
  <si>
    <t>1001289323</t>
  </si>
  <si>
    <t>01289323</t>
  </si>
  <si>
    <t>1110114612E5</t>
  </si>
  <si>
    <t>PEDRO LEON</t>
  </si>
  <si>
    <t>1001288960</t>
  </si>
  <si>
    <t>01288960</t>
  </si>
  <si>
    <t>1110114612E7</t>
  </si>
  <si>
    <t>1001304119</t>
  </si>
  <si>
    <t>01304119</t>
  </si>
  <si>
    <t>1110114612E8</t>
  </si>
  <si>
    <t>JAVIER RICARDO</t>
  </si>
  <si>
    <t>1001305448</t>
  </si>
  <si>
    <t>01305448</t>
  </si>
  <si>
    <t>1110114612E9</t>
  </si>
  <si>
    <t>CESE A SOLICITUD DE: ZARATE PEREZ, ADOLFO, Resolución Nº 795-12-UGELP</t>
  </si>
  <si>
    <t>1001229489</t>
  </si>
  <si>
    <t>01229489</t>
  </si>
  <si>
    <t>1159613612E2</t>
  </si>
  <si>
    <t>1001316851</t>
  </si>
  <si>
    <t>01316851</t>
  </si>
  <si>
    <t>1110114622E1</t>
  </si>
  <si>
    <t>REASIGNACION POR UNIDAD FAMILIAR DE:VELASQUEZ PINEDA, TEOFILO LUIS, Resolución N° 4017-16-UGELP</t>
  </si>
  <si>
    <t>WILVER JAVIER</t>
  </si>
  <si>
    <t>1001301651</t>
  </si>
  <si>
    <t>01301651</t>
  </si>
  <si>
    <t>1025808</t>
  </si>
  <si>
    <t>LY153098</t>
  </si>
  <si>
    <t>IES HUACCOCHULLO</t>
  </si>
  <si>
    <t>21EV01634196</t>
  </si>
  <si>
    <t>1001314772</t>
  </si>
  <si>
    <t>01314772</t>
  </si>
  <si>
    <t>1190114612E2</t>
  </si>
  <si>
    <t>REASIGNACION POR UNIDAD FAMILIAR DE:APAZA QUISPE, NIEVES, Resolución N° 2956-12-UGELP</t>
  </si>
  <si>
    <t>1001289290</t>
  </si>
  <si>
    <t>01289290</t>
  </si>
  <si>
    <t>1190114612E3</t>
  </si>
  <si>
    <t>REASIGNACION DE PERSONAL DOCENTE : CUTIMBO PARILLO, DAMIAN, Resolución Nº 247-07-UGELP</t>
  </si>
  <si>
    <t>NOEMY</t>
  </si>
  <si>
    <t>1001307689</t>
  </si>
  <si>
    <t>01307689</t>
  </si>
  <si>
    <t>1190114612E4</t>
  </si>
  <si>
    <t>1001215886</t>
  </si>
  <si>
    <t>01215886</t>
  </si>
  <si>
    <t>1190114612E5</t>
  </si>
  <si>
    <t>REASIGNACION POR INTERES PERSONAL DE: MAMANI MAMANI, WILMA, Resolución Nº 3176-12-UGELP</t>
  </si>
  <si>
    <t>1001321821</t>
  </si>
  <si>
    <t>01321821</t>
  </si>
  <si>
    <t>1190114612E6</t>
  </si>
  <si>
    <t>DESIGNACION COMO DIRECTIVO DE: CONDORI VENEGAS, EFRAIN SEGUN RSG Nº 279-2016</t>
  </si>
  <si>
    <t>1001332338</t>
  </si>
  <si>
    <t>01332338</t>
  </si>
  <si>
    <t>1190114612E7</t>
  </si>
  <si>
    <t>REASIGNACION POR UNIDAD FAMILIAR DE:MAZUELOS CHAVEZ, PABLO, Resolución N° 0698-2014-UGELP</t>
  </si>
  <si>
    <t>1001275330</t>
  </si>
  <si>
    <t>01275330</t>
  </si>
  <si>
    <t>1190114612E8</t>
  </si>
  <si>
    <t>DEMETRIO VICENTE</t>
  </si>
  <si>
    <t>1001263602</t>
  </si>
  <si>
    <t>01263602</t>
  </si>
  <si>
    <t>1190114612E9</t>
  </si>
  <si>
    <t>REASIGNACION DE : VALDEZ CRUZ, ADAN, Resolución Nº 246-08-UGELP</t>
  </si>
  <si>
    <t>EDWIN OCTAVIO</t>
  </si>
  <si>
    <t>1001296499</t>
  </si>
  <si>
    <t>01296499</t>
  </si>
  <si>
    <t>1025816</t>
  </si>
  <si>
    <t>LY153100</t>
  </si>
  <si>
    <t>IES MIGUEL GRAU HUARIJUYO</t>
  </si>
  <si>
    <t>1111214612E4</t>
  </si>
  <si>
    <t>REASIGNACION POR INTERES PERSONAL DE:LOPEZ APAZA, AMADOR MARTIN, Resolución N° 380-13-UGELP</t>
  </si>
  <si>
    <t>CAMILO</t>
  </si>
  <si>
    <t>1001315260</t>
  </si>
  <si>
    <t>01315260</t>
  </si>
  <si>
    <t>1111214612E2</t>
  </si>
  <si>
    <t>REASIGNACION POR INTERES PERSONAL DE:CCAMA CCALLA, JUAN DIONISIO, Resolución N° 0595-2014-UGELP</t>
  </si>
  <si>
    <t>1001274071</t>
  </si>
  <si>
    <t>01274071</t>
  </si>
  <si>
    <t>1111214612E3</t>
  </si>
  <si>
    <t>DESIGNACION COMO DIRECTIVO DE: QUISPE CALIZAYA, LUZ ELIANA SEGUN RSG Nº 279-2016</t>
  </si>
  <si>
    <t>1042868294</t>
  </si>
  <si>
    <t>42868294</t>
  </si>
  <si>
    <t>1111214612E5</t>
  </si>
  <si>
    <t>1001318629</t>
  </si>
  <si>
    <t>01318629</t>
  </si>
  <si>
    <t>1111214612E6</t>
  </si>
  <si>
    <t>DESIGNACION COMO DIRECTIVO DE I.E. (R.S.G. Nº 279-2016-MINEDU) DE : ROMAN ESPINOZA, VIDAL PABLO</t>
  </si>
  <si>
    <t>HUMBERTO EINSTEIN</t>
  </si>
  <si>
    <t>1045507873</t>
  </si>
  <si>
    <t>45507873</t>
  </si>
  <si>
    <t>1111214612E7</t>
  </si>
  <si>
    <t>REASIGNACION POR INTERES PERSONAL DE:VARGAS CASTILLO, LUZ MARY, Resolución N° 0604-2014-UGELP</t>
  </si>
  <si>
    <t>1001776872</t>
  </si>
  <si>
    <t>01776872</t>
  </si>
  <si>
    <t>1111214622E1</t>
  </si>
  <si>
    <t>REUBICACION DE PLAZA OCUPADA : Resolución Nº 2863-04-DREP</t>
  </si>
  <si>
    <t>GLADIS ESPERANZA</t>
  </si>
  <si>
    <t>1001288367</t>
  </si>
  <si>
    <t>01288367</t>
  </si>
  <si>
    <t>1111214622E2</t>
  </si>
  <si>
    <t>1001320085</t>
  </si>
  <si>
    <t>01320085</t>
  </si>
  <si>
    <t>1111214612E0</t>
  </si>
  <si>
    <t>CESE TEMPORAL (SANCION) DE:PEÑA MARTINEZ, CESAR RUBEN, Resolución N° RJ 001-2016-UGELP</t>
  </si>
  <si>
    <t>SAUL</t>
  </si>
  <si>
    <t>1001302093</t>
  </si>
  <si>
    <t>01302093</t>
  </si>
  <si>
    <t>PERMUTA DE: RIMAC LOPEZ, HECTOR ARNULFO, Resolución Nº 1265-11-UGEL 10</t>
  </si>
  <si>
    <t>CESAR RUBEN</t>
  </si>
  <si>
    <t>1021868130</t>
  </si>
  <si>
    <t>21868130</t>
  </si>
  <si>
    <t>0474510</t>
  </si>
  <si>
    <t>LY163060</t>
  </si>
  <si>
    <t>IES MANUEL Z. CAMACHO PLATERIA</t>
  </si>
  <si>
    <t>1117114712E9</t>
  </si>
  <si>
    <t>PERMUTA DE: MAMANI LLANO, LUIS JARID, Resolución Nº 684-09-DREP</t>
  </si>
  <si>
    <t>MANCHA</t>
  </si>
  <si>
    <t>TONY UBALDO</t>
  </si>
  <si>
    <t>1002403031</t>
  </si>
  <si>
    <t>02403031</t>
  </si>
  <si>
    <t>1117114712E0</t>
  </si>
  <si>
    <t>1001249105</t>
  </si>
  <si>
    <t>01249105</t>
  </si>
  <si>
    <t>1117114712E2</t>
  </si>
  <si>
    <t>CHURICO</t>
  </si>
  <si>
    <t>MARIO VICENTE</t>
  </si>
  <si>
    <t>1001214831</t>
  </si>
  <si>
    <t>01214831</t>
  </si>
  <si>
    <t>1117114712E3</t>
  </si>
  <si>
    <t>1001317567</t>
  </si>
  <si>
    <t>01317567</t>
  </si>
  <si>
    <t>1117114712E6</t>
  </si>
  <si>
    <t>CHALLO</t>
  </si>
  <si>
    <t>LUIS ALBINO</t>
  </si>
  <si>
    <t>1001701355</t>
  </si>
  <si>
    <t>01701355</t>
  </si>
  <si>
    <t>1117114712E7</t>
  </si>
  <si>
    <t>CONDEMAITA</t>
  </si>
  <si>
    <t>1001221094</t>
  </si>
  <si>
    <t>01221094</t>
  </si>
  <si>
    <t>1117114712E8</t>
  </si>
  <si>
    <t>MACHACCA</t>
  </si>
  <si>
    <t>1002279139</t>
  </si>
  <si>
    <t>02279139</t>
  </si>
  <si>
    <t>1117114722E0</t>
  </si>
  <si>
    <t>MAGDA JUDITH</t>
  </si>
  <si>
    <t>1001225295</t>
  </si>
  <si>
    <t>01225295</t>
  </si>
  <si>
    <t>1117114722E3</t>
  </si>
  <si>
    <t>REASIGNACION POR INTERES PERSONAL DE:FLORES VALDEZ, PERCY, Resolución N° 4388-15-UGELP</t>
  </si>
  <si>
    <t>1001262970</t>
  </si>
  <si>
    <t>01262970</t>
  </si>
  <si>
    <t>1117114722E5</t>
  </si>
  <si>
    <t>1001233846</t>
  </si>
  <si>
    <t>01233846</t>
  </si>
  <si>
    <t>1117114722E7</t>
  </si>
  <si>
    <t>SILVIA ELSA</t>
  </si>
  <si>
    <t>1001234101</t>
  </si>
  <si>
    <t>01234101</t>
  </si>
  <si>
    <t>1117114722E9</t>
  </si>
  <si>
    <t>1001312138</t>
  </si>
  <si>
    <t>01312138</t>
  </si>
  <si>
    <t>1117114732E1</t>
  </si>
  <si>
    <t>1001219858</t>
  </si>
  <si>
    <t>01219858</t>
  </si>
  <si>
    <t>1117114732E4</t>
  </si>
  <si>
    <t>DESIGNACION COMO DIRECTIVO DE I.E. (R.S.G. 1551-2014) DE QUISPE VERA, JESUS</t>
  </si>
  <si>
    <t>ROSMERY ROSARIO</t>
  </si>
  <si>
    <t>1040320909</t>
  </si>
  <si>
    <t>40320909</t>
  </si>
  <si>
    <t>1117114722E6</t>
  </si>
  <si>
    <t>1001210562</t>
  </si>
  <si>
    <t>01210562</t>
  </si>
  <si>
    <t>1117114722E8</t>
  </si>
  <si>
    <t>PRADO</t>
  </si>
  <si>
    <t>1001206497</t>
  </si>
  <si>
    <t>01206497</t>
  </si>
  <si>
    <t>1117114732E2</t>
  </si>
  <si>
    <t>CESE DE PERSONAL NOMBRADO : TURPO ORDOÑO, CARLOS, Resolución Nº 381-06-DREP</t>
  </si>
  <si>
    <t>ROXANA MARICELA</t>
  </si>
  <si>
    <t>1029294786</t>
  </si>
  <si>
    <t>29294786</t>
  </si>
  <si>
    <t>1117114712E4</t>
  </si>
  <si>
    <t>MACHICADO</t>
  </si>
  <si>
    <t>EUDOCIA ANGELICA</t>
  </si>
  <si>
    <t>1001220589</t>
  </si>
  <si>
    <t>01220589</t>
  </si>
  <si>
    <t>1117114722E1</t>
  </si>
  <si>
    <t>1001232937</t>
  </si>
  <si>
    <t>01232937</t>
  </si>
  <si>
    <t>1117114722E4</t>
  </si>
  <si>
    <t>1001267204</t>
  </si>
  <si>
    <t>01267204</t>
  </si>
  <si>
    <t>1117114732E3</t>
  </si>
  <si>
    <t>1001200627</t>
  </si>
  <si>
    <t>01200627</t>
  </si>
  <si>
    <t>0615203</t>
  </si>
  <si>
    <t>LY163065</t>
  </si>
  <si>
    <t>IES JULIO GONZALES RUIZ PALLALLA</t>
  </si>
  <si>
    <t>1167114712E7</t>
  </si>
  <si>
    <t>CHUQUITARQUI</t>
  </si>
  <si>
    <t>1001213768</t>
  </si>
  <si>
    <t>01213768</t>
  </si>
  <si>
    <t>1136113531E7</t>
  </si>
  <si>
    <t>REUBICACION DE PLAZA VACANTE: Resolución Nº 2828-11-UGELP</t>
  </si>
  <si>
    <t>1001210471</t>
  </si>
  <si>
    <t>01210471</t>
  </si>
  <si>
    <t>1167114712E3</t>
  </si>
  <si>
    <t>CESE POR LIMITE DE EDAD DE: CUTIPA APOMAYTA, JOSE ELIAS, Resolución Nº 3494-15-UGELP</t>
  </si>
  <si>
    <t>1025198432</t>
  </si>
  <si>
    <t>25198432</t>
  </si>
  <si>
    <t>1167114712E4</t>
  </si>
  <si>
    <t>REASIGNACION POR INTERES PERSONAL DE:VILCA APAZA, ALFREDO ADOLFO, Resolución N° 4377-16-UGELP</t>
  </si>
  <si>
    <t>JUSTO RAMON</t>
  </si>
  <si>
    <t>1001805155</t>
  </si>
  <si>
    <t>01805155</t>
  </si>
  <si>
    <t>1167114712E5</t>
  </si>
  <si>
    <t>LEONARDO SERAFIN</t>
  </si>
  <si>
    <t>1001231914</t>
  </si>
  <si>
    <t>01231914</t>
  </si>
  <si>
    <t>1167114712E8</t>
  </si>
  <si>
    <t>RETIRO DEL SERVICIO POR LA 2da. DISPOSICION COMPLEMENTARIA TRANSITORIA Y FINAL LEY Nº 29944 DE: MENDIZABAL CURASI, PORFIDIA</t>
  </si>
  <si>
    <t>JUAN DE LA CRUZ</t>
  </si>
  <si>
    <t>1001767633</t>
  </si>
  <si>
    <t>01767633</t>
  </si>
  <si>
    <t>1167114722E1</t>
  </si>
  <si>
    <t>1001240401</t>
  </si>
  <si>
    <t>01240401</t>
  </si>
  <si>
    <t>1167114722E2</t>
  </si>
  <si>
    <t>CLINIO</t>
  </si>
  <si>
    <t>1001286265</t>
  </si>
  <si>
    <t>01286265</t>
  </si>
  <si>
    <t>CD1E44901213</t>
  </si>
  <si>
    <t>1001321890</t>
  </si>
  <si>
    <t>01321890</t>
  </si>
  <si>
    <t>CD1E45901213</t>
  </si>
  <si>
    <t>1167114712E6</t>
  </si>
  <si>
    <t>DAVID TEOFILO</t>
  </si>
  <si>
    <t>1001297957</t>
  </si>
  <si>
    <t>01297957</t>
  </si>
  <si>
    <t>1167114712E9</t>
  </si>
  <si>
    <t>TRABAJADOR DE SERVICIO III</t>
  </si>
  <si>
    <t>REUBICACION A DOCENTE DE AEDO FLORES BENIGNA GREGORIA</t>
  </si>
  <si>
    <t>BERTHA YOLANDA</t>
  </si>
  <si>
    <t>1001316657</t>
  </si>
  <si>
    <t>01316657</t>
  </si>
  <si>
    <t>1167114722E5</t>
  </si>
  <si>
    <t>1001279325</t>
  </si>
  <si>
    <t>01279325</t>
  </si>
  <si>
    <t>0474502</t>
  </si>
  <si>
    <t>LY163075</t>
  </si>
  <si>
    <t>IES CCOTA</t>
  </si>
  <si>
    <t>1168114712E0</t>
  </si>
  <si>
    <t>UBICACION DE PROFESORES (de Directivo a Profesor) DE:COAQUIRA CONDORI, NELLY</t>
  </si>
  <si>
    <t>RUBEN VAILON</t>
  </si>
  <si>
    <t>1001288042</t>
  </si>
  <si>
    <t>01288042</t>
  </si>
  <si>
    <t>1115114321E6</t>
  </si>
  <si>
    <t>REUBICACION DE PLAZA OCUPADA: Resolución Nº 2066-2017-UGELP</t>
  </si>
  <si>
    <t>1001300187</t>
  </si>
  <si>
    <t>01300187</t>
  </si>
  <si>
    <t>1168114712E2</t>
  </si>
  <si>
    <t>JANINA VILMA</t>
  </si>
  <si>
    <t>1001304763</t>
  </si>
  <si>
    <t>01304763</t>
  </si>
  <si>
    <t>LICENCIA SIN GOCE DE HABER POR MOTIVOS PARTICULARES DE:BARRA QUILCA, JANINA VILMA, Resolución N° 1440-2017</t>
  </si>
  <si>
    <t>1043106099</t>
  </si>
  <si>
    <t>43106099</t>
  </si>
  <si>
    <t>1168114712E3</t>
  </si>
  <si>
    <t>1001317640</t>
  </si>
  <si>
    <t>01317640</t>
  </si>
  <si>
    <t>1168114712E4</t>
  </si>
  <si>
    <t>REASIGNACION POR UNIDAD FAMILIAR DE:CUTIPA APAZA, CRISTINA, Resolución N° 0614-2014-UGELP</t>
  </si>
  <si>
    <t>1001216586</t>
  </si>
  <si>
    <t>01216586</t>
  </si>
  <si>
    <t>1168114712E9</t>
  </si>
  <si>
    <t>PERMUTA DE: VILCA ARUQUIPA, LEONIDAS MARIO, Resolución Nº 1613-14-UGELP</t>
  </si>
  <si>
    <t>1001263149</t>
  </si>
  <si>
    <t>01263149</t>
  </si>
  <si>
    <t>1168114722E1</t>
  </si>
  <si>
    <t>CESE POR SEPARACION DEFINITIVA DE: TURPO LAURA, RENE MOISES, Resolución Nº 2071-10-UGELP</t>
  </si>
  <si>
    <t>MARIA EULOGIA</t>
  </si>
  <si>
    <t>1001286158</t>
  </si>
  <si>
    <t>01286158</t>
  </si>
  <si>
    <t>1168114722E2</t>
  </si>
  <si>
    <t>1001311417</t>
  </si>
  <si>
    <t>01311417</t>
  </si>
  <si>
    <t>CD1E44001313</t>
  </si>
  <si>
    <t>1001317007</t>
  </si>
  <si>
    <t>01317007</t>
  </si>
  <si>
    <t>1168114712E8</t>
  </si>
  <si>
    <t>REASIGNACION POR INTERES PERSONAL DE:NINA SALAS, MERCEDES MERY, Resolución N° 4413-16-UGELP</t>
  </si>
  <si>
    <t>DELBERT HUGO</t>
  </si>
  <si>
    <t>1001321538</t>
  </si>
  <si>
    <t>01321538</t>
  </si>
  <si>
    <t>1168114712E5</t>
  </si>
  <si>
    <t>1001245175</t>
  </si>
  <si>
    <t>01245175</t>
  </si>
  <si>
    <t>1168114712E7</t>
  </si>
  <si>
    <t>1001279418</t>
  </si>
  <si>
    <t>01279418</t>
  </si>
  <si>
    <t>0521799</t>
  </si>
  <si>
    <t>LY163080</t>
  </si>
  <si>
    <t>IES VICTOR RAUL HAYA DE LA TORRE PERKA</t>
  </si>
  <si>
    <t>1119114712E8</t>
  </si>
  <si>
    <t>RENUNCIA DE DESIGNACION COMO DIRECTIVO DE I.E. (R.S.G. Nº 279-2016) DE : RIVEROS TACO, GUIDO WALTER</t>
  </si>
  <si>
    <t>1119114712E0</t>
  </si>
  <si>
    <t>REASIGNACION POR INTERES PERSONAL DE:RUELAS LUQUE, ANDRES, Resolución N° 0699-2014-UGELP</t>
  </si>
  <si>
    <t>JUAN DIONISIO</t>
  </si>
  <si>
    <t>1001232569</t>
  </si>
  <si>
    <t>01232569</t>
  </si>
  <si>
    <t>1119114712E3</t>
  </si>
  <si>
    <t>1001287946</t>
  </si>
  <si>
    <t>01287946</t>
  </si>
  <si>
    <t>1119114712E5</t>
  </si>
  <si>
    <t>DESIGNACION COMO DIRECTIVO DE: CAXI GUEVARA, EDGAR RAUL SEGUN RSG Nº 279-2016</t>
  </si>
  <si>
    <t>1001343821</t>
  </si>
  <si>
    <t>01343821</t>
  </si>
  <si>
    <t>1119114712E6</t>
  </si>
  <si>
    <t>AURORA NIOMICIA</t>
  </si>
  <si>
    <t>1001305090</t>
  </si>
  <si>
    <t>01305090</t>
  </si>
  <si>
    <t>1119114712E7</t>
  </si>
  <si>
    <t>ISAIAS FELICIANO</t>
  </si>
  <si>
    <t>1001314456</t>
  </si>
  <si>
    <t>01314456</t>
  </si>
  <si>
    <t>1119114712E9</t>
  </si>
  <si>
    <t>1001304719</t>
  </si>
  <si>
    <t>01304719</t>
  </si>
  <si>
    <t>1119114722E2</t>
  </si>
  <si>
    <t>1001300917</t>
  </si>
  <si>
    <t>01300917</t>
  </si>
  <si>
    <t>1119114712E4</t>
  </si>
  <si>
    <t>PERCY MATEO</t>
  </si>
  <si>
    <t>1001312332</t>
  </si>
  <si>
    <t>01312332</t>
  </si>
  <si>
    <t>1119114722E3</t>
  </si>
  <si>
    <t>REASIGNACION POR UNIDAD FAMILIAR DE:MEDINA CAHUANA, JUAN GERONIMO, Resolución N° 4019-16-UGELP</t>
  </si>
  <si>
    <t>1010675037</t>
  </si>
  <si>
    <t>10675037</t>
  </si>
  <si>
    <t>1024082</t>
  </si>
  <si>
    <t>LY163082</t>
  </si>
  <si>
    <t>IES GAMALIEL CHURATA CARUCAYA</t>
  </si>
  <si>
    <t>1139114712E0</t>
  </si>
  <si>
    <t>UBICACION DE PROFESORES (de Directivo a Profesor) DE:ADUVIRI ESPILLICO, ANTOLIN ALFREDO</t>
  </si>
  <si>
    <t>ERNESTO MARIO</t>
  </si>
  <si>
    <t>1001215340</t>
  </si>
  <si>
    <t>01215340</t>
  </si>
  <si>
    <t>1139114712E3</t>
  </si>
  <si>
    <t>CHIRA</t>
  </si>
  <si>
    <t>1001225637</t>
  </si>
  <si>
    <t>01225637</t>
  </si>
  <si>
    <t>1139114712E4</t>
  </si>
  <si>
    <t>1001317526</t>
  </si>
  <si>
    <t>01317526</t>
  </si>
  <si>
    <t>1139114712E5</t>
  </si>
  <si>
    <t>LICENCIA SIN GOCE DE HABER POR MOTIVOS PARTICULARES DE:MAMANI COILA, GERMAN RAUL, Resolución N° 1443-2017</t>
  </si>
  <si>
    <t>JOBA YOBANA</t>
  </si>
  <si>
    <t>1001302745</t>
  </si>
  <si>
    <t>01302745</t>
  </si>
  <si>
    <t>GERMAN RAUL</t>
  </si>
  <si>
    <t>1002411363</t>
  </si>
  <si>
    <t>02411363</t>
  </si>
  <si>
    <t>1139114712E6</t>
  </si>
  <si>
    <t>ABURCIO</t>
  </si>
  <si>
    <t>1001291308</t>
  </si>
  <si>
    <t>01291308</t>
  </si>
  <si>
    <t>1139114712E8</t>
  </si>
  <si>
    <t>CONDE</t>
  </si>
  <si>
    <t>1001275507</t>
  </si>
  <si>
    <t>01275507</t>
  </si>
  <si>
    <t>1139114712E9</t>
  </si>
  <si>
    <t>MATEO LUCIO</t>
  </si>
  <si>
    <t>1001288586</t>
  </si>
  <si>
    <t>01288586</t>
  </si>
  <si>
    <t>1139114722E1</t>
  </si>
  <si>
    <t>RETIRO DEL SERVICIO POR LA 2da. DISPOSICION COMPLEMENTARIA TRANSITORIA Y FINAL LEY Nº 29944 DE: CALISAYA MAMANI, LUIS</t>
  </si>
  <si>
    <t>CLAROS DE CCAMA</t>
  </si>
  <si>
    <t>1001768356</t>
  </si>
  <si>
    <t>01768356</t>
  </si>
  <si>
    <t>1139114712E7</t>
  </si>
  <si>
    <t>REASIGNACION POR INTERES PERSONAL DE:VILCA NIEBLES, ALEJANDRO RICARDO, Resolución N° 2451-11-UGELP</t>
  </si>
  <si>
    <t>SANTOS CEFERINO</t>
  </si>
  <si>
    <t>1001285150</t>
  </si>
  <si>
    <t>01285150</t>
  </si>
  <si>
    <t>1139114712E2</t>
  </si>
  <si>
    <t>LICENCIA SIN GOCE DE HABER POR MOTIVOS PARTICULARES DE:QUISPE POMA, ALEJANDRINA, Resolución N° 020-2017-UGELP</t>
  </si>
  <si>
    <t>1042903310</t>
  </si>
  <si>
    <t>42903310</t>
  </si>
  <si>
    <t>REASIGNACION POR INTERES PERSONAL DE:BARRIONUEVO GOMEZ, BRUNO, Resolución N° 1917-14-UGELP</t>
  </si>
  <si>
    <t>1001319776</t>
  </si>
  <si>
    <t>01319776</t>
  </si>
  <si>
    <t>1024041</t>
  </si>
  <si>
    <t>LY163085</t>
  </si>
  <si>
    <t>IES ANDRES AVELINO CACERES TITILACA</t>
  </si>
  <si>
    <t>1169114712E4</t>
  </si>
  <si>
    <t>UBICACION DE PROFESORES (de Directivo a Profesor) DE:CONDORI VILCAPAZA, HILVER</t>
  </si>
  <si>
    <t>AGRAMONTE</t>
  </si>
  <si>
    <t>EDWARD JAIME</t>
  </si>
  <si>
    <t>1001314726</t>
  </si>
  <si>
    <t>01314726</t>
  </si>
  <si>
    <t>1145114711E5</t>
  </si>
  <si>
    <t>REUBICACION DE PLAZA OCUPADA: Resolución Nº 2041-2017-UGELP</t>
  </si>
  <si>
    <t>1001341571</t>
  </si>
  <si>
    <t>01341571</t>
  </si>
  <si>
    <t>1169114712E2</t>
  </si>
  <si>
    <t>CESE POR LIMITE DE EDAD DE: CASTILLO APAZA, MARIA, Resolución Nº 2748-2013-UGELP</t>
  </si>
  <si>
    <t>1001325107</t>
  </si>
  <si>
    <t>01325107</t>
  </si>
  <si>
    <t>1169114712E3</t>
  </si>
  <si>
    <t>1002398932</t>
  </si>
  <si>
    <t>02398932</t>
  </si>
  <si>
    <t>LICENCIA SIN GOCE DE HABER POR MOTIVOS PARTICULARES DE:CHAMBI PAREDES, RAUL, Resolución N° 2829-2017</t>
  </si>
  <si>
    <t>1010433390</t>
  </si>
  <si>
    <t>10433390</t>
  </si>
  <si>
    <t>1169114712E5</t>
  </si>
  <si>
    <t>REASIGNACION POR UNIDAD FAMILIAR DE:MAYTA BONIFAZ, REYNERIO, Resolución N° 0600-2014-UGELP</t>
  </si>
  <si>
    <t>ABAD SAMUEL</t>
  </si>
  <si>
    <t>1001206021</t>
  </si>
  <si>
    <t>01206021</t>
  </si>
  <si>
    <t>1169114712E6</t>
  </si>
  <si>
    <t>1001304837</t>
  </si>
  <si>
    <t>01304837</t>
  </si>
  <si>
    <t>1169114712E8</t>
  </si>
  <si>
    <t>REASIGNACION DE PERSONAL DOCENTE : QUISPE CHURA, SEGUNDINO, Resolución Nº 1479-04-UGELP</t>
  </si>
  <si>
    <t>1001217610</t>
  </si>
  <si>
    <t>01217610</t>
  </si>
  <si>
    <t>1169114712E9</t>
  </si>
  <si>
    <t>DESIGNACION COMO DIRECTIVO DE I.E. (R.S.G. 1551-2014) DE TITO VILCA, VICTOR RENE</t>
  </si>
  <si>
    <t>JORGE JACINTO</t>
  </si>
  <si>
    <t>1043350862</t>
  </si>
  <si>
    <t>43350862</t>
  </si>
  <si>
    <t>1173113432E1</t>
  </si>
  <si>
    <t>1001326490</t>
  </si>
  <si>
    <t>01326490</t>
  </si>
  <si>
    <t>CD1E43301313</t>
  </si>
  <si>
    <t>AYDED</t>
  </si>
  <si>
    <t>1043606570</t>
  </si>
  <si>
    <t>43606570</t>
  </si>
  <si>
    <t>1169114712E7</t>
  </si>
  <si>
    <t>1001285671</t>
  </si>
  <si>
    <t>01285671</t>
  </si>
  <si>
    <t>1169114722E1</t>
  </si>
  <si>
    <t>CESE X FALLEC. CCAMA PARI JOSE ANIBAL</t>
  </si>
  <si>
    <t>1002145559</t>
  </si>
  <si>
    <t>02145559</t>
  </si>
  <si>
    <t>0701581</t>
  </si>
  <si>
    <t>LY163140</t>
  </si>
  <si>
    <t>IES FERNANDO A. STAHL</t>
  </si>
  <si>
    <t>1115214712E3</t>
  </si>
  <si>
    <t>1001214328</t>
  </si>
  <si>
    <t>01214328</t>
  </si>
  <si>
    <t>1115214712E5</t>
  </si>
  <si>
    <t>RUIZ EDGAR</t>
  </si>
  <si>
    <t>1001261508</t>
  </si>
  <si>
    <t>01261508</t>
  </si>
  <si>
    <t>1571439</t>
  </si>
  <si>
    <t>LY143150</t>
  </si>
  <si>
    <t>IES SEÑOR DE HUANCA</t>
  </si>
  <si>
    <t>1116214512E6</t>
  </si>
  <si>
    <t>RENUNCIA DE DESIGNACION COMO DIRECTIVO DE I.E. (R.S.G. 1551-2014) DE : ROMAN ESPINOZA, VIDAL PABLO</t>
  </si>
  <si>
    <t>1116214512E2</t>
  </si>
  <si>
    <t>REASIGNACION POR INTERES PERSONAL DE:ORDOÑEZ CONDORI, HUGO HITLER, Resolución N° 4413-15-UUGELP</t>
  </si>
  <si>
    <t>1001269999</t>
  </si>
  <si>
    <t>01269999</t>
  </si>
  <si>
    <t>1116214512E3</t>
  </si>
  <si>
    <t>REASIGNACION POR SALUD DE:ZEA MALLEA, ELIZABETH MARIANELA, Resolución N° 3651-16-UGELP</t>
  </si>
  <si>
    <t>SANDRA PILAR</t>
  </si>
  <si>
    <t>1040579925</t>
  </si>
  <si>
    <t>40579925</t>
  </si>
  <si>
    <t>1116214512E4</t>
  </si>
  <si>
    <t>REASIGNACION POR INTERES PERSONAL DE:DE LA CRUZ HUAMAN, ENRIQUE CARLOS, Resolución N° 639-2015-DREP</t>
  </si>
  <si>
    <t>PEDRO SOCRATES</t>
  </si>
  <si>
    <t>1001331598</t>
  </si>
  <si>
    <t>01331598</t>
  </si>
  <si>
    <t>1116214512E5</t>
  </si>
  <si>
    <t>REASIGNACION POR INTERES PERSONAL DE:CORTEZ SEGALES, EZEQUIEL, Resolución N° 616-2015-DREP</t>
  </si>
  <si>
    <t>1040850866</t>
  </si>
  <si>
    <t>40850866</t>
  </si>
  <si>
    <t>1136113511E9</t>
  </si>
  <si>
    <t>REASIGNACION POR INTERES PERSONAL DE:CALISAYA CUTIMBO, SABINO, Resolución N° 4415-15-UGELP</t>
  </si>
  <si>
    <t>JAIME ROLANDO</t>
  </si>
  <si>
    <t>1001341700</t>
  </si>
  <si>
    <t>01341700</t>
  </si>
  <si>
    <t>1161513331E5</t>
  </si>
  <si>
    <t>REASIGNACION POR INTERES PERSONAL DE:MARON MAMANI, LUIS, Resolución N° 4380-15-UGELP</t>
  </si>
  <si>
    <t>HUGO GROVER</t>
  </si>
  <si>
    <t>1040176784</t>
  </si>
  <si>
    <t>40176784</t>
  </si>
  <si>
    <t>1162114491E3</t>
  </si>
  <si>
    <t>REASIGNACION POR INTERES PERSONAL DE:RIVERA ZAPANA, HERMELINDA, Resolución N° 4414-15-UGELP</t>
  </si>
  <si>
    <t>1001781856</t>
  </si>
  <si>
    <t>01781856</t>
  </si>
  <si>
    <t>1571470</t>
  </si>
  <si>
    <t>LY133150</t>
  </si>
  <si>
    <t>IES SAN MIGUEL DE CARI CARI</t>
  </si>
  <si>
    <t>1162112212E2</t>
  </si>
  <si>
    <t>REUBICACION DE PLAZA VACANTE: Resolución Nº 0722-2015-UGELP</t>
  </si>
  <si>
    <t>1001311288</t>
  </si>
  <si>
    <t>01311288</t>
  </si>
  <si>
    <t>1116214412E2</t>
  </si>
  <si>
    <t>SANGA</t>
  </si>
  <si>
    <t>ABELARDO</t>
  </si>
  <si>
    <t>1002442339</t>
  </si>
  <si>
    <t>02442339</t>
  </si>
  <si>
    <t>1116214412E3</t>
  </si>
  <si>
    <t>CAYLLAHUA</t>
  </si>
  <si>
    <t>1001315338</t>
  </si>
  <si>
    <t>01315338</t>
  </si>
  <si>
    <t>1116214412E4</t>
  </si>
  <si>
    <t>REASIGNACION POR INTERES PERSONAL DE: TITO CONTRERAS, CESAR, Resolución Nº 0108-2017-UGEL AQP NORTE</t>
  </si>
  <si>
    <t>SAUL IVAN</t>
  </si>
  <si>
    <t>1001265169</t>
  </si>
  <si>
    <t>01265169</t>
  </si>
  <si>
    <t>1116214412E6</t>
  </si>
  <si>
    <t>RAMON</t>
  </si>
  <si>
    <t>1001269952</t>
  </si>
  <si>
    <t>01269952</t>
  </si>
  <si>
    <t>ENCARGATURA DE FUNCIONES COMO COORDINADOR PEDAGOGICO JEC DE APAZA ACHATA, RAMON, Resolución N° 003-2017-DIES"EBLR"L</t>
  </si>
  <si>
    <t>1001326580</t>
  </si>
  <si>
    <t>01326580</t>
  </si>
  <si>
    <t>1116214412E7</t>
  </si>
  <si>
    <t>GRACIELA FELIPA</t>
  </si>
  <si>
    <t>1001201035</t>
  </si>
  <si>
    <t>01201035</t>
  </si>
  <si>
    <t>1134813612E3</t>
  </si>
  <si>
    <t>ENCARGATURA DE FUNCIONES COMO COORDINADOR DE TUTORIA JEC DE NEYRA CHAMBILLA, NANCY MARTHA, Resolución N° 003-2017-DIES"EBLR"L</t>
  </si>
  <si>
    <t>1043234047</t>
  </si>
  <si>
    <t>43234047</t>
  </si>
  <si>
    <t>NANCY MARTHA</t>
  </si>
  <si>
    <t>1001206705</t>
  </si>
  <si>
    <t>01206705</t>
  </si>
  <si>
    <t>1183813712E2</t>
  </si>
  <si>
    <t>JORGE VALERIANO</t>
  </si>
  <si>
    <t>1001218315</t>
  </si>
  <si>
    <t>01218315</t>
  </si>
  <si>
    <t>CD0E49500403</t>
  </si>
  <si>
    <t>HERBERT OSMAN</t>
  </si>
  <si>
    <t>1001340989</t>
  </si>
  <si>
    <t>01340989</t>
  </si>
  <si>
    <t>CD1E41502413</t>
  </si>
  <si>
    <t>CD1E42502413</t>
  </si>
  <si>
    <t>CD1E43502413</t>
  </si>
  <si>
    <t>EFRAIN SERAFIN</t>
  </si>
  <si>
    <t>1001308124</t>
  </si>
  <si>
    <t>01308124</t>
  </si>
  <si>
    <t>CD1E44502413</t>
  </si>
  <si>
    <t>CD1E46502413</t>
  </si>
  <si>
    <t>CHARREZ</t>
  </si>
  <si>
    <t>OSCAR JORGE</t>
  </si>
  <si>
    <t>1002415291</t>
  </si>
  <si>
    <t>02415291</t>
  </si>
  <si>
    <t>1118212611E3</t>
  </si>
  <si>
    <t>REASIGNACION POR UNIDAD FAMILIAR DE:ARIAS PERALTA, CARLOS ALBERTO, Resolución N° 4012-16-UGELP</t>
  </si>
  <si>
    <t>1040324239</t>
  </si>
  <si>
    <t>40324239</t>
  </si>
  <si>
    <t>21C000113709</t>
  </si>
  <si>
    <t>.</t>
  </si>
  <si>
    <t>42104944</t>
  </si>
  <si>
    <t>21C000113733</t>
  </si>
  <si>
    <t>AVILA</t>
  </si>
  <si>
    <t>GARI FRANCISCO</t>
  </si>
  <si>
    <t>01205495</t>
  </si>
  <si>
    <t>21C000113758</t>
  </si>
  <si>
    <t>01342506</t>
  </si>
  <si>
    <t>21C000113781</t>
  </si>
  <si>
    <t>YENY LOURDES</t>
  </si>
  <si>
    <t>01342271</t>
  </si>
  <si>
    <t>21C000113791</t>
  </si>
  <si>
    <t>42749481</t>
  </si>
  <si>
    <t>21C000113812</t>
  </si>
  <si>
    <t>LUZMILA ELIZABETH</t>
  </si>
  <si>
    <t>43768723</t>
  </si>
  <si>
    <t>21C000113833</t>
  </si>
  <si>
    <t>ROSALINO</t>
  </si>
  <si>
    <t>01298287</t>
  </si>
  <si>
    <t>21C000113854</t>
  </si>
  <si>
    <t>EDWIN GIL</t>
  </si>
  <si>
    <t>43088775</t>
  </si>
  <si>
    <t>1372861</t>
  </si>
  <si>
    <t>LY133000</t>
  </si>
  <si>
    <t>IES CHARAMAYA</t>
  </si>
  <si>
    <t>21EV01634194</t>
  </si>
  <si>
    <t>ANTOLIN ALFREDO</t>
  </si>
  <si>
    <t>1001766834</t>
  </si>
  <si>
    <t>01766834</t>
  </si>
  <si>
    <t>1116214412E5</t>
  </si>
  <si>
    <t>REASIGNACION POR SALUD DE:PALACIOS CANQUI, MARTIZA, Resolución N° 2462-12-UGELP</t>
  </si>
  <si>
    <t>1001544398</t>
  </si>
  <si>
    <t>01544398</t>
  </si>
  <si>
    <t>1117114132E9</t>
  </si>
  <si>
    <t>REASIGNACION POR INTERES PERSONAL DE:MONTESINOS MENDOZA, GRIMALDO, Resolución N° 0607-2014-UGELP</t>
  </si>
  <si>
    <t>JERONIMO SOFIO</t>
  </si>
  <si>
    <t>1001298184</t>
  </si>
  <si>
    <t>01298184</t>
  </si>
  <si>
    <t>1137113451E1</t>
  </si>
  <si>
    <t>REASIGNACION POR INTERES PERSONAL DE:VELASQUEZ CRUZ, JULIO, Resolución N° 0703-2014-UGELP</t>
  </si>
  <si>
    <t>1041017999</t>
  </si>
  <si>
    <t>41017999</t>
  </si>
  <si>
    <t>1161214711E4</t>
  </si>
  <si>
    <t>REASIGNACION POR INTERES PERSONAL DE:HUANCA GUERRA, MARCO ANTONIO, Resolución N° 0702-2014-UGELP</t>
  </si>
  <si>
    <t>1001544695</t>
  </si>
  <si>
    <t>01544695</t>
  </si>
  <si>
    <t>1169114341E4</t>
  </si>
  <si>
    <t>REASIGNACION POR INTERES PERSONAL DE:QUENTA QUENTA, AMPARO GILBERTO, Resolución N° 4367-15-UGELP</t>
  </si>
  <si>
    <t>1001206097</t>
  </si>
  <si>
    <t>01206097</t>
  </si>
  <si>
    <t>1176814412E2</t>
  </si>
  <si>
    <t>REASIGNACION POR INTERES PERSONAL DE:ZAIRA APAZA, ABAD SAMUEL, Resolución N° 0707-2014-UGELP</t>
  </si>
  <si>
    <t>ILACOPA</t>
  </si>
  <si>
    <t>VICENTE JUSTO</t>
  </si>
  <si>
    <t>1001289033</t>
  </si>
  <si>
    <t>01289033</t>
  </si>
  <si>
    <t>1176814412E3</t>
  </si>
  <si>
    <t>LICENCIA SIN GOCE DE HABER POR ESTUDIOS DE ESPECIALIZACION DOCENTE DE:VARGAS RAMOS, ELISENY, Resolución N° 1636, 1984, 2454</t>
  </si>
  <si>
    <t>REUBICACION Y/O ADECUACION DE PLAZA VACANTE : Resolución Nº 1322-08-UGELP</t>
  </si>
  <si>
    <t>ELISENY</t>
  </si>
  <si>
    <t>1001334164</t>
  </si>
  <si>
    <t>01334164</t>
  </si>
  <si>
    <t>CD1E44901413</t>
  </si>
  <si>
    <t>1042991820</t>
  </si>
  <si>
    <t>42991820</t>
  </si>
  <si>
    <t>921401216911</t>
  </si>
  <si>
    <t>1042675071</t>
  </si>
  <si>
    <t>42675071</t>
  </si>
  <si>
    <t>921411218918</t>
  </si>
  <si>
    <t>KEPLER</t>
  </si>
  <si>
    <t>1046741378</t>
  </si>
  <si>
    <t>46741378</t>
  </si>
  <si>
    <t>1385061</t>
  </si>
  <si>
    <t>LY073789</t>
  </si>
  <si>
    <t>IES CCAPALLA</t>
  </si>
  <si>
    <t>1144213512E2</t>
  </si>
  <si>
    <t>REUBICACION DE PLAZA VACANTE: Resolución Nº 0330-2015-UGELP</t>
  </si>
  <si>
    <t>MAITA</t>
  </si>
  <si>
    <t>MARIANA LILIANA</t>
  </si>
  <si>
    <t>1001320039</t>
  </si>
  <si>
    <t>01320039</t>
  </si>
  <si>
    <t>1109814811E2</t>
  </si>
  <si>
    <t>REUBICACION Y/O ADECUACION DE PLAZA VACANTE : Resolución Nº 196-09-UGELP</t>
  </si>
  <si>
    <t>JAEL EFRAIN</t>
  </si>
  <si>
    <t>1001783971</t>
  </si>
  <si>
    <t>01783971</t>
  </si>
  <si>
    <t>1161124461E1</t>
  </si>
  <si>
    <t>REASIGNACION POR SALUD DE:VARGAS CCOPA, IGNACIO GUILLERMO, Resolución N° 3885-14-UGELP</t>
  </si>
  <si>
    <t>1001200758</t>
  </si>
  <si>
    <t>01200758</t>
  </si>
  <si>
    <t>1169113811E8</t>
  </si>
  <si>
    <t>REUBICACION Y/O ADECUACION DE PLAZA VACANTE : Resolución Nº 416-09-UGELP</t>
  </si>
  <si>
    <t>1001317597</t>
  </si>
  <si>
    <t>01317597</t>
  </si>
  <si>
    <t>21EV01710706</t>
  </si>
  <si>
    <t>1001214066</t>
  </si>
  <si>
    <t>01214066</t>
  </si>
  <si>
    <t>21EV01710707</t>
  </si>
  <si>
    <t>LISBET KARINA</t>
  </si>
  <si>
    <t>1041163815</t>
  </si>
  <si>
    <t>41163815</t>
  </si>
  <si>
    <t>21EV01710708</t>
  </si>
  <si>
    <t>JOEL ARTURO</t>
  </si>
  <si>
    <t>1045566241</t>
  </si>
  <si>
    <t>45566241</t>
  </si>
  <si>
    <t>921461216914</t>
  </si>
  <si>
    <t>1001310713</t>
  </si>
  <si>
    <t>01310713</t>
  </si>
  <si>
    <t>921461216918</t>
  </si>
  <si>
    <t>CLODOALDO</t>
  </si>
  <si>
    <t>1001320307</t>
  </si>
  <si>
    <t>01320307</t>
  </si>
  <si>
    <t>921431216917</t>
  </si>
  <si>
    <t>CESE POR LIMITE DE EDAD DE: LUQUE MAMANI, SAMUEL TOMAS, Resolución Nº 3670-15-UGELP</t>
  </si>
  <si>
    <t>LORGIA</t>
  </si>
  <si>
    <t>1001781593</t>
  </si>
  <si>
    <t>01781593</t>
  </si>
  <si>
    <t>1372879</t>
  </si>
  <si>
    <t>LY043089</t>
  </si>
  <si>
    <t>IES INCA MANCO CAPAC PUNO</t>
  </si>
  <si>
    <t>1119112411E2</t>
  </si>
  <si>
    <t>REASIGNACION DE PERSONAL DOCENTE : JIMENEZ CAMPOS, ROSA AMALIA ASUNCION, Resolución Nº 560</t>
  </si>
  <si>
    <t>MIKO GEORGINA</t>
  </si>
  <si>
    <t>1001317251</t>
  </si>
  <si>
    <t>01317251</t>
  </si>
  <si>
    <t>21EV01634197</t>
  </si>
  <si>
    <t>JORGE MOISES</t>
  </si>
  <si>
    <t>1001322837</t>
  </si>
  <si>
    <t>01322837</t>
  </si>
  <si>
    <t>1109114511E2</t>
  </si>
  <si>
    <t>DESIGNACION COMO DIRECTIVO DE: MOLINA QUENTA, JORGE MOISES SEGUN RSG Nº 279-2016</t>
  </si>
  <si>
    <t>CIRO ROLANDO</t>
  </si>
  <si>
    <t>1001340905</t>
  </si>
  <si>
    <t>01340905</t>
  </si>
  <si>
    <t>1161114741E5</t>
  </si>
  <si>
    <t>MAGALI ABIGAIL</t>
  </si>
  <si>
    <t>1041061685</t>
  </si>
  <si>
    <t>41061685</t>
  </si>
  <si>
    <t>1168214411E4</t>
  </si>
  <si>
    <t>REUBICACION DE PLAZA OCUPADA: Resolución Nº 889-12-UGELP</t>
  </si>
  <si>
    <t>JORGE OSCAR</t>
  </si>
  <si>
    <t>1001304549</t>
  </si>
  <si>
    <t>01304549</t>
  </si>
  <si>
    <t>1195114721E3</t>
  </si>
  <si>
    <t>RANDAL YUNIOR</t>
  </si>
  <si>
    <t>1001317260</t>
  </si>
  <si>
    <t>01317260</t>
  </si>
  <si>
    <t>921451216911</t>
  </si>
  <si>
    <t>DESIGNACION COMO DIRECTIVO DE: GUTIERREZ MAITA, MARIANA LILIANA SEGUN RSG Nº 279-2016</t>
  </si>
  <si>
    <t>ROXANA VICTORIA</t>
  </si>
  <si>
    <t>1001318533</t>
  </si>
  <si>
    <t>01318533</t>
  </si>
  <si>
    <t>921451216914</t>
  </si>
  <si>
    <t>EDUARDO PERCY</t>
  </si>
  <si>
    <t>1001338785</t>
  </si>
  <si>
    <t>01338785</t>
  </si>
  <si>
    <t>921451216915</t>
  </si>
  <si>
    <t>LICENCIA SIN GOCE DE HABER POR DESEMPEÑO DE FUNCION PUBLICA DE:NEYRA SANTOS, PERCY, Resolución N° 1448, 2200, 2469</t>
  </si>
  <si>
    <t>1042044620</t>
  </si>
  <si>
    <t>42044620</t>
  </si>
  <si>
    <t>1001317582</t>
  </si>
  <si>
    <t>01317582</t>
  </si>
  <si>
    <t>921451216919</t>
  </si>
  <si>
    <t>1001309823</t>
  </si>
  <si>
    <t>01309823</t>
  </si>
  <si>
    <t>CD0E49101503</t>
  </si>
  <si>
    <t>SHIRLEY EVELING</t>
  </si>
  <si>
    <t>1042208761</t>
  </si>
  <si>
    <t>42208761</t>
  </si>
  <si>
    <t>CD1E45102513</t>
  </si>
  <si>
    <t>1040424083</t>
  </si>
  <si>
    <t>40424083</t>
  </si>
  <si>
    <t>CD1E47102513</t>
  </si>
  <si>
    <t>CESAR ALBERTO</t>
  </si>
  <si>
    <t>1041668122</t>
  </si>
  <si>
    <t>41668122</t>
  </si>
  <si>
    <t>CD1E48102513</t>
  </si>
  <si>
    <t>1001201180</t>
  </si>
  <si>
    <t>01201180</t>
  </si>
  <si>
    <t>CD1E49102513</t>
  </si>
  <si>
    <t>FERNAN JAMES</t>
  </si>
  <si>
    <t>1001323071</t>
  </si>
  <si>
    <t>01323071</t>
  </si>
  <si>
    <t>1183113411E6</t>
  </si>
  <si>
    <t>REUBICACION DE PLAZA OCUPADA: Resolución Nº 1919-13-UGELP</t>
  </si>
  <si>
    <t>1001306990</t>
  </si>
  <si>
    <t>01306990</t>
  </si>
  <si>
    <t>1364629</t>
  </si>
  <si>
    <t>LY113115</t>
  </si>
  <si>
    <t>IES ISAÑURA</t>
  </si>
  <si>
    <t>21EV01634191</t>
  </si>
  <si>
    <t>BERNARDO WASHINGTON</t>
  </si>
  <si>
    <t>1001287783</t>
  </si>
  <si>
    <t>01287783</t>
  </si>
  <si>
    <t>1114114551E1</t>
  </si>
  <si>
    <t>REASIGNACION POR INTERES PERSONAL DE:CASA COILA, MANUELA DAISHY, Resolución N° 0618-2014-UGELP</t>
  </si>
  <si>
    <t>FAUSTA DARIA</t>
  </si>
  <si>
    <t>1001341927</t>
  </si>
  <si>
    <t>01341927</t>
  </si>
  <si>
    <t>1162114421E2</t>
  </si>
  <si>
    <t>REUBICACION Y/O ADECUACION DE PLAZA VACANTE : Resolución Nº 2089-08-UGELP</t>
  </si>
  <si>
    <t>1001304757</t>
  </si>
  <si>
    <t>01304757</t>
  </si>
  <si>
    <t>1167114712E2</t>
  </si>
  <si>
    <t>REASIGNACION POR INTERES PERSONAL DE:HILASACA PAUCARA, ADOLFO, Resolución N° 4371-16-UGELP</t>
  </si>
  <si>
    <t>1001228499</t>
  </si>
  <si>
    <t>01228499</t>
  </si>
  <si>
    <t>1190113321E4</t>
  </si>
  <si>
    <t>DESIGNACION COMO DIRECTIVO DE: CRUZ SALAZAR, PERCY SEGUN RSG Nº 279-2016</t>
  </si>
  <si>
    <t>ROSALIT</t>
  </si>
  <si>
    <t>1042601932</t>
  </si>
  <si>
    <t>42601932</t>
  </si>
  <si>
    <t>921471216910</t>
  </si>
  <si>
    <t>JUANITO</t>
  </si>
  <si>
    <t>1002431114</t>
  </si>
  <si>
    <t>02431114</t>
  </si>
  <si>
    <t>921471216919</t>
  </si>
  <si>
    <t>COARI</t>
  </si>
  <si>
    <t>MARTHA ERMELINDA</t>
  </si>
  <si>
    <t>1001295339</t>
  </si>
  <si>
    <t>01295339</t>
  </si>
  <si>
    <t>1400738</t>
  </si>
  <si>
    <t>LY123137</t>
  </si>
  <si>
    <t>IES INCHUPALLA</t>
  </si>
  <si>
    <t>21EV01634193</t>
  </si>
  <si>
    <t>LUZ ELIANA</t>
  </si>
  <si>
    <t>1001326503</t>
  </si>
  <si>
    <t>01326503</t>
  </si>
  <si>
    <t>1112214612E2</t>
  </si>
  <si>
    <t>REUBICACION DE PLAZA OCUPADA : Resolución Nº 1032-10-DREP</t>
  </si>
  <si>
    <t>UCHIRI</t>
  </si>
  <si>
    <t>ANGEL GREGORIO</t>
  </si>
  <si>
    <t>1001485784</t>
  </si>
  <si>
    <t>01485784</t>
  </si>
  <si>
    <t>1112214612E3</t>
  </si>
  <si>
    <t>REUBICACION DE PLAZA OCUPADA : Resolución Nº 231-10-UGELP</t>
  </si>
  <si>
    <t>JUAN MARCELO</t>
  </si>
  <si>
    <t>1001308685</t>
  </si>
  <si>
    <t>01308685</t>
  </si>
  <si>
    <t>1161114401E5</t>
  </si>
  <si>
    <t>DESIGNACION COMO ESPECIALISTA EN EDUCACION DE: QUISPE ALAVE, EMILIO SEGUN RSG Nº 279-2016</t>
  </si>
  <si>
    <t>MELQUIADES</t>
  </si>
  <si>
    <t>1001254441</t>
  </si>
  <si>
    <t>01254441</t>
  </si>
  <si>
    <t>1198113921E2</t>
  </si>
  <si>
    <t>1001235055</t>
  </si>
  <si>
    <t>01235055</t>
  </si>
  <si>
    <t>921421216912</t>
  </si>
  <si>
    <t>ISAAC ARMINGOL</t>
  </si>
  <si>
    <t>1001205709</t>
  </si>
  <si>
    <t>01205709</t>
  </si>
  <si>
    <t>921421216918</t>
  </si>
  <si>
    <t>1001228290</t>
  </si>
  <si>
    <t>01228290</t>
  </si>
  <si>
    <t>921471216917</t>
  </si>
  <si>
    <t>DESIGNACION COMO ESPECIALISTA EN EDUCACION DE APAZA CASTILLO, HILDA NICOLASA RSG Nº 279-2016</t>
  </si>
  <si>
    <t>FANNY RUBY</t>
  </si>
  <si>
    <t>1045399600</t>
  </si>
  <si>
    <t>45399600</t>
  </si>
  <si>
    <t>CD1E46401513</t>
  </si>
  <si>
    <t>AMADOR WILSON</t>
  </si>
  <si>
    <t>1042164445</t>
  </si>
  <si>
    <t>42164445</t>
  </si>
  <si>
    <t>1376938</t>
  </si>
  <si>
    <t>LY093102</t>
  </si>
  <si>
    <t>IES CRFA AMANECER QOLLA</t>
  </si>
  <si>
    <t>921491216910</t>
  </si>
  <si>
    <t>DORIS AMANDA</t>
  </si>
  <si>
    <t>1040446002</t>
  </si>
  <si>
    <t>40446002</t>
  </si>
  <si>
    <t>921491216911</t>
  </si>
  <si>
    <t>LIANNE CADNIS</t>
  </si>
  <si>
    <t>1042142805</t>
  </si>
  <si>
    <t>42142805</t>
  </si>
  <si>
    <t>921491216913</t>
  </si>
  <si>
    <t>1004742414</t>
  </si>
  <si>
    <t>04742414</t>
  </si>
  <si>
    <t>921491216916</t>
  </si>
  <si>
    <t>RUTH VIRGINIA</t>
  </si>
  <si>
    <t>1041859641</t>
  </si>
  <si>
    <t>41859641</t>
  </si>
  <si>
    <t>921491216917</t>
  </si>
  <si>
    <t>ALEXANDER</t>
  </si>
  <si>
    <t>1044117289</t>
  </si>
  <si>
    <t>44117289</t>
  </si>
  <si>
    <t>921491216919</t>
  </si>
  <si>
    <t>ESTRELLA</t>
  </si>
  <si>
    <t>FRAY JEANS</t>
  </si>
  <si>
    <t>1046872155</t>
  </si>
  <si>
    <t>46872155</t>
  </si>
  <si>
    <t>CD1E41003613</t>
  </si>
  <si>
    <t>LICELI</t>
  </si>
  <si>
    <t>1043972728</t>
  </si>
  <si>
    <t>43972728</t>
  </si>
  <si>
    <t>CD1E43003613</t>
  </si>
  <si>
    <t>FREDY EFRAIN</t>
  </si>
  <si>
    <t>1001845355</t>
  </si>
  <si>
    <t>01845355</t>
  </si>
  <si>
    <t>CD1E44003613</t>
  </si>
  <si>
    <t>JHON ADHERSON</t>
  </si>
  <si>
    <t>1070148587</t>
  </si>
  <si>
    <t>70148587</t>
  </si>
  <si>
    <t>CD1E45003613</t>
  </si>
  <si>
    <t>CELIA MARISOL</t>
  </si>
  <si>
    <t>1001769295</t>
  </si>
  <si>
    <t>01769295</t>
  </si>
  <si>
    <t>CD1E46003613</t>
  </si>
  <si>
    <t>1010127827</t>
  </si>
  <si>
    <t>10127827</t>
  </si>
  <si>
    <t>1169212611E4</t>
  </si>
  <si>
    <t>REUBICACION DE PLAZA VACANTE: Resolución Nº 807-11-UGELP</t>
  </si>
  <si>
    <t>ELI</t>
  </si>
  <si>
    <t>1001293195</t>
  </si>
  <si>
    <t>01293195</t>
  </si>
  <si>
    <t>21C000113855</t>
  </si>
  <si>
    <t>CENTROS RURALES DE FORMACION EN ALTERNANCIA</t>
  </si>
  <si>
    <t>PERSONAL DE MANTENIMIENTO PARA EL CRFA</t>
  </si>
  <si>
    <t>01333525</t>
  </si>
  <si>
    <t>21C000113856</t>
  </si>
  <si>
    <t>PERSONAL DE COCINA PARA EL CRFA</t>
  </si>
  <si>
    <t>42262339</t>
  </si>
  <si>
    <t>21C000113857</t>
  </si>
  <si>
    <t>COORDINADOR DEL CRFA</t>
  </si>
  <si>
    <t>CARAZAS</t>
  </si>
  <si>
    <t>01867757</t>
  </si>
  <si>
    <t>1571587</t>
  </si>
  <si>
    <t>LY093103</t>
  </si>
  <si>
    <t>IES CESAR VALLEJO MORO</t>
  </si>
  <si>
    <t>21EV01634195</t>
  </si>
  <si>
    <t>1001306317</t>
  </si>
  <si>
    <t>01306317</t>
  </si>
  <si>
    <t>1101118421E8</t>
  </si>
  <si>
    <t>DESIGNACION COMO DIRECTIVO DE I.E. (R.S.G. 1551-2014) DE CALSIN CALLA, ARMANDO</t>
  </si>
  <si>
    <t>1044872520</t>
  </si>
  <si>
    <t>44872520</t>
  </si>
  <si>
    <t>1119114512E5</t>
  </si>
  <si>
    <t>1001800749</t>
  </si>
  <si>
    <t>01800749</t>
  </si>
  <si>
    <t>1144813711E4</t>
  </si>
  <si>
    <t>CESE POR LIMITE DE EDAD DE: GONGORA FOLLANO, MANUEL HENRY, Resolución Nº 2993-2017-UGELP</t>
  </si>
  <si>
    <t>MULLUNI</t>
  </si>
  <si>
    <t>YUDY</t>
  </si>
  <si>
    <t>1041609592</t>
  </si>
  <si>
    <t>41609592</t>
  </si>
  <si>
    <t>1172213911E2</t>
  </si>
  <si>
    <t>REUBICACION DE PLAZA OCUPADA: Resolución Nº 1649-11-UGELP</t>
  </si>
  <si>
    <t>1001306706</t>
  </si>
  <si>
    <t>01306706</t>
  </si>
  <si>
    <t>1189114312E7</t>
  </si>
  <si>
    <t>ESTEBAN ROLANDO</t>
  </si>
  <si>
    <t>1001272086</t>
  </si>
  <si>
    <t>01272086</t>
  </si>
  <si>
    <t>CD1E48101613</t>
  </si>
  <si>
    <t>LUTGARDO BERNARDINO</t>
  </si>
  <si>
    <t>1043120907</t>
  </si>
  <si>
    <t>43120907</t>
  </si>
  <si>
    <t>CD1E49101613</t>
  </si>
  <si>
    <t>1042617706</t>
  </si>
  <si>
    <t>42617706</t>
  </si>
  <si>
    <t>1564608</t>
  </si>
  <si>
    <t>LY093105</t>
  </si>
  <si>
    <t>IES SAN JOSE DE LLUNGO</t>
  </si>
  <si>
    <t>21EV01634190</t>
  </si>
  <si>
    <t>GLADYS DORA</t>
  </si>
  <si>
    <t>1001325665</t>
  </si>
  <si>
    <t>01325665</t>
  </si>
  <si>
    <t>1112113731E2</t>
  </si>
  <si>
    <t>REUBICACION DE PLAZA VACANTE: Resolución Nº 3240-14-UGELP</t>
  </si>
  <si>
    <t>HILVER</t>
  </si>
  <si>
    <t>1002364684</t>
  </si>
  <si>
    <t>02364684</t>
  </si>
  <si>
    <t>1113114431E9</t>
  </si>
  <si>
    <t>DESIGNACION COMO DIRECTIVO DE: CHURA VILCANQUI, GLADYS DORA SEGUN RSG Nº 279-2016</t>
  </si>
  <si>
    <t>MARYLU KARYNA</t>
  </si>
  <si>
    <t>1043034177</t>
  </si>
  <si>
    <t>43034177</t>
  </si>
  <si>
    <t>1119214611E2</t>
  </si>
  <si>
    <t>NIETO</t>
  </si>
  <si>
    <t>LEANDRA CANDELARIA</t>
  </si>
  <si>
    <t>1029210929</t>
  </si>
  <si>
    <t>29210929</t>
  </si>
  <si>
    <t>1152118421E2</t>
  </si>
  <si>
    <t>REUBICACION DE PLAZA VACANTE: Resolución Nº 3237-14-UGELP</t>
  </si>
  <si>
    <t>JUAN MARIO</t>
  </si>
  <si>
    <t>1001212789</t>
  </si>
  <si>
    <t>01212789</t>
  </si>
  <si>
    <t>1191116712E2</t>
  </si>
  <si>
    <t>REUBICACION DE PLAZA VACANTE: Resolución Nº 2075-2015-UGELP</t>
  </si>
  <si>
    <t>HITO</t>
  </si>
  <si>
    <t>WILFREDO MARIO</t>
  </si>
  <si>
    <t>1029354430</t>
  </si>
  <si>
    <t>29354430</t>
  </si>
  <si>
    <t>1193213521E7</t>
  </si>
  <si>
    <t>REUBICACION DE PLAZA VACANTE: Resolución Nº 3241-14-UGELP</t>
  </si>
  <si>
    <t>1001202552</t>
  </si>
  <si>
    <t>01202552</t>
  </si>
  <si>
    <t>CX1X54201813</t>
  </si>
  <si>
    <t>1042145186</t>
  </si>
  <si>
    <t>42145186</t>
  </si>
  <si>
    <t>1569219</t>
  </si>
  <si>
    <t>LY143160</t>
  </si>
  <si>
    <t>IES SAN JUAN DE MACHACMARCA</t>
  </si>
  <si>
    <t>1115114711E4</t>
  </si>
  <si>
    <t>REUBICACION DE PLAZA VACANTE: Resolución Nº 2072-2015</t>
  </si>
  <si>
    <t>DOROTEO ANTOLIANO</t>
  </si>
  <si>
    <t>1001321376</t>
  </si>
  <si>
    <t>01321376</t>
  </si>
  <si>
    <t>1115213312E2</t>
  </si>
  <si>
    <t>1137613712E2</t>
  </si>
  <si>
    <t>ALBERTO LUCIANO</t>
  </si>
  <si>
    <t>1001306416</t>
  </si>
  <si>
    <t>01306416</t>
  </si>
  <si>
    <t>CX1X53301913</t>
  </si>
  <si>
    <t>1001340295</t>
  </si>
  <si>
    <t>01340295</t>
  </si>
  <si>
    <t>CX1X54301913</t>
  </si>
  <si>
    <t>ANCCOTA</t>
  </si>
  <si>
    <t>PHATI</t>
  </si>
  <si>
    <t>1001314240</t>
  </si>
  <si>
    <t>01314240</t>
  </si>
  <si>
    <t>CX1X55301913</t>
  </si>
  <si>
    <t>1041168303</t>
  </si>
  <si>
    <t>41168303</t>
  </si>
  <si>
    <t>CX1X56301913</t>
  </si>
  <si>
    <t>YULI YENSI</t>
  </si>
  <si>
    <t>1042732299</t>
  </si>
  <si>
    <t>42732299</t>
  </si>
  <si>
    <t>CX1X58301913</t>
  </si>
  <si>
    <t>JULIO ORESTES</t>
  </si>
  <si>
    <t>1041728688</t>
  </si>
  <si>
    <t>41728688</t>
  </si>
  <si>
    <t>1721471</t>
  </si>
  <si>
    <t>LY023110</t>
  </si>
  <si>
    <t>IES SAN SALVADOR YANAMAYO</t>
  </si>
  <si>
    <t>21EV01634198</t>
  </si>
  <si>
    <t>ROLANDO JAVIER</t>
  </si>
  <si>
    <t>1001224784</t>
  </si>
  <si>
    <t>01224784</t>
  </si>
  <si>
    <t>1181515311E3</t>
  </si>
  <si>
    <t>ESTHER GINA</t>
  </si>
  <si>
    <t>1070376631</t>
  </si>
  <si>
    <t>70376631</t>
  </si>
  <si>
    <t>21EV01623056</t>
  </si>
  <si>
    <t>ZAIDA ROSA</t>
  </si>
  <si>
    <t>1001342134</t>
  </si>
  <si>
    <t>01342134</t>
  </si>
  <si>
    <t>21EV01623057</t>
  </si>
  <si>
    <t>JAVIER JESUS</t>
  </si>
  <si>
    <t>1001325677</t>
  </si>
  <si>
    <t>01325677</t>
  </si>
  <si>
    <t>21EV01623058</t>
  </si>
  <si>
    <t>VIVIANA MARILU</t>
  </si>
  <si>
    <t>1043136904</t>
  </si>
  <si>
    <t>43136904</t>
  </si>
  <si>
    <t>1746304</t>
  </si>
  <si>
    <t>LY133080</t>
  </si>
  <si>
    <t>21EV01710720</t>
  </si>
  <si>
    <t>SONIA BERNARDINA</t>
  </si>
  <si>
    <t>1001308396</t>
  </si>
  <si>
    <t>01308396</t>
  </si>
  <si>
    <t>21EV01710721</t>
  </si>
  <si>
    <t>1001318287</t>
  </si>
  <si>
    <t>01318287</t>
  </si>
  <si>
    <t>21EV01710722</t>
  </si>
  <si>
    <t>TITI</t>
  </si>
  <si>
    <t>1042338886</t>
  </si>
  <si>
    <t>42338886</t>
  </si>
  <si>
    <t>FRONTERA RURAL 3</t>
  </si>
  <si>
    <t>1753730</t>
  </si>
  <si>
    <t>LY053110</t>
  </si>
  <si>
    <t>IES MIGUEL GRAU SEMINARIO</t>
  </si>
  <si>
    <t>1114613312E4</t>
  </si>
  <si>
    <t>1163113821E1</t>
  </si>
  <si>
    <t>1163813712E3</t>
  </si>
  <si>
    <t>1025741</t>
  </si>
  <si>
    <t>LY024055</t>
  </si>
  <si>
    <t>E.B.A. INICIAL-INTERMEDIA</t>
  </si>
  <si>
    <t>CEBA - 70025 INDEPENDENCIA NACIONAL</t>
  </si>
  <si>
    <t>1166115311E4</t>
  </si>
  <si>
    <t>UBICACION DE PROFESORES (de Directivo a Profesor) DE:ORTIZ PAREJA, ALEJANDRINA</t>
  </si>
  <si>
    <t>1001200345</t>
  </si>
  <si>
    <t>01200345</t>
  </si>
  <si>
    <t>1166115311E2</t>
  </si>
  <si>
    <t>CESE POR LIMITE DE EDAD DE: MENDOZA FLORES, LUZMILA INOCENCIA, Resolución Nº 2759-2013-UGELP</t>
  </si>
  <si>
    <t>PAREJA</t>
  </si>
  <si>
    <t>1001220769</t>
  </si>
  <si>
    <t>01220769</t>
  </si>
  <si>
    <t>0240523</t>
  </si>
  <si>
    <t>LY024407</t>
  </si>
  <si>
    <t>CEBA - 71013 GLORIOSO SAN CARLOS</t>
  </si>
  <si>
    <t>1181515311E4</t>
  </si>
  <si>
    <t>PERMUTA DE: COPA MAMANI, MIGUEL GRIMALDO, Resolución Nº 3106-11-UGELP</t>
  </si>
  <si>
    <t>1001205387</t>
  </si>
  <si>
    <t>01205387</t>
  </si>
  <si>
    <t>1724855</t>
  </si>
  <si>
    <t>LY034403</t>
  </si>
  <si>
    <t>CEBA - GUE SAN CARLOS</t>
  </si>
  <si>
    <t>1141515411E2</t>
  </si>
  <si>
    <t>ILASACA</t>
  </si>
  <si>
    <t>1001284640</t>
  </si>
  <si>
    <t>01284640</t>
  </si>
  <si>
    <t>1141515411E5</t>
  </si>
  <si>
    <t>ALEJANDRO ANTONIO</t>
  </si>
  <si>
    <t>1001212126</t>
  </si>
  <si>
    <t>01212126</t>
  </si>
  <si>
    <t>1141515411E3</t>
  </si>
  <si>
    <t>1001321868</t>
  </si>
  <si>
    <t>01321868</t>
  </si>
  <si>
    <t>1024678</t>
  </si>
  <si>
    <t>LY025035</t>
  </si>
  <si>
    <t>ED. TECNICO PRODUCTIVA</t>
  </si>
  <si>
    <t>CETPRO SAN MARTIN DE PORRAS</t>
  </si>
  <si>
    <t>1164116311E2</t>
  </si>
  <si>
    <t>CESE A SOLICITUD DE: NUÑEZ CASANI, JULIAN TEODORO, Resolución Nº 1418-12-UGELP</t>
  </si>
  <si>
    <t>1001317255</t>
  </si>
  <si>
    <t>01317255</t>
  </si>
  <si>
    <t>1164116311E4</t>
  </si>
  <si>
    <t>1040307070</t>
  </si>
  <si>
    <t>40307070</t>
  </si>
  <si>
    <t>1164116311E5</t>
  </si>
  <si>
    <t>RUFINO EMILIO</t>
  </si>
  <si>
    <t>1001217650</t>
  </si>
  <si>
    <t>01217650</t>
  </si>
  <si>
    <t>0240069</t>
  </si>
  <si>
    <t>LY035008</t>
  </si>
  <si>
    <t>CETPRO PUNO</t>
  </si>
  <si>
    <t>1191116411E2</t>
  </si>
  <si>
    <t>CESE POR LIMITE DE EDAD DE: TICONA MACHACA, JUAN, Resolución Nº 2758-2013-UGELP</t>
  </si>
  <si>
    <t>ALENA MONICA</t>
  </si>
  <si>
    <t>1001323690</t>
  </si>
  <si>
    <t>01323690</t>
  </si>
  <si>
    <t>1161124471E6</t>
  </si>
  <si>
    <t>JEFE DE AREA ADMINISTRATIVA</t>
  </si>
  <si>
    <t>1001221836</t>
  </si>
  <si>
    <t>01221836</t>
  </si>
  <si>
    <t>1191116411E0</t>
  </si>
  <si>
    <t>1001311614</t>
  </si>
  <si>
    <t>01311614</t>
  </si>
  <si>
    <t>1191116411E9</t>
  </si>
  <si>
    <t>COA</t>
  </si>
  <si>
    <t>IMELDA TERESA</t>
  </si>
  <si>
    <t>1002144514</t>
  </si>
  <si>
    <t>02144514</t>
  </si>
  <si>
    <t>1191116411E3</t>
  </si>
  <si>
    <t>CESE POR LIMITE DE EDAD DE: ALMONTE CHURA, ADELA, Resolución Nº 2739-2013-UGELP</t>
  </si>
  <si>
    <t>1001326002</t>
  </si>
  <si>
    <t>01326002</t>
  </si>
  <si>
    <t>1191116411E4</t>
  </si>
  <si>
    <t>YOVANA SOFIA</t>
  </si>
  <si>
    <t>1001297111</t>
  </si>
  <si>
    <t>01297111</t>
  </si>
  <si>
    <t>1191116411E5</t>
  </si>
  <si>
    <t>DESIGNACION COMO DIRECTIVO DE I.E. (R.S.G. 1551-2014) DE CHAHUARES VELASQUEZ, PERCY MARIO</t>
  </si>
  <si>
    <t>PERCY MARIO</t>
  </si>
  <si>
    <t>1001210335</t>
  </si>
  <si>
    <t>01210335</t>
  </si>
  <si>
    <t>1191116411E6</t>
  </si>
  <si>
    <t>LIVIA BIGLI</t>
  </si>
  <si>
    <t>1001334548</t>
  </si>
  <si>
    <t>01334548</t>
  </si>
  <si>
    <t>1191116411E8</t>
  </si>
  <si>
    <t>MARLENY FLORENCIA</t>
  </si>
  <si>
    <t>1001335905</t>
  </si>
  <si>
    <t>01335905</t>
  </si>
  <si>
    <t>1191116421E1</t>
  </si>
  <si>
    <t>SILVERIA</t>
  </si>
  <si>
    <t>1001214693</t>
  </si>
  <si>
    <t>01214693</t>
  </si>
  <si>
    <t>1191116421E2</t>
  </si>
  <si>
    <t>CESE POR LIMITE DE EDAD DE: FLORES CAHUANA, ZOILA VICTORIA, Resolución Nº 2611-14-UGELP</t>
  </si>
  <si>
    <t>1001201117</t>
  </si>
  <si>
    <t>01201117</t>
  </si>
  <si>
    <t>1191116421E3</t>
  </si>
  <si>
    <t>HONORIO ANTONIO</t>
  </si>
  <si>
    <t>1001205409</t>
  </si>
  <si>
    <t>01205409</t>
  </si>
  <si>
    <t>1191116421E4</t>
  </si>
  <si>
    <t>PAZ</t>
  </si>
  <si>
    <t>1001318085</t>
  </si>
  <si>
    <t>01318085</t>
  </si>
  <si>
    <t>1191116421E5</t>
  </si>
  <si>
    <t>JESUS FORTUNATO</t>
  </si>
  <si>
    <t>1029434311</t>
  </si>
  <si>
    <t>29434311</t>
  </si>
  <si>
    <t>1191116421E6</t>
  </si>
  <si>
    <t>DESIGNACION COMO DIRECTIVO DE I.E. (R.S.G. 1551-2014) DE HUANCA RODRIGO, RODOLFO</t>
  </si>
  <si>
    <t>1040671603</t>
  </si>
  <si>
    <t>40671603</t>
  </si>
  <si>
    <t>1191116421E7</t>
  </si>
  <si>
    <t>CALAPUJA</t>
  </si>
  <si>
    <t>1029571971</t>
  </si>
  <si>
    <t>29571971</t>
  </si>
  <si>
    <t>1191116421E8</t>
  </si>
  <si>
    <t>RETIRO DEL SERVICIO POR LA 2da. DISPOSICION COMPLEMENTARIA TRANSITORIA Y FINAL LEY Nº 29944 DE: JIMENEZ FLORES, JORGE LUIS</t>
  </si>
  <si>
    <t>1001305083</t>
  </si>
  <si>
    <t>01305083</t>
  </si>
  <si>
    <t>1191116421E9</t>
  </si>
  <si>
    <t>ENCARGATURA DE:LIPA PORTILLO, CAROLINA, Resolución Nº -</t>
  </si>
  <si>
    <t>1001315098</t>
  </si>
  <si>
    <t>01315098</t>
  </si>
  <si>
    <t>1191116431E1</t>
  </si>
  <si>
    <t>YOLANDA NAQUI</t>
  </si>
  <si>
    <t>1000423804</t>
  </si>
  <si>
    <t>00423804</t>
  </si>
  <si>
    <t>1191116431E3</t>
  </si>
  <si>
    <t>CESE POR LIMITE DE EDAD DE: MENDOZA FLORES, LOLA FIDELIA, Resolución Nº 3371-15-UGELP</t>
  </si>
  <si>
    <t>IGNACIOS</t>
  </si>
  <si>
    <t>ARMINDA MARCIA</t>
  </si>
  <si>
    <t>1001306159</t>
  </si>
  <si>
    <t>01306159</t>
  </si>
  <si>
    <t>1191116431E4</t>
  </si>
  <si>
    <t>1001203361</t>
  </si>
  <si>
    <t>01203361</t>
  </si>
  <si>
    <t>1191116431E5</t>
  </si>
  <si>
    <t>JUANA AVELINA</t>
  </si>
  <si>
    <t>1001214695</t>
  </si>
  <si>
    <t>01214695</t>
  </si>
  <si>
    <t>1191116431E7</t>
  </si>
  <si>
    <t>1001332443</t>
  </si>
  <si>
    <t>01332443</t>
  </si>
  <si>
    <t>1191116431E9</t>
  </si>
  <si>
    <t>DESIGNACION COMO DIRECTOR DE I.E. DE:TICONA MACHACA, JUAN, Resolución N° 1659-12-UGELP</t>
  </si>
  <si>
    <t>VICTOR MANUEL</t>
  </si>
  <si>
    <t>1001325560</t>
  </si>
  <si>
    <t>01325560</t>
  </si>
  <si>
    <t>1191116441E1</t>
  </si>
  <si>
    <t>DESIGNACION COMO DIRECTIVO DE: PALOMINO CRUZ, RUBEN GUILVER SEGUN RSG Nº 279-2016</t>
  </si>
  <si>
    <t>MARIO EFRAIN</t>
  </si>
  <si>
    <t>1001314787</t>
  </si>
  <si>
    <t>01314787</t>
  </si>
  <si>
    <t>1191116441E2</t>
  </si>
  <si>
    <t>1001315057</t>
  </si>
  <si>
    <t>01315057</t>
  </si>
  <si>
    <t>1191116441E3</t>
  </si>
  <si>
    <t>1041285137</t>
  </si>
  <si>
    <t>41285137</t>
  </si>
  <si>
    <t>1191116441E5</t>
  </si>
  <si>
    <t>REUBICACION DE PLAZA OCUPADA : Resolución Nº 959-07-UGELP</t>
  </si>
  <si>
    <t>ANTUSA</t>
  </si>
  <si>
    <t>1001214541</t>
  </si>
  <si>
    <t>01214541</t>
  </si>
  <si>
    <t>1191116441E6</t>
  </si>
  <si>
    <t>REUBICACION DE PLAZA OCUPADA : Resolución Nº 1960-08-UGELP</t>
  </si>
  <si>
    <t>GAVINO</t>
  </si>
  <si>
    <t>NORA NELIDA</t>
  </si>
  <si>
    <t>1001797343</t>
  </si>
  <si>
    <t>01797343</t>
  </si>
  <si>
    <t>1191116441E7</t>
  </si>
  <si>
    <t>REUBICACION DE PLAZA OCUPADA : Resolución Nº 1962-08-UGELP</t>
  </si>
  <si>
    <t>1001308555</t>
  </si>
  <si>
    <t>01308555</t>
  </si>
  <si>
    <t>1191116441E8</t>
  </si>
  <si>
    <t>AYSEL ANGELA</t>
  </si>
  <si>
    <t>1001323918</t>
  </si>
  <si>
    <t>01323918</t>
  </si>
  <si>
    <t>1191116712E6</t>
  </si>
  <si>
    <t>ANGEL VIDAL</t>
  </si>
  <si>
    <t>1001321008</t>
  </si>
  <si>
    <t>01321008</t>
  </si>
  <si>
    <t>1191116431E2</t>
  </si>
  <si>
    <t>TEODORICA ELIZABETH</t>
  </si>
  <si>
    <t>1001235535</t>
  </si>
  <si>
    <t>01235535</t>
  </si>
  <si>
    <t>1191116431E6</t>
  </si>
  <si>
    <t>1001206158</t>
  </si>
  <si>
    <t>01206158</t>
  </si>
  <si>
    <t>921481215912</t>
  </si>
  <si>
    <t>TECNICO ADMINISTRATIVO</t>
  </si>
  <si>
    <t>TRANSFERENCIA DE PLAZA: RD N° 1784-2008-DREP</t>
  </si>
  <si>
    <t>1001200163</t>
  </si>
  <si>
    <t>01200163</t>
  </si>
  <si>
    <t>1112713312E6</t>
  </si>
  <si>
    <t>REUBICACION DE PLAZA OCUPADA: Resolución Nº 3361-16-UGELP</t>
  </si>
  <si>
    <t>FERNANDO TITO</t>
  </si>
  <si>
    <t>1025666468</t>
  </si>
  <si>
    <t>25666468</t>
  </si>
  <si>
    <t>1191116411E7</t>
  </si>
  <si>
    <t>1001210782</t>
  </si>
  <si>
    <t>01210782</t>
  </si>
  <si>
    <t>1191116421E0</t>
  </si>
  <si>
    <t>CESE A SOLICITUD DE: LLANOS VILCA, BENEDICTA BENITA, Resolución Nº 0902-2014-UGELP</t>
  </si>
  <si>
    <t>1001201662</t>
  </si>
  <si>
    <t>01201662</t>
  </si>
  <si>
    <t>1191116431E0</t>
  </si>
  <si>
    <t>YGNACIO</t>
  </si>
  <si>
    <t>BENEDICTO</t>
  </si>
  <si>
    <t>1001200970</t>
  </si>
  <si>
    <t>01200970</t>
  </si>
  <si>
    <t>1191116431E8</t>
  </si>
  <si>
    <t>RAMIRO ADOLFO</t>
  </si>
  <si>
    <t>1001231917</t>
  </si>
  <si>
    <t>01231917</t>
  </si>
  <si>
    <t>0701649</t>
  </si>
  <si>
    <t>LY035030</t>
  </si>
  <si>
    <t>CETPRO ARTE Y FOLKLORE</t>
  </si>
  <si>
    <t>1114116411E6</t>
  </si>
  <si>
    <t>UBICACION DE PROFESORES (de Directivo a Profesor) DE:CONDORI CHUCHI, LUIS</t>
  </si>
  <si>
    <t>1001221713</t>
  </si>
  <si>
    <t>01221713</t>
  </si>
  <si>
    <t>1114116411E0</t>
  </si>
  <si>
    <t>CESE DE : PINO SERRANO, LUCIO, Resolución Nº 2233-08-UGELP</t>
  </si>
  <si>
    <t>CAHUACHIA</t>
  </si>
  <si>
    <t>1001858821</t>
  </si>
  <si>
    <t>01858821</t>
  </si>
  <si>
    <t>1114116411E2</t>
  </si>
  <si>
    <t>CESE POR LIMITE DE EDAD DE: ALCOS ESCARCENA, CEFERINO, Resolución Nº 2612-14-UGELP</t>
  </si>
  <si>
    <t>CHUCHI</t>
  </si>
  <si>
    <t>1001286556</t>
  </si>
  <si>
    <t>01286556</t>
  </si>
  <si>
    <t>1114116411E3</t>
  </si>
  <si>
    <t>BENIGNO GABRIEL</t>
  </si>
  <si>
    <t>1001234905</t>
  </si>
  <si>
    <t>01234905</t>
  </si>
  <si>
    <t>1114116411E4</t>
  </si>
  <si>
    <t>RETIRO DEL SERVICIO POR LA 2da. DISPOSICION COMPLEMENTARIA TRANSITORIA Y FINAL LEY Nº 29944 DE: COLQUE MAMANI, CRISTOBAL GERVASIO</t>
  </si>
  <si>
    <t>1001855682</t>
  </si>
  <si>
    <t>01855682</t>
  </si>
  <si>
    <t>1114116411E5</t>
  </si>
  <si>
    <t>1001216925</t>
  </si>
  <si>
    <t>01216925</t>
  </si>
  <si>
    <t>1114116411E7</t>
  </si>
  <si>
    <t>1001305086</t>
  </si>
  <si>
    <t>01305086</t>
  </si>
  <si>
    <t>1114116411E9</t>
  </si>
  <si>
    <t>DESIGNACION COMO DIRECTIVO DE I.E. (R.S.G. 1551-2014) DE MENDIZABAL GIRON, FIDEL</t>
  </si>
  <si>
    <t>JUAN WILBERT</t>
  </si>
  <si>
    <t>1001343021</t>
  </si>
  <si>
    <t>01343021</t>
  </si>
  <si>
    <t>1114116421E1</t>
  </si>
  <si>
    <t>REUBICACION DE PLAZA OCUPADA : Resolución Nº 320-UGELP</t>
  </si>
  <si>
    <t>ARAMAYO</t>
  </si>
  <si>
    <t>NELIA LUZ</t>
  </si>
  <si>
    <t>1001296815</t>
  </si>
  <si>
    <t>01296815</t>
  </si>
  <si>
    <t>1114116421E2</t>
  </si>
  <si>
    <t>REUBICACION DE PLAZA OCUPADA : Resolución Nº 1126-07-UGELP</t>
  </si>
  <si>
    <t>DE PEÑALOZA</t>
  </si>
  <si>
    <t>SABINA HAYDEE</t>
  </si>
  <si>
    <t>1001219501</t>
  </si>
  <si>
    <t>01219501</t>
  </si>
  <si>
    <t>1114116421E3</t>
  </si>
  <si>
    <t>REUBICACION DE PLAZA OCUPADA : Resolución Nº 2436-08-UGELP</t>
  </si>
  <si>
    <t>MARQUINA FIDELIA</t>
  </si>
  <si>
    <t>1001230944</t>
  </si>
  <si>
    <t>01230944</t>
  </si>
  <si>
    <t>1115116511E4</t>
  </si>
  <si>
    <t>REUBICACION DE PLAZA OCUPADA: Resolución Nº 4694-15-UGELP</t>
  </si>
  <si>
    <t>SEGOVIA</t>
  </si>
  <si>
    <t>SENAYDA</t>
  </si>
  <si>
    <t>1009721146</t>
  </si>
  <si>
    <t>09721146</t>
  </si>
  <si>
    <t>1130613322E2</t>
  </si>
  <si>
    <t>REUBICACION DE PLAZA OCUPADA: Resolución Nº 4674-15-UGELP</t>
  </si>
  <si>
    <t>1001284856</t>
  </si>
  <si>
    <t>01284856</t>
  </si>
  <si>
    <t>1134213611E7</t>
  </si>
  <si>
    <t>REUBICACION DE PLAZA VACANTE: Resolución Nº 3243-14-UGELP</t>
  </si>
  <si>
    <t>ADAN WILLY</t>
  </si>
  <si>
    <t>1001332813</t>
  </si>
  <si>
    <t>01332813</t>
  </si>
  <si>
    <t>1114116411E8</t>
  </si>
  <si>
    <t>CESE A SOLICITUD DE: FLORES TITO, JACINTO ELEODORO, Resolución Nº 0903-2014-UGELP</t>
  </si>
  <si>
    <t>FELIX RUFINO</t>
  </si>
  <si>
    <t>1001691797</t>
  </si>
  <si>
    <t>01691797</t>
  </si>
  <si>
    <t>1164214322E1</t>
  </si>
  <si>
    <t>REUBICACION DE PLAZA OCUPADA: Resolución Nº 4670-15-UGELP</t>
  </si>
  <si>
    <t>BERNARDINA MIRLA</t>
  </si>
  <si>
    <t>1029511442</t>
  </si>
  <si>
    <t>29511442</t>
  </si>
  <si>
    <t>1259449</t>
  </si>
  <si>
    <t>LY045040</t>
  </si>
  <si>
    <t>CETPRO MANCO CAPAC</t>
  </si>
  <si>
    <t>1115116511E2</t>
  </si>
  <si>
    <t>JEFE DE AREA ACADEMICA</t>
  </si>
  <si>
    <t>CESE POR LIMITE DE EDAD DE: QUISPE PONCE, FRANCISCO JAVIER, Resolución Nº 2753-2013-UGELP</t>
  </si>
  <si>
    <t>1002431168</t>
  </si>
  <si>
    <t>02431168</t>
  </si>
  <si>
    <t>1115116511E3</t>
  </si>
  <si>
    <t>ENCARGATURA DE:ROJAS QUISPE, FERNANDO, Resolución Nº -</t>
  </si>
  <si>
    <t>NESTOR HILARIO</t>
  </si>
  <si>
    <t>1001343628</t>
  </si>
  <si>
    <t>01343628</t>
  </si>
  <si>
    <t>1025311</t>
  </si>
  <si>
    <t>LY065005</t>
  </si>
  <si>
    <t>CETPRO ACORA</t>
  </si>
  <si>
    <t>1173513411E0</t>
  </si>
  <si>
    <t>UBICACION DE PROFESORES (de Directivo a Profesor) DE:ABARCA DELGADO, FELICITAS</t>
  </si>
  <si>
    <t>1040216912</t>
  </si>
  <si>
    <t>40216912</t>
  </si>
  <si>
    <t>1161116711E2</t>
  </si>
  <si>
    <t>CESE POR LIMITE DE EDAD DE: CCAMA HUISA, MATEO, Resolución Nº 2766-2013-UGELP</t>
  </si>
  <si>
    <t>1001308331</t>
  </si>
  <si>
    <t>01308331</t>
  </si>
  <si>
    <t>1161116711E3</t>
  </si>
  <si>
    <t>1001318096</t>
  </si>
  <si>
    <t>01318096</t>
  </si>
  <si>
    <t>1161116711E4</t>
  </si>
  <si>
    <t>CESE DE JUAN DE DIOS GARAVITO CUEVA</t>
  </si>
  <si>
    <t>MARISOL BLANCA</t>
  </si>
  <si>
    <t>1001326313</t>
  </si>
  <si>
    <t>01326313</t>
  </si>
  <si>
    <t>1161116711E5</t>
  </si>
  <si>
    <t>RENE RAUL</t>
  </si>
  <si>
    <t>1001284473</t>
  </si>
  <si>
    <t>01284473</t>
  </si>
  <si>
    <t>CD1E13301915</t>
  </si>
  <si>
    <t>1001318847</t>
  </si>
  <si>
    <t>01318847</t>
  </si>
  <si>
    <t>0701623</t>
  </si>
  <si>
    <t>LY105006</t>
  </si>
  <si>
    <t>CETPRO HUATTA</t>
  </si>
  <si>
    <t>1171116112E2</t>
  </si>
  <si>
    <t>CESE A SOLICITUD DE: CHIPANA CUNO, JULIA FRANCISCA, Resolución Nº 1988-12-UGELP</t>
  </si>
  <si>
    <t>1001321879</t>
  </si>
  <si>
    <t>01321879</t>
  </si>
  <si>
    <t>1171116112E3</t>
  </si>
  <si>
    <t>REASIGNACION POR INTERES PERSONAL DE: HUANCA CASTRO, SERAFIN, Resolución Nº 2278-15-UGELSR</t>
  </si>
  <si>
    <t>JAIME FELIX</t>
  </si>
  <si>
    <t>1001301685</t>
  </si>
  <si>
    <t>01301685</t>
  </si>
  <si>
    <t>1171116112E5</t>
  </si>
  <si>
    <t>DESIGNACION COMO DIRECTIVO DE I.E. (R.S.G. 1551-2014) DE PUMA LOPEZ, RUBEN ELARD</t>
  </si>
  <si>
    <t>1001317978</t>
  </si>
  <si>
    <t>01317978</t>
  </si>
  <si>
    <t>1171116112E6</t>
  </si>
  <si>
    <t>CESE DE : TAPIA PARI, HILDA FAUSTINA, Resolución Nº 718-08-UGELP</t>
  </si>
  <si>
    <t>1001311525</t>
  </si>
  <si>
    <t>01311525</t>
  </si>
  <si>
    <t>1171116112E4</t>
  </si>
  <si>
    <t>REASIGNACION POR UNIDAD FAMILIAR DE: NUÑEZ BELLIDO, LEONARDO, Resolución Nº 0672-12-DUGELL</t>
  </si>
  <si>
    <t>LUCIO DALMIR</t>
  </si>
  <si>
    <t>1001300923</t>
  </si>
  <si>
    <t>01300923</t>
  </si>
  <si>
    <t>1155308</t>
  </si>
  <si>
    <t>LY135070</t>
  </si>
  <si>
    <t>CETPRO MAÑAZO</t>
  </si>
  <si>
    <t>1118116412E2</t>
  </si>
  <si>
    <t>PRESUPUESTO CAP - LEY 27491 RD 1209-02</t>
  </si>
  <si>
    <t>NANCY MARLENY</t>
  </si>
  <si>
    <t>1001308913</t>
  </si>
  <si>
    <t>01308913</t>
  </si>
  <si>
    <t>CD1E32401515</t>
  </si>
  <si>
    <t>1001343271</t>
  </si>
  <si>
    <t>01343271</t>
  </si>
  <si>
    <t>0547414</t>
  </si>
  <si>
    <t>LY165008</t>
  </si>
  <si>
    <t>CETPRO CCOTA</t>
  </si>
  <si>
    <t>1191116712E3</t>
  </si>
  <si>
    <t>CESE POR LIMITE DE EDAD DE: CHUQUIMAMANI CUNO, TIBURCIO, Resolución Nº 2719-2013-UGELP</t>
  </si>
  <si>
    <t>RUBEN ELARD</t>
  </si>
  <si>
    <t>1001285100</t>
  </si>
  <si>
    <t>01285100</t>
  </si>
  <si>
    <t>1191116712E4</t>
  </si>
  <si>
    <t>ENCARGATURA DE:TICONA APAZA, LEANDRO, Resolución Nº -</t>
  </si>
  <si>
    <t>1002428716</t>
  </si>
  <si>
    <t>02428716</t>
  </si>
  <si>
    <t>REASIGNACION POR UNIDAD FAMILIAR DE:QUISPE GORDILLO, MAXIMO, Resolución N° 4377-15-UGELP</t>
  </si>
  <si>
    <t>1191116712E5</t>
  </si>
  <si>
    <t>DARIO BONIFACIO</t>
  </si>
  <si>
    <t>1001209344</t>
  </si>
  <si>
    <t>01209344</t>
  </si>
  <si>
    <t>1191116712E8</t>
  </si>
  <si>
    <t>REASIG. DE YANARICO APAZA DAVID FABIAN RD. 1031-04 DREP</t>
  </si>
  <si>
    <t>DOMINGO SANTOS</t>
  </si>
  <si>
    <t>1001326220</t>
  </si>
  <si>
    <t>01326220</t>
  </si>
  <si>
    <t>1191116712E9</t>
  </si>
  <si>
    <t>RETIRO DEL SERVICIO POR LA 2da. DISPOSICION COMPLEMENTARIA TRANSITORIA Y FINAL LEY Nº 29944 DE: MORENO ROSADO, LIDIA ELENA</t>
  </si>
  <si>
    <t>1002145602</t>
  </si>
  <si>
    <t>02145602</t>
  </si>
  <si>
    <t>CD1E42501315</t>
  </si>
  <si>
    <t>VILMA SONIA</t>
  </si>
  <si>
    <t>1029604237</t>
  </si>
  <si>
    <t>29604237</t>
  </si>
  <si>
    <t>CD1E43501315</t>
  </si>
  <si>
    <t>SILVIA PATRICIA</t>
  </si>
  <si>
    <t>1001345053</t>
  </si>
  <si>
    <t>01345053</t>
  </si>
  <si>
    <t>1191116712E7</t>
  </si>
  <si>
    <t>REASIGNACION DE : YUPANQUI HOLGUIN, GUILLERMO, Resolución Nº 130-10-DREP</t>
  </si>
  <si>
    <t>1001800287</t>
  </si>
  <si>
    <t>01800287</t>
  </si>
  <si>
    <t>0701607</t>
  </si>
  <si>
    <t>LY165020</t>
  </si>
  <si>
    <t>CETPRO CAMATA</t>
  </si>
  <si>
    <t>1113116712E6</t>
  </si>
  <si>
    <t>CESE A SOLICITUD DE: ORTEGA CRUZ, BRAULIO, Resolución Nº 1993-14-UGELP</t>
  </si>
  <si>
    <t>1001307186</t>
  </si>
  <si>
    <t>01307186</t>
  </si>
  <si>
    <t>1113116712E0</t>
  </si>
  <si>
    <t>REUBICACION DE PLAZA OCUPADA : Resolución Nº 709-06-UGELP</t>
  </si>
  <si>
    <t>1001267522</t>
  </si>
  <si>
    <t>01267522</t>
  </si>
  <si>
    <t>1113116712E2</t>
  </si>
  <si>
    <t>1001296790</t>
  </si>
  <si>
    <t>01296790</t>
  </si>
  <si>
    <t>1113116712E3</t>
  </si>
  <si>
    <t>ALEXANDER WILLY</t>
  </si>
  <si>
    <t>1001316815</t>
  </si>
  <si>
    <t>01316815</t>
  </si>
  <si>
    <t>1113116712E4</t>
  </si>
  <si>
    <t>YLDA BARBARA</t>
  </si>
  <si>
    <t>1001234514</t>
  </si>
  <si>
    <t>01234514</t>
  </si>
  <si>
    <t>1113116712E5</t>
  </si>
  <si>
    <t>1001304256</t>
  </si>
  <si>
    <t>01304256</t>
  </si>
  <si>
    <t>LICENCIA SIN GOCE DE HABER POR MOTIVOS PARTICULARES DE:ALARCON MAMANI, GRACIELA, Resolución N° 2189, 2470</t>
  </si>
  <si>
    <t>CAROL PAMELA</t>
  </si>
  <si>
    <t>1042049403</t>
  </si>
  <si>
    <t>42049403</t>
  </si>
  <si>
    <t>1113116712E7</t>
  </si>
  <si>
    <t>EDSON GERMAN</t>
  </si>
  <si>
    <t>1001289389</t>
  </si>
  <si>
    <t>01289389</t>
  </si>
  <si>
    <t>1113116712E9</t>
  </si>
  <si>
    <t>ANDRES PAULINO</t>
  </si>
  <si>
    <t>1001215371</t>
  </si>
  <si>
    <t>01215371</t>
  </si>
  <si>
    <t>921481215918</t>
  </si>
  <si>
    <t>RENALDO</t>
  </si>
  <si>
    <t>1001267927</t>
  </si>
  <si>
    <t>01267927</t>
  </si>
  <si>
    <t>1113116712E8</t>
  </si>
  <si>
    <t>CESE DE PERSONAL NOMBRADO : SALAS VELASQUEZ, MAURO, Resolución Nº 1963-06-UGELP</t>
  </si>
  <si>
    <t>1001223371</t>
  </si>
  <si>
    <t>01223371</t>
  </si>
  <si>
    <t>1576560</t>
  </si>
  <si>
    <t>LY095005</t>
  </si>
  <si>
    <t>CETPRO INKATEC</t>
  </si>
  <si>
    <t>1114114332E5</t>
  </si>
  <si>
    <t>REUBICACION DE PLAZA VACANTE: Resolución Nº 317-14-UGELP</t>
  </si>
  <si>
    <t>1117114732E5</t>
  </si>
  <si>
    <t>SAUL HENRY</t>
  </si>
  <si>
    <t>1041438635</t>
  </si>
  <si>
    <t>41438635</t>
  </si>
  <si>
    <t>1331883</t>
  </si>
  <si>
    <t>LY024382</t>
  </si>
  <si>
    <t>E.B.A. AVANZADA</t>
  </si>
  <si>
    <t>CEBA - VILLA DEL LAGO</t>
  </si>
  <si>
    <t>1139415311E4</t>
  </si>
  <si>
    <t>CESE A SOLICITUD DE: ZELIO PONCE, JUVENAL ERACLEDES, Resolución Nº 0793-2015-UGELP</t>
  </si>
  <si>
    <t>SANTIAGO FELIX</t>
  </si>
  <si>
    <t>1001234401</t>
  </si>
  <si>
    <t>01234401</t>
  </si>
  <si>
    <t>1139415311E5</t>
  </si>
  <si>
    <t>CESE A SOLICITUD DE: BUSTAMANTE ALMONTE, MELITON, Resolución Nº 2095-13-UGELP</t>
  </si>
  <si>
    <t>WILMER FACTOR</t>
  </si>
  <si>
    <t>26</t>
  </si>
  <si>
    <t>1001264343</t>
  </si>
  <si>
    <t>01264343</t>
  </si>
  <si>
    <t>1139415311E6</t>
  </si>
  <si>
    <t>DESIGNACION COMO DIRECTIVO DE I.E. (R.S.G. 1551-2014) DE OVIEDO PACHAURI, JUAN</t>
  </si>
  <si>
    <t>1001341544</t>
  </si>
  <si>
    <t>01341544</t>
  </si>
  <si>
    <t>1139415311E7</t>
  </si>
  <si>
    <t>REUBICACION DE PLAZA OCUPADA : Resolución Nº 2031-08-UGELP</t>
  </si>
  <si>
    <t>1001224801</t>
  </si>
  <si>
    <t>01224801</t>
  </si>
  <si>
    <t>1139415311E8</t>
  </si>
  <si>
    <t>FELIPA ESTELA</t>
  </si>
  <si>
    <t>1001227065</t>
  </si>
  <si>
    <t>01227065</t>
  </si>
  <si>
    <t>LY027096</t>
  </si>
  <si>
    <t>1170118311E2</t>
  </si>
  <si>
    <t>DANIEL FLORENCIO</t>
  </si>
  <si>
    <t>1001209979</t>
  </si>
  <si>
    <t>01209979</t>
  </si>
  <si>
    <t>1170118311E4</t>
  </si>
  <si>
    <t>GERMAN NATALIO</t>
  </si>
  <si>
    <t>1001222230</t>
  </si>
  <si>
    <t>01222230</t>
  </si>
  <si>
    <t>1170118311E6</t>
  </si>
  <si>
    <t>DESIGNACION COMO DIRECTIVO DE I.E. (R.S.G. 1551-2014) DE CHURA CHURA, HILARIO</t>
  </si>
  <si>
    <t>1040378140</t>
  </si>
  <si>
    <t>40378140</t>
  </si>
  <si>
    <t>1170118311E7</t>
  </si>
  <si>
    <t>1001217293</t>
  </si>
  <si>
    <t>01217293</t>
  </si>
  <si>
    <t>1170118311E8</t>
  </si>
  <si>
    <t>WILLIAM PABLO</t>
  </si>
  <si>
    <t>1001310935</t>
  </si>
  <si>
    <t>01310935</t>
  </si>
  <si>
    <t>1170118311E5</t>
  </si>
  <si>
    <t>1001279718</t>
  </si>
  <si>
    <t>01279718</t>
  </si>
  <si>
    <t>1360148</t>
  </si>
  <si>
    <t>LY027100</t>
  </si>
  <si>
    <t>CEBA - JOSE ANTONIO ENCINAS</t>
  </si>
  <si>
    <t>1111218311E4</t>
  </si>
  <si>
    <t>CESE DE : FERREYROS PACORICONA, LUIS ALBERTO, Resolución Nº 2068-08-UGELP</t>
  </si>
  <si>
    <t>JOEL LOT</t>
  </si>
  <si>
    <t>1001308495</t>
  </si>
  <si>
    <t>01308495</t>
  </si>
  <si>
    <t>1111218311E2</t>
  </si>
  <si>
    <t>1001204509</t>
  </si>
  <si>
    <t>01204509</t>
  </si>
  <si>
    <t>1111218311E3</t>
  </si>
  <si>
    <t>1001217455</t>
  </si>
  <si>
    <t>01217455</t>
  </si>
  <si>
    <t>1111218311E5</t>
  </si>
  <si>
    <t>1001221967</t>
  </si>
  <si>
    <t>01221967</t>
  </si>
  <si>
    <t>1111218311E6</t>
  </si>
  <si>
    <t>1001230382</t>
  </si>
  <si>
    <t>01230382</t>
  </si>
  <si>
    <t>LY037009</t>
  </si>
  <si>
    <t>1101118411E2</t>
  </si>
  <si>
    <t>RENE ROBERTO</t>
  </si>
  <si>
    <t>1001231459</t>
  </si>
  <si>
    <t>01231459</t>
  </si>
  <si>
    <t>1101118411E0</t>
  </si>
  <si>
    <t>DESIGNACION COMO DIRECTIVO DE I.E. (R.S.G. 1551-2014) DE TITO OJEDA, SANTIAGO FELIX</t>
  </si>
  <si>
    <t>MENACHO</t>
  </si>
  <si>
    <t>1001263408</t>
  </si>
  <si>
    <t>01263408</t>
  </si>
  <si>
    <t>1101118411E5</t>
  </si>
  <si>
    <t>1001282754</t>
  </si>
  <si>
    <t>01282754</t>
  </si>
  <si>
    <t>1101118411E6</t>
  </si>
  <si>
    <t>CESE DE PERSONAL NOMBRADO : MUÑOZ VASQUEZ, NORMA LUZ, Resolución Nº 1151-07-UGELP</t>
  </si>
  <si>
    <t>SEBASTIANA YNES</t>
  </si>
  <si>
    <t>1001486693</t>
  </si>
  <si>
    <t>01486693</t>
  </si>
  <si>
    <t>1101118411E7</t>
  </si>
  <si>
    <t>EDDY SALVADOR</t>
  </si>
  <si>
    <t>1001839607</t>
  </si>
  <si>
    <t>01839607</t>
  </si>
  <si>
    <t>1101118411E8</t>
  </si>
  <si>
    <t>QUISO</t>
  </si>
  <si>
    <t>JOSE ELIGIO</t>
  </si>
  <si>
    <t>1001310604</t>
  </si>
  <si>
    <t>01310604</t>
  </si>
  <si>
    <t>1101118411E9</t>
  </si>
  <si>
    <t>ELIO MACARIO</t>
  </si>
  <si>
    <t>1002143401</t>
  </si>
  <si>
    <t>02143401</t>
  </si>
  <si>
    <t>1101118421E2</t>
  </si>
  <si>
    <t>CESE GODOY GUTIERREZ ISAIAS BERNARDO RD. 1602-04</t>
  </si>
  <si>
    <t>IRENE ROSA</t>
  </si>
  <si>
    <t>1001206906</t>
  </si>
  <si>
    <t>01206906</t>
  </si>
  <si>
    <t>1101118421E4</t>
  </si>
  <si>
    <t>ZENAIDA ODILIA</t>
  </si>
  <si>
    <t>1001217467</t>
  </si>
  <si>
    <t>01217467</t>
  </si>
  <si>
    <t>1101118421E6</t>
  </si>
  <si>
    <t>CESE VENEGAS LOZA ISMAEL RD. 3114-03</t>
  </si>
  <si>
    <t>1001205137</t>
  </si>
  <si>
    <t>01205137</t>
  </si>
  <si>
    <t>1121110321E5</t>
  </si>
  <si>
    <t>REUBICACION DE PLAZA VACANTE: Resolución Nº DEL 2005</t>
  </si>
  <si>
    <t>1001317644</t>
  </si>
  <si>
    <t>01317644</t>
  </si>
  <si>
    <t>LY037014</t>
  </si>
  <si>
    <t>1152118411E5</t>
  </si>
  <si>
    <t>REASIGNACION POR SALUD DE: FLORES LUNA, MARTHA OFELIA, Resolución Nº 6198-11-UGEL03 LIMA</t>
  </si>
  <si>
    <t>1001333535</t>
  </si>
  <si>
    <t>01333535</t>
  </si>
  <si>
    <t>1152118411E0</t>
  </si>
  <si>
    <t>CESE POR LIMITE DE EDAD DE: QUILCA AGUILAR, FRANCISCO, Resolución Nº 2608-14-UGELP</t>
  </si>
  <si>
    <t>1001327315</t>
  </si>
  <si>
    <t>01327315</t>
  </si>
  <si>
    <t>1152118411E2</t>
  </si>
  <si>
    <t>REUBICACION DE PLAZA VACANTE: Resolución Nº ERROR EN REUBICACION</t>
  </si>
  <si>
    <t>JAVIER ELI</t>
  </si>
  <si>
    <t>1040785199</t>
  </si>
  <si>
    <t>40785199</t>
  </si>
  <si>
    <t>1152118411E3</t>
  </si>
  <si>
    <t>DESIGNACION COMO DIRECTIVO DE I.E. (R.S.G. 1551-2014) DE CHAMBILLA JALIRE, JHON EMERSON</t>
  </si>
  <si>
    <t>CLARET</t>
  </si>
  <si>
    <t>1041152997</t>
  </si>
  <si>
    <t>41152997</t>
  </si>
  <si>
    <t>1152118411E4</t>
  </si>
  <si>
    <t>CESE POR LIMITE DE EDAD DE: COAQUIRA CASTANEDA, BARTOLOME, Resolución Nº 2718-2013-UGELP</t>
  </si>
  <si>
    <t>1001213919</t>
  </si>
  <si>
    <t>01213919</t>
  </si>
  <si>
    <t>1152118411E8</t>
  </si>
  <si>
    <t>LIZANDRO</t>
  </si>
  <si>
    <t>1001221506</t>
  </si>
  <si>
    <t>01221506</t>
  </si>
  <si>
    <t>LICENCIA SIN GOCE DE HABER POR MOTIVOS PARTICULARES DE:LUNA VILCA, LIZANDRO, Resolución N° 1949-2017</t>
  </si>
  <si>
    <t>1002146354</t>
  </si>
  <si>
    <t>02146354</t>
  </si>
  <si>
    <t>1152118411E9</t>
  </si>
  <si>
    <t>CESE POR LIMITE DE EDAD DE: OLAGUIVEL BEDREGAL, ARTEMIO FRANCISCO, Resolución Nº 4179-15-UGELP</t>
  </si>
  <si>
    <t>PERCY LEON</t>
  </si>
  <si>
    <t>1001305377</t>
  </si>
  <si>
    <t>01305377</t>
  </si>
  <si>
    <t>1152118421E1</t>
  </si>
  <si>
    <t>ZUBIA</t>
  </si>
  <si>
    <t>JUAN JAVIER</t>
  </si>
  <si>
    <t>1002391411</t>
  </si>
  <si>
    <t>02391411</t>
  </si>
  <si>
    <t>1152118421E3</t>
  </si>
  <si>
    <t>CESE DE JUAN TEMISTOCLES LOPEZ MONGE, SEGUN RD. 1932-04-DREP</t>
  </si>
  <si>
    <t>1360130</t>
  </si>
  <si>
    <t>LY037077</t>
  </si>
  <si>
    <t>CEBA - 45 EMILIO ROMERO PADILLA</t>
  </si>
  <si>
    <t>1188118411E7</t>
  </si>
  <si>
    <t>CESE A SOLICITUD DE: HUANCA MAMANI, JUAN CARLOS, Resolución Nº 1955-14-UGELP</t>
  </si>
  <si>
    <t>HECTOR RAUL</t>
  </si>
  <si>
    <t>1001287196</t>
  </si>
  <si>
    <t>01287196</t>
  </si>
  <si>
    <t>1188118411E0</t>
  </si>
  <si>
    <t>REASIGNACION POR INTERES PERSONAL DE:ALEMAN CRUZ, LUCILA ISABEL, Resolución N° 440-13-UGELP</t>
  </si>
  <si>
    <t>YUNCA</t>
  </si>
  <si>
    <t>1001208183</t>
  </si>
  <si>
    <t>01208183</t>
  </si>
  <si>
    <t>1188118411E2</t>
  </si>
  <si>
    <t>CESE A SOLICITUD DE: CHAMBI ARI, ELISEO DAVID, Resolución Nº 1414-11-DREP</t>
  </si>
  <si>
    <t>1001216120</t>
  </si>
  <si>
    <t>01216120</t>
  </si>
  <si>
    <t>1188118411E3</t>
  </si>
  <si>
    <t>CESE POR FALLECIMIENTO DE: FLORES CATACORA, HILDA FELIPA, Resolución Nº 2663-14-UGELP</t>
  </si>
  <si>
    <t>1001760614</t>
  </si>
  <si>
    <t>01760614</t>
  </si>
  <si>
    <t>1188118411E5</t>
  </si>
  <si>
    <t>DESIGNACION COMO DIRECTIVO DE I.E. (R.S.G. 1551-2014) DE MAMANI MONTES, JOEL LOT</t>
  </si>
  <si>
    <t>LESTER FERRER</t>
  </si>
  <si>
    <t>1001560236</t>
  </si>
  <si>
    <t>01560236</t>
  </si>
  <si>
    <t>1188118411E6</t>
  </si>
  <si>
    <t>1001217187</t>
  </si>
  <si>
    <t>01217187</t>
  </si>
  <si>
    <t>1188118411E8</t>
  </si>
  <si>
    <t>LICENCIA SIN GOCE DE HABER POR MOTIVOS PARTICULARES DE:JAPURA ESCARCENA, NELLY HILDA, Resolución N° 1613, 2474</t>
  </si>
  <si>
    <t>YANETH ROXANA</t>
  </si>
  <si>
    <t>1046523413</t>
  </si>
  <si>
    <t>46523413</t>
  </si>
  <si>
    <t>REUBICACION DE PLAZA OCUPADA : Resolución Nº 367-06-UGELP</t>
  </si>
  <si>
    <t>NELLY HILDA</t>
  </si>
  <si>
    <t>1001306557</t>
  </si>
  <si>
    <t>01306557</t>
  </si>
  <si>
    <t>1188118411E9</t>
  </si>
  <si>
    <t>CESE POR LIMITE DE EDAD DE: ORTIZ VARGAS, LUIS, Resolución Nº 4182-15-UGELP</t>
  </si>
  <si>
    <t>1001287934</t>
  </si>
  <si>
    <t>01287934</t>
  </si>
  <si>
    <t>1188118421E1</t>
  </si>
  <si>
    <t>REASIGNACION POR INTERES PERSONAL DE: CONDORI ORTIZ, CRISPIN, Resolución Nº 2717-12-UGELP</t>
  </si>
  <si>
    <t>JUANA FRANCISCA</t>
  </si>
  <si>
    <t>1001280966</t>
  </si>
  <si>
    <t>01280966</t>
  </si>
  <si>
    <t>1188118411E4</t>
  </si>
  <si>
    <t>SANTOS DE TUERO</t>
  </si>
  <si>
    <t>NILDA CARINA BEATRIZ</t>
  </si>
  <si>
    <t>1001223654</t>
  </si>
  <si>
    <t>01223654</t>
  </si>
  <si>
    <t>1360155</t>
  </si>
  <si>
    <t>LY047067</t>
  </si>
  <si>
    <t>CEBA - 32</t>
  </si>
  <si>
    <t>1187118521E2</t>
  </si>
  <si>
    <t>UBICACION DE PROFESORES (de Directivo a Profesor) DE:CUSI ALFARO, MARCOS</t>
  </si>
  <si>
    <t>1001837623</t>
  </si>
  <si>
    <t>01837623</t>
  </si>
  <si>
    <t>1187118511E3</t>
  </si>
  <si>
    <t>SERAFIN ENRIQUE</t>
  </si>
  <si>
    <t>1001209049</t>
  </si>
  <si>
    <t>01209049</t>
  </si>
  <si>
    <t>1187118511E6</t>
  </si>
  <si>
    <t>1001234611</t>
  </si>
  <si>
    <t>01234611</t>
  </si>
  <si>
    <t>1187118511E8</t>
  </si>
  <si>
    <t>CHALLCHA</t>
  </si>
  <si>
    <t>ANTONIO SANTIAGO</t>
  </si>
  <si>
    <t>1001215579</t>
  </si>
  <si>
    <t>01215579</t>
  </si>
  <si>
    <t>1187118511E9</t>
  </si>
  <si>
    <t>1001226668</t>
  </si>
  <si>
    <t>01226668</t>
  </si>
  <si>
    <t>1187118521E1</t>
  </si>
  <si>
    <t>DESIGNACION COMO DIRECTIVO DE I.E. (R.S.G. 1551-2014) DE CUSI ALFARO, MARCOS</t>
  </si>
  <si>
    <t>1187118521E3</t>
  </si>
  <si>
    <t>GONGORA</t>
  </si>
  <si>
    <t>FOLLANO</t>
  </si>
  <si>
    <t>MATILDE ELIZABETH</t>
  </si>
  <si>
    <t>1001289011</t>
  </si>
  <si>
    <t>01289011</t>
  </si>
  <si>
    <t>CD1E12501017</t>
  </si>
  <si>
    <t>1187118511E5</t>
  </si>
  <si>
    <t>CESE A SOLICITUD DE: FLORES MAMANI, MERCEDES FRANCISCA, Resolución Nº 2626-16-UGELP</t>
  </si>
  <si>
    <t>1002265942</t>
  </si>
  <si>
    <t>02265942</t>
  </si>
  <si>
    <t>1024314</t>
  </si>
  <si>
    <t>LY047142</t>
  </si>
  <si>
    <t>CEBA - SANTA ROSA</t>
  </si>
  <si>
    <t>1135218511E6</t>
  </si>
  <si>
    <t>CESE DE PERSONAL NOMBRADO : TINTAYA APAZA, HIPOLITO, Resolución Nº 798-06-DREP</t>
  </si>
  <si>
    <t>1001311458</t>
  </si>
  <si>
    <t>01311458</t>
  </si>
  <si>
    <t>1135218511E2</t>
  </si>
  <si>
    <t>REASIGNACION POR INTERES PERSONAL DE: AQUINO PACHECO, BILMA JULIA, Resolución Nº 088-2017-UGELAQP NORTE</t>
  </si>
  <si>
    <t>1135218511E3</t>
  </si>
  <si>
    <t>SILVIA JULIA</t>
  </si>
  <si>
    <t>1001288987</t>
  </si>
  <si>
    <t>01288987</t>
  </si>
  <si>
    <t>1135218511E4</t>
  </si>
  <si>
    <t>1001229561</t>
  </si>
  <si>
    <t>01229561</t>
  </si>
  <si>
    <t>1135218511E5</t>
  </si>
  <si>
    <t>1002142517</t>
  </si>
  <si>
    <t>02142517</t>
  </si>
  <si>
    <t>1135218511E8</t>
  </si>
  <si>
    <t>SABALAGA</t>
  </si>
  <si>
    <t>1001228732</t>
  </si>
  <si>
    <t>01228732</t>
  </si>
  <si>
    <t>1360122</t>
  </si>
  <si>
    <t>LY137100</t>
  </si>
  <si>
    <t>CEBA - MAÑAZO</t>
  </si>
  <si>
    <t>1111218412E2</t>
  </si>
  <si>
    <t>REUBICACION DE PLAZA OCUPADA : Resolución Nº 981-04-PUNO</t>
  </si>
  <si>
    <t>1001229488</t>
  </si>
  <si>
    <t>01229488</t>
  </si>
  <si>
    <t>1111218412E3</t>
  </si>
  <si>
    <t>REUBICACION DE PLAZA OCUPADA : Resolución Nº 1096-04-UGELP</t>
  </si>
  <si>
    <t>BUENAVENTURA JUSTO</t>
  </si>
  <si>
    <t>1002145579</t>
  </si>
  <si>
    <t>02145579</t>
  </si>
  <si>
    <t>1111218412E4</t>
  </si>
  <si>
    <t>HERENCIA</t>
  </si>
  <si>
    <t>FELIX EDUARDO</t>
  </si>
  <si>
    <t>1001304926</t>
  </si>
  <si>
    <t>01304926</t>
  </si>
  <si>
    <t>1111218412E5</t>
  </si>
  <si>
    <t>REASIGNACION POR UNIDAD FAMILIAR DE:TICONA SARAVIA, JUANA FRANCISCA, Resolución N° 4378-15-UGELP</t>
  </si>
  <si>
    <t>1001319782</t>
  </si>
  <si>
    <t>01319782</t>
  </si>
  <si>
    <t>1111218412E6</t>
  </si>
  <si>
    <t>SAGA</t>
  </si>
  <si>
    <t>DEMETRIA</t>
  </si>
  <si>
    <t>1001769122</t>
  </si>
  <si>
    <t>01769122</t>
  </si>
  <si>
    <t>1564590</t>
  </si>
  <si>
    <t>LY047150</t>
  </si>
  <si>
    <t>CEBA APLICACION PEDAGOGICO PUBLICO PUNO</t>
  </si>
  <si>
    <t>1135218511E9</t>
  </si>
  <si>
    <t>REUBICACION DE PLAZA VACANTE: Resolución Nº 1290-14-UGELP</t>
  </si>
  <si>
    <t>JHON EMERSON</t>
  </si>
  <si>
    <t>1001309478</t>
  </si>
  <si>
    <t>01309478</t>
  </si>
  <si>
    <t>0521195</t>
  </si>
  <si>
    <t>LY048005</t>
  </si>
  <si>
    <t>ED. BASICA ESPECIAL</t>
  </si>
  <si>
    <t>CEBE NIÑO JESUS DE PRAGA PUNO</t>
  </si>
  <si>
    <t>1161119511E0</t>
  </si>
  <si>
    <t>ROBIN LEOPOLDO</t>
  </si>
  <si>
    <t>1001304828</t>
  </si>
  <si>
    <t>01304828</t>
  </si>
  <si>
    <t>1161119521E3</t>
  </si>
  <si>
    <t>CESE A SOLICITUD DE: PROVINCIA MURILLO, EDGAR ALBINO, Resolución Nº 1961-12-UGELP</t>
  </si>
  <si>
    <t>MARINA INES</t>
  </si>
  <si>
    <t>1001482436</t>
  </si>
  <si>
    <t>01482436</t>
  </si>
  <si>
    <t>1161119511E2</t>
  </si>
  <si>
    <t>1001212735</t>
  </si>
  <si>
    <t>01212735</t>
  </si>
  <si>
    <t>1161119511E3</t>
  </si>
  <si>
    <t>ASCENSO A CARGOS DIRECTIVOS : BARRA RAMOS, ELSA BETTY, Resolución Nº 1867-06-UGELP</t>
  </si>
  <si>
    <t>LIZBETH VILMA</t>
  </si>
  <si>
    <t>1043461150</t>
  </si>
  <si>
    <t>43461150</t>
  </si>
  <si>
    <t>1161119511E5</t>
  </si>
  <si>
    <t>1001230919</t>
  </si>
  <si>
    <t>01230919</t>
  </si>
  <si>
    <t>1161119511E6</t>
  </si>
  <si>
    <t>REASIG. DE PERSONAL NOMBRADO : DE LA RIVA PEREZ, YAGI LIBERTAD, Resolución Nº 220.-07-UGELP</t>
  </si>
  <si>
    <t>MANDAMIENTO</t>
  </si>
  <si>
    <t>1040338888</t>
  </si>
  <si>
    <t>40338888</t>
  </si>
  <si>
    <t>1161119511E7</t>
  </si>
  <si>
    <t>REASIGNACION POR INTERES PERSONAL DE: GARCES TAPIA, YADIRA, Resolución Nº 15144-16-UGEL 02 RIMAC</t>
  </si>
  <si>
    <t>MADUEÑO</t>
  </si>
  <si>
    <t>YESENIA YAQUELINE</t>
  </si>
  <si>
    <t>1044292173</t>
  </si>
  <si>
    <t>44292173</t>
  </si>
  <si>
    <t>1161119511E9</t>
  </si>
  <si>
    <t>HIDALGO</t>
  </si>
  <si>
    <t>BESST KATHERINE</t>
  </si>
  <si>
    <t>1029668852</t>
  </si>
  <si>
    <t>29668852</t>
  </si>
  <si>
    <t>1161119521E0</t>
  </si>
  <si>
    <t>REUBICACION Y/O ADECUACION DE PLAZA VACANTE : Resolución Nº 965-06-UGELP</t>
  </si>
  <si>
    <t>HUANCCOLLO</t>
  </si>
  <si>
    <t>IRENE BRENDA</t>
  </si>
  <si>
    <t>E</t>
  </si>
  <si>
    <t>1048591319</t>
  </si>
  <si>
    <t>48591319</t>
  </si>
  <si>
    <t>1161119521E1</t>
  </si>
  <si>
    <t>MARTHA EUFEMIA</t>
  </si>
  <si>
    <t>1002145851</t>
  </si>
  <si>
    <t>02145851</t>
  </si>
  <si>
    <t>1161119521E2</t>
  </si>
  <si>
    <t>PEDRO PABLO</t>
  </si>
  <si>
    <t>1002146456</t>
  </si>
  <si>
    <t>02146456</t>
  </si>
  <si>
    <t>1161119521E6</t>
  </si>
  <si>
    <t>CESE A SOLICITUD DE: RAMOS ARUQUIPA, ROLANDO CELSO, Resolución Nº 911-12-UGELP</t>
  </si>
  <si>
    <t>CENTELLAS</t>
  </si>
  <si>
    <t>1001343664</t>
  </si>
  <si>
    <t>01343664</t>
  </si>
  <si>
    <t>1161119521E7</t>
  </si>
  <si>
    <t>ASCENSO A CARGOS DIRECTIVOS : RIVAS APAZA, JUAN ALBERTO, Resolución Nº 1938-06-UGELP</t>
  </si>
  <si>
    <t>ENCARGATURA DE:BANEGAS CARIAPAZA, MARINA INES, Resolución Nº -</t>
  </si>
  <si>
    <t>LESY BERLY</t>
  </si>
  <si>
    <t>1080497980</t>
  </si>
  <si>
    <t>80497980</t>
  </si>
  <si>
    <t>1161119511E8</t>
  </si>
  <si>
    <t>CESE A SOLICITUD DE: GARCIA RONDON, MIRIAM TEODOSIA, Resolución Nº 2774-2017-UGELP</t>
  </si>
  <si>
    <t>1001305115</t>
  </si>
  <si>
    <t>01305115</t>
  </si>
  <si>
    <t>1161119521E8</t>
  </si>
  <si>
    <t>CESE A SOLICITUD DE: SALAZAR AGUILAR, ZOILA BETHZABE, Resolución Nº 2899-15-UGELP</t>
  </si>
  <si>
    <t>LILIAN MARGOT</t>
  </si>
  <si>
    <t>1006831588</t>
  </si>
  <si>
    <t>06831588</t>
  </si>
  <si>
    <t>1161119521E9</t>
  </si>
  <si>
    <t>AGRIPINA LUCRECIA</t>
  </si>
  <si>
    <t>1001327562</t>
  </si>
  <si>
    <t>01327562</t>
  </si>
  <si>
    <t>1161119521E4</t>
  </si>
  <si>
    <t>ASISTENTE SOCIAL II</t>
  </si>
  <si>
    <t>CESE DE : QUISPE ALMANZA, AGRIPINA, Resolución Nº 0017-08-DREP</t>
  </si>
  <si>
    <t>FRANCISCA MALTILDE</t>
  </si>
  <si>
    <t>1001229038</t>
  </si>
  <si>
    <t>01229038</t>
  </si>
  <si>
    <t>1161119511E4</t>
  </si>
  <si>
    <t>CESE POR FALLECIMIENTO DE: BLANCO RODRIGUEZ, EDGAR EDOY, Resolución Nº 1507-12-UGELP</t>
  </si>
  <si>
    <t>GABRIEL</t>
  </si>
  <si>
    <t>1001263052</t>
  </si>
  <si>
    <t>01263052</t>
  </si>
  <si>
    <t>1161119521E5</t>
  </si>
  <si>
    <t>1001205391</t>
  </si>
  <si>
    <t>01205391</t>
  </si>
  <si>
    <t>1025881</t>
  </si>
  <si>
    <t>LY048010</t>
  </si>
  <si>
    <t>PRITE PUNO</t>
  </si>
  <si>
    <t>1112119511E7</t>
  </si>
  <si>
    <t>NOMB DIRECTIVO DE DUE¥AS RAMOS MIRIAM</t>
  </si>
  <si>
    <t>1001307260</t>
  </si>
  <si>
    <t>01307260</t>
  </si>
  <si>
    <t>1112119511E2</t>
  </si>
  <si>
    <t>1001227127</t>
  </si>
  <si>
    <t>01227127</t>
  </si>
  <si>
    <t>1112119511E5</t>
  </si>
  <si>
    <t>DAICY</t>
  </si>
  <si>
    <t>1001324898</t>
  </si>
  <si>
    <t>01324898</t>
  </si>
  <si>
    <t>1112119511E6</t>
  </si>
  <si>
    <t>DESIGNACION COMO DIRECTIVO DE I.E. (R.S.G. 1551-2014) DE QUIZA GALLEGOS, ELIZABETH</t>
  </si>
  <si>
    <t>YULY MARISOL</t>
  </si>
  <si>
    <t>1072083866</t>
  </si>
  <si>
    <t>72083866</t>
  </si>
  <si>
    <t>1112119511E3</t>
  </si>
  <si>
    <t>REASIGNACION POR INTERES PERSONAL DE:ENCINAS ALFARO, LILIAN MARGOT, Resolución N° 4410-16-UGELP</t>
  </si>
  <si>
    <t>ORLANDO NESTOR</t>
  </si>
  <si>
    <t>1001309868</t>
  </si>
  <si>
    <t>01309868</t>
  </si>
  <si>
    <t>1112119511E4</t>
  </si>
  <si>
    <t>JULIETA ZULEMA</t>
  </si>
  <si>
    <t>1001305151</t>
  </si>
  <si>
    <t>01305151</t>
  </si>
  <si>
    <t>21C000125641</t>
  </si>
  <si>
    <t>Programa Presupuestal 0106 Inclusión de niños, niñas y jóvenes con discapacidad en la educación básica y técnico productiva</t>
  </si>
  <si>
    <t>TERAPISTA FISICO</t>
  </si>
  <si>
    <t>DENNYS OTHOYO</t>
  </si>
  <si>
    <t>45821651</t>
  </si>
  <si>
    <t>1024595</t>
  </si>
  <si>
    <t>LY048015</t>
  </si>
  <si>
    <t>CEBE NUESTRA SEÑORA DE COPACABANA</t>
  </si>
  <si>
    <t>1162119511E0</t>
  </si>
  <si>
    <t>REUBICACION DE PLAZA OCUPADA : Resolución Nº RD.095-06-UGEL</t>
  </si>
  <si>
    <t>NANCY GLORIA</t>
  </si>
  <si>
    <t>1001307814</t>
  </si>
  <si>
    <t>01307814</t>
  </si>
  <si>
    <t>1162119511E2</t>
  </si>
  <si>
    <t>1029642927</t>
  </si>
  <si>
    <t>29642927</t>
  </si>
  <si>
    <t>1162119511E3</t>
  </si>
  <si>
    <t>LOZADA</t>
  </si>
  <si>
    <t>ANA MARCELA</t>
  </si>
  <si>
    <t>1029718641</t>
  </si>
  <si>
    <t>29718641</t>
  </si>
  <si>
    <t>1162119511E4</t>
  </si>
  <si>
    <t>RETIRO DEL SERVICIO POR LA 2da. DISPOSICION COMPLEMENTARIA TRANSITORIA Y FINAL LEY Nº 29944 DE: PINO DIAZ, SIR HENRY</t>
  </si>
  <si>
    <t>1001315192</t>
  </si>
  <si>
    <t>01315192</t>
  </si>
  <si>
    <t>1162119511E6</t>
  </si>
  <si>
    <t>REASIGNACION INTER-REGION DE: VALDEZ ORTEGA, VENANCIO FELIX, Resolución Nº 716-06-TACNA</t>
  </si>
  <si>
    <t>JUAN EDGAR</t>
  </si>
  <si>
    <t>1041134541</t>
  </si>
  <si>
    <t>41134541</t>
  </si>
  <si>
    <t>1162119511E7</t>
  </si>
  <si>
    <t>NIEVES MARISOL</t>
  </si>
  <si>
    <t>1001316767</t>
  </si>
  <si>
    <t>01316767</t>
  </si>
  <si>
    <t>1162119511E5</t>
  </si>
  <si>
    <t>ASISTENTE SOCIAL</t>
  </si>
  <si>
    <t>TERRAZAS</t>
  </si>
  <si>
    <t>1001486645</t>
  </si>
  <si>
    <t>01486645</t>
  </si>
  <si>
    <t>1162119521E1</t>
  </si>
  <si>
    <t>CHOFER I</t>
  </si>
  <si>
    <t>REUBICACION DE PLAZA OCUPADA : Resolución Nº 618-09-UGELP</t>
  </si>
  <si>
    <t>JULIO JESUS</t>
  </si>
  <si>
    <t>1001210698</t>
  </si>
  <si>
    <t>01210698</t>
  </si>
  <si>
    <t>1162119511E8</t>
  </si>
  <si>
    <t>1001212138</t>
  </si>
  <si>
    <t>01212138</t>
  </si>
  <si>
    <t>1162119511E9</t>
  </si>
  <si>
    <t>BENITES</t>
  </si>
  <si>
    <t>DOMINGA MAGNOLI</t>
  </si>
  <si>
    <t>1001310691</t>
  </si>
  <si>
    <t>01310691</t>
  </si>
  <si>
    <t>1704063</t>
  </si>
  <si>
    <t>LY048017</t>
  </si>
  <si>
    <t>CREBE</t>
  </si>
  <si>
    <t>1113213512E3</t>
  </si>
  <si>
    <t>REUBICACION DE PLAZA VACANTE: Resolución Nº 4696-15-UGELP</t>
  </si>
  <si>
    <t>1001869483</t>
  </si>
  <si>
    <t>01869483</t>
  </si>
  <si>
    <t>Estudiantes por Grado</t>
  </si>
  <si>
    <t>DRE</t>
  </si>
  <si>
    <t>UGEL</t>
  </si>
  <si>
    <t>Departamento</t>
  </si>
  <si>
    <t>Provincia</t>
  </si>
  <si>
    <t>Distrito</t>
  </si>
  <si>
    <t>Centro Poblado</t>
  </si>
  <si>
    <t>Cód. Mod.</t>
  </si>
  <si>
    <t>Anexo</t>
  </si>
  <si>
    <t>Nombre de IE</t>
  </si>
  <si>
    <t>Nivel</t>
  </si>
  <si>
    <t>Modalidad</t>
  </si>
  <si>
    <t>Tipo IE</t>
  </si>
  <si>
    <t>Matrícula Definitiva</t>
  </si>
  <si>
    <t>Matricula En Proceso</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</si>
  <si>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</si>
  <si>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</si>
  <si>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</si>
  <si>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</si>
  <si>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</si>
  <si>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</si>
  <si>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</si>
  <si>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</si>
  <si>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</si>
  <si>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</si>
  <si>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</si>
  <si>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</si>
  <si>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</si>
  <si>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</si>
  <si>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</si>
  <si>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MORO</t>
  </si>
  <si>
    <t xml:space="preserve">Educación Básica Regular      </t>
  </si>
  <si>
    <t xml:space="preserve">A1  - Pública - Sector Educación                                  </t>
  </si>
  <si>
    <t>LLACHON</t>
  </si>
  <si>
    <t>CCOTOS</t>
  </si>
  <si>
    <t>ISAÑURA</t>
  </si>
  <si>
    <t>CHAPA</t>
  </si>
  <si>
    <t>YAPURA</t>
  </si>
  <si>
    <t>MACHACMARCA</t>
  </si>
  <si>
    <t>ANCCACCA</t>
  </si>
  <si>
    <t>JILATAMARCA</t>
  </si>
  <si>
    <t>CCOPAYA</t>
  </si>
  <si>
    <t>SACUYO</t>
  </si>
  <si>
    <t>HUAJSAPATA</t>
  </si>
  <si>
    <t>LA INMACULADA</t>
  </si>
  <si>
    <t xml:space="preserve">B2  - Privada - Parroquial                                        </t>
  </si>
  <si>
    <t>AZOGUINE</t>
  </si>
  <si>
    <t>ADVENTISTA PUNO</t>
  </si>
  <si>
    <t xml:space="preserve">B4  - Privada - Particular                                        </t>
  </si>
  <si>
    <t>THUNCO</t>
  </si>
  <si>
    <t>SOCCA</t>
  </si>
  <si>
    <t>VILLA FATIMA</t>
  </si>
  <si>
    <t>THUNUHUAYA</t>
  </si>
  <si>
    <t>SAN JUAN BAUTISTA</t>
  </si>
  <si>
    <t>CHANU CHANU ETAPA 1</t>
  </si>
  <si>
    <t>JAYU JAYU</t>
  </si>
  <si>
    <t>CARITAMAYA</t>
  </si>
  <si>
    <t>HACIENDA COLLACACHI</t>
  </si>
  <si>
    <t>VILLA DEL LAGO</t>
  </si>
  <si>
    <t>SAN IGNACIO DE LOYOLA</t>
  </si>
  <si>
    <t>CIENCIAS LEONARDO FIBONACI</t>
  </si>
  <si>
    <t>SAN VICENTE DE PAUL</t>
  </si>
  <si>
    <t>PRESCOTT</t>
  </si>
  <si>
    <t>CULTA</t>
  </si>
  <si>
    <t>LOS PINOS</t>
  </si>
  <si>
    <t>IMAGINA SCHOOL</t>
  </si>
  <si>
    <t>NOVUS ORDER</t>
  </si>
  <si>
    <t>EL BUEN PASTOR</t>
  </si>
  <si>
    <t>DIEGO J. THOMPSON</t>
  </si>
  <si>
    <t>AGUAS CALIENTES</t>
  </si>
  <si>
    <t>JAMES BALDWIN</t>
  </si>
  <si>
    <t>CHAMPAGNAT DEL NIÑO DIVINO JESUS</t>
  </si>
  <si>
    <t>COLVER</t>
  </si>
  <si>
    <t>NUR</t>
  </si>
  <si>
    <t>TAQUILE</t>
  </si>
  <si>
    <t>INCHUPALLA</t>
  </si>
  <si>
    <t>PRINSTON</t>
  </si>
  <si>
    <t>CRISTO REY</t>
  </si>
  <si>
    <t>MARIA TERESA DE CALCUTA</t>
  </si>
  <si>
    <t>CRAMER</t>
  </si>
  <si>
    <t>LEONARD EULER</t>
  </si>
  <si>
    <t>CLAUDIO GALENO</t>
  </si>
  <si>
    <t>POTOJANI GRANDE</t>
  </si>
  <si>
    <t>COCHIRAYA</t>
  </si>
  <si>
    <t>TACASAYA</t>
  </si>
  <si>
    <t>CARINA</t>
  </si>
  <si>
    <t>CHARAMAYA</t>
  </si>
  <si>
    <t>CARI CARI</t>
  </si>
  <si>
    <t>JUNCAL</t>
  </si>
  <si>
    <t>LLUNGO</t>
  </si>
  <si>
    <t>LARAQUERI</t>
  </si>
  <si>
    <t>HUARIJUYO</t>
  </si>
  <si>
    <t>HUACOCHULLO</t>
  </si>
  <si>
    <t>SUCASCO</t>
  </si>
  <si>
    <t>SAJANACACHI</t>
  </si>
  <si>
    <t>CCOTA</t>
  </si>
  <si>
    <t>FERNANDO A. STAHL</t>
  </si>
  <si>
    <t>Total  de estudiantes matriculados (*)</t>
  </si>
  <si>
    <t>AYRUMAS CARUMAS</t>
  </si>
  <si>
    <t>HUAIRAPATA</t>
  </si>
  <si>
    <t>ALTO ALIANZA</t>
  </si>
  <si>
    <t>UROS CHULLUNI</t>
  </si>
  <si>
    <t>CIUDAD UNIVERSITARIA</t>
  </si>
  <si>
    <t>LOS ANDES</t>
  </si>
  <si>
    <t>VICTOR RAUL HAYA DE LA TORRE</t>
  </si>
  <si>
    <t>ALTO PUNO</t>
  </si>
  <si>
    <t>SAN JUAN DE MACHACMARCA</t>
  </si>
  <si>
    <t>CESAR VALLEJO</t>
  </si>
  <si>
    <t>JOSE ABELARDO QUIÑONES</t>
  </si>
  <si>
    <t>CORAZON DE CRISTO</t>
  </si>
  <si>
    <t>JOSE OLAYA BALANDRA</t>
  </si>
  <si>
    <t>FRAY SAN MARTIN DE PORRES</t>
  </si>
  <si>
    <t>ENRIQUE TORRES BELON</t>
  </si>
  <si>
    <t>JOSE CARLOS MARIATEGUI</t>
  </si>
  <si>
    <t>MIGUEL GRAU SEMINARIO</t>
  </si>
  <si>
    <t>JUAN BUSTAMANTE DUEÑAS</t>
  </si>
  <si>
    <t xml:space="preserve">B3  - Privada - Comunal                                           </t>
  </si>
  <si>
    <t>TUPAQ KATARI</t>
  </si>
  <si>
    <t>ALFONSO TORRES LUNA</t>
  </si>
  <si>
    <t>CARLOS DANTE NAVA</t>
  </si>
  <si>
    <t>ENRIQUE ENCINAS FRANCO</t>
  </si>
  <si>
    <t>TUPAC AMARU II</t>
  </si>
  <si>
    <t>GILATAMARCA</t>
  </si>
  <si>
    <t>1571397</t>
  </si>
  <si>
    <t>CCAPALLA</t>
  </si>
  <si>
    <t>TAYPICIRCA</t>
  </si>
  <si>
    <t>TAIPICIRCA</t>
  </si>
  <si>
    <t>MANCO CAPAC</t>
  </si>
  <si>
    <t>FRANCISCO BOLOGNESI CERVANTES</t>
  </si>
  <si>
    <t>1418169</t>
  </si>
  <si>
    <t>AYMARA</t>
  </si>
  <si>
    <t xml:space="preserve">A3  - Pública - Municipalidad                                     </t>
  </si>
  <si>
    <t>1541887</t>
  </si>
  <si>
    <t>FLORENTINO AMEGHINO</t>
  </si>
  <si>
    <t>MIGUEL GRAU</t>
  </si>
  <si>
    <t>INDEPENDENCIA NACIONAL</t>
  </si>
  <si>
    <t>EMILIO ROMERO PADILLA</t>
  </si>
  <si>
    <t>INCA GARCILAZO DE LA VEGA</t>
  </si>
  <si>
    <t>MARIANO MELGAR VALDIVIESO</t>
  </si>
  <si>
    <t>INCHYPALLA</t>
  </si>
  <si>
    <t>1669753</t>
  </si>
  <si>
    <t>COAR PUNO</t>
  </si>
  <si>
    <t>TECNICO AGROPECUARIO CHARAMAYA</t>
  </si>
  <si>
    <t>SEÑOR DE HUANCA</t>
  </si>
  <si>
    <t>JOSE CARLOS MARIATEGUI APLICACION UNA</t>
  </si>
  <si>
    <t>POLITECNICO HUASCAR</t>
  </si>
  <si>
    <t>1024199</t>
  </si>
  <si>
    <t>1024157</t>
  </si>
  <si>
    <t>DIVINO MAESTRO</t>
  </si>
  <si>
    <t>1154343</t>
  </si>
  <si>
    <t>1154780</t>
  </si>
  <si>
    <t>1024272</t>
  </si>
  <si>
    <t>45 EMILIO ROMERO PADILLA</t>
  </si>
  <si>
    <t>0578807</t>
  </si>
  <si>
    <t>32</t>
  </si>
  <si>
    <t>SAN JOSE</t>
  </si>
  <si>
    <t>GRAN UNIDAD ESCOLAR SAN CARLOS</t>
  </si>
  <si>
    <t>0660290</t>
  </si>
  <si>
    <t>CARLOS RUBINA BURGOS</t>
  </si>
  <si>
    <t>SAN JUAN BOSCO</t>
  </si>
  <si>
    <t>GLORIOSO SAN CARLOS</t>
  </si>
  <si>
    <t>COLLACACHI</t>
  </si>
  <si>
    <t>ORKAPATA</t>
  </si>
  <si>
    <t>MARIA AUXILIADORA</t>
  </si>
  <si>
    <t>1571157</t>
  </si>
  <si>
    <t>1569201</t>
  </si>
  <si>
    <t>1571249</t>
  </si>
  <si>
    <t>1306950</t>
  </si>
  <si>
    <t>1438753</t>
  </si>
  <si>
    <t>SAN ANTONIO DE PADUA</t>
  </si>
  <si>
    <t>1571512</t>
  </si>
  <si>
    <t>ALEXANDER FLEMING</t>
  </si>
  <si>
    <t>1561398</t>
  </si>
  <si>
    <t>MARIANO SANTOS MATEOS</t>
  </si>
  <si>
    <t>1438779</t>
  </si>
  <si>
    <t>1645993</t>
  </si>
  <si>
    <t>INCA MANCO CAPAC</t>
  </si>
  <si>
    <t xml:space="preserve">A2  - Pública - Otro Sector Público                               </t>
  </si>
  <si>
    <t>1641562</t>
  </si>
  <si>
    <t>1731322</t>
  </si>
  <si>
    <t>1561380</t>
  </si>
  <si>
    <t>1751296</t>
  </si>
  <si>
    <t>1571140</t>
  </si>
  <si>
    <t>TECNICO INDUSTRIAL TAHUANTINSUYO</t>
  </si>
  <si>
    <t>SAN AGUSTIN</t>
  </si>
  <si>
    <t>CRFA AMANECER QOLLA</t>
  </si>
  <si>
    <t xml:space="preserve">A4  - Pública - En convenio                                       </t>
  </si>
  <si>
    <t>SAN JOSE DE LLUNGO</t>
  </si>
  <si>
    <t>SAN ANDRES</t>
  </si>
  <si>
    <t>MARISCAL SUCRE</t>
  </si>
  <si>
    <t>HUACCOCHULLO</t>
  </si>
  <si>
    <t>EDUARDO BENIGNO LUQUE ROMERO</t>
  </si>
  <si>
    <t>SAN FRANCISCO</t>
  </si>
  <si>
    <t>GAMALIEL CHURATA</t>
  </si>
  <si>
    <t>JULIO GONZALES RUIZ</t>
  </si>
  <si>
    <t>MANUEL Z. CAMACHO</t>
  </si>
  <si>
    <t>ANEXO 01</t>
  </si>
  <si>
    <t>DATOS DE LA INSTITUCIÓN EDUCATIVA</t>
  </si>
  <si>
    <t>CÓDIGO MODULAR:</t>
  </si>
  <si>
    <t>NOMBRE DE I.E.</t>
  </si>
  <si>
    <t>DISTRITO :</t>
  </si>
  <si>
    <t>1º</t>
  </si>
  <si>
    <t>2º</t>
  </si>
  <si>
    <t>3º</t>
  </si>
  <si>
    <t>4º</t>
  </si>
  <si>
    <t>5º</t>
  </si>
  <si>
    <t>Total</t>
  </si>
  <si>
    <t>N = Nº horas de clase mínima según plan de estudios</t>
  </si>
  <si>
    <t>Variables</t>
  </si>
  <si>
    <t>N =</t>
  </si>
  <si>
    <t>Horas pedagógicas</t>
  </si>
  <si>
    <t>Número de Alumnos / Estudiantes</t>
  </si>
  <si>
    <t>Total Alumnos</t>
  </si>
  <si>
    <t>Número de Secciones</t>
  </si>
  <si>
    <t>HRS TALLER</t>
  </si>
  <si>
    <t>Número de Horas de Clase</t>
  </si>
  <si>
    <t>Total de Horas Clase</t>
  </si>
  <si>
    <t>TOTAL HRS</t>
  </si>
  <si>
    <t>Carga Docente</t>
  </si>
  <si>
    <t>Nº</t>
  </si>
  <si>
    <t>Cargo</t>
  </si>
  <si>
    <t>Ley de Carrera a que pertenece</t>
  </si>
  <si>
    <t>Área</t>
  </si>
  <si>
    <t>Código Plaza</t>
  </si>
  <si>
    <t>Jornada Trabajo</t>
  </si>
  <si>
    <t>Horas de Dictado (*)</t>
  </si>
  <si>
    <t>TOTAL</t>
  </si>
  <si>
    <t>Zo</t>
  </si>
  <si>
    <t xml:space="preserve">  </t>
  </si>
  <si>
    <t>Régimen de Contrato</t>
  </si>
  <si>
    <t>CODIGO EVENTUAL</t>
  </si>
  <si>
    <t>Jornada Laboral</t>
  </si>
  <si>
    <t>Z1</t>
  </si>
  <si>
    <t>( * ) Las horas de clase corresponden a horas pedagógicas</t>
  </si>
  <si>
    <r>
      <t>( **) Si Z &lt; (Z</t>
    </r>
    <r>
      <rPr>
        <b/>
        <sz val="6"/>
        <rFont val="Arial Narrow"/>
        <family val="2"/>
      </rPr>
      <t>0</t>
    </r>
    <r>
      <rPr>
        <b/>
        <sz val="10"/>
        <rFont val="Arial Narrow"/>
        <family val="2"/>
      </rPr>
      <t xml:space="preserve"> + Z</t>
    </r>
    <r>
      <rPr>
        <b/>
        <sz val="6"/>
        <rFont val="Arial Narrow"/>
        <family val="2"/>
      </rPr>
      <t xml:space="preserve">1 </t>
    </r>
    <r>
      <rPr>
        <b/>
        <sz val="10"/>
        <rFont val="Arial Narrow"/>
        <family val="2"/>
      </rPr>
      <t>) se debe determinar excedencia</t>
    </r>
  </si>
  <si>
    <r>
      <t>( **) Si Z &gt; (Z</t>
    </r>
    <r>
      <rPr>
        <b/>
        <sz val="6"/>
        <rFont val="Arial Narrow"/>
        <family val="2"/>
      </rPr>
      <t>0</t>
    </r>
    <r>
      <rPr>
        <b/>
        <sz val="10"/>
        <rFont val="Arial Narrow"/>
        <family val="2"/>
      </rPr>
      <t xml:space="preserve"> + Z</t>
    </r>
    <r>
      <rPr>
        <b/>
        <sz val="6"/>
        <rFont val="Arial Narrow"/>
        <family val="2"/>
      </rPr>
      <t>1</t>
    </r>
    <r>
      <rPr>
        <b/>
        <sz val="10"/>
        <rFont val="Arial Narrow"/>
        <family val="2"/>
      </rPr>
      <t>) existe metas por atender</t>
    </r>
  </si>
  <si>
    <t>C.M.</t>
  </si>
  <si>
    <t>MODALIDAD :</t>
  </si>
  <si>
    <t>NIVEL:</t>
  </si>
  <si>
    <t>CENTRO POBLADO :</t>
  </si>
  <si>
    <t xml:space="preserve">Secundaria                    </t>
  </si>
  <si>
    <t>TOTAL SECCIONES:</t>
  </si>
  <si>
    <t>TOTAL ESTUDIANTES:</t>
  </si>
  <si>
    <t>TOTAL GRADOS:</t>
  </si>
  <si>
    <t>EST. POR GRADO :</t>
  </si>
  <si>
    <t>EST. POR GRADOS</t>
  </si>
  <si>
    <t>SEC. POR GRADO :</t>
  </si>
  <si>
    <t>NOMBRE_COMPLETO</t>
  </si>
  <si>
    <t>COD_PLAZA</t>
  </si>
  <si>
    <t>TOTAL PERSONAL:</t>
  </si>
  <si>
    <t>Grado</t>
  </si>
  <si>
    <t xml:space="preserve">Z = Z0 + Z1 </t>
  </si>
  <si>
    <t xml:space="preserve">ANEXO 02 </t>
  </si>
  <si>
    <t>Área Curricular (*)</t>
  </si>
  <si>
    <t>Totales Parciales</t>
  </si>
  <si>
    <t>Horas Asig.</t>
  </si>
  <si>
    <t>Nº   Secc.</t>
  </si>
  <si>
    <t>Total Horas</t>
  </si>
  <si>
    <t>Matemática</t>
  </si>
  <si>
    <t xml:space="preserve">Comunicación </t>
  </si>
  <si>
    <t>Inglés</t>
  </si>
  <si>
    <t>Arte</t>
  </si>
  <si>
    <t>Historia, Geografía y Economía</t>
  </si>
  <si>
    <t>Formación Ciudadana y Cívica</t>
  </si>
  <si>
    <t>Persona, Familia y Relaciones Humanas</t>
  </si>
  <si>
    <t>Educación Física</t>
  </si>
  <si>
    <t>Educación Religiosa</t>
  </si>
  <si>
    <t>Ciencia, Tecnología y Ambiente</t>
  </si>
  <si>
    <t>Educación para el Trabajo</t>
  </si>
  <si>
    <t>Tutoría</t>
  </si>
  <si>
    <t>TOTAL GENERAL</t>
  </si>
  <si>
    <t>Caso hipotético según lo establecido en PCI:</t>
  </si>
  <si>
    <t>TALLER</t>
  </si>
  <si>
    <t>RM</t>
  </si>
  <si>
    <t>TALLER:</t>
  </si>
  <si>
    <t>RM y RV</t>
  </si>
  <si>
    <t>RV</t>
  </si>
  <si>
    <t>QUIMICA</t>
  </si>
  <si>
    <t>BIOLOGIA</t>
  </si>
  <si>
    <t>FISICA</t>
  </si>
  <si>
    <t>TOTAL:</t>
  </si>
  <si>
    <t>HORAS</t>
  </si>
  <si>
    <t xml:space="preserve"> </t>
  </si>
  <si>
    <t>Id. Cargo</t>
  </si>
  <si>
    <t>Jornada Pedagógica</t>
  </si>
  <si>
    <t>ANEXO 03</t>
  </si>
  <si>
    <t>Grado de Estudio (Horas)</t>
  </si>
  <si>
    <t>Código Plaza :</t>
  </si>
  <si>
    <t>Cargo :</t>
  </si>
  <si>
    <t>Cod. Modular :</t>
  </si>
  <si>
    <t>Espec. Titulo :</t>
  </si>
  <si>
    <t>Esc. Magisterial :</t>
  </si>
  <si>
    <t>Tiempo Servicio :</t>
  </si>
  <si>
    <t>Observaciones :</t>
  </si>
  <si>
    <t>Titular :</t>
  </si>
  <si>
    <t>DNI</t>
  </si>
  <si>
    <t>ESCALA</t>
  </si>
  <si>
    <t>-</t>
  </si>
  <si>
    <t>Docente</t>
  </si>
  <si>
    <t>ANEXO 04</t>
  </si>
  <si>
    <t>PLAZAS EXCEDENTES OCUPADAS Y/O VACANTES POR REUBICAR PARA</t>
  </si>
  <si>
    <t>CARGOS EXCEDENTES PRESUPUESTADOS EN LA INSTITUCIÓN EDUCATIVA</t>
  </si>
  <si>
    <t>ANEXO 05</t>
  </si>
  <si>
    <t>Total de Horas Pedagógicas</t>
  </si>
  <si>
    <t>* Horas Pedagógicas a cargo  del  Personal Directivo…………………………………………………………..</t>
  </si>
  <si>
    <t>* Horas Pedagógicas a cargo  del  Personal Jerárquico…………………………………………………………</t>
  </si>
  <si>
    <t>* Horas Pedagógicas a cargo  del  Personal Docente……………………………………………………………</t>
  </si>
  <si>
    <t>Resumen de Horas  Pedagógicas  por Área - EBR</t>
  </si>
  <si>
    <t>Horas Pedag.</t>
  </si>
  <si>
    <t xml:space="preserve"> horas</t>
  </si>
  <si>
    <t>Matematica</t>
  </si>
  <si>
    <t>Comunicación</t>
  </si>
  <si>
    <t>CTA</t>
  </si>
  <si>
    <t>HGE</t>
  </si>
  <si>
    <t>PFRH</t>
  </si>
  <si>
    <t>FCC</t>
  </si>
  <si>
    <t>TOE</t>
  </si>
  <si>
    <t>Ingles</t>
  </si>
  <si>
    <t>EPT</t>
  </si>
  <si>
    <t>Religion</t>
  </si>
  <si>
    <t>Computación e Informática</t>
  </si>
  <si>
    <t>EDUARDO ARANDA, ROLANDO MARTIN</t>
  </si>
  <si>
    <t>BELON JARA, PATRICIA</t>
  </si>
  <si>
    <t>ATOCHE ZARATE, MARY</t>
  </si>
  <si>
    <t>CCAMA FLORES, JUAN JOSE</t>
  </si>
  <si>
    <t>CHALCO LUNA, INES VICENTA</t>
  </si>
  <si>
    <t>ESPINOZA RAMOS, JUAN SABINO</t>
  </si>
  <si>
    <t>FLORES ARCE, MIREYA FLAVIA</t>
  </si>
  <si>
    <t>FLORES LIMACHE, LUCIANO</t>
  </si>
  <si>
    <t>HUARSAYA MOROCCO, JERONIMO</t>
  </si>
  <si>
    <t>QUISPE CHURA, SEGUNDINO</t>
  </si>
  <si>
    <t>MAMANI LLANOS, FELIX</t>
  </si>
  <si>
    <t>QUISPE PEREZ, LODY YURI</t>
  </si>
  <si>
    <t>PAURO QUENAYA, JAIME</t>
  </si>
  <si>
    <t>PEREZ CRUZ, ISIDRO MANUEL</t>
  </si>
  <si>
    <t>ROMERO HERRERA, FREDDY FRANS</t>
  </si>
  <si>
    <t>SUMI PAREDES, VICTOR</t>
  </si>
  <si>
    <t>TACORA CAUNA, ENRIQUE</t>
  </si>
  <si>
    <t>TORRES CAMACHO, MARIA ANTONIETA</t>
  </si>
  <si>
    <t>RAMIREZ QUILCA, NELLY</t>
  </si>
  <si>
    <t>PEREZ MAMANI, FRANCISCA</t>
  </si>
  <si>
    <t>LIVISI ASTRULLA, JULIO ENRIQUE</t>
  </si>
  <si>
    <t>QUISPE TITO, MARTIN</t>
  </si>
  <si>
    <t>PANCA HUMPIRI, JULIA</t>
  </si>
  <si>
    <t>Pedag.</t>
  </si>
  <si>
    <t>DISPONIBILIDAD PRESUPUESTAL PARA CONTRATOS EVENTUALES (BOLSA DE HORAS).</t>
  </si>
  <si>
    <t>LEY 30328</t>
  </si>
  <si>
    <t>Variables para Elaboración del Cuadro de Distribución de Horas Pedagógicas del Nivel Secundario de la E.B.R. - JER y JEC</t>
  </si>
  <si>
    <t>Distribución de Horas  Pedagógicas por Grados - Según Plan de Estudios EBR Nivel Secundaria -JER y JEC.</t>
  </si>
  <si>
    <t>Cuadro de Distribución de Horas Pedagógicas del Nivel Secundaria de EBR - JER y JEC</t>
  </si>
  <si>
    <t>EBR -NIVEL SECUNDARIA - JER y JEC.</t>
  </si>
  <si>
    <t>Resumen del Cuadro de Distribución de Horas Pedagógicas del Nivel Secundario de EBR - JER y JEC.</t>
  </si>
  <si>
    <t>Versión 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</si>
</sst>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0"/>
  </numFmts>
  <fonts count="41" x14ac:knownFonts="1">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b/>
      <sz val="7"/>
      <color rgb="FFFFFFFF"/>
      <name val="Trebuchet MS"/>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i/>
      <sz val="10"/>
      <name val="Arial Narrow"/>
      <family val="2"/>
    </font>
    <font>
      <b/>
      <sz val="10"/>
      <color rgb="FFFF0000"/>
      <name val="Arial Narrow"/>
      <family val="2"/>
    </font>
    <font>
      <b/>
      <sz val="6"/>
      <name val="Arial Narrow"/>
      <family val="2"/>
    </font>
    <font>
      <b/>
      <sz val="10"/>
      <color theme="0"/>
      <name val="Arial Narrow"/>
      <family val="2"/>
    </font>
    <font>
      <b/>
      <sz val="7"/>
      <color rgb="FFFFFFFF"/>
      <name val="Trebuchet MS"/>
      <family val="2"/>
    </font>
    <font>
      <b/>
      <sz val="10"/>
      <color rgb="FFFF0000"/>
      <name val="Arial"/>
      <family val="2"/>
    </font>
    <font>
      <sz val="10"/>
      <color theme="1"/>
      <name val="Calibri"/>
      <family val="2"/>
      <scheme val="minor"/>
    </font>
    <font>
      <b/>
      <sz val="11"/>
      <color theme="0"/>
      <name val="Arial Narrow"/>
      <family val="2"/>
    </font>
    <font>
      <b/>
      <sz val="14"/>
      <name val="Arial Narrow"/>
      <family val="2"/>
    </font>
    <font>
      <sz val="9"/>
      <name val="Arial Narrow"/>
      <family val="2"/>
    </font>
    <font>
      <b/>
      <u/>
      <sz val="14"/>
      <name val="Arial Narrow"/>
      <family val="2"/>
    </font>
    <font>
      <sz val="11"/>
      <name val="Arial Narrow"/>
      <family val="2"/>
    </font>
    <font>
      <b/>
      <sz val="11"/>
      <name val="Arial Narrow"/>
      <family val="2"/>
    </font>
    <font>
      <sz val="12"/>
      <name val="Arial Narrow"/>
      <family val="2"/>
    </font>
    <font>
      <sz val="8"/>
      <name val="Arial Narrow"/>
      <family val="2"/>
    </font>
    <font>
      <u/>
      <sz val="10"/>
      <name val="Arial Narrow"/>
      <family val="2"/>
    </font>
    <font>
      <sz val="10"/>
      <name val="Arial"/>
      <family val="2"/>
    </font>
    <font>
      <b/>
      <sz val="12"/>
      <name val="Arial Narrow"/>
      <family val="2"/>
    </font>
    <font>
      <b/>
      <sz val="11"/>
      <color theme="1"/>
      <name val="Arial Narrow"/>
      <family val="2"/>
    </font>
    <font>
      <sz val="11"/>
      <color theme="1"/>
      <name val="Arial Narrow"/>
      <family val="2"/>
    </font>
    <font>
      <b/>
      <u/>
      <sz val="12"/>
      <color theme="1"/>
      <name val="Arial Narrow"/>
      <family val="2"/>
    </font>
    <font>
      <b/>
      <u/>
      <sz val="10"/>
      <color theme="1"/>
      <name val="Arial Narrow"/>
      <family val="2"/>
    </font>
    <font>
      <sz val="10"/>
      <color theme="1"/>
      <name val="Arial Narrow"/>
      <family val="2"/>
    </font>
    <font>
      <b/>
      <sz val="10"/>
      <color theme="1"/>
      <name val="Arial Narrow"/>
      <family val="2"/>
    </font>
    <font>
      <sz val="9"/>
      <color theme="1"/>
      <name val="Arial Narrow"/>
      <family val="2"/>
    </font>
    <font>
      <sz val="7"/>
      <color theme="1"/>
      <name val="Arial Narrow"/>
      <family val="2"/>
    </font>
    <font>
      <sz val="11"/>
      <color theme="0"/>
      <name val="Arial Narrow"/>
      <family val="2"/>
    </font>
    <font>
      <b/>
      <u/>
      <sz val="11"/>
      <name val="Arial Narrow"/>
      <family val="2"/>
    </font>
    <font>
      <b/>
      <sz val="12"/>
      <color rgb="FFFF0000"/>
      <name val="Arial Narrow"/>
      <family val="2"/>
    </font>
  </fonts>
  <fills count="10">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79998168889431442"/>
        <bgColor indexed="64"/>
      </patternFill>
    </fill>
  </fills>
  <borders count="80">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right style="thin">
        <color rgb="FFA9A9A9"/>
      </right>
      <top/>
      <bottom style="thin">
        <color rgb="FFA9A9A9"/>
      </bottom>
      <diagonal/>
    </border>
    <border>
      <left/>
      <right/>
      <top/>
      <bottom style="thin">
        <color rgb="FFA9A9A9"/>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hair">
        <color theme="1" tint="0.34998626667073579"/>
      </right>
      <top style="thin">
        <color indexed="64"/>
      </top>
      <bottom style="hair">
        <color theme="1" tint="0.34998626667073579"/>
      </bottom>
      <diagonal/>
    </border>
    <border>
      <left style="hair">
        <color theme="1" tint="0.34998626667073579"/>
      </left>
      <right style="hair">
        <color theme="1" tint="0.34998626667073579"/>
      </right>
      <top style="thin">
        <color indexed="64"/>
      </top>
      <bottom style="hair">
        <color theme="1" tint="0.34998626667073579"/>
      </bottom>
      <diagonal/>
    </border>
    <border>
      <left style="hair">
        <color theme="1" tint="0.34998626667073579"/>
      </left>
      <right style="thin">
        <color indexed="64"/>
      </right>
      <top style="thin">
        <color indexed="64"/>
      </top>
      <bottom style="hair">
        <color theme="1" tint="0.34998626667073579"/>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thin">
        <color indexed="64"/>
      </right>
      <top style="thin">
        <color indexed="64"/>
      </top>
      <bottom style="hair">
        <color theme="1" tint="0.34998626667073579"/>
      </bottom>
      <diagonal/>
    </border>
    <border>
      <left/>
      <right style="thin">
        <color indexed="64"/>
      </right>
      <top style="hair">
        <color theme="1" tint="0.34998626667073579"/>
      </top>
      <bottom style="hair">
        <color theme="1" tint="0.34998626667073579"/>
      </bottom>
      <diagonal/>
    </border>
    <border>
      <left/>
      <right style="thin">
        <color indexed="64"/>
      </right>
      <top style="hair">
        <color theme="1" tint="0.34998626667073579"/>
      </top>
      <bottom style="thin">
        <color indexed="64"/>
      </bottom>
      <diagonal/>
    </border>
    <border>
      <left/>
      <right/>
      <top style="thin">
        <color indexed="64"/>
      </top>
      <bottom style="double">
        <color indexed="64"/>
      </bottom>
      <diagonal/>
    </border>
  </borders>
  <cellStyleXfs count="4">
    <xf numFmtId="0" fontId="0" fillId="0" borderId="0"/>
    <xf numFmtId="0" fontId="1" fillId="0" borderId="0"/>
    <xf numFmtId="0" fontId="3" fillId="0" borderId="0"/>
    <xf numFmtId="0" fontId="28" fillId="0" borderId="0"/>
  </cellStyleXfs>
  <cellXfs count="284">
    <xf numFmtId="0" fontId="0" fillId="0" borderId="0" xfId="0"/>
    <xf numFmtId="0" fontId="1" fillId="0" borderId="0" xfId="1"/>
    <xf numFmtId="0" fontId="2" fillId="2" borderId="0" xfId="1" applyFont="1" applyFill="1"/>
    <xf numFmtId="14" fontId="1" fillId="0" borderId="0" xfId="1" applyNumberFormat="1"/>
    <xf numFmtId="0" fontId="4" fillId="0" borderId="0" xfId="2" applyFont="1" applyFill="1" applyBorder="1"/>
    <xf numFmtId="0" fontId="4" fillId="0" borderId="0" xfId="2" applyFont="1" applyFill="1" applyBorder="1"/>
    <xf numFmtId="0" fontId="5" fillId="3" borderId="1" xfId="2" applyNumberFormat="1" applyFont="1" applyFill="1" applyBorder="1" applyAlignment="1">
      <alignment horizontal="center" vertical="center" wrapText="1" readingOrder="1"/>
    </xf>
    <xf numFmtId="0" fontId="5" fillId="3" borderId="1"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4" xfId="2" applyNumberFormat="1" applyFont="1" applyFill="1" applyBorder="1" applyAlignment="1">
      <alignment horizontal="center" vertical="center" wrapText="1" readingOrder="1"/>
    </xf>
    <xf numFmtId="0" fontId="6" fillId="0" borderId="4" xfId="2" applyNumberFormat="1" applyFont="1" applyFill="1" applyBorder="1" applyAlignment="1">
      <alignment horizontal="center" vertical="center" wrapText="1" readingOrder="1"/>
    </xf>
    <xf numFmtId="0" fontId="6" fillId="0" borderId="4" xfId="2" applyNumberFormat="1" applyFont="1" applyFill="1" applyBorder="1" applyAlignment="1">
      <alignment horizontal="left" vertical="center" wrapText="1" readingOrder="1"/>
    </xf>
    <xf numFmtId="0" fontId="6" fillId="0" borderId="4" xfId="2" applyNumberFormat="1" applyFont="1" applyFill="1" applyBorder="1" applyAlignment="1">
      <alignment horizontal="center" vertical="center" wrapText="1" readingOrder="1"/>
    </xf>
    <xf numFmtId="0" fontId="7" fillId="0" borderId="0" xfId="1" applyFont="1"/>
    <xf numFmtId="0" fontId="10" fillId="0" borderId="0" xfId="1" applyFont="1"/>
    <xf numFmtId="0" fontId="8" fillId="0" borderId="0" xfId="1" applyFont="1" applyAlignment="1"/>
    <xf numFmtId="0" fontId="7" fillId="0" borderId="0" xfId="1" applyFont="1" applyAlignment="1">
      <alignment vertical="center"/>
    </xf>
    <xf numFmtId="0" fontId="11" fillId="0" borderId="0" xfId="1" applyFont="1"/>
    <xf numFmtId="0" fontId="16" fillId="3" borderId="7" xfId="2" applyNumberFormat="1" applyFont="1" applyFill="1" applyBorder="1" applyAlignment="1">
      <alignment horizontal="center" vertical="center" wrapText="1" readingOrder="1"/>
    </xf>
    <xf numFmtId="0" fontId="7" fillId="4" borderId="39" xfId="1" applyFont="1" applyFill="1" applyBorder="1" applyAlignment="1" applyProtection="1">
      <alignment vertical="center"/>
      <protection locked="0"/>
    </xf>
    <xf numFmtId="0" fontId="17" fillId="0" borderId="0" xfId="1" applyFont="1" applyAlignment="1">
      <alignment horizontal="center"/>
    </xf>
    <xf numFmtId="0" fontId="7" fillId="4" borderId="36" xfId="1" applyFont="1" applyFill="1" applyBorder="1" applyAlignment="1" applyProtection="1">
      <alignment vertical="center"/>
      <protection locked="0"/>
    </xf>
    <xf numFmtId="0" fontId="7" fillId="4" borderId="35" xfId="1" applyFont="1" applyFill="1" applyBorder="1" applyAlignment="1" applyProtection="1">
      <alignment vertical="center"/>
      <protection locked="0"/>
    </xf>
    <xf numFmtId="0" fontId="7" fillId="4" borderId="46" xfId="1" quotePrefix="1" applyFont="1" applyFill="1" applyBorder="1" applyAlignment="1" applyProtection="1">
      <alignment horizontal="center" vertical="center" wrapText="1"/>
      <protection locked="0"/>
    </xf>
    <xf numFmtId="0" fontId="7" fillId="4" borderId="47" xfId="1" quotePrefix="1" applyFont="1" applyFill="1" applyBorder="1" applyAlignment="1" applyProtection="1">
      <alignment horizontal="center" vertical="center" wrapText="1"/>
      <protection locked="0"/>
    </xf>
    <xf numFmtId="0" fontId="7" fillId="4" borderId="47" xfId="1" applyFont="1" applyFill="1" applyBorder="1" applyAlignment="1" applyProtection="1">
      <alignment horizontal="center" vertical="center" wrapText="1"/>
      <protection locked="0"/>
    </xf>
    <xf numFmtId="0" fontId="8" fillId="0" borderId="0" xfId="1" applyFont="1" applyAlignment="1">
      <alignment horizontal="center"/>
    </xf>
    <xf numFmtId="0" fontId="7" fillId="4" borderId="51" xfId="1" applyFont="1" applyFill="1" applyBorder="1" applyAlignment="1" applyProtection="1">
      <alignment vertical="center"/>
      <protection locked="0"/>
    </xf>
    <xf numFmtId="0" fontId="7" fillId="4" borderId="0" xfId="1" applyFont="1" applyFill="1" applyBorder="1" applyAlignment="1" applyProtection="1">
      <alignment vertical="center"/>
      <protection locked="0"/>
    </xf>
    <xf numFmtId="0" fontId="7" fillId="4" borderId="52" xfId="1" applyFont="1" applyFill="1" applyBorder="1" applyAlignment="1" applyProtection="1">
      <alignment vertical="center"/>
      <protection locked="0"/>
    </xf>
    <xf numFmtId="0" fontId="7" fillId="4" borderId="53" xfId="1" applyFont="1" applyFill="1" applyBorder="1" applyAlignment="1" applyProtection="1">
      <alignment vertical="center"/>
      <protection locked="0"/>
    </xf>
    <xf numFmtId="0" fontId="7" fillId="4" borderId="18" xfId="1" applyFont="1" applyFill="1" applyBorder="1" applyAlignment="1" applyProtection="1">
      <alignment vertical="center"/>
      <protection locked="0"/>
    </xf>
    <xf numFmtId="0" fontId="7" fillId="4" borderId="54" xfId="1" applyFont="1" applyFill="1" applyBorder="1" applyAlignment="1" applyProtection="1">
      <alignment vertical="center"/>
      <protection locked="0"/>
    </xf>
    <xf numFmtId="0" fontId="7" fillId="4" borderId="63" xfId="1" applyFont="1" applyFill="1" applyBorder="1" applyAlignment="1" applyProtection="1">
      <alignment horizontal="center" vertical="center" wrapText="1"/>
      <protection locked="0"/>
    </xf>
    <xf numFmtId="0" fontId="7" fillId="0" borderId="0" xfId="3" applyFont="1"/>
    <xf numFmtId="0" fontId="8" fillId="0" borderId="0" xfId="3" applyFont="1" applyAlignment="1">
      <alignment horizontal="right"/>
    </xf>
    <xf numFmtId="0" fontId="8" fillId="0" borderId="0" xfId="3" applyFont="1" applyAlignment="1">
      <alignment horizontal="center"/>
    </xf>
    <xf numFmtId="0" fontId="11" fillId="0" borderId="0" xfId="3" applyFont="1"/>
    <xf numFmtId="0" fontId="7" fillId="0" borderId="0" xfId="3" applyFont="1" applyBorder="1"/>
    <xf numFmtId="0" fontId="7" fillId="0" borderId="0" xfId="3" applyFont="1" applyAlignment="1">
      <alignment vertical="center"/>
    </xf>
    <xf numFmtId="0" fontId="10" fillId="0" borderId="0" xfId="3" applyFont="1" applyBorder="1" applyAlignment="1">
      <alignment horizontal="center" vertical="center"/>
    </xf>
    <xf numFmtId="0" fontId="7" fillId="0" borderId="0" xfId="3" applyFont="1" applyFill="1" applyBorder="1" applyAlignment="1">
      <alignment vertical="center"/>
    </xf>
    <xf numFmtId="0" fontId="39" fillId="0" borderId="0" xfId="3" applyFont="1" applyAlignment="1">
      <alignment horizontal="left"/>
    </xf>
    <xf numFmtId="0" fontId="10" fillId="0" borderId="0" xfId="3" applyFont="1" applyAlignment="1">
      <alignment horizontal="left"/>
    </xf>
    <xf numFmtId="0" fontId="25" fillId="0" borderId="0" xfId="3" applyFont="1" applyAlignment="1">
      <alignment horizontal="left"/>
    </xf>
    <xf numFmtId="164" fontId="25" fillId="0" borderId="0" xfId="3" applyNumberFormat="1" applyFont="1" applyAlignment="1">
      <alignment horizontal="left"/>
    </xf>
    <xf numFmtId="0" fontId="15" fillId="7" borderId="39" xfId="3" applyFont="1" applyFill="1" applyBorder="1" applyAlignment="1">
      <alignment horizontal="center" vertical="center"/>
    </xf>
    <xf numFmtId="0" fontId="15" fillId="7" borderId="39" xfId="3" applyFont="1" applyFill="1" applyBorder="1" applyAlignment="1">
      <alignment horizontal="center" vertical="center" wrapText="1"/>
    </xf>
    <xf numFmtId="0" fontId="29" fillId="0" borderId="0" xfId="1" applyFont="1" applyAlignment="1">
      <alignment horizontal="right"/>
    </xf>
    <xf numFmtId="0" fontId="7" fillId="0" borderId="0" xfId="1" applyFont="1" applyBorder="1" applyAlignment="1">
      <alignment vertical="center"/>
    </xf>
    <xf numFmtId="0" fontId="24" fillId="0" borderId="79" xfId="1" applyFont="1" applyBorder="1" applyAlignment="1">
      <alignment vertical="center"/>
    </xf>
    <xf numFmtId="0" fontId="23" fillId="0" borderId="79" xfId="1" applyFont="1" applyBorder="1" applyAlignment="1">
      <alignment vertical="center"/>
    </xf>
    <xf numFmtId="0" fontId="29" fillId="0" borderId="0" xfId="1" applyFont="1" applyAlignment="1"/>
    <xf numFmtId="164" fontId="10" fillId="4" borderId="0" xfId="1" applyNumberFormat="1" applyFont="1" applyFill="1" applyAlignment="1" applyProtection="1">
      <alignment horizontal="center"/>
      <protection locked="0"/>
    </xf>
    <xf numFmtId="0" fontId="7" fillId="4" borderId="24" xfId="1" applyFont="1" applyFill="1" applyBorder="1" applyAlignment="1" applyProtection="1">
      <alignment horizontal="center" vertical="center"/>
      <protection locked="0"/>
    </xf>
    <xf numFmtId="0" fontId="7" fillId="4" borderId="40" xfId="1" applyFont="1" applyFill="1" applyBorder="1" applyAlignment="1" applyProtection="1">
      <alignment horizontal="center" vertical="center"/>
      <protection locked="0"/>
    </xf>
    <xf numFmtId="0" fontId="7" fillId="4" borderId="41" xfId="1" applyFont="1" applyFill="1" applyBorder="1" applyAlignment="1" applyProtection="1">
      <alignment horizontal="center" vertical="center"/>
      <protection locked="0"/>
    </xf>
    <xf numFmtId="0" fontId="7" fillId="4" borderId="42" xfId="1" applyFont="1" applyFill="1" applyBorder="1" applyAlignment="1" applyProtection="1">
      <alignment horizontal="center" vertical="center"/>
      <protection locked="0"/>
    </xf>
    <xf numFmtId="0" fontId="10" fillId="4" borderId="0" xfId="1" applyFont="1" applyFill="1" applyAlignment="1" applyProtection="1">
      <alignment horizontal="center" vertical="center"/>
      <protection locked="0"/>
    </xf>
    <xf numFmtId="0" fontId="10" fillId="4" borderId="0" xfId="1" applyFont="1" applyFill="1" applyAlignment="1" applyProtection="1">
      <alignment vertical="center"/>
      <protection locked="0"/>
    </xf>
    <xf numFmtId="49" fontId="18" fillId="4" borderId="39" xfId="1" applyNumberFormat="1" applyFont="1" applyFill="1" applyBorder="1" applyAlignment="1" applyProtection="1">
      <alignment horizontal="center"/>
      <protection locked="0"/>
    </xf>
    <xf numFmtId="0" fontId="7" fillId="4" borderId="34" xfId="1" applyFont="1" applyFill="1" applyBorder="1" applyAlignment="1" applyProtection="1">
      <alignment horizontal="right" vertical="center"/>
      <protection locked="0"/>
    </xf>
    <xf numFmtId="0" fontId="7" fillId="0" borderId="0" xfId="1" applyFont="1" applyAlignment="1" applyProtection="1">
      <alignment horizontal="center"/>
    </xf>
    <xf numFmtId="0" fontId="7" fillId="0" borderId="0" xfId="1" applyFont="1" applyProtection="1"/>
    <xf numFmtId="0" fontId="8" fillId="0" borderId="0" xfId="1" applyFont="1" applyProtection="1"/>
    <xf numFmtId="0" fontId="9" fillId="0" borderId="0" xfId="1" applyFont="1" applyProtection="1"/>
    <xf numFmtId="0" fontId="10" fillId="0" borderId="0" xfId="1" applyFont="1" applyProtection="1"/>
    <xf numFmtId="0" fontId="7" fillId="0" borderId="0" xfId="1" applyFont="1" applyAlignment="1" applyProtection="1">
      <alignment horizontal="left"/>
    </xf>
    <xf numFmtId="0" fontId="8" fillId="0" borderId="0" xfId="1" applyFont="1" applyAlignment="1" applyProtection="1"/>
    <xf numFmtId="0" fontId="8" fillId="0" borderId="0" xfId="1" applyFont="1" applyAlignment="1" applyProtection="1">
      <alignment horizontal="center"/>
    </xf>
    <xf numFmtId="0" fontId="7" fillId="0" borderId="12" xfId="1" applyFont="1" applyBorder="1" applyAlignment="1" applyProtection="1">
      <alignment vertical="center"/>
    </xf>
    <xf numFmtId="0" fontId="7" fillId="0" borderId="13" xfId="1" applyFont="1" applyBorder="1" applyAlignment="1" applyProtection="1">
      <alignment vertical="center"/>
    </xf>
    <xf numFmtId="0" fontId="10" fillId="0" borderId="13" xfId="1" applyFont="1" applyBorder="1" applyAlignment="1" applyProtection="1">
      <alignment horizontal="right" vertical="center"/>
    </xf>
    <xf numFmtId="0" fontId="7" fillId="0" borderId="0" xfId="1" applyFont="1" applyAlignment="1" applyProtection="1">
      <alignment vertical="center"/>
    </xf>
    <xf numFmtId="0" fontId="11" fillId="0" borderId="0" xfId="1" applyFont="1" applyAlignment="1" applyProtection="1">
      <alignment vertical="center"/>
    </xf>
    <xf numFmtId="0" fontId="7" fillId="0" borderId="0" xfId="1" applyFont="1" applyAlignment="1" applyProtection="1">
      <alignment horizontal="center" vertical="center"/>
    </xf>
    <xf numFmtId="0" fontId="10" fillId="0" borderId="17" xfId="1" applyFont="1" applyBorder="1" applyAlignment="1" applyProtection="1">
      <alignment horizontal="center" vertical="center"/>
    </xf>
    <xf numFmtId="0" fontId="10" fillId="0" borderId="18" xfId="1" applyFont="1" applyBorder="1" applyAlignment="1" applyProtection="1">
      <alignment horizontal="center" vertical="center"/>
    </xf>
    <xf numFmtId="0" fontId="7" fillId="0" borderId="22" xfId="1" applyFont="1" applyBorder="1" applyAlignment="1" applyProtection="1">
      <alignment vertical="center"/>
    </xf>
    <xf numFmtId="0" fontId="12" fillId="0" borderId="23" xfId="1" applyFont="1" applyBorder="1" applyAlignment="1" applyProtection="1">
      <alignment vertical="center"/>
    </xf>
    <xf numFmtId="0" fontId="1" fillId="0" borderId="25" xfId="1" applyFill="1" applyBorder="1" applyAlignment="1" applyProtection="1">
      <alignment horizontal="center" vertical="center"/>
    </xf>
    <xf numFmtId="0" fontId="7" fillId="0" borderId="26" xfId="1" applyFont="1" applyBorder="1" applyAlignment="1" applyProtection="1">
      <alignment vertical="center"/>
    </xf>
    <xf numFmtId="0" fontId="12" fillId="0" borderId="27" xfId="1" applyFont="1" applyBorder="1" applyAlignment="1" applyProtection="1">
      <alignment vertical="center"/>
    </xf>
    <xf numFmtId="0" fontId="12" fillId="0" borderId="0" xfId="1" applyFont="1" applyBorder="1" applyAlignment="1" applyProtection="1">
      <alignment vertical="center"/>
    </xf>
    <xf numFmtId="0" fontId="1" fillId="0" borderId="28" xfId="1" applyFill="1" applyBorder="1" applyAlignment="1" applyProtection="1">
      <alignment horizontal="center" vertical="center"/>
    </xf>
    <xf numFmtId="0" fontId="7" fillId="0" borderId="0" xfId="1" applyFont="1" applyAlignment="1" applyProtection="1">
      <alignment horizontal="right" vertical="center"/>
    </xf>
    <xf numFmtId="0" fontId="10" fillId="0" borderId="29" xfId="1" applyFont="1" applyBorder="1" applyAlignment="1" applyProtection="1">
      <alignment horizontal="left" vertical="center"/>
    </xf>
    <xf numFmtId="0" fontId="10" fillId="0" borderId="30" xfId="1" applyFont="1" applyBorder="1" applyAlignment="1" applyProtection="1">
      <alignment horizontal="left" vertical="center"/>
    </xf>
    <xf numFmtId="0" fontId="7" fillId="0" borderId="31" xfId="1" quotePrefix="1" applyFont="1" applyBorder="1" applyAlignment="1" applyProtection="1">
      <alignment horizontal="center" vertical="center"/>
    </xf>
    <xf numFmtId="0" fontId="10" fillId="0" borderId="32" xfId="1" applyFont="1" applyBorder="1" applyAlignment="1" applyProtection="1">
      <alignment horizontal="center" vertical="center"/>
    </xf>
    <xf numFmtId="0" fontId="10" fillId="0" borderId="0" xfId="1" applyFont="1" applyAlignment="1" applyProtection="1">
      <alignment vertical="center"/>
    </xf>
    <xf numFmtId="0" fontId="7" fillId="0" borderId="0" xfId="1" applyFont="1" applyFill="1" applyAlignment="1" applyProtection="1">
      <alignment vertical="center"/>
    </xf>
    <xf numFmtId="1" fontId="7" fillId="0" borderId="31" xfId="1" quotePrefix="1" applyNumberFormat="1" applyFont="1" applyBorder="1" applyAlignment="1" applyProtection="1">
      <alignment horizontal="center" vertical="center"/>
    </xf>
    <xf numFmtId="0" fontId="7" fillId="5" borderId="32" xfId="1" applyFont="1" applyFill="1" applyBorder="1" applyAlignment="1" applyProtection="1">
      <alignment horizontal="right" vertical="center"/>
    </xf>
    <xf numFmtId="0" fontId="11" fillId="0" borderId="0" xfId="1" applyFont="1" applyProtection="1"/>
    <xf numFmtId="0" fontId="15" fillId="7" borderId="33" xfId="1" applyFont="1" applyFill="1" applyBorder="1" applyAlignment="1" applyProtection="1">
      <alignment horizontal="center" vertical="center"/>
    </xf>
    <xf numFmtId="0" fontId="15" fillId="7" borderId="33" xfId="1" applyFont="1" applyFill="1" applyBorder="1" applyAlignment="1" applyProtection="1">
      <alignment horizontal="center" vertical="center" wrapText="1"/>
    </xf>
    <xf numFmtId="0" fontId="15" fillId="7" borderId="33" xfId="1" applyFont="1" applyFill="1" applyBorder="1" applyAlignment="1" applyProtection="1">
      <alignment vertical="center"/>
    </xf>
    <xf numFmtId="0" fontId="15" fillId="7" borderId="39" xfId="1" applyFont="1" applyFill="1" applyBorder="1" applyAlignment="1" applyProtection="1">
      <alignment horizontal="center" vertical="center"/>
    </xf>
    <xf numFmtId="0" fontId="7" fillId="6" borderId="39" xfId="1" applyFont="1" applyFill="1" applyBorder="1" applyAlignment="1" applyProtection="1">
      <alignment horizontal="center" vertical="center"/>
    </xf>
    <xf numFmtId="0" fontId="7" fillId="6" borderId="39" xfId="1" applyFont="1" applyFill="1" applyBorder="1" applyAlignment="1" applyProtection="1">
      <alignment horizontal="left" vertical="center"/>
    </xf>
    <xf numFmtId="0" fontId="7" fillId="0" borderId="34" xfId="1" applyFont="1" applyBorder="1" applyAlignment="1" applyProtection="1">
      <alignment horizontal="right" vertical="center"/>
    </xf>
    <xf numFmtId="0" fontId="7" fillId="0" borderId="36" xfId="1" applyFont="1" applyBorder="1" applyAlignment="1" applyProtection="1">
      <alignment vertical="center"/>
    </xf>
    <xf numFmtId="165" fontId="7" fillId="0" borderId="39" xfId="1" applyNumberFormat="1" applyFont="1" applyBorder="1" applyAlignment="1" applyProtection="1">
      <alignment horizontal="center" vertical="center"/>
    </xf>
    <xf numFmtId="0" fontId="7" fillId="0" borderId="39" xfId="1" applyFont="1" applyBorder="1" applyAlignment="1" applyProtection="1">
      <alignment horizontal="center" vertical="center"/>
    </xf>
    <xf numFmtId="0" fontId="19" fillId="7" borderId="39" xfId="1" applyFont="1" applyFill="1" applyBorder="1" applyAlignment="1" applyProtection="1">
      <alignment horizontal="center" vertical="center"/>
    </xf>
    <xf numFmtId="0" fontId="19" fillId="8" borderId="39" xfId="1" applyFont="1" applyFill="1" applyBorder="1" applyAlignment="1" applyProtection="1">
      <alignment vertical="center"/>
    </xf>
    <xf numFmtId="0" fontId="21" fillId="0" borderId="0" xfId="1" applyFont="1" applyAlignment="1" applyProtection="1">
      <alignment horizontal="center" vertical="center"/>
    </xf>
    <xf numFmtId="0" fontId="21" fillId="0" borderId="0" xfId="1" applyFont="1" applyAlignment="1" applyProtection="1">
      <alignment horizontal="left" vertical="center"/>
    </xf>
    <xf numFmtId="0" fontId="10" fillId="0" borderId="0" xfId="1" applyFont="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Border="1" applyAlignment="1" applyProtection="1">
      <alignment horizontal="left" vertical="center"/>
    </xf>
    <xf numFmtId="0" fontId="15" fillId="7" borderId="34" xfId="1" applyFont="1" applyFill="1" applyBorder="1" applyAlignment="1" applyProtection="1">
      <alignment horizontal="center" vertical="center"/>
    </xf>
    <xf numFmtId="0" fontId="15" fillId="7" borderId="39" xfId="1" applyFont="1" applyFill="1" applyBorder="1" applyAlignment="1" applyProtection="1">
      <alignment horizontal="center" vertical="center" wrapText="1"/>
    </xf>
    <xf numFmtId="0" fontId="10" fillId="0" borderId="0" xfId="1" applyFont="1" applyAlignment="1" applyProtection="1">
      <alignment horizontal="center" vertical="center"/>
    </xf>
    <xf numFmtId="0" fontId="13" fillId="0" borderId="0" xfId="1" applyFont="1" applyAlignment="1" applyProtection="1">
      <alignment vertical="center"/>
    </xf>
    <xf numFmtId="0" fontId="10" fillId="0" borderId="0" xfId="1" applyFont="1" applyAlignment="1" applyProtection="1">
      <alignment horizontal="left" vertical="center"/>
    </xf>
    <xf numFmtId="0" fontId="25" fillId="0" borderId="0" xfId="1" applyFont="1" applyAlignment="1" applyProtection="1">
      <alignment horizontal="center"/>
    </xf>
    <xf numFmtId="0" fontId="10" fillId="0" borderId="0" xfId="1" applyNumberFormat="1" applyFont="1" applyProtection="1"/>
    <xf numFmtId="0" fontId="25" fillId="0" borderId="0" xfId="1" applyNumberFormat="1" applyFont="1" applyAlignment="1" applyProtection="1">
      <alignment horizontal="left"/>
    </xf>
    <xf numFmtId="0" fontId="25" fillId="0" borderId="0" xfId="1" applyNumberFormat="1" applyFont="1" applyAlignment="1" applyProtection="1">
      <alignment horizontal="center"/>
    </xf>
    <xf numFmtId="0" fontId="8" fillId="0" borderId="0" xfId="1" applyNumberFormat="1" applyFont="1" applyAlignment="1" applyProtection="1">
      <alignment horizontal="center"/>
    </xf>
    <xf numFmtId="0" fontId="11" fillId="0" borderId="0" xfId="1" applyFont="1" applyAlignment="1" applyProtection="1">
      <alignment horizontal="center"/>
    </xf>
    <xf numFmtId="0" fontId="7" fillId="0" borderId="0" xfId="1" applyFont="1" applyAlignment="1" applyProtection="1">
      <alignment vertical="center" wrapText="1"/>
    </xf>
    <xf numFmtId="0" fontId="15" fillId="7" borderId="44" xfId="1" applyFont="1" applyFill="1" applyBorder="1" applyAlignment="1" applyProtection="1">
      <alignment horizontal="center" vertical="center" wrapText="1"/>
    </xf>
    <xf numFmtId="0" fontId="15" fillId="7" borderId="41" xfId="1" applyFont="1" applyFill="1" applyBorder="1" applyAlignment="1" applyProtection="1">
      <alignment horizontal="center" vertical="center" wrapText="1"/>
    </xf>
    <xf numFmtId="0" fontId="15" fillId="7" borderId="42" xfId="1" applyFont="1" applyFill="1" applyBorder="1" applyAlignment="1" applyProtection="1">
      <alignment horizontal="center" vertical="center" wrapText="1"/>
    </xf>
    <xf numFmtId="0" fontId="15" fillId="7" borderId="45" xfId="1" applyFont="1" applyFill="1" applyBorder="1" applyAlignment="1" applyProtection="1">
      <alignment horizontal="center" vertical="center" wrapText="1"/>
    </xf>
    <xf numFmtId="0" fontId="15" fillId="7" borderId="19" xfId="1" applyFont="1" applyFill="1" applyBorder="1" applyAlignment="1" applyProtection="1">
      <alignment horizontal="center" vertical="center" wrapText="1"/>
    </xf>
    <xf numFmtId="0" fontId="15" fillId="7" borderId="20" xfId="1" applyFont="1" applyFill="1" applyBorder="1" applyAlignment="1" applyProtection="1">
      <alignment horizontal="center" vertical="center" wrapText="1"/>
    </xf>
    <xf numFmtId="0" fontId="7" fillId="0" borderId="16" xfId="1" applyFont="1" applyBorder="1" applyAlignment="1" applyProtection="1">
      <alignment horizontal="center" vertical="center" wrapText="1"/>
    </xf>
    <xf numFmtId="0" fontId="7" fillId="0" borderId="16" xfId="1" applyFont="1" applyBorder="1" applyAlignment="1" applyProtection="1">
      <alignment vertical="center" wrapText="1"/>
    </xf>
    <xf numFmtId="0" fontId="26" fillId="0" borderId="40" xfId="1" quotePrefix="1" applyFont="1" applyBorder="1" applyAlignment="1" applyProtection="1">
      <alignment horizontal="center" vertical="center" wrapText="1"/>
    </xf>
    <xf numFmtId="0" fontId="7" fillId="0" borderId="46" xfId="1" applyFont="1" applyBorder="1" applyAlignment="1" applyProtection="1">
      <alignment horizontal="center" vertical="center" wrapText="1"/>
    </xf>
    <xf numFmtId="0" fontId="10" fillId="0" borderId="24" xfId="1" applyFont="1" applyBorder="1" applyAlignment="1" applyProtection="1">
      <alignment horizontal="center" vertical="center" wrapText="1"/>
    </xf>
    <xf numFmtId="0" fontId="7" fillId="0" borderId="28" xfId="1" applyFont="1" applyBorder="1" applyAlignment="1" applyProtection="1">
      <alignment horizontal="center" vertical="center" wrapText="1"/>
    </xf>
    <xf numFmtId="0" fontId="7" fillId="0" borderId="28" xfId="1" applyFont="1" applyBorder="1" applyAlignment="1" applyProtection="1">
      <alignment vertical="center" wrapText="1"/>
    </xf>
    <xf numFmtId="0" fontId="26" fillId="0" borderId="58" xfId="1" quotePrefix="1" applyFont="1" applyBorder="1" applyAlignment="1" applyProtection="1">
      <alignment horizontal="center" vertical="center" wrapText="1"/>
    </xf>
    <xf numFmtId="0" fontId="7" fillId="0" borderId="47" xfId="1" applyFont="1" applyBorder="1" applyAlignment="1" applyProtection="1">
      <alignment horizontal="center" vertical="center" wrapText="1"/>
    </xf>
    <xf numFmtId="0" fontId="10" fillId="0" borderId="39" xfId="1" applyFont="1" applyBorder="1" applyAlignment="1" applyProtection="1">
      <alignment horizontal="center" vertical="center" wrapText="1"/>
    </xf>
    <xf numFmtId="0" fontId="26" fillId="0" borderId="62" xfId="1" quotePrefix="1" applyFont="1" applyBorder="1" applyAlignment="1" applyProtection="1">
      <alignment horizontal="center" vertical="center" wrapText="1"/>
    </xf>
    <xf numFmtId="0" fontId="7" fillId="0" borderId="63" xfId="1" applyFont="1" applyBorder="1" applyAlignment="1" applyProtection="1">
      <alignment horizontal="center" vertical="center" wrapText="1"/>
    </xf>
    <xf numFmtId="0" fontId="10" fillId="0" borderId="33" xfId="1" applyFont="1" applyBorder="1" applyAlignment="1" applyProtection="1">
      <alignment horizontal="center" vertical="center" wrapText="1"/>
    </xf>
    <xf numFmtId="0" fontId="15" fillId="7" borderId="32" xfId="1" applyFont="1" applyFill="1" applyBorder="1" applyAlignment="1" applyProtection="1">
      <alignment vertical="center" wrapText="1"/>
    </xf>
    <xf numFmtId="0" fontId="15" fillId="7" borderId="49" xfId="1" applyFont="1" applyFill="1" applyBorder="1" applyAlignment="1" applyProtection="1">
      <alignment horizontal="center" vertical="center" wrapText="1"/>
    </xf>
    <xf numFmtId="0" fontId="15" fillId="7" borderId="31" xfId="1" applyFont="1" applyFill="1" applyBorder="1" applyAlignment="1" applyProtection="1">
      <alignment horizontal="center" vertical="center" wrapText="1"/>
    </xf>
    <xf numFmtId="0" fontId="15" fillId="7" borderId="50" xfId="1" quotePrefix="1" applyFont="1" applyFill="1" applyBorder="1" applyAlignment="1" applyProtection="1">
      <alignment horizontal="center" vertical="center" wrapText="1"/>
    </xf>
    <xf numFmtId="0" fontId="7" fillId="0" borderId="0" xfId="1" applyFont="1" applyAlignment="1" applyProtection="1">
      <alignment horizontal="center" vertical="center" wrapText="1"/>
    </xf>
    <xf numFmtId="0" fontId="27" fillId="0" borderId="0" xfId="1" applyFont="1" applyAlignment="1" applyProtection="1">
      <alignment vertical="center"/>
    </xf>
    <xf numFmtId="0" fontId="10" fillId="0" borderId="0" xfId="1" applyFont="1" applyAlignment="1" applyProtection="1">
      <alignment horizontal="right" vertical="center"/>
    </xf>
    <xf numFmtId="0" fontId="15" fillId="7" borderId="55" xfId="1" applyFont="1" applyFill="1" applyBorder="1" applyAlignment="1" applyProtection="1">
      <alignment horizontal="center" vertical="center"/>
    </xf>
    <xf numFmtId="0" fontId="15" fillId="7" borderId="23" xfId="1" applyFont="1" applyFill="1" applyBorder="1" applyAlignment="1" applyProtection="1">
      <alignment vertical="center"/>
    </xf>
    <xf numFmtId="0" fontId="15" fillId="7" borderId="56" xfId="1" applyFont="1" applyFill="1" applyBorder="1" applyAlignment="1" applyProtection="1">
      <alignment vertical="center"/>
    </xf>
    <xf numFmtId="0" fontId="7" fillId="4" borderId="39" xfId="1" applyFont="1" applyFill="1" applyBorder="1" applyAlignment="1" applyProtection="1">
      <alignment horizontal="center" vertical="center"/>
      <protection locked="0"/>
    </xf>
    <xf numFmtId="0" fontId="29" fillId="0" borderId="0" xfId="1" applyFont="1" applyAlignment="1" applyProtection="1">
      <alignment horizontal="center" vertical="center"/>
    </xf>
    <xf numFmtId="0" fontId="40" fillId="0" borderId="0" xfId="1" applyFont="1"/>
    <xf numFmtId="0" fontId="34" fillId="0" borderId="52" xfId="0" applyFont="1" applyFill="1" applyBorder="1" applyProtection="1"/>
    <xf numFmtId="0" fontId="31" fillId="0" borderId="0" xfId="0" applyFont="1" applyProtection="1"/>
    <xf numFmtId="0" fontId="33" fillId="0" borderId="0" xfId="0" applyFont="1" applyProtection="1"/>
    <xf numFmtId="0" fontId="34" fillId="0" borderId="0" xfId="0" applyFont="1" applyProtection="1"/>
    <xf numFmtId="0" fontId="35" fillId="0" borderId="0" xfId="0" applyFont="1" applyProtection="1"/>
    <xf numFmtId="164" fontId="34" fillId="0" borderId="0" xfId="0" applyNumberFormat="1" applyFont="1" applyAlignment="1" applyProtection="1">
      <alignment horizontal="left"/>
    </xf>
    <xf numFmtId="0" fontId="15" fillId="7" borderId="39" xfId="0" applyFont="1" applyFill="1" applyBorder="1" applyAlignment="1" applyProtection="1">
      <alignment horizontal="center"/>
    </xf>
    <xf numFmtId="0" fontId="34" fillId="0" borderId="37" xfId="0" applyFont="1" applyBorder="1" applyProtection="1"/>
    <xf numFmtId="0" fontId="34" fillId="0" borderId="38" xfId="0" applyNumberFormat="1" applyFont="1" applyBorder="1" applyProtection="1"/>
    <xf numFmtId="0" fontId="35" fillId="0" borderId="64" xfId="0" applyFont="1" applyBorder="1" applyAlignment="1" applyProtection="1">
      <alignment horizontal="center" vertical="center"/>
    </xf>
    <xf numFmtId="0" fontId="34" fillId="0" borderId="51" xfId="0" applyFont="1" applyBorder="1" applyProtection="1"/>
    <xf numFmtId="0" fontId="34" fillId="0" borderId="52" xfId="0" applyFont="1" applyBorder="1" applyProtection="1"/>
    <xf numFmtId="0" fontId="35" fillId="0" borderId="65" xfId="0" applyFont="1" applyBorder="1" applyAlignment="1" applyProtection="1">
      <alignment horizontal="center" vertical="center"/>
    </xf>
    <xf numFmtId="0" fontId="37" fillId="0" borderId="60" xfId="0" applyFont="1" applyBorder="1" applyProtection="1"/>
    <xf numFmtId="0" fontId="35" fillId="0" borderId="66" xfId="0" applyFont="1" applyBorder="1" applyAlignment="1" applyProtection="1">
      <alignment horizontal="center" vertical="center"/>
    </xf>
    <xf numFmtId="0" fontId="34" fillId="0" borderId="52" xfId="0" applyNumberFormat="1" applyFont="1" applyBorder="1" applyProtection="1"/>
    <xf numFmtId="49" fontId="34" fillId="0" borderId="52" xfId="0" applyNumberFormat="1" applyFont="1" applyBorder="1" applyProtection="1"/>
    <xf numFmtId="0" fontId="38" fillId="7" borderId="34" xfId="0" applyFont="1" applyFill="1" applyBorder="1" applyAlignment="1" applyProtection="1">
      <alignment horizontal="center" vertical="center"/>
    </xf>
    <xf numFmtId="0" fontId="19" fillId="7" borderId="39" xfId="0" applyFont="1" applyFill="1" applyBorder="1" applyAlignment="1" applyProtection="1">
      <alignment horizontal="center" vertical="center"/>
    </xf>
    <xf numFmtId="0" fontId="34" fillId="4" borderId="52" xfId="0" applyFont="1" applyFill="1" applyBorder="1" applyProtection="1">
      <protection locked="0"/>
    </xf>
    <xf numFmtId="0" fontId="34" fillId="4" borderId="67" xfId="0" applyFont="1" applyFill="1" applyBorder="1" applyAlignment="1" applyProtection="1">
      <alignment horizontal="center" vertical="center"/>
      <protection locked="0"/>
    </xf>
    <xf numFmtId="0" fontId="34" fillId="4" borderId="68" xfId="0" applyFont="1" applyFill="1" applyBorder="1" applyAlignment="1" applyProtection="1">
      <alignment horizontal="center" vertical="center"/>
      <protection locked="0"/>
    </xf>
    <xf numFmtId="0" fontId="34" fillId="4" borderId="69" xfId="0" applyFont="1" applyFill="1" applyBorder="1" applyAlignment="1" applyProtection="1">
      <alignment horizontal="center" vertical="center"/>
      <protection locked="0"/>
    </xf>
    <xf numFmtId="0" fontId="34" fillId="4" borderId="70" xfId="0" applyFont="1" applyFill="1" applyBorder="1" applyAlignment="1" applyProtection="1">
      <alignment horizontal="center" vertical="center"/>
      <protection locked="0"/>
    </xf>
    <xf numFmtId="0" fontId="34" fillId="4" borderId="71" xfId="0" applyFont="1" applyFill="1" applyBorder="1" applyAlignment="1" applyProtection="1">
      <alignment horizontal="center" vertical="center"/>
      <protection locked="0"/>
    </xf>
    <xf numFmtId="0" fontId="34" fillId="4" borderId="72" xfId="0" applyFont="1" applyFill="1" applyBorder="1" applyAlignment="1" applyProtection="1">
      <alignment horizontal="center" vertical="center"/>
      <protection locked="0"/>
    </xf>
    <xf numFmtId="0" fontId="34" fillId="4" borderId="73" xfId="0" applyFont="1" applyFill="1" applyBorder="1" applyAlignment="1" applyProtection="1">
      <alignment horizontal="center" vertical="center"/>
      <protection locked="0"/>
    </xf>
    <xf numFmtId="0" fontId="34" fillId="4" borderId="74" xfId="0" applyFont="1" applyFill="1" applyBorder="1" applyAlignment="1" applyProtection="1">
      <alignment horizontal="center" vertical="center"/>
      <protection locked="0"/>
    </xf>
    <xf numFmtId="0" fontId="34" fillId="4" borderId="75" xfId="0" applyFont="1" applyFill="1" applyBorder="1" applyAlignment="1" applyProtection="1">
      <alignment horizontal="center" vertical="center"/>
      <protection locked="0"/>
    </xf>
    <xf numFmtId="0" fontId="34" fillId="4" borderId="76" xfId="0" applyFont="1" applyFill="1" applyBorder="1" applyProtection="1">
      <protection locked="0"/>
    </xf>
    <xf numFmtId="0" fontId="34" fillId="4" borderId="77" xfId="0" applyFont="1" applyFill="1" applyBorder="1" applyProtection="1">
      <protection locked="0"/>
    </xf>
    <xf numFmtId="0" fontId="34" fillId="4" borderId="78" xfId="0" applyFont="1" applyFill="1" applyBorder="1" applyProtection="1">
      <protection locked="0"/>
    </xf>
    <xf numFmtId="0" fontId="7" fillId="4" borderId="39" xfId="3" applyFont="1" applyFill="1" applyBorder="1" applyAlignment="1" applyProtection="1">
      <alignment horizontal="center" vertical="center"/>
      <protection locked="0"/>
    </xf>
    <xf numFmtId="0" fontId="7" fillId="4" borderId="39" xfId="3" applyFont="1" applyFill="1" applyBorder="1" applyAlignment="1" applyProtection="1">
      <alignment vertical="center"/>
      <protection locked="0"/>
    </xf>
    <xf numFmtId="0" fontId="10" fillId="4" borderId="0" xfId="1" applyFont="1" applyFill="1" applyProtection="1">
      <protection locked="0"/>
    </xf>
    <xf numFmtId="0" fontId="5" fillId="3" borderId="1" xfId="2" applyNumberFormat="1" applyFont="1" applyFill="1" applyBorder="1" applyAlignment="1">
      <alignment horizontal="center" vertical="center" wrapText="1" readingOrder="1"/>
    </xf>
    <xf numFmtId="0" fontId="4" fillId="0" borderId="2" xfId="2" applyNumberFormat="1" applyFont="1" applyFill="1" applyBorder="1" applyAlignment="1">
      <alignment vertical="top" wrapText="1"/>
    </xf>
    <xf numFmtId="0" fontId="4" fillId="0" borderId="3" xfId="2" applyNumberFormat="1" applyFont="1" applyFill="1" applyBorder="1" applyAlignment="1">
      <alignment vertical="top" wrapText="1"/>
    </xf>
    <xf numFmtId="0" fontId="5" fillId="3" borderId="4" xfId="2" applyNumberFormat="1" applyFont="1" applyFill="1" applyBorder="1" applyAlignment="1">
      <alignment horizontal="center" vertical="center" wrapText="1" readingOrder="1"/>
    </xf>
    <xf numFmtId="0" fontId="4" fillId="0" borderId="6" xfId="2" applyNumberFormat="1" applyFont="1" applyFill="1" applyBorder="1" applyAlignment="1">
      <alignment vertical="top" wrapText="1"/>
    </xf>
    <xf numFmtId="0" fontId="5" fillId="3" borderId="9" xfId="2" applyNumberFormat="1" applyFont="1" applyFill="1" applyBorder="1" applyAlignment="1">
      <alignment horizontal="center" vertical="center" wrapText="1" readingOrder="1"/>
    </xf>
    <xf numFmtId="0" fontId="4" fillId="0" borderId="10" xfId="2" applyNumberFormat="1" applyFont="1" applyFill="1" applyBorder="1" applyAlignment="1">
      <alignment vertical="top" wrapText="1"/>
    </xf>
    <xf numFmtId="0" fontId="4" fillId="0" borderId="11" xfId="2" applyNumberFormat="1" applyFont="1" applyFill="1" applyBorder="1" applyAlignment="1">
      <alignment vertical="top" wrapText="1"/>
    </xf>
    <xf numFmtId="0" fontId="6" fillId="0" borderId="4" xfId="2" applyNumberFormat="1" applyFont="1" applyFill="1" applyBorder="1" applyAlignment="1">
      <alignment horizontal="center" vertical="center" wrapText="1" readingOrder="1"/>
    </xf>
    <xf numFmtId="0" fontId="4" fillId="0" borderId="5" xfId="2" applyNumberFormat="1" applyFont="1" applyFill="1" applyBorder="1" applyAlignment="1">
      <alignment vertical="top" wrapText="1"/>
    </xf>
    <xf numFmtId="0" fontId="5" fillId="3" borderId="1" xfId="2" applyNumberFormat="1" applyFont="1" applyFill="1" applyBorder="1" applyAlignment="1">
      <alignment horizontal="center" wrapText="1" readingOrder="1"/>
    </xf>
    <xf numFmtId="0" fontId="5" fillId="3" borderId="7" xfId="2" applyNumberFormat="1" applyFont="1" applyFill="1" applyBorder="1" applyAlignment="1">
      <alignment horizontal="center" vertical="center" wrapText="1" readingOrder="1"/>
    </xf>
    <xf numFmtId="0" fontId="4" fillId="0" borderId="8" xfId="2" applyNumberFormat="1" applyFont="1" applyFill="1" applyBorder="1" applyAlignment="1">
      <alignment vertical="top" wrapText="1"/>
    </xf>
    <xf numFmtId="0" fontId="4" fillId="0" borderId="0" xfId="2" applyFont="1" applyFill="1" applyBorder="1"/>
    <xf numFmtId="0" fontId="5" fillId="3" borderId="7" xfId="2" applyNumberFormat="1" applyFont="1" applyFill="1" applyBorder="1" applyAlignment="1">
      <alignment horizontal="center" vertical="top" wrapText="1" readingOrder="1"/>
    </xf>
    <xf numFmtId="0" fontId="7" fillId="4" borderId="34" xfId="1" applyFont="1" applyFill="1" applyBorder="1" applyAlignment="1" applyProtection="1">
      <alignment horizontal="center" vertical="center"/>
      <protection locked="0"/>
    </xf>
    <xf numFmtId="0" fontId="7" fillId="4" borderId="35" xfId="1" applyFont="1" applyFill="1" applyBorder="1" applyAlignment="1" applyProtection="1">
      <alignment horizontal="center" vertical="center"/>
      <protection locked="0"/>
    </xf>
    <xf numFmtId="0" fontId="7" fillId="4" borderId="36" xfId="1" applyFont="1" applyFill="1" applyBorder="1" applyAlignment="1" applyProtection="1">
      <alignment horizontal="center" vertical="center"/>
      <protection locked="0"/>
    </xf>
    <xf numFmtId="0" fontId="8" fillId="0" borderId="0" xfId="1" applyFont="1" applyAlignment="1" applyProtection="1">
      <alignment horizontal="center"/>
    </xf>
    <xf numFmtId="0" fontId="15" fillId="7" borderId="34" xfId="1" applyFont="1" applyFill="1" applyBorder="1" applyAlignment="1" applyProtection="1">
      <alignment horizontal="center" vertical="center"/>
    </xf>
    <xf numFmtId="0" fontId="15" fillId="7" borderId="36" xfId="1" applyFont="1" applyFill="1" applyBorder="1" applyAlignment="1" applyProtection="1">
      <alignment horizontal="center" vertical="center"/>
    </xf>
    <xf numFmtId="0" fontId="7" fillId="4" borderId="34" xfId="1" applyFont="1" applyFill="1" applyBorder="1" applyAlignment="1" applyProtection="1">
      <alignment horizontal="left" vertical="center"/>
      <protection locked="0"/>
    </xf>
    <xf numFmtId="0" fontId="7" fillId="4" borderId="36" xfId="1" applyFont="1" applyFill="1" applyBorder="1" applyAlignment="1" applyProtection="1">
      <alignment horizontal="left" vertical="center"/>
      <protection locked="0"/>
    </xf>
    <xf numFmtId="0" fontId="7" fillId="6" borderId="34" xfId="1" applyFont="1" applyFill="1" applyBorder="1" applyAlignment="1" applyProtection="1">
      <alignment horizontal="left" vertical="center"/>
    </xf>
    <xf numFmtId="0" fontId="7" fillId="6" borderId="36" xfId="1" applyFont="1" applyFill="1" applyBorder="1" applyAlignment="1" applyProtection="1">
      <alignment horizontal="left" vertical="center"/>
    </xf>
    <xf numFmtId="0" fontId="19" fillId="7" borderId="34" xfId="1" applyFont="1" applyFill="1" applyBorder="1" applyAlignment="1" applyProtection="1">
      <alignment horizontal="center" vertical="center"/>
    </xf>
    <xf numFmtId="0" fontId="19" fillId="7" borderId="35" xfId="1" applyFont="1" applyFill="1" applyBorder="1" applyAlignment="1" applyProtection="1">
      <alignment horizontal="center" vertical="center"/>
    </xf>
    <xf numFmtId="0" fontId="19" fillId="7" borderId="36" xfId="1" applyFont="1" applyFill="1" applyBorder="1" applyAlignment="1" applyProtection="1">
      <alignment horizontal="center" vertical="center"/>
    </xf>
    <xf numFmtId="0" fontId="7" fillId="4" borderId="35" xfId="1" applyFont="1" applyFill="1" applyBorder="1" applyAlignment="1" applyProtection="1">
      <alignment horizontal="left" vertical="center"/>
      <protection locked="0"/>
    </xf>
    <xf numFmtId="0" fontId="22" fillId="0" borderId="0" xfId="1" applyFont="1" applyAlignment="1" applyProtection="1">
      <alignment horizontal="center"/>
    </xf>
    <xf numFmtId="0" fontId="15" fillId="7" borderId="14" xfId="1" applyFont="1" applyFill="1" applyBorder="1" applyAlignment="1" applyProtection="1">
      <alignment horizontal="center" vertical="center"/>
    </xf>
    <xf numFmtId="0" fontId="15" fillId="7" borderId="19" xfId="1" applyFont="1" applyFill="1" applyBorder="1" applyAlignment="1" applyProtection="1">
      <alignment horizontal="center" vertical="center"/>
    </xf>
    <xf numFmtId="0" fontId="15" fillId="7" borderId="15" xfId="1" applyFont="1" applyFill="1" applyBorder="1" applyAlignment="1" applyProtection="1">
      <alignment horizontal="center" vertical="center"/>
    </xf>
    <xf numFmtId="0" fontId="15" fillId="7" borderId="20" xfId="1" applyFont="1" applyFill="1" applyBorder="1" applyAlignment="1" applyProtection="1">
      <alignment horizontal="center" vertical="center"/>
    </xf>
    <xf numFmtId="0" fontId="15" fillId="7" borderId="16" xfId="1" applyFont="1" applyFill="1" applyBorder="1" applyAlignment="1" applyProtection="1">
      <alignment horizontal="center" vertical="center"/>
    </xf>
    <xf numFmtId="0" fontId="15" fillId="7" borderId="21" xfId="1" applyFont="1" applyFill="1" applyBorder="1" applyAlignment="1" applyProtection="1">
      <alignment horizontal="center" vertical="center"/>
    </xf>
    <xf numFmtId="0" fontId="19" fillId="7" borderId="39" xfId="1" applyFont="1" applyFill="1" applyBorder="1" applyAlignment="1" applyProtection="1">
      <alignment horizontal="center" vertical="center"/>
    </xf>
    <xf numFmtId="0" fontId="20" fillId="9" borderId="39" xfId="1" applyFont="1" applyFill="1" applyBorder="1" applyAlignment="1" applyProtection="1">
      <alignment horizontal="center" vertical="center"/>
    </xf>
    <xf numFmtId="0" fontId="15" fillId="7" borderId="35" xfId="1" applyFont="1" applyFill="1" applyBorder="1" applyAlignment="1" applyProtection="1">
      <alignment horizontal="center" vertical="center"/>
    </xf>
    <xf numFmtId="164" fontId="25" fillId="0" borderId="0" xfId="1" applyNumberFormat="1" applyFont="1" applyAlignment="1" applyProtection="1">
      <alignment horizontal="left"/>
    </xf>
    <xf numFmtId="0" fontId="13" fillId="0" borderId="13" xfId="1" applyFont="1" applyBorder="1" applyAlignment="1" applyProtection="1">
      <alignment horizontal="center" vertical="center" wrapText="1"/>
    </xf>
    <xf numFmtId="0" fontId="7" fillId="0" borderId="57" xfId="1" applyFont="1" applyBorder="1" applyAlignment="1" applyProtection="1">
      <alignment horizontal="center" vertical="center" wrapText="1"/>
    </xf>
    <xf numFmtId="0" fontId="24" fillId="0" borderId="0" xfId="1" applyFont="1" applyAlignment="1" applyProtection="1">
      <alignment horizontal="center"/>
    </xf>
    <xf numFmtId="0" fontId="10" fillId="0" borderId="14" xfId="1" applyFont="1" applyBorder="1" applyAlignment="1" applyProtection="1">
      <alignment horizontal="center" vertical="center" wrapText="1"/>
    </xf>
    <xf numFmtId="0" fontId="10" fillId="0" borderId="48" xfId="1" applyFont="1" applyBorder="1" applyAlignment="1" applyProtection="1">
      <alignment horizontal="center" vertical="center" wrapText="1"/>
    </xf>
    <xf numFmtId="0" fontId="15" fillId="7" borderId="16" xfId="1" applyFont="1" applyFill="1" applyBorder="1" applyAlignment="1" applyProtection="1">
      <alignment horizontal="center" vertical="center" wrapText="1"/>
    </xf>
    <xf numFmtId="0" fontId="15" fillId="7" borderId="21" xfId="1" applyFont="1" applyFill="1" applyBorder="1" applyAlignment="1" applyProtection="1">
      <alignment horizontal="center" vertical="center" wrapText="1"/>
    </xf>
    <xf numFmtId="0" fontId="15" fillId="7" borderId="22" xfId="1" applyFont="1" applyFill="1" applyBorder="1" applyAlignment="1" applyProtection="1">
      <alignment horizontal="center" vertical="center" wrapText="1"/>
    </xf>
    <xf numFmtId="0" fontId="15" fillId="7" borderId="23" xfId="1" applyFont="1" applyFill="1" applyBorder="1" applyAlignment="1" applyProtection="1">
      <alignment horizontal="center" vertical="center" wrapText="1"/>
    </xf>
    <xf numFmtId="0" fontId="15" fillId="7" borderId="43" xfId="1" applyFont="1" applyFill="1" applyBorder="1" applyAlignment="1" applyProtection="1">
      <alignment horizontal="center" vertical="center" wrapText="1"/>
    </xf>
    <xf numFmtId="0" fontId="34" fillId="0" borderId="33"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59"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59" xfId="0" applyFont="1" applyBorder="1" applyAlignment="1" applyProtection="1">
      <alignment horizontal="center" vertical="center"/>
    </xf>
    <xf numFmtId="0" fontId="36" fillId="4" borderId="52" xfId="0" applyFont="1" applyFill="1" applyBorder="1" applyAlignment="1" applyProtection="1">
      <alignment horizontal="left" vertical="top" wrapText="1"/>
      <protection locked="0"/>
    </xf>
    <xf numFmtId="0" fontId="36" fillId="4" borderId="61" xfId="0" applyFont="1" applyFill="1" applyBorder="1" applyAlignment="1" applyProtection="1">
      <alignment horizontal="left" vertical="top" wrapText="1"/>
      <protection locked="0"/>
    </xf>
    <xf numFmtId="0" fontId="30" fillId="0" borderId="0" xfId="0" applyFont="1" applyAlignment="1" applyProtection="1">
      <alignment horizontal="center"/>
    </xf>
    <xf numFmtId="0" fontId="32" fillId="0" borderId="0" xfId="0" applyFont="1" applyAlignment="1" applyProtection="1">
      <alignment horizontal="center"/>
    </xf>
    <xf numFmtId="0" fontId="15" fillId="7" borderId="38" xfId="0" applyFont="1" applyFill="1" applyBorder="1" applyAlignment="1" applyProtection="1">
      <alignment horizontal="center" vertical="center" wrapText="1"/>
    </xf>
    <xf numFmtId="0" fontId="15" fillId="7" borderId="61" xfId="0" applyFont="1" applyFill="1" applyBorder="1" applyAlignment="1" applyProtection="1">
      <alignment horizontal="center" vertical="center" wrapText="1"/>
    </xf>
    <xf numFmtId="0" fontId="15" fillId="7" borderId="39" xfId="0" applyFont="1" applyFill="1" applyBorder="1" applyAlignment="1" applyProtection="1">
      <alignment horizontal="center" vertical="center"/>
    </xf>
    <xf numFmtId="0" fontId="15" fillId="7" borderId="39"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xf>
    <xf numFmtId="0" fontId="34" fillId="0" borderId="48" xfId="0" applyFont="1" applyFill="1" applyBorder="1" applyAlignment="1" applyProtection="1">
      <alignment horizontal="center" vertical="center"/>
    </xf>
    <xf numFmtId="0" fontId="34" fillId="0" borderId="59" xfId="0" applyFont="1" applyFill="1" applyBorder="1" applyAlignment="1" applyProtection="1">
      <alignment horizontal="center" vertical="center"/>
    </xf>
    <xf numFmtId="0" fontId="34" fillId="4" borderId="33" xfId="0" applyFont="1" applyFill="1" applyBorder="1" applyAlignment="1" applyProtection="1">
      <alignment horizontal="center" vertical="center"/>
    </xf>
    <xf numFmtId="0" fontId="34" fillId="4" borderId="48" xfId="0" applyFont="1" applyFill="1" applyBorder="1" applyAlignment="1" applyProtection="1">
      <alignment horizontal="center" vertical="center"/>
    </xf>
    <xf numFmtId="0" fontId="34" fillId="4" borderId="59" xfId="0" applyFont="1" applyFill="1" applyBorder="1" applyAlignment="1" applyProtection="1">
      <alignment horizontal="center" vertical="center"/>
    </xf>
    <xf numFmtId="0" fontId="19" fillId="7" borderId="35" xfId="0" applyFont="1" applyFill="1" applyBorder="1" applyAlignment="1" applyProtection="1">
      <alignment horizontal="center" vertical="center"/>
    </xf>
    <xf numFmtId="0" fontId="19" fillId="7" borderId="36" xfId="0" applyFont="1" applyFill="1" applyBorder="1" applyAlignment="1" applyProtection="1">
      <alignment horizontal="center" vertical="center"/>
    </xf>
    <xf numFmtId="0" fontId="19" fillId="7" borderId="34" xfId="0" applyFont="1" applyFill="1" applyBorder="1" applyAlignment="1" applyProtection="1">
      <alignment horizontal="center" vertical="center"/>
    </xf>
    <xf numFmtId="0" fontId="15" fillId="7" borderId="37" xfId="0" applyFont="1" applyFill="1" applyBorder="1" applyAlignment="1" applyProtection="1">
      <alignment horizontal="center" vertical="center"/>
    </xf>
    <xf numFmtId="0" fontId="15" fillId="7" borderId="60" xfId="0" applyFont="1" applyFill="1" applyBorder="1" applyAlignment="1" applyProtection="1">
      <alignment horizontal="center" vertical="center"/>
    </xf>
    <xf numFmtId="0" fontId="15" fillId="7" borderId="38" xfId="0" applyFont="1" applyFill="1" applyBorder="1" applyAlignment="1" applyProtection="1">
      <alignment horizontal="left" vertical="center"/>
    </xf>
    <xf numFmtId="0" fontId="15" fillId="7" borderId="61" xfId="0" applyFont="1" applyFill="1" applyBorder="1" applyAlignment="1" applyProtection="1">
      <alignment horizontal="left" vertical="center"/>
    </xf>
    <xf numFmtId="0" fontId="39" fillId="0" borderId="0" xfId="3" applyFont="1" applyAlignment="1">
      <alignment horizontal="center"/>
    </xf>
    <xf numFmtId="0" fontId="8" fillId="0" borderId="0" xfId="3" applyFont="1" applyAlignment="1">
      <alignment horizontal="center"/>
    </xf>
    <xf numFmtId="0" fontId="15" fillId="7" borderId="34" xfId="3" applyFont="1" applyFill="1" applyBorder="1" applyAlignment="1">
      <alignment horizontal="center" vertical="center"/>
    </xf>
    <xf numFmtId="0" fontId="15" fillId="7" borderId="35" xfId="3" applyFont="1" applyFill="1" applyBorder="1" applyAlignment="1">
      <alignment horizontal="center" vertical="center"/>
    </xf>
    <xf numFmtId="0" fontId="15" fillId="7" borderId="36" xfId="3" applyFont="1" applyFill="1" applyBorder="1" applyAlignment="1">
      <alignment horizontal="center" vertical="center"/>
    </xf>
    <xf numFmtId="0" fontId="7" fillId="4" borderId="39" xfId="3" applyFont="1" applyFill="1" applyBorder="1" applyAlignment="1" applyProtection="1">
      <alignment horizontal="left" vertical="center"/>
      <protection locked="0"/>
    </xf>
    <xf numFmtId="0" fontId="7" fillId="4" borderId="39" xfId="3" applyFont="1" applyFill="1" applyBorder="1" applyAlignment="1" applyProtection="1">
      <alignment horizontal="center" vertical="center"/>
      <protection locked="0"/>
    </xf>
    <xf numFmtId="0" fontId="15" fillId="7" borderId="39" xfId="3" applyFont="1" applyFill="1" applyBorder="1" applyAlignment="1">
      <alignment horizontal="center" vertical="center"/>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164" fontId="7" fillId="0" borderId="0" xfId="1" applyNumberFormat="1" applyFont="1" applyAlignment="1">
      <alignment horizontal="left"/>
    </xf>
    <xf numFmtId="0" fontId="8" fillId="0" borderId="0" xfId="1" applyFont="1" applyAlignment="1">
      <alignment horizontal="center" vertical="justify"/>
    </xf>
    <xf numFmtId="0" fontId="29" fillId="0" borderId="0" xfId="1" applyFont="1" applyAlignment="1">
      <alignment horizontal="center"/>
    </xf>
  </cellXfs>
  <cellStyles count="4">
    <cellStyle name="Normal" xfId="0" builtinId="0"/>
    <cellStyle name="Normal 2" xfId="1"/>
    <cellStyle name="Normal 2 2" xfId="3"/>
    <cellStyle name="Normal 3" xfId="2"/>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50"/>
  <sheetViews>
    <sheetView topLeftCell="R1" zoomScale="90" zoomScaleNormal="90" workbookViewId="0">
      <selection activeCell="T3" sqref="T3"/>
    </sheetView>
  </sheetViews>
  <sheetFormatPr baseColWidth="10" defaultRowHeight="12.75" x14ac:dyDescent="0.2"/>
  <cols>
    <col min="1" max="1" width="15" style="1" customWidth="1"/>
    <col min="2" max="2" width="11.42578125" style="1"/>
    <col min="3" max="3" width="25.140625" style="1" bestFit="1" customWidth="1"/>
    <col min="4" max="4" width="11.42578125" style="1"/>
    <col min="5" max="5" width="27" style="1" customWidth="1"/>
    <col min="6" max="6" width="9.85546875" style="1" customWidth="1"/>
    <col min="7" max="7" width="11.42578125" style="1"/>
    <col min="8" max="8" width="19" style="1" customWidth="1"/>
    <col min="9" max="9" width="40.140625" style="1" customWidth="1"/>
    <col min="10" max="10" width="21.28515625" style="1" customWidth="1"/>
    <col min="11" max="12" width="18.28515625" style="1" customWidth="1"/>
    <col min="13" max="13" width="19.140625" style="1" customWidth="1"/>
    <col min="14" max="14" width="20.42578125" style="1" customWidth="1"/>
    <col min="15" max="15" width="19.5703125" style="1" customWidth="1"/>
    <col min="16" max="16" width="16.140625" style="1" customWidth="1"/>
    <col min="17" max="17" width="15.28515625" style="1" customWidth="1"/>
    <col min="18" max="18" width="20.28515625" style="1" customWidth="1"/>
    <col min="19" max="19" width="40.42578125" style="1" customWidth="1"/>
    <col min="20" max="16384" width="11.42578125" style="1"/>
  </cols>
  <sheetData>
    <row r="1" spans="1:30" x14ac:dyDescent="0.2">
      <c r="A1" s="23">
        <v>1</v>
      </c>
      <c r="B1" s="23">
        <v>2</v>
      </c>
      <c r="C1" s="23">
        <v>3</v>
      </c>
      <c r="D1" s="23">
        <v>4</v>
      </c>
      <c r="E1" s="23">
        <v>5</v>
      </c>
      <c r="F1" s="23">
        <v>6</v>
      </c>
      <c r="G1" s="23">
        <v>7</v>
      </c>
      <c r="H1" s="23">
        <v>8</v>
      </c>
      <c r="I1" s="23">
        <v>9</v>
      </c>
      <c r="J1" s="23">
        <v>10</v>
      </c>
      <c r="K1" s="23">
        <v>11</v>
      </c>
      <c r="L1" s="23">
        <v>12</v>
      </c>
      <c r="M1" s="23">
        <v>13</v>
      </c>
      <c r="N1" s="23">
        <v>14</v>
      </c>
      <c r="O1" s="23">
        <v>15</v>
      </c>
      <c r="P1" s="23">
        <v>16</v>
      </c>
      <c r="Q1" s="23">
        <v>17</v>
      </c>
      <c r="R1" s="23">
        <v>18</v>
      </c>
      <c r="S1" s="23">
        <v>19</v>
      </c>
      <c r="T1" s="23">
        <v>20</v>
      </c>
      <c r="U1" s="23">
        <v>21</v>
      </c>
      <c r="V1" s="23">
        <v>22</v>
      </c>
      <c r="W1" s="23">
        <v>23</v>
      </c>
      <c r="X1" s="23">
        <v>24</v>
      </c>
      <c r="Y1" s="23">
        <v>25</v>
      </c>
      <c r="Z1" s="23">
        <v>26</v>
      </c>
      <c r="AA1" s="23">
        <v>27</v>
      </c>
      <c r="AB1" s="23">
        <v>28</v>
      </c>
      <c r="AC1" s="23">
        <v>29</v>
      </c>
      <c r="AD1" s="23">
        <v>30</v>
      </c>
    </row>
    <row r="2" spans="1:30" ht="15" x14ac:dyDescent="0.25">
      <c r="A2" s="2" t="s">
        <v>11641</v>
      </c>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11640</v>
      </c>
      <c r="T2" s="2" t="s">
        <v>17</v>
      </c>
      <c r="U2" s="2" t="s">
        <v>18</v>
      </c>
      <c r="V2" s="2" t="s">
        <v>19</v>
      </c>
      <c r="W2" s="2" t="s">
        <v>20</v>
      </c>
      <c r="X2" s="2" t="s">
        <v>21</v>
      </c>
      <c r="Y2" s="2" t="s">
        <v>22</v>
      </c>
      <c r="Z2" s="2" t="s">
        <v>23</v>
      </c>
      <c r="AA2" s="2" t="s">
        <v>24</v>
      </c>
      <c r="AB2" s="2" t="s">
        <v>25</v>
      </c>
      <c r="AC2" s="2" t="s">
        <v>26</v>
      </c>
      <c r="AD2" s="2" t="s">
        <v>27</v>
      </c>
    </row>
    <row r="3" spans="1:30" x14ac:dyDescent="0.2">
      <c r="A3" s="1" t="str">
        <f>J3</f>
        <v>1164114311E0</v>
      </c>
      <c r="B3" s="1" t="s">
        <v>28</v>
      </c>
      <c r="C3" s="1" t="s">
        <v>29</v>
      </c>
      <c r="D3" s="1" t="s">
        <v>30</v>
      </c>
      <c r="E3" s="1" t="s">
        <v>31</v>
      </c>
      <c r="F3" s="1" t="s">
        <v>1181</v>
      </c>
      <c r="G3" s="1" t="s">
        <v>1182</v>
      </c>
      <c r="H3" s="1" t="s">
        <v>1183</v>
      </c>
      <c r="I3" s="1" t="s">
        <v>1184</v>
      </c>
      <c r="J3" s="1" t="s">
        <v>1185</v>
      </c>
      <c r="K3" s="1" t="s">
        <v>32</v>
      </c>
      <c r="L3" s="1" t="s">
        <v>32</v>
      </c>
      <c r="M3" s="1" t="s">
        <v>45</v>
      </c>
      <c r="N3" s="1" t="s">
        <v>46</v>
      </c>
      <c r="O3" s="1" t="s">
        <v>56</v>
      </c>
      <c r="P3" s="1" t="s">
        <v>284</v>
      </c>
      <c r="Q3" s="1" t="s">
        <v>177</v>
      </c>
      <c r="R3" s="1" t="s">
        <v>235</v>
      </c>
      <c r="S3" s="1" t="str">
        <f>CONCATENATE(P3," ",Q3,", ",R3)</f>
        <v>LUJANO ORTEGA, YOLANDA</v>
      </c>
      <c r="T3" s="1" t="s">
        <v>50</v>
      </c>
      <c r="U3" s="1" t="s">
        <v>51</v>
      </c>
      <c r="V3" s="1" t="s">
        <v>52</v>
      </c>
      <c r="W3" s="1" t="s">
        <v>1186</v>
      </c>
      <c r="X3" s="3">
        <v>24514</v>
      </c>
      <c r="Y3" s="1" t="s">
        <v>1187</v>
      </c>
      <c r="AB3" s="1" t="s">
        <v>41</v>
      </c>
      <c r="AC3" s="1" t="s">
        <v>42</v>
      </c>
      <c r="AD3" s="1" t="s">
        <v>43</v>
      </c>
    </row>
    <row r="4" spans="1:30" x14ac:dyDescent="0.2">
      <c r="A4" s="1" t="str">
        <f t="shared" ref="A4:A67" si="0">J4</f>
        <v>1164114311E2</v>
      </c>
      <c r="B4" s="1" t="s">
        <v>28</v>
      </c>
      <c r="C4" s="1" t="s">
        <v>29</v>
      </c>
      <c r="D4" s="1" t="s">
        <v>30</v>
      </c>
      <c r="E4" s="1" t="s">
        <v>31</v>
      </c>
      <c r="F4" s="1" t="s">
        <v>1181</v>
      </c>
      <c r="G4" s="1" t="s">
        <v>1182</v>
      </c>
      <c r="H4" s="1" t="s">
        <v>1183</v>
      </c>
      <c r="I4" s="1" t="s">
        <v>1184</v>
      </c>
      <c r="J4" s="1" t="s">
        <v>1188</v>
      </c>
      <c r="K4" s="1" t="s">
        <v>32</v>
      </c>
      <c r="L4" s="1" t="s">
        <v>32</v>
      </c>
      <c r="M4" s="1" t="s">
        <v>45</v>
      </c>
      <c r="N4" s="1" t="s">
        <v>46</v>
      </c>
      <c r="O4" s="1" t="s">
        <v>56</v>
      </c>
      <c r="P4" s="1" t="s">
        <v>413</v>
      </c>
      <c r="Q4" s="1" t="s">
        <v>414</v>
      </c>
      <c r="R4" s="1" t="s">
        <v>1134</v>
      </c>
      <c r="S4" s="1" t="str">
        <f t="shared" ref="S4:S67" si="1">CONCATENATE(P4," ",Q4,", ",R4)</f>
        <v>ARACA ANCCO, WALTER</v>
      </c>
      <c r="T4" s="1" t="s">
        <v>50</v>
      </c>
      <c r="U4" s="1" t="s">
        <v>51</v>
      </c>
      <c r="V4" s="1" t="s">
        <v>52</v>
      </c>
      <c r="W4" s="1" t="s">
        <v>276</v>
      </c>
      <c r="X4" s="3">
        <v>25267</v>
      </c>
      <c r="Y4" s="1" t="s">
        <v>1189</v>
      </c>
      <c r="AB4" s="1" t="s">
        <v>41</v>
      </c>
      <c r="AC4" s="1" t="s">
        <v>42</v>
      </c>
      <c r="AD4" s="1" t="s">
        <v>43</v>
      </c>
    </row>
    <row r="5" spans="1:30" x14ac:dyDescent="0.2">
      <c r="A5" s="1" t="str">
        <f t="shared" si="0"/>
        <v>1164114311E4</v>
      </c>
      <c r="B5" s="1" t="s">
        <v>28</v>
      </c>
      <c r="C5" s="1" t="s">
        <v>29</v>
      </c>
      <c r="D5" s="1" t="s">
        <v>30</v>
      </c>
      <c r="E5" s="1" t="s">
        <v>31</v>
      </c>
      <c r="F5" s="1" t="s">
        <v>1181</v>
      </c>
      <c r="G5" s="1" t="s">
        <v>1182</v>
      </c>
      <c r="H5" s="1" t="s">
        <v>1183</v>
      </c>
      <c r="I5" s="1" t="s">
        <v>1184</v>
      </c>
      <c r="J5" s="1" t="s">
        <v>1190</v>
      </c>
      <c r="K5" s="1" t="s">
        <v>32</v>
      </c>
      <c r="L5" s="1" t="s">
        <v>32</v>
      </c>
      <c r="M5" s="1" t="s">
        <v>45</v>
      </c>
      <c r="N5" s="1" t="s">
        <v>66</v>
      </c>
      <c r="O5" s="1" t="s">
        <v>1191</v>
      </c>
      <c r="P5" s="1" t="s">
        <v>405</v>
      </c>
      <c r="Q5" s="1" t="s">
        <v>1192</v>
      </c>
      <c r="R5" s="1" t="s">
        <v>544</v>
      </c>
      <c r="S5" s="1" t="str">
        <f t="shared" si="1"/>
        <v>AYALA ARANIBAR, MARIA DEL CARMEN</v>
      </c>
      <c r="T5" s="1" t="s">
        <v>69</v>
      </c>
      <c r="U5" s="1" t="s">
        <v>51</v>
      </c>
      <c r="V5" s="1" t="s">
        <v>52</v>
      </c>
      <c r="W5" s="1" t="s">
        <v>1193</v>
      </c>
      <c r="X5" s="3">
        <v>28754</v>
      </c>
      <c r="Y5" s="1" t="s">
        <v>1194</v>
      </c>
      <c r="Z5" s="3">
        <v>42795</v>
      </c>
      <c r="AA5" s="3">
        <v>43100</v>
      </c>
      <c r="AB5" s="1" t="s">
        <v>41</v>
      </c>
      <c r="AC5" s="1" t="s">
        <v>71</v>
      </c>
      <c r="AD5" s="1" t="s">
        <v>43</v>
      </c>
    </row>
    <row r="6" spans="1:30" x14ac:dyDescent="0.2">
      <c r="A6" s="1" t="str">
        <f t="shared" si="0"/>
        <v>1164114311E5</v>
      </c>
      <c r="B6" s="1" t="s">
        <v>28</v>
      </c>
      <c r="C6" s="1" t="s">
        <v>29</v>
      </c>
      <c r="D6" s="1" t="s">
        <v>30</v>
      </c>
      <c r="E6" s="1" t="s">
        <v>31</v>
      </c>
      <c r="F6" s="1" t="s">
        <v>1181</v>
      </c>
      <c r="G6" s="1" t="s">
        <v>1182</v>
      </c>
      <c r="H6" s="1" t="s">
        <v>1183</v>
      </c>
      <c r="I6" s="1" t="s">
        <v>1184</v>
      </c>
      <c r="J6" s="1" t="s">
        <v>1195</v>
      </c>
      <c r="K6" s="1" t="s">
        <v>32</v>
      </c>
      <c r="L6" s="1" t="s">
        <v>32</v>
      </c>
      <c r="M6" s="1" t="s">
        <v>45</v>
      </c>
      <c r="N6" s="1" t="s">
        <v>46</v>
      </c>
      <c r="O6" s="1" t="s">
        <v>56</v>
      </c>
      <c r="P6" s="1" t="s">
        <v>444</v>
      </c>
      <c r="Q6" s="1" t="s">
        <v>48</v>
      </c>
      <c r="R6" s="1" t="s">
        <v>1196</v>
      </c>
      <c r="S6" s="1" t="str">
        <f t="shared" si="1"/>
        <v>BUSTINZA CHOQUEHUANCA, SONIA AGLEY</v>
      </c>
      <c r="T6" s="1" t="s">
        <v>63</v>
      </c>
      <c r="U6" s="1" t="s">
        <v>51</v>
      </c>
      <c r="V6" s="1" t="s">
        <v>52</v>
      </c>
      <c r="W6" s="1" t="s">
        <v>1197</v>
      </c>
      <c r="X6" s="3">
        <v>22493</v>
      </c>
      <c r="Y6" s="1" t="s">
        <v>1198</v>
      </c>
      <c r="AB6" s="1" t="s">
        <v>41</v>
      </c>
      <c r="AC6" s="1" t="s">
        <v>42</v>
      </c>
      <c r="AD6" s="1" t="s">
        <v>43</v>
      </c>
    </row>
    <row r="7" spans="1:30" x14ac:dyDescent="0.2">
      <c r="A7" s="1" t="str">
        <f t="shared" si="0"/>
        <v>1164114311E6</v>
      </c>
      <c r="B7" s="1" t="s">
        <v>28</v>
      </c>
      <c r="C7" s="1" t="s">
        <v>29</v>
      </c>
      <c r="D7" s="1" t="s">
        <v>30</v>
      </c>
      <c r="E7" s="1" t="s">
        <v>31</v>
      </c>
      <c r="F7" s="1" t="s">
        <v>1181</v>
      </c>
      <c r="G7" s="1" t="s">
        <v>1182</v>
      </c>
      <c r="H7" s="1" t="s">
        <v>1183</v>
      </c>
      <c r="I7" s="1" t="s">
        <v>1184</v>
      </c>
      <c r="J7" s="1" t="s">
        <v>1199</v>
      </c>
      <c r="K7" s="1" t="s">
        <v>32</v>
      </c>
      <c r="L7" s="1" t="s">
        <v>32</v>
      </c>
      <c r="M7" s="1" t="s">
        <v>45</v>
      </c>
      <c r="N7" s="1" t="s">
        <v>66</v>
      </c>
      <c r="O7" s="1" t="s">
        <v>1200</v>
      </c>
      <c r="P7" s="1" t="s">
        <v>114</v>
      </c>
      <c r="Q7" s="1" t="s">
        <v>526</v>
      </c>
      <c r="R7" s="1" t="s">
        <v>169</v>
      </c>
      <c r="S7" s="1" t="str">
        <f t="shared" si="1"/>
        <v>MAMANI CONTRERAS, LUZ DELIA</v>
      </c>
      <c r="T7" s="1" t="s">
        <v>69</v>
      </c>
      <c r="U7" s="1" t="s">
        <v>51</v>
      </c>
      <c r="V7" s="1" t="s">
        <v>52</v>
      </c>
      <c r="W7" s="1" t="s">
        <v>1201</v>
      </c>
      <c r="X7" s="3">
        <v>32594</v>
      </c>
      <c r="Y7" s="1" t="s">
        <v>1202</v>
      </c>
      <c r="Z7" s="3">
        <v>42795</v>
      </c>
      <c r="AA7" s="3">
        <v>43100</v>
      </c>
      <c r="AB7" s="1" t="s">
        <v>41</v>
      </c>
      <c r="AC7" s="1" t="s">
        <v>71</v>
      </c>
      <c r="AD7" s="1" t="s">
        <v>43</v>
      </c>
    </row>
    <row r="8" spans="1:30" x14ac:dyDescent="0.2">
      <c r="A8" s="1" t="str">
        <f t="shared" si="0"/>
        <v>1164114311E7</v>
      </c>
      <c r="B8" s="1" t="s">
        <v>28</v>
      </c>
      <c r="C8" s="1" t="s">
        <v>29</v>
      </c>
      <c r="D8" s="1" t="s">
        <v>30</v>
      </c>
      <c r="E8" s="1" t="s">
        <v>31</v>
      </c>
      <c r="F8" s="1" t="s">
        <v>1181</v>
      </c>
      <c r="G8" s="1" t="s">
        <v>1182</v>
      </c>
      <c r="H8" s="1" t="s">
        <v>1183</v>
      </c>
      <c r="I8" s="1" t="s">
        <v>1184</v>
      </c>
      <c r="J8" s="1" t="s">
        <v>1203</v>
      </c>
      <c r="K8" s="1" t="s">
        <v>32</v>
      </c>
      <c r="L8" s="1" t="s">
        <v>32</v>
      </c>
      <c r="M8" s="1" t="s">
        <v>45</v>
      </c>
      <c r="N8" s="1" t="s">
        <v>46</v>
      </c>
      <c r="O8" s="1" t="s">
        <v>56</v>
      </c>
      <c r="P8" s="1" t="s">
        <v>73</v>
      </c>
      <c r="Q8" s="1" t="s">
        <v>696</v>
      </c>
      <c r="R8" s="1" t="s">
        <v>645</v>
      </c>
      <c r="S8" s="1" t="str">
        <f t="shared" si="1"/>
        <v>CHOQUE ARAPA, FIDEL</v>
      </c>
      <c r="T8" s="1" t="s">
        <v>38</v>
      </c>
      <c r="U8" s="1" t="s">
        <v>51</v>
      </c>
      <c r="V8" s="1" t="s">
        <v>52</v>
      </c>
      <c r="W8" s="1" t="s">
        <v>1204</v>
      </c>
      <c r="X8" s="3">
        <v>25047</v>
      </c>
      <c r="Y8" s="1" t="s">
        <v>1205</v>
      </c>
      <c r="AB8" s="1" t="s">
        <v>41</v>
      </c>
      <c r="AC8" s="1" t="s">
        <v>42</v>
      </c>
      <c r="AD8" s="1" t="s">
        <v>43</v>
      </c>
    </row>
    <row r="9" spans="1:30" x14ac:dyDescent="0.2">
      <c r="A9" s="1" t="str">
        <f t="shared" si="0"/>
        <v>1164114311E8</v>
      </c>
      <c r="B9" s="1" t="s">
        <v>28</v>
      </c>
      <c r="C9" s="1" t="s">
        <v>29</v>
      </c>
      <c r="D9" s="1" t="s">
        <v>30</v>
      </c>
      <c r="E9" s="1" t="s">
        <v>31</v>
      </c>
      <c r="F9" s="1" t="s">
        <v>1181</v>
      </c>
      <c r="G9" s="1" t="s">
        <v>1182</v>
      </c>
      <c r="H9" s="1" t="s">
        <v>1183</v>
      </c>
      <c r="I9" s="1" t="s">
        <v>1184</v>
      </c>
      <c r="J9" s="1" t="s">
        <v>1206</v>
      </c>
      <c r="K9" s="1" t="s">
        <v>32</v>
      </c>
      <c r="L9" s="1" t="s">
        <v>32</v>
      </c>
      <c r="M9" s="1" t="s">
        <v>45</v>
      </c>
      <c r="N9" s="1" t="s">
        <v>46</v>
      </c>
      <c r="O9" s="1" t="s">
        <v>56</v>
      </c>
      <c r="P9" s="1" t="s">
        <v>64</v>
      </c>
      <c r="Q9" s="1" t="s">
        <v>134</v>
      </c>
      <c r="R9" s="1" t="s">
        <v>1093</v>
      </c>
      <c r="S9" s="1" t="str">
        <f t="shared" si="1"/>
        <v>GALLEGOS FLORES, FREDY</v>
      </c>
      <c r="T9" s="1" t="s">
        <v>55</v>
      </c>
      <c r="U9" s="1" t="s">
        <v>51</v>
      </c>
      <c r="V9" s="1" t="s">
        <v>52</v>
      </c>
      <c r="W9" s="1" t="s">
        <v>1207</v>
      </c>
      <c r="X9" s="3">
        <v>24513</v>
      </c>
      <c r="Y9" s="1" t="s">
        <v>1208</v>
      </c>
      <c r="AB9" s="1" t="s">
        <v>41</v>
      </c>
      <c r="AC9" s="1" t="s">
        <v>42</v>
      </c>
      <c r="AD9" s="1" t="s">
        <v>43</v>
      </c>
    </row>
    <row r="10" spans="1:30" x14ac:dyDescent="0.2">
      <c r="A10" s="1" t="str">
        <f t="shared" si="0"/>
        <v>1164114311E9</v>
      </c>
      <c r="B10" s="1" t="s">
        <v>28</v>
      </c>
      <c r="C10" s="1" t="s">
        <v>29</v>
      </c>
      <c r="D10" s="1" t="s">
        <v>30</v>
      </c>
      <c r="E10" s="1" t="s">
        <v>31</v>
      </c>
      <c r="F10" s="1" t="s">
        <v>1181</v>
      </c>
      <c r="G10" s="1" t="s">
        <v>1182</v>
      </c>
      <c r="H10" s="1" t="s">
        <v>1183</v>
      </c>
      <c r="I10" s="1" t="s">
        <v>1184</v>
      </c>
      <c r="J10" s="1" t="s">
        <v>1209</v>
      </c>
      <c r="K10" s="1" t="s">
        <v>32</v>
      </c>
      <c r="L10" s="1" t="s">
        <v>32</v>
      </c>
      <c r="M10" s="1" t="s">
        <v>45</v>
      </c>
      <c r="N10" s="1" t="s">
        <v>46</v>
      </c>
      <c r="O10" s="1" t="s">
        <v>56</v>
      </c>
      <c r="P10" s="1" t="s">
        <v>415</v>
      </c>
      <c r="Q10" s="1" t="s">
        <v>390</v>
      </c>
      <c r="R10" s="1" t="s">
        <v>1210</v>
      </c>
      <c r="S10" s="1" t="str">
        <f t="shared" si="1"/>
        <v>HUMPIRI HUISA, NAZARIO SIMON</v>
      </c>
      <c r="T10" s="1" t="s">
        <v>50</v>
      </c>
      <c r="U10" s="1" t="s">
        <v>51</v>
      </c>
      <c r="V10" s="1" t="s">
        <v>52</v>
      </c>
      <c r="W10" s="1" t="s">
        <v>1211</v>
      </c>
      <c r="X10" s="3">
        <v>22490</v>
      </c>
      <c r="Y10" s="1" t="s">
        <v>1212</v>
      </c>
      <c r="AB10" s="1" t="s">
        <v>41</v>
      </c>
      <c r="AC10" s="1" t="s">
        <v>42</v>
      </c>
      <c r="AD10" s="1" t="s">
        <v>43</v>
      </c>
    </row>
    <row r="11" spans="1:30" x14ac:dyDescent="0.2">
      <c r="A11" s="1" t="str">
        <f t="shared" si="0"/>
        <v>1164114321E1</v>
      </c>
      <c r="B11" s="1" t="s">
        <v>28</v>
      </c>
      <c r="C11" s="1" t="s">
        <v>29</v>
      </c>
      <c r="D11" s="1" t="s">
        <v>30</v>
      </c>
      <c r="E11" s="1" t="s">
        <v>31</v>
      </c>
      <c r="F11" s="1" t="s">
        <v>1181</v>
      </c>
      <c r="G11" s="1" t="s">
        <v>1182</v>
      </c>
      <c r="H11" s="1" t="s">
        <v>1183</v>
      </c>
      <c r="I11" s="1" t="s">
        <v>1184</v>
      </c>
      <c r="J11" s="1" t="s">
        <v>1213</v>
      </c>
      <c r="K11" s="1" t="s">
        <v>32</v>
      </c>
      <c r="L11" s="1" t="s">
        <v>32</v>
      </c>
      <c r="M11" s="1" t="s">
        <v>45</v>
      </c>
      <c r="N11" s="1" t="s">
        <v>66</v>
      </c>
      <c r="O11" s="1" t="s">
        <v>1214</v>
      </c>
      <c r="P11" s="1" t="s">
        <v>141</v>
      </c>
      <c r="Q11" s="1" t="s">
        <v>315</v>
      </c>
      <c r="R11" s="1" t="s">
        <v>1215</v>
      </c>
      <c r="S11" s="1" t="str">
        <f t="shared" si="1"/>
        <v>CRUZ MOLINA, SANTIAGO FRANCISCO</v>
      </c>
      <c r="T11" s="1" t="s">
        <v>69</v>
      </c>
      <c r="U11" s="1" t="s">
        <v>51</v>
      </c>
      <c r="V11" s="1" t="s">
        <v>52</v>
      </c>
      <c r="W11" s="1" t="s">
        <v>1216</v>
      </c>
      <c r="X11" s="3">
        <v>29010</v>
      </c>
      <c r="Y11" s="1" t="s">
        <v>1217</v>
      </c>
      <c r="Z11" s="3">
        <v>42795</v>
      </c>
      <c r="AA11" s="3">
        <v>43100</v>
      </c>
      <c r="AB11" s="1" t="s">
        <v>41</v>
      </c>
      <c r="AC11" s="1" t="s">
        <v>71</v>
      </c>
      <c r="AD11" s="1" t="s">
        <v>43</v>
      </c>
    </row>
    <row r="12" spans="1:30" x14ac:dyDescent="0.2">
      <c r="A12" s="1" t="str">
        <f t="shared" si="0"/>
        <v>1164114321E2</v>
      </c>
      <c r="B12" s="1" t="s">
        <v>28</v>
      </c>
      <c r="C12" s="1" t="s">
        <v>29</v>
      </c>
      <c r="D12" s="1" t="s">
        <v>30</v>
      </c>
      <c r="E12" s="1" t="s">
        <v>31</v>
      </c>
      <c r="F12" s="1" t="s">
        <v>1181</v>
      </c>
      <c r="G12" s="1" t="s">
        <v>1182</v>
      </c>
      <c r="H12" s="1" t="s">
        <v>1183</v>
      </c>
      <c r="I12" s="1" t="s">
        <v>1184</v>
      </c>
      <c r="J12" s="1" t="s">
        <v>1218</v>
      </c>
      <c r="K12" s="1" t="s">
        <v>32</v>
      </c>
      <c r="L12" s="1" t="s">
        <v>32</v>
      </c>
      <c r="M12" s="1" t="s">
        <v>45</v>
      </c>
      <c r="N12" s="1" t="s">
        <v>46</v>
      </c>
      <c r="O12" s="1" t="s">
        <v>1219</v>
      </c>
      <c r="P12" s="1" t="s">
        <v>114</v>
      </c>
      <c r="Q12" s="1" t="s">
        <v>1220</v>
      </c>
      <c r="R12" s="1" t="s">
        <v>1221</v>
      </c>
      <c r="S12" s="1" t="str">
        <f t="shared" si="1"/>
        <v>MAMANI HERMOCILLA, LOURDES GLORIA</v>
      </c>
      <c r="T12" s="1" t="s">
        <v>38</v>
      </c>
      <c r="U12" s="1" t="s">
        <v>51</v>
      </c>
      <c r="V12" s="1" t="s">
        <v>52</v>
      </c>
      <c r="W12" s="1" t="s">
        <v>1222</v>
      </c>
      <c r="X12" s="3">
        <v>26706</v>
      </c>
      <c r="Y12" s="1" t="s">
        <v>1223</v>
      </c>
      <c r="AB12" s="1" t="s">
        <v>41</v>
      </c>
      <c r="AC12" s="1" t="s">
        <v>42</v>
      </c>
      <c r="AD12" s="1" t="s">
        <v>43</v>
      </c>
    </row>
    <row r="13" spans="1:30" x14ac:dyDescent="0.2">
      <c r="A13" s="1" t="str">
        <f t="shared" si="0"/>
        <v>1164114321E3</v>
      </c>
      <c r="B13" s="1" t="s">
        <v>28</v>
      </c>
      <c r="C13" s="1" t="s">
        <v>29</v>
      </c>
      <c r="D13" s="1" t="s">
        <v>30</v>
      </c>
      <c r="E13" s="1" t="s">
        <v>31</v>
      </c>
      <c r="F13" s="1" t="s">
        <v>1181</v>
      </c>
      <c r="G13" s="1" t="s">
        <v>1182</v>
      </c>
      <c r="H13" s="1" t="s">
        <v>1183</v>
      </c>
      <c r="I13" s="1" t="s">
        <v>1184</v>
      </c>
      <c r="J13" s="1" t="s">
        <v>1224</v>
      </c>
      <c r="K13" s="1" t="s">
        <v>32</v>
      </c>
      <c r="L13" s="1" t="s">
        <v>32</v>
      </c>
      <c r="M13" s="1" t="s">
        <v>45</v>
      </c>
      <c r="N13" s="1" t="s">
        <v>46</v>
      </c>
      <c r="O13" s="1" t="s">
        <v>56</v>
      </c>
      <c r="P13" s="1" t="s">
        <v>82</v>
      </c>
      <c r="Q13" s="1" t="s">
        <v>73</v>
      </c>
      <c r="R13" s="1" t="s">
        <v>1225</v>
      </c>
      <c r="S13" s="1" t="str">
        <f t="shared" si="1"/>
        <v>QUISPE CHOQUE, JUAN ISIDRO</v>
      </c>
      <c r="T13" s="1" t="s">
        <v>63</v>
      </c>
      <c r="U13" s="1" t="s">
        <v>51</v>
      </c>
      <c r="V13" s="1" t="s">
        <v>52</v>
      </c>
      <c r="W13" s="1" t="s">
        <v>1226</v>
      </c>
      <c r="X13" s="3">
        <v>22781</v>
      </c>
      <c r="Y13" s="1" t="s">
        <v>1227</v>
      </c>
      <c r="AB13" s="1" t="s">
        <v>41</v>
      </c>
      <c r="AC13" s="1" t="s">
        <v>42</v>
      </c>
      <c r="AD13" s="1" t="s">
        <v>43</v>
      </c>
    </row>
    <row r="14" spans="1:30" x14ac:dyDescent="0.2">
      <c r="A14" s="1" t="str">
        <f t="shared" si="0"/>
        <v>1164114321E4</v>
      </c>
      <c r="B14" s="1" t="s">
        <v>28</v>
      </c>
      <c r="C14" s="1" t="s">
        <v>29</v>
      </c>
      <c r="D14" s="1" t="s">
        <v>30</v>
      </c>
      <c r="E14" s="1" t="s">
        <v>31</v>
      </c>
      <c r="F14" s="1" t="s">
        <v>1181</v>
      </c>
      <c r="G14" s="1" t="s">
        <v>1182</v>
      </c>
      <c r="H14" s="1" t="s">
        <v>1183</v>
      </c>
      <c r="I14" s="1" t="s">
        <v>1184</v>
      </c>
      <c r="J14" s="1" t="s">
        <v>1228</v>
      </c>
      <c r="K14" s="1" t="s">
        <v>32</v>
      </c>
      <c r="L14" s="1" t="s">
        <v>32</v>
      </c>
      <c r="M14" s="1" t="s">
        <v>45</v>
      </c>
      <c r="N14" s="1" t="s">
        <v>46</v>
      </c>
      <c r="O14" s="1" t="s">
        <v>1229</v>
      </c>
      <c r="P14" s="1" t="s">
        <v>1230</v>
      </c>
      <c r="Q14" s="1" t="s">
        <v>255</v>
      </c>
      <c r="R14" s="1" t="s">
        <v>1231</v>
      </c>
      <c r="S14" s="1" t="str">
        <f t="shared" si="1"/>
        <v>CERDA VASQUEZ, FREDDY MIGUEL</v>
      </c>
      <c r="T14" s="1" t="s">
        <v>63</v>
      </c>
      <c r="U14" s="1" t="s">
        <v>51</v>
      </c>
      <c r="V14" s="1" t="s">
        <v>52</v>
      </c>
      <c r="W14" s="1" t="s">
        <v>1232</v>
      </c>
      <c r="X14" s="3">
        <v>24612</v>
      </c>
      <c r="Y14" s="1" t="s">
        <v>1233</v>
      </c>
      <c r="AB14" s="1" t="s">
        <v>41</v>
      </c>
      <c r="AC14" s="1" t="s">
        <v>42</v>
      </c>
      <c r="AD14" s="1" t="s">
        <v>43</v>
      </c>
    </row>
    <row r="15" spans="1:30" x14ac:dyDescent="0.2">
      <c r="A15" s="1" t="str">
        <f t="shared" si="0"/>
        <v>1164114321E5</v>
      </c>
      <c r="B15" s="1" t="s">
        <v>28</v>
      </c>
      <c r="C15" s="1" t="s">
        <v>29</v>
      </c>
      <c r="D15" s="1" t="s">
        <v>30</v>
      </c>
      <c r="E15" s="1" t="s">
        <v>31</v>
      </c>
      <c r="F15" s="1" t="s">
        <v>1181</v>
      </c>
      <c r="G15" s="1" t="s">
        <v>1182</v>
      </c>
      <c r="H15" s="1" t="s">
        <v>1183</v>
      </c>
      <c r="I15" s="1" t="s">
        <v>1184</v>
      </c>
      <c r="J15" s="1" t="s">
        <v>1234</v>
      </c>
      <c r="K15" s="1" t="s">
        <v>32</v>
      </c>
      <c r="L15" s="1" t="s">
        <v>32</v>
      </c>
      <c r="M15" s="1" t="s">
        <v>45</v>
      </c>
      <c r="N15" s="1" t="s">
        <v>46</v>
      </c>
      <c r="O15" s="1" t="s">
        <v>56</v>
      </c>
      <c r="P15" s="1" t="s">
        <v>161</v>
      </c>
      <c r="Q15" s="1" t="s">
        <v>73</v>
      </c>
      <c r="R15" s="1" t="s">
        <v>1235</v>
      </c>
      <c r="S15" s="1" t="str">
        <f t="shared" si="1"/>
        <v>RAMOS CHOQUE, ROSALIA REGINA</v>
      </c>
      <c r="T15" s="1" t="s">
        <v>50</v>
      </c>
      <c r="U15" s="1" t="s">
        <v>51</v>
      </c>
      <c r="V15" s="1" t="s">
        <v>52</v>
      </c>
      <c r="W15" s="1" t="s">
        <v>1236</v>
      </c>
      <c r="X15" s="3">
        <v>25815</v>
      </c>
      <c r="Y15" s="1" t="s">
        <v>1237</v>
      </c>
      <c r="AB15" s="1" t="s">
        <v>41</v>
      </c>
      <c r="AC15" s="1" t="s">
        <v>42</v>
      </c>
      <c r="AD15" s="1" t="s">
        <v>43</v>
      </c>
    </row>
    <row r="16" spans="1:30" x14ac:dyDescent="0.2">
      <c r="A16" s="1" t="str">
        <f t="shared" si="0"/>
        <v>1164114321E8</v>
      </c>
      <c r="B16" s="1" t="s">
        <v>28</v>
      </c>
      <c r="C16" s="1" t="s">
        <v>29</v>
      </c>
      <c r="D16" s="1" t="s">
        <v>30</v>
      </c>
      <c r="E16" s="1" t="s">
        <v>31</v>
      </c>
      <c r="F16" s="1" t="s">
        <v>1181</v>
      </c>
      <c r="G16" s="1" t="s">
        <v>1182</v>
      </c>
      <c r="H16" s="1" t="s">
        <v>1183</v>
      </c>
      <c r="I16" s="1" t="s">
        <v>1184</v>
      </c>
      <c r="J16" s="1" t="s">
        <v>1238</v>
      </c>
      <c r="K16" s="1" t="s">
        <v>32</v>
      </c>
      <c r="L16" s="1" t="s">
        <v>32</v>
      </c>
      <c r="M16" s="1" t="s">
        <v>45</v>
      </c>
      <c r="N16" s="1" t="s">
        <v>66</v>
      </c>
      <c r="O16" s="1" t="s">
        <v>1239</v>
      </c>
      <c r="P16" s="1" t="s">
        <v>406</v>
      </c>
      <c r="Q16" s="1" t="s">
        <v>114</v>
      </c>
      <c r="R16" s="1" t="s">
        <v>1240</v>
      </c>
      <c r="S16" s="1" t="str">
        <f t="shared" si="1"/>
        <v>COAPAZA MAMANI, GLORIA TERESA</v>
      </c>
      <c r="T16" s="1" t="s">
        <v>69</v>
      </c>
      <c r="U16" s="1" t="s">
        <v>51</v>
      </c>
      <c r="V16" s="1" t="s">
        <v>52</v>
      </c>
      <c r="W16" s="1" t="s">
        <v>1241</v>
      </c>
      <c r="X16" s="3">
        <v>26096</v>
      </c>
      <c r="Y16" s="1" t="s">
        <v>1242</v>
      </c>
      <c r="Z16" s="3">
        <v>42795</v>
      </c>
      <c r="AA16" s="3">
        <v>43100</v>
      </c>
      <c r="AB16" s="1" t="s">
        <v>41</v>
      </c>
      <c r="AC16" s="1" t="s">
        <v>71</v>
      </c>
      <c r="AD16" s="1" t="s">
        <v>43</v>
      </c>
    </row>
    <row r="17" spans="1:30" x14ac:dyDescent="0.2">
      <c r="A17" s="1" t="str">
        <f t="shared" si="0"/>
        <v>1164114321E9</v>
      </c>
      <c r="B17" s="1" t="s">
        <v>28</v>
      </c>
      <c r="C17" s="1" t="s">
        <v>29</v>
      </c>
      <c r="D17" s="1" t="s">
        <v>30</v>
      </c>
      <c r="E17" s="1" t="s">
        <v>31</v>
      </c>
      <c r="F17" s="1" t="s">
        <v>1181</v>
      </c>
      <c r="G17" s="1" t="s">
        <v>1182</v>
      </c>
      <c r="H17" s="1" t="s">
        <v>1183</v>
      </c>
      <c r="I17" s="1" t="s">
        <v>1184</v>
      </c>
      <c r="J17" s="1" t="s">
        <v>1243</v>
      </c>
      <c r="K17" s="1" t="s">
        <v>32</v>
      </c>
      <c r="L17" s="1" t="s">
        <v>32</v>
      </c>
      <c r="M17" s="1" t="s">
        <v>45</v>
      </c>
      <c r="N17" s="1" t="s">
        <v>66</v>
      </c>
      <c r="O17" s="1" t="s">
        <v>1244</v>
      </c>
      <c r="P17" s="1" t="s">
        <v>141</v>
      </c>
      <c r="Q17" s="1" t="s">
        <v>352</v>
      </c>
      <c r="R17" s="1" t="s">
        <v>1245</v>
      </c>
      <c r="S17" s="1" t="str">
        <f t="shared" si="1"/>
        <v>CRUZ MENDOZA, GLINIO</v>
      </c>
      <c r="T17" s="1" t="s">
        <v>69</v>
      </c>
      <c r="U17" s="1" t="s">
        <v>51</v>
      </c>
      <c r="V17" s="1" t="s">
        <v>52</v>
      </c>
      <c r="W17" s="1" t="s">
        <v>1246</v>
      </c>
      <c r="X17" s="3">
        <v>31816</v>
      </c>
      <c r="Y17" s="1" t="s">
        <v>1247</v>
      </c>
      <c r="Z17" s="3">
        <v>42795</v>
      </c>
      <c r="AA17" s="3">
        <v>43100</v>
      </c>
      <c r="AB17" s="1" t="s">
        <v>41</v>
      </c>
      <c r="AC17" s="1" t="s">
        <v>71</v>
      </c>
      <c r="AD17" s="1" t="s">
        <v>43</v>
      </c>
    </row>
    <row r="18" spans="1:30" x14ac:dyDescent="0.2">
      <c r="A18" s="1" t="str">
        <f t="shared" si="0"/>
        <v>1118114431E8</v>
      </c>
      <c r="B18" s="1" t="s">
        <v>28</v>
      </c>
      <c r="C18" s="1" t="s">
        <v>29</v>
      </c>
      <c r="D18" s="1" t="s">
        <v>30</v>
      </c>
      <c r="E18" s="1" t="s">
        <v>31</v>
      </c>
      <c r="F18" s="1" t="s">
        <v>1181</v>
      </c>
      <c r="G18" s="1" t="s">
        <v>1182</v>
      </c>
      <c r="H18" s="1" t="s">
        <v>1183</v>
      </c>
      <c r="I18" s="1" t="s">
        <v>1184</v>
      </c>
      <c r="J18" s="1" t="s">
        <v>1248</v>
      </c>
      <c r="K18" s="1" t="s">
        <v>32</v>
      </c>
      <c r="L18" s="1" t="s">
        <v>84</v>
      </c>
      <c r="M18" s="1" t="s">
        <v>84</v>
      </c>
      <c r="N18" s="1" t="s">
        <v>46</v>
      </c>
      <c r="O18" s="1" t="s">
        <v>1249</v>
      </c>
      <c r="P18" s="1" t="s">
        <v>161</v>
      </c>
      <c r="Q18" s="1" t="s">
        <v>139</v>
      </c>
      <c r="R18" s="1" t="s">
        <v>1029</v>
      </c>
      <c r="S18" s="1" t="str">
        <f t="shared" si="1"/>
        <v>RAMOS MACHACA, MOISES</v>
      </c>
      <c r="T18" s="1" t="s">
        <v>44</v>
      </c>
      <c r="U18" s="1" t="s">
        <v>51</v>
      </c>
      <c r="V18" s="1" t="s">
        <v>52</v>
      </c>
      <c r="W18" s="1" t="s">
        <v>1250</v>
      </c>
      <c r="X18" s="3">
        <v>19810</v>
      </c>
      <c r="Y18" s="1" t="s">
        <v>1251</v>
      </c>
      <c r="AB18" s="1" t="s">
        <v>41</v>
      </c>
      <c r="AC18" s="1" t="s">
        <v>87</v>
      </c>
      <c r="AD18" s="1" t="s">
        <v>43</v>
      </c>
    </row>
    <row r="19" spans="1:30" x14ac:dyDescent="0.2">
      <c r="A19" s="1" t="str">
        <f t="shared" si="0"/>
        <v>1164114321E7</v>
      </c>
      <c r="B19" s="1" t="s">
        <v>28</v>
      </c>
      <c r="C19" s="1" t="s">
        <v>29</v>
      </c>
      <c r="D19" s="1" t="s">
        <v>30</v>
      </c>
      <c r="E19" s="1" t="s">
        <v>31</v>
      </c>
      <c r="F19" s="1" t="s">
        <v>1181</v>
      </c>
      <c r="G19" s="1" t="s">
        <v>1182</v>
      </c>
      <c r="H19" s="1" t="s">
        <v>1183</v>
      </c>
      <c r="I19" s="1" t="s">
        <v>1184</v>
      </c>
      <c r="J19" s="1" t="s">
        <v>1252</v>
      </c>
      <c r="K19" s="1" t="s">
        <v>32</v>
      </c>
      <c r="L19" s="1" t="s">
        <v>84</v>
      </c>
      <c r="M19" s="1" t="s">
        <v>84</v>
      </c>
      <c r="N19" s="1" t="s">
        <v>46</v>
      </c>
      <c r="O19" s="1" t="s">
        <v>1253</v>
      </c>
      <c r="P19" s="1" t="s">
        <v>538</v>
      </c>
      <c r="Q19" s="1" t="s">
        <v>110</v>
      </c>
      <c r="R19" s="1" t="s">
        <v>1254</v>
      </c>
      <c r="S19" s="1" t="str">
        <f t="shared" si="1"/>
        <v>SAGUA PILCO, WILSON</v>
      </c>
      <c r="T19" s="1" t="s">
        <v>44</v>
      </c>
      <c r="U19" s="1" t="s">
        <v>51</v>
      </c>
      <c r="V19" s="1" t="s">
        <v>52</v>
      </c>
      <c r="W19" s="1" t="s">
        <v>1255</v>
      </c>
      <c r="X19" s="3">
        <v>26972</v>
      </c>
      <c r="Y19" s="1" t="s">
        <v>1256</v>
      </c>
      <c r="AB19" s="1" t="s">
        <v>41</v>
      </c>
      <c r="AC19" s="1" t="s">
        <v>87</v>
      </c>
      <c r="AD19" s="1" t="s">
        <v>43</v>
      </c>
    </row>
    <row r="20" spans="1:30" x14ac:dyDescent="0.2">
      <c r="A20" s="1" t="str">
        <f t="shared" si="0"/>
        <v>1164114311E3</v>
      </c>
      <c r="B20" s="1" t="s">
        <v>28</v>
      </c>
      <c r="C20" s="1" t="s">
        <v>29</v>
      </c>
      <c r="D20" s="1" t="s">
        <v>30</v>
      </c>
      <c r="E20" s="1" t="s">
        <v>31</v>
      </c>
      <c r="F20" s="1" t="s">
        <v>1181</v>
      </c>
      <c r="G20" s="1" t="s">
        <v>1182</v>
      </c>
      <c r="H20" s="1" t="s">
        <v>1183</v>
      </c>
      <c r="I20" s="1" t="s">
        <v>1184</v>
      </c>
      <c r="J20" s="1" t="s">
        <v>1257</v>
      </c>
      <c r="K20" s="1" t="s">
        <v>97</v>
      </c>
      <c r="L20" s="1" t="s">
        <v>98</v>
      </c>
      <c r="M20" s="1" t="s">
        <v>99</v>
      </c>
      <c r="N20" s="1" t="s">
        <v>46</v>
      </c>
      <c r="O20" s="1" t="s">
        <v>56</v>
      </c>
      <c r="P20" s="1" t="s">
        <v>366</v>
      </c>
      <c r="Q20" s="1" t="s">
        <v>60</v>
      </c>
      <c r="R20" s="1" t="s">
        <v>399</v>
      </c>
      <c r="S20" s="1" t="str">
        <f t="shared" si="1"/>
        <v>ATENCIO ARIAS, RAUL</v>
      </c>
      <c r="T20" s="1" t="s">
        <v>333</v>
      </c>
      <c r="U20" s="1" t="s">
        <v>39</v>
      </c>
      <c r="V20" s="1" t="s">
        <v>52</v>
      </c>
      <c r="W20" s="1" t="s">
        <v>1258</v>
      </c>
      <c r="X20" s="3">
        <v>23876</v>
      </c>
      <c r="Y20" s="1" t="s">
        <v>1259</v>
      </c>
      <c r="AB20" s="1" t="s">
        <v>41</v>
      </c>
      <c r="AC20" s="1" t="s">
        <v>102</v>
      </c>
      <c r="AD20" s="1" t="s">
        <v>43</v>
      </c>
    </row>
    <row r="21" spans="1:30" x14ac:dyDescent="0.2">
      <c r="A21" s="1" t="str">
        <f t="shared" si="0"/>
        <v>1164114321E6</v>
      </c>
      <c r="B21" s="1" t="s">
        <v>28</v>
      </c>
      <c r="C21" s="1" t="s">
        <v>29</v>
      </c>
      <c r="D21" s="1" t="s">
        <v>30</v>
      </c>
      <c r="E21" s="1" t="s">
        <v>31</v>
      </c>
      <c r="F21" s="1" t="s">
        <v>1181</v>
      </c>
      <c r="G21" s="1" t="s">
        <v>1182</v>
      </c>
      <c r="H21" s="1" t="s">
        <v>1183</v>
      </c>
      <c r="I21" s="1" t="s">
        <v>1184</v>
      </c>
      <c r="J21" s="1" t="s">
        <v>1260</v>
      </c>
      <c r="K21" s="1" t="s">
        <v>97</v>
      </c>
      <c r="L21" s="1" t="s">
        <v>98</v>
      </c>
      <c r="M21" s="1" t="s">
        <v>99</v>
      </c>
      <c r="N21" s="1" t="s">
        <v>46</v>
      </c>
      <c r="O21" s="1" t="s">
        <v>56</v>
      </c>
      <c r="P21" s="1" t="s">
        <v>140</v>
      </c>
      <c r="Q21" s="1" t="s">
        <v>1261</v>
      </c>
      <c r="R21" s="1" t="s">
        <v>855</v>
      </c>
      <c r="S21" s="1" t="str">
        <f t="shared" si="1"/>
        <v>VELASQUEZ MARONA, NICOLAS</v>
      </c>
      <c r="T21" s="1" t="s">
        <v>185</v>
      </c>
      <c r="U21" s="1" t="s">
        <v>39</v>
      </c>
      <c r="V21" s="1" t="s">
        <v>52</v>
      </c>
      <c r="W21" s="1" t="s">
        <v>1262</v>
      </c>
      <c r="X21" s="3">
        <v>21160</v>
      </c>
      <c r="Y21" s="1" t="s">
        <v>1263</v>
      </c>
      <c r="AB21" s="1" t="s">
        <v>41</v>
      </c>
      <c r="AC21" s="1" t="s">
        <v>102</v>
      </c>
      <c r="AD21" s="1" t="s">
        <v>43</v>
      </c>
    </row>
    <row r="22" spans="1:30" x14ac:dyDescent="0.2">
      <c r="A22" s="1" t="str">
        <f t="shared" si="0"/>
        <v>1115114311E8</v>
      </c>
      <c r="B22" s="1" t="s">
        <v>28</v>
      </c>
      <c r="C22" s="1" t="s">
        <v>29</v>
      </c>
      <c r="D22" s="1" t="s">
        <v>30</v>
      </c>
      <c r="E22" s="1" t="s">
        <v>31</v>
      </c>
      <c r="F22" s="1" t="s">
        <v>1264</v>
      </c>
      <c r="G22" s="1" t="s">
        <v>1265</v>
      </c>
      <c r="H22" s="1" t="s">
        <v>1183</v>
      </c>
      <c r="I22" s="1" t="s">
        <v>1266</v>
      </c>
      <c r="J22" s="1" t="s">
        <v>1267</v>
      </c>
      <c r="K22" s="1" t="s">
        <v>32</v>
      </c>
      <c r="L22" s="1" t="s">
        <v>33</v>
      </c>
      <c r="M22" s="1" t="s">
        <v>34</v>
      </c>
      <c r="N22" s="1" t="s">
        <v>35</v>
      </c>
      <c r="O22" s="1" t="s">
        <v>1268</v>
      </c>
      <c r="P22" s="1" t="s">
        <v>469</v>
      </c>
      <c r="Q22" s="1" t="s">
        <v>82</v>
      </c>
      <c r="R22" s="1" t="s">
        <v>1269</v>
      </c>
      <c r="S22" s="1" t="str">
        <f t="shared" si="1"/>
        <v>MELO QUISPE, FAUSTO</v>
      </c>
      <c r="T22" s="1" t="s">
        <v>38</v>
      </c>
      <c r="U22" s="1" t="s">
        <v>39</v>
      </c>
      <c r="V22" s="1" t="s">
        <v>40</v>
      </c>
      <c r="W22" s="1" t="s">
        <v>1270</v>
      </c>
      <c r="X22" s="3">
        <v>24817</v>
      </c>
      <c r="Y22" s="1" t="s">
        <v>1271</v>
      </c>
      <c r="Z22" s="3">
        <v>41913</v>
      </c>
      <c r="AA22" s="3">
        <v>43373</v>
      </c>
      <c r="AB22" s="1" t="s">
        <v>41</v>
      </c>
      <c r="AC22" s="1" t="s">
        <v>42</v>
      </c>
      <c r="AD22" s="1" t="s">
        <v>43</v>
      </c>
    </row>
    <row r="23" spans="1:30" x14ac:dyDescent="0.2">
      <c r="A23" s="1" t="str">
        <f t="shared" si="0"/>
        <v>1115114311E0</v>
      </c>
      <c r="B23" s="1" t="s">
        <v>28</v>
      </c>
      <c r="C23" s="1" t="s">
        <v>29</v>
      </c>
      <c r="D23" s="1" t="s">
        <v>30</v>
      </c>
      <c r="E23" s="1" t="s">
        <v>31</v>
      </c>
      <c r="F23" s="1" t="s">
        <v>1264</v>
      </c>
      <c r="G23" s="1" t="s">
        <v>1265</v>
      </c>
      <c r="H23" s="1" t="s">
        <v>1183</v>
      </c>
      <c r="I23" s="1" t="s">
        <v>1266</v>
      </c>
      <c r="J23" s="1" t="s">
        <v>1272</v>
      </c>
      <c r="K23" s="1" t="s">
        <v>32</v>
      </c>
      <c r="L23" s="1" t="s">
        <v>32</v>
      </c>
      <c r="M23" s="1" t="s">
        <v>45</v>
      </c>
      <c r="N23" s="1" t="s">
        <v>46</v>
      </c>
      <c r="O23" s="1" t="s">
        <v>56</v>
      </c>
      <c r="P23" s="1" t="s">
        <v>61</v>
      </c>
      <c r="Q23" s="1" t="s">
        <v>140</v>
      </c>
      <c r="R23" s="1" t="s">
        <v>773</v>
      </c>
      <c r="S23" s="1" t="str">
        <f t="shared" si="1"/>
        <v>VILCA VELASQUEZ, ROSARIO</v>
      </c>
      <c r="T23" s="1" t="s">
        <v>50</v>
      </c>
      <c r="U23" s="1" t="s">
        <v>51</v>
      </c>
      <c r="V23" s="1" t="s">
        <v>52</v>
      </c>
      <c r="W23" s="1" t="s">
        <v>1273</v>
      </c>
      <c r="X23" s="3">
        <v>24209</v>
      </c>
      <c r="Y23" s="1" t="s">
        <v>1274</v>
      </c>
      <c r="AB23" s="1" t="s">
        <v>41</v>
      </c>
      <c r="AC23" s="1" t="s">
        <v>42</v>
      </c>
      <c r="AD23" s="1" t="s">
        <v>43</v>
      </c>
    </row>
    <row r="24" spans="1:30" x14ac:dyDescent="0.2">
      <c r="A24" s="1" t="str">
        <f t="shared" si="0"/>
        <v>1115114311E4</v>
      </c>
      <c r="B24" s="1" t="s">
        <v>28</v>
      </c>
      <c r="C24" s="1" t="s">
        <v>29</v>
      </c>
      <c r="D24" s="1" t="s">
        <v>30</v>
      </c>
      <c r="E24" s="1" t="s">
        <v>31</v>
      </c>
      <c r="F24" s="1" t="s">
        <v>1264</v>
      </c>
      <c r="G24" s="1" t="s">
        <v>1265</v>
      </c>
      <c r="H24" s="1" t="s">
        <v>1183</v>
      </c>
      <c r="I24" s="1" t="s">
        <v>1266</v>
      </c>
      <c r="J24" s="1" t="s">
        <v>1275</v>
      </c>
      <c r="K24" s="1" t="s">
        <v>32</v>
      </c>
      <c r="L24" s="1" t="s">
        <v>32</v>
      </c>
      <c r="M24" s="1" t="s">
        <v>45</v>
      </c>
      <c r="N24" s="1" t="s">
        <v>46</v>
      </c>
      <c r="O24" s="1" t="s">
        <v>56</v>
      </c>
      <c r="P24" s="1" t="s">
        <v>61</v>
      </c>
      <c r="Q24" s="1" t="s">
        <v>140</v>
      </c>
      <c r="R24" s="1" t="s">
        <v>483</v>
      </c>
      <c r="S24" s="1" t="str">
        <f t="shared" si="1"/>
        <v>VILCA VELASQUEZ, JOSE</v>
      </c>
      <c r="T24" s="1" t="s">
        <v>50</v>
      </c>
      <c r="U24" s="1" t="s">
        <v>51</v>
      </c>
      <c r="V24" s="1" t="s">
        <v>52</v>
      </c>
      <c r="W24" s="1" t="s">
        <v>1276</v>
      </c>
      <c r="X24" s="3">
        <v>23565</v>
      </c>
      <c r="Y24" s="1" t="s">
        <v>1277</v>
      </c>
      <c r="AB24" s="1" t="s">
        <v>41</v>
      </c>
      <c r="AC24" s="1" t="s">
        <v>42</v>
      </c>
      <c r="AD24" s="1" t="s">
        <v>43</v>
      </c>
    </row>
    <row r="25" spans="1:30" x14ac:dyDescent="0.2">
      <c r="A25" s="1" t="str">
        <f t="shared" si="0"/>
        <v>1115114311E5</v>
      </c>
      <c r="B25" s="1" t="s">
        <v>28</v>
      </c>
      <c r="C25" s="1" t="s">
        <v>29</v>
      </c>
      <c r="D25" s="1" t="s">
        <v>30</v>
      </c>
      <c r="E25" s="1" t="s">
        <v>31</v>
      </c>
      <c r="F25" s="1" t="s">
        <v>1264</v>
      </c>
      <c r="G25" s="1" t="s">
        <v>1265</v>
      </c>
      <c r="H25" s="1" t="s">
        <v>1183</v>
      </c>
      <c r="I25" s="1" t="s">
        <v>1266</v>
      </c>
      <c r="J25" s="1" t="s">
        <v>1278</v>
      </c>
      <c r="K25" s="1" t="s">
        <v>32</v>
      </c>
      <c r="L25" s="1" t="s">
        <v>32</v>
      </c>
      <c r="M25" s="1" t="s">
        <v>45</v>
      </c>
      <c r="N25" s="1" t="s">
        <v>46</v>
      </c>
      <c r="O25" s="1" t="s">
        <v>1279</v>
      </c>
      <c r="P25" s="1" t="s">
        <v>477</v>
      </c>
      <c r="Q25" s="1" t="s">
        <v>560</v>
      </c>
      <c r="R25" s="1" t="s">
        <v>1280</v>
      </c>
      <c r="S25" s="1" t="str">
        <f t="shared" si="1"/>
        <v>AGUIRRE VILLALTA, NOHEMI LUPE</v>
      </c>
      <c r="T25" s="1" t="s">
        <v>55</v>
      </c>
      <c r="U25" s="1" t="s">
        <v>51</v>
      </c>
      <c r="V25" s="1" t="s">
        <v>52</v>
      </c>
      <c r="W25" s="1" t="s">
        <v>1281</v>
      </c>
      <c r="X25" s="3">
        <v>19992</v>
      </c>
      <c r="Y25" s="1" t="s">
        <v>1282</v>
      </c>
      <c r="AB25" s="1" t="s">
        <v>41</v>
      </c>
      <c r="AC25" s="1" t="s">
        <v>42</v>
      </c>
      <c r="AD25" s="1" t="s">
        <v>43</v>
      </c>
    </row>
    <row r="26" spans="1:30" x14ac:dyDescent="0.2">
      <c r="A26" s="1" t="str">
        <f t="shared" si="0"/>
        <v>1115114311E6</v>
      </c>
      <c r="B26" s="1" t="s">
        <v>28</v>
      </c>
      <c r="C26" s="1" t="s">
        <v>29</v>
      </c>
      <c r="D26" s="1" t="s">
        <v>30</v>
      </c>
      <c r="E26" s="1" t="s">
        <v>31</v>
      </c>
      <c r="F26" s="1" t="s">
        <v>1264</v>
      </c>
      <c r="G26" s="1" t="s">
        <v>1265</v>
      </c>
      <c r="H26" s="1" t="s">
        <v>1183</v>
      </c>
      <c r="I26" s="1" t="s">
        <v>1266</v>
      </c>
      <c r="J26" s="1" t="s">
        <v>1283</v>
      </c>
      <c r="K26" s="1" t="s">
        <v>32</v>
      </c>
      <c r="L26" s="1" t="s">
        <v>32</v>
      </c>
      <c r="M26" s="1" t="s">
        <v>45</v>
      </c>
      <c r="N26" s="1" t="s">
        <v>66</v>
      </c>
      <c r="O26" s="1" t="s">
        <v>1284</v>
      </c>
      <c r="P26" s="1" t="s">
        <v>242</v>
      </c>
      <c r="Q26" s="1" t="s">
        <v>83</v>
      </c>
      <c r="R26" s="1" t="s">
        <v>93</v>
      </c>
      <c r="S26" s="1" t="str">
        <f t="shared" si="1"/>
        <v>JIMENEZ CONDORI, YENY</v>
      </c>
      <c r="T26" s="1" t="s">
        <v>69</v>
      </c>
      <c r="U26" s="1" t="s">
        <v>51</v>
      </c>
      <c r="V26" s="1" t="s">
        <v>52</v>
      </c>
      <c r="W26" s="1" t="s">
        <v>1285</v>
      </c>
      <c r="X26" s="3">
        <v>31724</v>
      </c>
      <c r="Y26" s="1" t="s">
        <v>1286</v>
      </c>
      <c r="Z26" s="3">
        <v>42795</v>
      </c>
      <c r="AA26" s="3">
        <v>43100</v>
      </c>
      <c r="AB26" s="1" t="s">
        <v>41</v>
      </c>
      <c r="AC26" s="1" t="s">
        <v>71</v>
      </c>
      <c r="AD26" s="1" t="s">
        <v>43</v>
      </c>
    </row>
    <row r="27" spans="1:30" x14ac:dyDescent="0.2">
      <c r="A27" s="1" t="str">
        <f t="shared" si="0"/>
        <v>1115114311E9</v>
      </c>
      <c r="B27" s="1" t="s">
        <v>28</v>
      </c>
      <c r="C27" s="1" t="s">
        <v>29</v>
      </c>
      <c r="D27" s="1" t="s">
        <v>30</v>
      </c>
      <c r="E27" s="1" t="s">
        <v>31</v>
      </c>
      <c r="F27" s="1" t="s">
        <v>1264</v>
      </c>
      <c r="G27" s="1" t="s">
        <v>1265</v>
      </c>
      <c r="H27" s="1" t="s">
        <v>1183</v>
      </c>
      <c r="I27" s="1" t="s">
        <v>1266</v>
      </c>
      <c r="J27" s="1" t="s">
        <v>1287</v>
      </c>
      <c r="K27" s="1" t="s">
        <v>32</v>
      </c>
      <c r="L27" s="1" t="s">
        <v>32</v>
      </c>
      <c r="M27" s="1" t="s">
        <v>45</v>
      </c>
      <c r="N27" s="1" t="s">
        <v>46</v>
      </c>
      <c r="O27" s="1" t="s">
        <v>56</v>
      </c>
      <c r="P27" s="1" t="s">
        <v>1288</v>
      </c>
      <c r="Q27" s="1" t="s">
        <v>137</v>
      </c>
      <c r="R27" s="1" t="s">
        <v>1289</v>
      </c>
      <c r="S27" s="1" t="str">
        <f t="shared" si="1"/>
        <v>USCA HERRERA, NESTOR ALBERTO</v>
      </c>
      <c r="T27" s="1" t="s">
        <v>55</v>
      </c>
      <c r="U27" s="1" t="s">
        <v>51</v>
      </c>
      <c r="V27" s="1" t="s">
        <v>52</v>
      </c>
      <c r="W27" s="1" t="s">
        <v>1290</v>
      </c>
      <c r="X27" s="3">
        <v>23722</v>
      </c>
      <c r="Y27" s="1" t="s">
        <v>1291</v>
      </c>
      <c r="AB27" s="1" t="s">
        <v>41</v>
      </c>
      <c r="AC27" s="1" t="s">
        <v>42</v>
      </c>
      <c r="AD27" s="1" t="s">
        <v>43</v>
      </c>
    </row>
    <row r="28" spans="1:30" x14ac:dyDescent="0.2">
      <c r="A28" s="1" t="str">
        <f t="shared" si="0"/>
        <v>1115114321E1</v>
      </c>
      <c r="B28" s="1" t="s">
        <v>28</v>
      </c>
      <c r="C28" s="1" t="s">
        <v>29</v>
      </c>
      <c r="D28" s="1" t="s">
        <v>30</v>
      </c>
      <c r="E28" s="1" t="s">
        <v>31</v>
      </c>
      <c r="F28" s="1" t="s">
        <v>1264</v>
      </c>
      <c r="G28" s="1" t="s">
        <v>1265</v>
      </c>
      <c r="H28" s="1" t="s">
        <v>1183</v>
      </c>
      <c r="I28" s="1" t="s">
        <v>1266</v>
      </c>
      <c r="J28" s="1" t="s">
        <v>1292</v>
      </c>
      <c r="K28" s="1" t="s">
        <v>32</v>
      </c>
      <c r="L28" s="1" t="s">
        <v>32</v>
      </c>
      <c r="M28" s="1" t="s">
        <v>45</v>
      </c>
      <c r="N28" s="1" t="s">
        <v>46</v>
      </c>
      <c r="O28" s="1" t="s">
        <v>56</v>
      </c>
      <c r="P28" s="1" t="s">
        <v>362</v>
      </c>
      <c r="Q28" s="1" t="s">
        <v>363</v>
      </c>
      <c r="R28" s="1" t="s">
        <v>1293</v>
      </c>
      <c r="S28" s="1" t="str">
        <f t="shared" si="1"/>
        <v>ZEGARRA MENESES, DANTE HERNAN</v>
      </c>
      <c r="T28" s="1" t="s">
        <v>50</v>
      </c>
      <c r="U28" s="1" t="s">
        <v>51</v>
      </c>
      <c r="V28" s="1" t="s">
        <v>52</v>
      </c>
      <c r="W28" s="1" t="s">
        <v>1294</v>
      </c>
      <c r="X28" s="3">
        <v>23975</v>
      </c>
      <c r="Y28" s="1" t="s">
        <v>1295</v>
      </c>
      <c r="AB28" s="1" t="s">
        <v>41</v>
      </c>
      <c r="AC28" s="1" t="s">
        <v>42</v>
      </c>
      <c r="AD28" s="1" t="s">
        <v>43</v>
      </c>
    </row>
    <row r="29" spans="1:30" x14ac:dyDescent="0.2">
      <c r="A29" s="1" t="str">
        <f t="shared" si="0"/>
        <v>1115114321E7</v>
      </c>
      <c r="B29" s="1" t="s">
        <v>28</v>
      </c>
      <c r="C29" s="1" t="s">
        <v>29</v>
      </c>
      <c r="D29" s="1" t="s">
        <v>30</v>
      </c>
      <c r="E29" s="1" t="s">
        <v>31</v>
      </c>
      <c r="F29" s="1" t="s">
        <v>1264</v>
      </c>
      <c r="G29" s="1" t="s">
        <v>1265</v>
      </c>
      <c r="H29" s="1" t="s">
        <v>1183</v>
      </c>
      <c r="I29" s="1" t="s">
        <v>1266</v>
      </c>
      <c r="J29" s="1" t="s">
        <v>1296</v>
      </c>
      <c r="K29" s="1" t="s">
        <v>32</v>
      </c>
      <c r="L29" s="1" t="s">
        <v>32</v>
      </c>
      <c r="M29" s="1" t="s">
        <v>45</v>
      </c>
      <c r="N29" s="1" t="s">
        <v>46</v>
      </c>
      <c r="O29" s="1" t="s">
        <v>1297</v>
      </c>
      <c r="P29" s="1" t="s">
        <v>82</v>
      </c>
      <c r="Q29" s="1" t="s">
        <v>168</v>
      </c>
      <c r="R29" s="1" t="s">
        <v>528</v>
      </c>
      <c r="S29" s="1" t="str">
        <f t="shared" si="1"/>
        <v>QUISPE CHURA, VICTORIA</v>
      </c>
      <c r="T29" s="1" t="s">
        <v>50</v>
      </c>
      <c r="U29" s="1" t="s">
        <v>51</v>
      </c>
      <c r="V29" s="1" t="s">
        <v>52</v>
      </c>
      <c r="W29" s="1" t="s">
        <v>1298</v>
      </c>
      <c r="X29" s="3">
        <v>25159</v>
      </c>
      <c r="Y29" s="1" t="s">
        <v>1299</v>
      </c>
      <c r="Z29" s="3">
        <v>42430</v>
      </c>
      <c r="AB29" s="1" t="s">
        <v>41</v>
      </c>
      <c r="AC29" s="1" t="s">
        <v>42</v>
      </c>
      <c r="AD29" s="1" t="s">
        <v>43</v>
      </c>
    </row>
    <row r="30" spans="1:30" x14ac:dyDescent="0.2">
      <c r="A30" s="1" t="str">
        <f t="shared" si="0"/>
        <v>1117113212E4</v>
      </c>
      <c r="B30" s="1" t="s">
        <v>28</v>
      </c>
      <c r="C30" s="1" t="s">
        <v>29</v>
      </c>
      <c r="D30" s="1" t="s">
        <v>30</v>
      </c>
      <c r="E30" s="1" t="s">
        <v>31</v>
      </c>
      <c r="F30" s="1" t="s">
        <v>1264</v>
      </c>
      <c r="G30" s="1" t="s">
        <v>1265</v>
      </c>
      <c r="H30" s="1" t="s">
        <v>1183</v>
      </c>
      <c r="I30" s="1" t="s">
        <v>1266</v>
      </c>
      <c r="J30" s="1" t="s">
        <v>1300</v>
      </c>
      <c r="K30" s="1" t="s">
        <v>32</v>
      </c>
      <c r="L30" s="1" t="s">
        <v>32</v>
      </c>
      <c r="M30" s="1" t="s">
        <v>45</v>
      </c>
      <c r="N30" s="1" t="s">
        <v>46</v>
      </c>
      <c r="O30" s="1" t="s">
        <v>1301</v>
      </c>
      <c r="P30" s="1" t="s">
        <v>83</v>
      </c>
      <c r="Q30" s="1" t="s">
        <v>320</v>
      </c>
      <c r="R30" s="1" t="s">
        <v>441</v>
      </c>
      <c r="S30" s="1" t="str">
        <f t="shared" si="1"/>
        <v>CONDORI AGUILAR, FELIX</v>
      </c>
      <c r="T30" s="1" t="s">
        <v>63</v>
      </c>
      <c r="U30" s="1" t="s">
        <v>51</v>
      </c>
      <c r="V30" s="1" t="s">
        <v>52</v>
      </c>
      <c r="W30" s="1" t="s">
        <v>1302</v>
      </c>
      <c r="X30" s="3">
        <v>24322</v>
      </c>
      <c r="Y30" s="1" t="s">
        <v>1303</v>
      </c>
      <c r="Z30" s="3">
        <v>42430</v>
      </c>
      <c r="AB30" s="1" t="s">
        <v>41</v>
      </c>
      <c r="AC30" s="1" t="s">
        <v>42</v>
      </c>
      <c r="AD30" s="1" t="s">
        <v>43</v>
      </c>
    </row>
    <row r="31" spans="1:30" x14ac:dyDescent="0.2">
      <c r="A31" s="1" t="str">
        <f t="shared" si="0"/>
        <v>1115114311E3</v>
      </c>
      <c r="B31" s="1" t="s">
        <v>28</v>
      </c>
      <c r="C31" s="1" t="s">
        <v>29</v>
      </c>
      <c r="D31" s="1" t="s">
        <v>30</v>
      </c>
      <c r="E31" s="1" t="s">
        <v>31</v>
      </c>
      <c r="F31" s="1" t="s">
        <v>1264</v>
      </c>
      <c r="G31" s="1" t="s">
        <v>1265</v>
      </c>
      <c r="H31" s="1" t="s">
        <v>1183</v>
      </c>
      <c r="I31" s="1" t="s">
        <v>1266</v>
      </c>
      <c r="J31" s="1" t="s">
        <v>1304</v>
      </c>
      <c r="K31" s="1" t="s">
        <v>32</v>
      </c>
      <c r="L31" s="1" t="s">
        <v>84</v>
      </c>
      <c r="M31" s="1" t="s">
        <v>84</v>
      </c>
      <c r="N31" s="1" t="s">
        <v>46</v>
      </c>
      <c r="O31" s="1" t="s">
        <v>56</v>
      </c>
      <c r="P31" s="1" t="s">
        <v>797</v>
      </c>
      <c r="Q31" s="1" t="s">
        <v>248</v>
      </c>
      <c r="R31" s="1" t="s">
        <v>1305</v>
      </c>
      <c r="S31" s="1" t="str">
        <f t="shared" si="1"/>
        <v>ARANA TICONA, LUCIO LEONIDAS</v>
      </c>
      <c r="T31" s="1" t="s">
        <v>44</v>
      </c>
      <c r="U31" s="1" t="s">
        <v>51</v>
      </c>
      <c r="V31" s="1" t="s">
        <v>52</v>
      </c>
      <c r="W31" s="1" t="s">
        <v>1306</v>
      </c>
      <c r="X31" s="3">
        <v>19471</v>
      </c>
      <c r="Y31" s="1" t="s">
        <v>1307</v>
      </c>
      <c r="AB31" s="1" t="s">
        <v>41</v>
      </c>
      <c r="AC31" s="1" t="s">
        <v>87</v>
      </c>
      <c r="AD31" s="1" t="s">
        <v>43</v>
      </c>
    </row>
    <row r="32" spans="1:30" x14ac:dyDescent="0.2">
      <c r="A32" s="1" t="str">
        <f t="shared" si="0"/>
        <v>1115114311E2</v>
      </c>
      <c r="B32" s="1" t="s">
        <v>28</v>
      </c>
      <c r="C32" s="1" t="s">
        <v>29</v>
      </c>
      <c r="D32" s="1" t="s">
        <v>30</v>
      </c>
      <c r="E32" s="1" t="s">
        <v>31</v>
      </c>
      <c r="F32" s="1" t="s">
        <v>1264</v>
      </c>
      <c r="G32" s="1" t="s">
        <v>1265</v>
      </c>
      <c r="H32" s="1" t="s">
        <v>1183</v>
      </c>
      <c r="I32" s="1" t="s">
        <v>1266</v>
      </c>
      <c r="J32" s="1" t="s">
        <v>1308</v>
      </c>
      <c r="K32" s="1" t="s">
        <v>97</v>
      </c>
      <c r="L32" s="1" t="s">
        <v>788</v>
      </c>
      <c r="M32" s="1" t="s">
        <v>840</v>
      </c>
      <c r="N32" s="1" t="s">
        <v>46</v>
      </c>
      <c r="O32" s="1" t="s">
        <v>56</v>
      </c>
      <c r="P32" s="1" t="s">
        <v>203</v>
      </c>
      <c r="Q32" s="1" t="s">
        <v>248</v>
      </c>
      <c r="R32" s="1" t="s">
        <v>1309</v>
      </c>
      <c r="S32" s="1" t="str">
        <f t="shared" si="1"/>
        <v>APAZA TICONA, LUZ FANI</v>
      </c>
      <c r="T32" s="1" t="s">
        <v>790</v>
      </c>
      <c r="U32" s="1" t="s">
        <v>39</v>
      </c>
      <c r="V32" s="1" t="s">
        <v>52</v>
      </c>
      <c r="W32" s="1" t="s">
        <v>1310</v>
      </c>
      <c r="X32" s="3">
        <v>25039</v>
      </c>
      <c r="Y32" s="1" t="s">
        <v>1311</v>
      </c>
      <c r="AB32" s="1" t="s">
        <v>41</v>
      </c>
      <c r="AC32" s="1" t="s">
        <v>102</v>
      </c>
      <c r="AD32" s="1" t="s">
        <v>43</v>
      </c>
    </row>
    <row r="33" spans="1:30" x14ac:dyDescent="0.2">
      <c r="A33" s="1" t="str">
        <f t="shared" si="0"/>
        <v>1115114321E4</v>
      </c>
      <c r="B33" s="1" t="s">
        <v>28</v>
      </c>
      <c r="C33" s="1" t="s">
        <v>29</v>
      </c>
      <c r="D33" s="1" t="s">
        <v>30</v>
      </c>
      <c r="E33" s="1" t="s">
        <v>31</v>
      </c>
      <c r="F33" s="1" t="s">
        <v>1264</v>
      </c>
      <c r="G33" s="1" t="s">
        <v>1265</v>
      </c>
      <c r="H33" s="1" t="s">
        <v>1183</v>
      </c>
      <c r="I33" s="1" t="s">
        <v>1266</v>
      </c>
      <c r="J33" s="1" t="s">
        <v>1312</v>
      </c>
      <c r="K33" s="1" t="s">
        <v>97</v>
      </c>
      <c r="L33" s="1" t="s">
        <v>98</v>
      </c>
      <c r="M33" s="1" t="s">
        <v>99</v>
      </c>
      <c r="N33" s="1" t="s">
        <v>46</v>
      </c>
      <c r="O33" s="1" t="s">
        <v>1313</v>
      </c>
      <c r="P33" s="1" t="s">
        <v>114</v>
      </c>
      <c r="Q33" s="1" t="s">
        <v>586</v>
      </c>
      <c r="R33" s="1" t="s">
        <v>1314</v>
      </c>
      <c r="S33" s="1" t="str">
        <f t="shared" si="1"/>
        <v>MAMANI HUARAHUARA, ADRIANO</v>
      </c>
      <c r="T33" s="1" t="s">
        <v>185</v>
      </c>
      <c r="U33" s="1" t="s">
        <v>39</v>
      </c>
      <c r="V33" s="1" t="s">
        <v>52</v>
      </c>
      <c r="W33" s="1" t="s">
        <v>1315</v>
      </c>
      <c r="X33" s="3">
        <v>23629</v>
      </c>
      <c r="Y33" s="1" t="s">
        <v>1316</v>
      </c>
      <c r="AB33" s="1" t="s">
        <v>41</v>
      </c>
      <c r="AC33" s="1" t="s">
        <v>102</v>
      </c>
      <c r="AD33" s="1" t="s">
        <v>43</v>
      </c>
    </row>
    <row r="34" spans="1:30" x14ac:dyDescent="0.2">
      <c r="A34" s="1" t="str">
        <f t="shared" si="0"/>
        <v>1169114331E2</v>
      </c>
      <c r="B34" s="1" t="s">
        <v>28</v>
      </c>
      <c r="C34" s="1" t="s">
        <v>29</v>
      </c>
      <c r="D34" s="1" t="s">
        <v>30</v>
      </c>
      <c r="E34" s="1" t="s">
        <v>31</v>
      </c>
      <c r="F34" s="1" t="s">
        <v>1317</v>
      </c>
      <c r="G34" s="1" t="s">
        <v>1318</v>
      </c>
      <c r="H34" s="1" t="s">
        <v>1183</v>
      </c>
      <c r="I34" s="1" t="s">
        <v>1319</v>
      </c>
      <c r="J34" s="1" t="s">
        <v>1320</v>
      </c>
      <c r="K34" s="1" t="s">
        <v>32</v>
      </c>
      <c r="L34" s="1" t="s">
        <v>33</v>
      </c>
      <c r="M34" s="1" t="s">
        <v>34</v>
      </c>
      <c r="N34" s="1" t="s">
        <v>35</v>
      </c>
      <c r="O34" s="1" t="s">
        <v>1321</v>
      </c>
      <c r="P34" s="1" t="s">
        <v>232</v>
      </c>
      <c r="Q34" s="1" t="s">
        <v>415</v>
      </c>
      <c r="R34" s="1" t="s">
        <v>1322</v>
      </c>
      <c r="S34" s="1" t="str">
        <f t="shared" si="1"/>
        <v>PARI HUMPIRI, UBALDO RODRIGO</v>
      </c>
      <c r="T34" s="1" t="s">
        <v>55</v>
      </c>
      <c r="U34" s="1" t="s">
        <v>39</v>
      </c>
      <c r="V34" s="1" t="s">
        <v>40</v>
      </c>
      <c r="W34" s="1" t="s">
        <v>1323</v>
      </c>
      <c r="X34" s="3">
        <v>23387</v>
      </c>
      <c r="Y34" s="1" t="s">
        <v>1324</v>
      </c>
      <c r="Z34" s="3">
        <v>41913</v>
      </c>
      <c r="AA34" s="3">
        <v>43373</v>
      </c>
      <c r="AB34" s="1" t="s">
        <v>41</v>
      </c>
      <c r="AC34" s="1" t="s">
        <v>42</v>
      </c>
      <c r="AD34" s="1" t="s">
        <v>43</v>
      </c>
    </row>
    <row r="35" spans="1:30" x14ac:dyDescent="0.2">
      <c r="A35" s="1" t="str">
        <f t="shared" si="0"/>
        <v>1169114341E2</v>
      </c>
      <c r="B35" s="1" t="s">
        <v>28</v>
      </c>
      <c r="C35" s="1" t="s">
        <v>29</v>
      </c>
      <c r="D35" s="1" t="s">
        <v>30</v>
      </c>
      <c r="E35" s="1" t="s">
        <v>31</v>
      </c>
      <c r="F35" s="1" t="s">
        <v>1317</v>
      </c>
      <c r="G35" s="1" t="s">
        <v>1318</v>
      </c>
      <c r="H35" s="1" t="s">
        <v>1183</v>
      </c>
      <c r="I35" s="1" t="s">
        <v>1319</v>
      </c>
      <c r="J35" s="1" t="s">
        <v>1325</v>
      </c>
      <c r="K35" s="1" t="s">
        <v>32</v>
      </c>
      <c r="L35" s="1" t="s">
        <v>1326</v>
      </c>
      <c r="M35" s="1" t="s">
        <v>1327</v>
      </c>
      <c r="N35" s="1" t="s">
        <v>765</v>
      </c>
      <c r="O35" s="1" t="s">
        <v>1328</v>
      </c>
      <c r="P35" s="1" t="s">
        <v>67</v>
      </c>
      <c r="Q35" s="1" t="s">
        <v>371</v>
      </c>
      <c r="R35" s="1" t="s">
        <v>1329</v>
      </c>
      <c r="S35" s="1" t="str">
        <f t="shared" si="1"/>
        <v>MEDINA GUTIERREZ, GLADYS NEMIA</v>
      </c>
      <c r="T35" s="1" t="s">
        <v>38</v>
      </c>
      <c r="U35" s="1" t="s">
        <v>39</v>
      </c>
      <c r="V35" s="1" t="s">
        <v>52</v>
      </c>
      <c r="W35" s="1" t="s">
        <v>1330</v>
      </c>
      <c r="X35" s="3">
        <v>22870</v>
      </c>
      <c r="Y35" s="1" t="s">
        <v>1331</v>
      </c>
      <c r="Z35" s="3">
        <v>42795</v>
      </c>
      <c r="AA35" s="3">
        <v>43100</v>
      </c>
      <c r="AB35" s="1" t="s">
        <v>41</v>
      </c>
      <c r="AC35" s="1" t="s">
        <v>42</v>
      </c>
      <c r="AD35" s="1" t="s">
        <v>43</v>
      </c>
    </row>
    <row r="36" spans="1:30" x14ac:dyDescent="0.2">
      <c r="A36" s="1" t="str">
        <f t="shared" si="0"/>
        <v>1169114311E0</v>
      </c>
      <c r="B36" s="1" t="s">
        <v>28</v>
      </c>
      <c r="C36" s="1" t="s">
        <v>29</v>
      </c>
      <c r="D36" s="1" t="s">
        <v>30</v>
      </c>
      <c r="E36" s="1" t="s">
        <v>31</v>
      </c>
      <c r="F36" s="1" t="s">
        <v>1317</v>
      </c>
      <c r="G36" s="1" t="s">
        <v>1318</v>
      </c>
      <c r="H36" s="1" t="s">
        <v>1183</v>
      </c>
      <c r="I36" s="1" t="s">
        <v>1319</v>
      </c>
      <c r="J36" s="1" t="s">
        <v>1332</v>
      </c>
      <c r="K36" s="1" t="s">
        <v>32</v>
      </c>
      <c r="L36" s="1" t="s">
        <v>32</v>
      </c>
      <c r="M36" s="1" t="s">
        <v>45</v>
      </c>
      <c r="N36" s="1" t="s">
        <v>46</v>
      </c>
      <c r="O36" s="1" t="s">
        <v>56</v>
      </c>
      <c r="P36" s="1" t="s">
        <v>194</v>
      </c>
      <c r="Q36" s="1" t="s">
        <v>743</v>
      </c>
      <c r="R36" s="1" t="s">
        <v>1333</v>
      </c>
      <c r="S36" s="1" t="str">
        <f t="shared" si="1"/>
        <v>CHURATA PACHACUTE, HIPOLITO ABDON</v>
      </c>
      <c r="T36" s="1" t="s">
        <v>50</v>
      </c>
      <c r="U36" s="1" t="s">
        <v>51</v>
      </c>
      <c r="V36" s="1" t="s">
        <v>52</v>
      </c>
      <c r="W36" s="1" t="s">
        <v>1334</v>
      </c>
      <c r="X36" s="3">
        <v>20314</v>
      </c>
      <c r="Y36" s="1" t="s">
        <v>1335</v>
      </c>
      <c r="AB36" s="1" t="s">
        <v>41</v>
      </c>
      <c r="AC36" s="1" t="s">
        <v>42</v>
      </c>
      <c r="AD36" s="1" t="s">
        <v>43</v>
      </c>
    </row>
    <row r="37" spans="1:30" x14ac:dyDescent="0.2">
      <c r="A37" s="1" t="str">
        <f t="shared" si="0"/>
        <v>1169114311E2</v>
      </c>
      <c r="B37" s="1" t="s">
        <v>28</v>
      </c>
      <c r="C37" s="1" t="s">
        <v>29</v>
      </c>
      <c r="D37" s="1" t="s">
        <v>30</v>
      </c>
      <c r="E37" s="1" t="s">
        <v>31</v>
      </c>
      <c r="F37" s="1" t="s">
        <v>1317</v>
      </c>
      <c r="G37" s="1" t="s">
        <v>1318</v>
      </c>
      <c r="H37" s="1" t="s">
        <v>1183</v>
      </c>
      <c r="I37" s="1" t="s">
        <v>1319</v>
      </c>
      <c r="J37" s="1" t="s">
        <v>1336</v>
      </c>
      <c r="K37" s="1" t="s">
        <v>32</v>
      </c>
      <c r="L37" s="1" t="s">
        <v>32</v>
      </c>
      <c r="M37" s="1" t="s">
        <v>45</v>
      </c>
      <c r="N37" s="1" t="s">
        <v>46</v>
      </c>
      <c r="O37" s="1" t="s">
        <v>56</v>
      </c>
      <c r="P37" s="1" t="s">
        <v>131</v>
      </c>
      <c r="Q37" s="1" t="s">
        <v>283</v>
      </c>
      <c r="R37" s="1" t="s">
        <v>1337</v>
      </c>
      <c r="S37" s="1" t="str">
        <f t="shared" si="1"/>
        <v>ALARCON FUENTES, ANGELA CARMINA</v>
      </c>
      <c r="T37" s="1" t="s">
        <v>63</v>
      </c>
      <c r="U37" s="1" t="s">
        <v>51</v>
      </c>
      <c r="V37" s="1" t="s">
        <v>52</v>
      </c>
      <c r="W37" s="1" t="s">
        <v>1338</v>
      </c>
      <c r="X37" s="3">
        <v>25354</v>
      </c>
      <c r="Y37" s="1" t="s">
        <v>1339</v>
      </c>
      <c r="AB37" s="1" t="s">
        <v>41</v>
      </c>
      <c r="AC37" s="1" t="s">
        <v>42</v>
      </c>
      <c r="AD37" s="1" t="s">
        <v>43</v>
      </c>
    </row>
    <row r="38" spans="1:30" x14ac:dyDescent="0.2">
      <c r="A38" s="1" t="str">
        <f t="shared" si="0"/>
        <v>1169114311E3</v>
      </c>
      <c r="B38" s="1" t="s">
        <v>28</v>
      </c>
      <c r="C38" s="1" t="s">
        <v>29</v>
      </c>
      <c r="D38" s="1" t="s">
        <v>30</v>
      </c>
      <c r="E38" s="1" t="s">
        <v>31</v>
      </c>
      <c r="F38" s="1" t="s">
        <v>1317</v>
      </c>
      <c r="G38" s="1" t="s">
        <v>1318</v>
      </c>
      <c r="H38" s="1" t="s">
        <v>1183</v>
      </c>
      <c r="I38" s="1" t="s">
        <v>1319</v>
      </c>
      <c r="J38" s="1" t="s">
        <v>1340</v>
      </c>
      <c r="K38" s="1" t="s">
        <v>32</v>
      </c>
      <c r="L38" s="1" t="s">
        <v>32</v>
      </c>
      <c r="M38" s="1" t="s">
        <v>45</v>
      </c>
      <c r="N38" s="1" t="s">
        <v>46</v>
      </c>
      <c r="O38" s="1" t="s">
        <v>56</v>
      </c>
      <c r="P38" s="1" t="s">
        <v>241</v>
      </c>
      <c r="Q38" s="1" t="s">
        <v>545</v>
      </c>
      <c r="R38" s="1" t="s">
        <v>1341</v>
      </c>
      <c r="S38" s="1" t="str">
        <f t="shared" si="1"/>
        <v>ARCE ZUÑIGA, ISIDORA ROSALIA</v>
      </c>
      <c r="T38" s="1" t="s">
        <v>50</v>
      </c>
      <c r="U38" s="1" t="s">
        <v>51</v>
      </c>
      <c r="V38" s="1" t="s">
        <v>52</v>
      </c>
      <c r="W38" s="1" t="s">
        <v>1342</v>
      </c>
      <c r="X38" s="3">
        <v>21685</v>
      </c>
      <c r="Y38" s="1" t="s">
        <v>1343</v>
      </c>
      <c r="AB38" s="1" t="s">
        <v>41</v>
      </c>
      <c r="AC38" s="1" t="s">
        <v>42</v>
      </c>
      <c r="AD38" s="1" t="s">
        <v>43</v>
      </c>
    </row>
    <row r="39" spans="1:30" x14ac:dyDescent="0.2">
      <c r="A39" s="1" t="str">
        <f t="shared" si="0"/>
        <v>1169114311E4</v>
      </c>
      <c r="B39" s="1" t="s">
        <v>28</v>
      </c>
      <c r="C39" s="1" t="s">
        <v>29</v>
      </c>
      <c r="D39" s="1" t="s">
        <v>30</v>
      </c>
      <c r="E39" s="1" t="s">
        <v>31</v>
      </c>
      <c r="F39" s="1" t="s">
        <v>1317</v>
      </c>
      <c r="G39" s="1" t="s">
        <v>1318</v>
      </c>
      <c r="H39" s="1" t="s">
        <v>1183</v>
      </c>
      <c r="I39" s="1" t="s">
        <v>1319</v>
      </c>
      <c r="J39" s="1" t="s">
        <v>1344</v>
      </c>
      <c r="K39" s="1" t="s">
        <v>32</v>
      </c>
      <c r="L39" s="1" t="s">
        <v>32</v>
      </c>
      <c r="M39" s="1" t="s">
        <v>45</v>
      </c>
      <c r="N39" s="1" t="s">
        <v>46</v>
      </c>
      <c r="O39" s="1" t="s">
        <v>56</v>
      </c>
      <c r="P39" s="1" t="s">
        <v>676</v>
      </c>
      <c r="Q39" s="1" t="s">
        <v>82</v>
      </c>
      <c r="R39" s="1" t="s">
        <v>1140</v>
      </c>
      <c r="S39" s="1" t="str">
        <f t="shared" si="1"/>
        <v>ARISACA QUISPE, PERCY</v>
      </c>
      <c r="T39" s="1" t="s">
        <v>38</v>
      </c>
      <c r="U39" s="1" t="s">
        <v>51</v>
      </c>
      <c r="V39" s="1" t="s">
        <v>52</v>
      </c>
      <c r="W39" s="1" t="s">
        <v>1345</v>
      </c>
      <c r="X39" s="3">
        <v>23933</v>
      </c>
      <c r="Y39" s="1" t="s">
        <v>1346</v>
      </c>
      <c r="AB39" s="1" t="s">
        <v>41</v>
      </c>
      <c r="AC39" s="1" t="s">
        <v>42</v>
      </c>
      <c r="AD39" s="1" t="s">
        <v>43</v>
      </c>
    </row>
    <row r="40" spans="1:30" x14ac:dyDescent="0.2">
      <c r="A40" s="1" t="str">
        <f t="shared" si="0"/>
        <v>1169114311E5</v>
      </c>
      <c r="B40" s="1" t="s">
        <v>28</v>
      </c>
      <c r="C40" s="1" t="s">
        <v>29</v>
      </c>
      <c r="D40" s="1" t="s">
        <v>30</v>
      </c>
      <c r="E40" s="1" t="s">
        <v>31</v>
      </c>
      <c r="F40" s="1" t="s">
        <v>1317</v>
      </c>
      <c r="G40" s="1" t="s">
        <v>1318</v>
      </c>
      <c r="H40" s="1" t="s">
        <v>1183</v>
      </c>
      <c r="I40" s="1" t="s">
        <v>1319</v>
      </c>
      <c r="J40" s="1" t="s">
        <v>1347</v>
      </c>
      <c r="K40" s="1" t="s">
        <v>32</v>
      </c>
      <c r="L40" s="1" t="s">
        <v>32</v>
      </c>
      <c r="M40" s="1" t="s">
        <v>45</v>
      </c>
      <c r="N40" s="1" t="s">
        <v>46</v>
      </c>
      <c r="O40" s="1" t="s">
        <v>56</v>
      </c>
      <c r="P40" s="1" t="s">
        <v>259</v>
      </c>
      <c r="Q40" s="1" t="s">
        <v>339</v>
      </c>
      <c r="R40" s="1" t="s">
        <v>1348</v>
      </c>
      <c r="S40" s="1" t="str">
        <f t="shared" si="1"/>
        <v>BARRIGA HINOJOSA, YANET FANNY</v>
      </c>
      <c r="T40" s="1" t="s">
        <v>50</v>
      </c>
      <c r="U40" s="1" t="s">
        <v>51</v>
      </c>
      <c r="V40" s="1" t="s">
        <v>52</v>
      </c>
      <c r="W40" s="1" t="s">
        <v>1349</v>
      </c>
      <c r="X40" s="3">
        <v>26622</v>
      </c>
      <c r="Y40" s="1" t="s">
        <v>1350</v>
      </c>
      <c r="AB40" s="1" t="s">
        <v>41</v>
      </c>
      <c r="AC40" s="1" t="s">
        <v>42</v>
      </c>
      <c r="AD40" s="1" t="s">
        <v>43</v>
      </c>
    </row>
    <row r="41" spans="1:30" x14ac:dyDescent="0.2">
      <c r="A41" s="1" t="str">
        <f t="shared" si="0"/>
        <v>1169114311E7</v>
      </c>
      <c r="B41" s="1" t="s">
        <v>28</v>
      </c>
      <c r="C41" s="1" t="s">
        <v>29</v>
      </c>
      <c r="D41" s="1" t="s">
        <v>30</v>
      </c>
      <c r="E41" s="1" t="s">
        <v>31</v>
      </c>
      <c r="F41" s="1" t="s">
        <v>1317</v>
      </c>
      <c r="G41" s="1" t="s">
        <v>1318</v>
      </c>
      <c r="H41" s="1" t="s">
        <v>1183</v>
      </c>
      <c r="I41" s="1" t="s">
        <v>1319</v>
      </c>
      <c r="J41" s="1" t="s">
        <v>1351</v>
      </c>
      <c r="K41" s="1" t="s">
        <v>32</v>
      </c>
      <c r="L41" s="1" t="s">
        <v>32</v>
      </c>
      <c r="M41" s="1" t="s">
        <v>45</v>
      </c>
      <c r="N41" s="1" t="s">
        <v>46</v>
      </c>
      <c r="O41" s="1" t="s">
        <v>56</v>
      </c>
      <c r="P41" s="1" t="s">
        <v>444</v>
      </c>
      <c r="Q41" s="1" t="s">
        <v>563</v>
      </c>
      <c r="R41" s="1" t="s">
        <v>1093</v>
      </c>
      <c r="S41" s="1" t="str">
        <f t="shared" si="1"/>
        <v>BUSTINZA MENDIZABAL, FREDY</v>
      </c>
      <c r="T41" s="1" t="s">
        <v>55</v>
      </c>
      <c r="U41" s="1" t="s">
        <v>51</v>
      </c>
      <c r="V41" s="1" t="s">
        <v>52</v>
      </c>
      <c r="W41" s="1" t="s">
        <v>1352</v>
      </c>
      <c r="X41" s="3">
        <v>22447</v>
      </c>
      <c r="Y41" s="1" t="s">
        <v>1353</v>
      </c>
      <c r="AB41" s="1" t="s">
        <v>41</v>
      </c>
      <c r="AC41" s="1" t="s">
        <v>42</v>
      </c>
      <c r="AD41" s="1" t="s">
        <v>43</v>
      </c>
    </row>
    <row r="42" spans="1:30" x14ac:dyDescent="0.2">
      <c r="A42" s="1" t="str">
        <f t="shared" si="0"/>
        <v>1169114311E9</v>
      </c>
      <c r="B42" s="1" t="s">
        <v>28</v>
      </c>
      <c r="C42" s="1" t="s">
        <v>29</v>
      </c>
      <c r="D42" s="1" t="s">
        <v>30</v>
      </c>
      <c r="E42" s="1" t="s">
        <v>31</v>
      </c>
      <c r="F42" s="1" t="s">
        <v>1317</v>
      </c>
      <c r="G42" s="1" t="s">
        <v>1318</v>
      </c>
      <c r="H42" s="1" t="s">
        <v>1183</v>
      </c>
      <c r="I42" s="1" t="s">
        <v>1319</v>
      </c>
      <c r="J42" s="1" t="s">
        <v>1354</v>
      </c>
      <c r="K42" s="1" t="s">
        <v>32</v>
      </c>
      <c r="L42" s="1" t="s">
        <v>32</v>
      </c>
      <c r="M42" s="1" t="s">
        <v>45</v>
      </c>
      <c r="N42" s="1" t="s">
        <v>46</v>
      </c>
      <c r="O42" s="1" t="s">
        <v>56</v>
      </c>
      <c r="P42" s="1" t="s">
        <v>220</v>
      </c>
      <c r="Q42" s="1" t="s">
        <v>216</v>
      </c>
      <c r="R42" s="1" t="s">
        <v>1355</v>
      </c>
      <c r="S42" s="1" t="str">
        <f t="shared" si="1"/>
        <v>CANO CASTRO, ANTERO</v>
      </c>
      <c r="T42" s="1" t="s">
        <v>50</v>
      </c>
      <c r="U42" s="1" t="s">
        <v>51</v>
      </c>
      <c r="V42" s="1" t="s">
        <v>52</v>
      </c>
      <c r="W42" s="1" t="s">
        <v>1356</v>
      </c>
      <c r="X42" s="3">
        <v>19358</v>
      </c>
      <c r="Y42" s="1" t="s">
        <v>1357</v>
      </c>
      <c r="AB42" s="1" t="s">
        <v>41</v>
      </c>
      <c r="AC42" s="1" t="s">
        <v>42</v>
      </c>
      <c r="AD42" s="1" t="s">
        <v>43</v>
      </c>
    </row>
    <row r="43" spans="1:30" x14ac:dyDescent="0.2">
      <c r="A43" s="1" t="str">
        <f t="shared" si="0"/>
        <v>1169114321E1</v>
      </c>
      <c r="B43" s="1" t="s">
        <v>28</v>
      </c>
      <c r="C43" s="1" t="s">
        <v>29</v>
      </c>
      <c r="D43" s="1" t="s">
        <v>30</v>
      </c>
      <c r="E43" s="1" t="s">
        <v>31</v>
      </c>
      <c r="F43" s="1" t="s">
        <v>1317</v>
      </c>
      <c r="G43" s="1" t="s">
        <v>1318</v>
      </c>
      <c r="H43" s="1" t="s">
        <v>1183</v>
      </c>
      <c r="I43" s="1" t="s">
        <v>1319</v>
      </c>
      <c r="J43" s="1" t="s">
        <v>1358</v>
      </c>
      <c r="K43" s="1" t="s">
        <v>32</v>
      </c>
      <c r="L43" s="1" t="s">
        <v>32</v>
      </c>
      <c r="M43" s="1" t="s">
        <v>45</v>
      </c>
      <c r="N43" s="1" t="s">
        <v>46</v>
      </c>
      <c r="O43" s="1" t="s">
        <v>56</v>
      </c>
      <c r="P43" s="1" t="s">
        <v>134</v>
      </c>
      <c r="Q43" s="1" t="s">
        <v>82</v>
      </c>
      <c r="R43" s="1" t="s">
        <v>1359</v>
      </c>
      <c r="S43" s="1" t="str">
        <f t="shared" si="1"/>
        <v>FLORES QUISPE, WILIAM ALCIDES</v>
      </c>
      <c r="T43" s="1" t="s">
        <v>50</v>
      </c>
      <c r="U43" s="1" t="s">
        <v>51</v>
      </c>
      <c r="V43" s="1" t="s">
        <v>52</v>
      </c>
      <c r="W43" s="1" t="s">
        <v>1360</v>
      </c>
      <c r="X43" s="3">
        <v>21148</v>
      </c>
      <c r="Y43" s="1" t="s">
        <v>1361</v>
      </c>
      <c r="AB43" s="1" t="s">
        <v>41</v>
      </c>
      <c r="AC43" s="1" t="s">
        <v>42</v>
      </c>
      <c r="AD43" s="1" t="s">
        <v>43</v>
      </c>
    </row>
    <row r="44" spans="1:30" x14ac:dyDescent="0.2">
      <c r="A44" s="1" t="str">
        <f t="shared" si="0"/>
        <v>1169114321E2</v>
      </c>
      <c r="B44" s="1" t="s">
        <v>28</v>
      </c>
      <c r="C44" s="1" t="s">
        <v>29</v>
      </c>
      <c r="D44" s="1" t="s">
        <v>30</v>
      </c>
      <c r="E44" s="1" t="s">
        <v>31</v>
      </c>
      <c r="F44" s="1" t="s">
        <v>1317</v>
      </c>
      <c r="G44" s="1" t="s">
        <v>1318</v>
      </c>
      <c r="H44" s="1" t="s">
        <v>1183</v>
      </c>
      <c r="I44" s="1" t="s">
        <v>1319</v>
      </c>
      <c r="J44" s="1" t="s">
        <v>1362</v>
      </c>
      <c r="K44" s="1" t="s">
        <v>32</v>
      </c>
      <c r="L44" s="1" t="s">
        <v>32</v>
      </c>
      <c r="M44" s="1" t="s">
        <v>45</v>
      </c>
      <c r="N44" s="1" t="s">
        <v>46</v>
      </c>
      <c r="O44" s="1" t="s">
        <v>56</v>
      </c>
      <c r="P44" s="1" t="s">
        <v>1363</v>
      </c>
      <c r="Q44" s="1" t="s">
        <v>73</v>
      </c>
      <c r="R44" s="1" t="s">
        <v>1364</v>
      </c>
      <c r="S44" s="1" t="str">
        <f t="shared" si="1"/>
        <v>GARAMBEL CHOQUE, ADRIAN FAUSTINO</v>
      </c>
      <c r="T44" s="1" t="s">
        <v>55</v>
      </c>
      <c r="U44" s="1" t="s">
        <v>51</v>
      </c>
      <c r="V44" s="1" t="s">
        <v>52</v>
      </c>
      <c r="W44" s="1" t="s">
        <v>1365</v>
      </c>
      <c r="X44" s="3">
        <v>21071</v>
      </c>
      <c r="Y44" s="1" t="s">
        <v>1366</v>
      </c>
      <c r="AB44" s="1" t="s">
        <v>41</v>
      </c>
      <c r="AC44" s="1" t="s">
        <v>42</v>
      </c>
      <c r="AD44" s="1" t="s">
        <v>43</v>
      </c>
    </row>
    <row r="45" spans="1:30" x14ac:dyDescent="0.2">
      <c r="A45" s="1" t="str">
        <f t="shared" si="0"/>
        <v>1169114321E3</v>
      </c>
      <c r="B45" s="1" t="s">
        <v>28</v>
      </c>
      <c r="C45" s="1" t="s">
        <v>29</v>
      </c>
      <c r="D45" s="1" t="s">
        <v>30</v>
      </c>
      <c r="E45" s="1" t="s">
        <v>31</v>
      </c>
      <c r="F45" s="1" t="s">
        <v>1317</v>
      </c>
      <c r="G45" s="1" t="s">
        <v>1318</v>
      </c>
      <c r="H45" s="1" t="s">
        <v>1183</v>
      </c>
      <c r="I45" s="1" t="s">
        <v>1319</v>
      </c>
      <c r="J45" s="1" t="s">
        <v>1367</v>
      </c>
      <c r="K45" s="1" t="s">
        <v>32</v>
      </c>
      <c r="L45" s="1" t="s">
        <v>32</v>
      </c>
      <c r="M45" s="1" t="s">
        <v>45</v>
      </c>
      <c r="N45" s="1" t="s">
        <v>46</v>
      </c>
      <c r="O45" s="1" t="s">
        <v>1368</v>
      </c>
      <c r="P45" s="1" t="s">
        <v>143</v>
      </c>
      <c r="Q45" s="1" t="s">
        <v>183</v>
      </c>
      <c r="R45" s="1" t="s">
        <v>1369</v>
      </c>
      <c r="S45" s="1" t="str">
        <f t="shared" si="1"/>
        <v>COILA ROJAS, OLIMPIA MARIA</v>
      </c>
      <c r="T45" s="1" t="s">
        <v>69</v>
      </c>
      <c r="U45" s="1" t="s">
        <v>51</v>
      </c>
      <c r="V45" s="1" t="s">
        <v>52</v>
      </c>
      <c r="W45" s="1" t="s">
        <v>1370</v>
      </c>
      <c r="X45" s="3">
        <v>23759</v>
      </c>
      <c r="Y45" s="1" t="s">
        <v>1371</v>
      </c>
      <c r="AB45" s="1" t="s">
        <v>41</v>
      </c>
      <c r="AC45" s="1" t="s">
        <v>42</v>
      </c>
      <c r="AD45" s="1" t="s">
        <v>43</v>
      </c>
    </row>
    <row r="46" spans="1:30" x14ac:dyDescent="0.2">
      <c r="A46" s="1" t="str">
        <f t="shared" si="0"/>
        <v>1169114321E5</v>
      </c>
      <c r="B46" s="1" t="s">
        <v>28</v>
      </c>
      <c r="C46" s="1" t="s">
        <v>29</v>
      </c>
      <c r="D46" s="1" t="s">
        <v>30</v>
      </c>
      <c r="E46" s="1" t="s">
        <v>31</v>
      </c>
      <c r="F46" s="1" t="s">
        <v>1317</v>
      </c>
      <c r="G46" s="1" t="s">
        <v>1318</v>
      </c>
      <c r="H46" s="1" t="s">
        <v>1183</v>
      </c>
      <c r="I46" s="1" t="s">
        <v>1319</v>
      </c>
      <c r="J46" s="1" t="s">
        <v>1372</v>
      </c>
      <c r="K46" s="1" t="s">
        <v>32</v>
      </c>
      <c r="L46" s="1" t="s">
        <v>32</v>
      </c>
      <c r="M46" s="1" t="s">
        <v>45</v>
      </c>
      <c r="N46" s="1" t="s">
        <v>46</v>
      </c>
      <c r="O46" s="1" t="s">
        <v>1373</v>
      </c>
      <c r="P46" s="1" t="s">
        <v>625</v>
      </c>
      <c r="Q46" s="1" t="s">
        <v>130</v>
      </c>
      <c r="R46" s="1" t="s">
        <v>1374</v>
      </c>
      <c r="S46" s="1" t="str">
        <f t="shared" si="1"/>
        <v>LUCANO TORRES, JULIA DORIS</v>
      </c>
      <c r="T46" s="1" t="s">
        <v>55</v>
      </c>
      <c r="U46" s="1" t="s">
        <v>51</v>
      </c>
      <c r="V46" s="1" t="s">
        <v>52</v>
      </c>
      <c r="W46" s="1" t="s">
        <v>1375</v>
      </c>
      <c r="X46" s="3">
        <v>20004</v>
      </c>
      <c r="Y46" s="1" t="s">
        <v>1376</v>
      </c>
      <c r="AB46" s="1" t="s">
        <v>41</v>
      </c>
      <c r="AC46" s="1" t="s">
        <v>42</v>
      </c>
      <c r="AD46" s="1" t="s">
        <v>43</v>
      </c>
    </row>
    <row r="47" spans="1:30" x14ac:dyDescent="0.2">
      <c r="A47" s="1" t="str">
        <f t="shared" si="0"/>
        <v>1169114321E9</v>
      </c>
      <c r="B47" s="1" t="s">
        <v>28</v>
      </c>
      <c r="C47" s="1" t="s">
        <v>29</v>
      </c>
      <c r="D47" s="1" t="s">
        <v>30</v>
      </c>
      <c r="E47" s="1" t="s">
        <v>31</v>
      </c>
      <c r="F47" s="1" t="s">
        <v>1317</v>
      </c>
      <c r="G47" s="1" t="s">
        <v>1318</v>
      </c>
      <c r="H47" s="1" t="s">
        <v>1183</v>
      </c>
      <c r="I47" s="1" t="s">
        <v>1319</v>
      </c>
      <c r="J47" s="1" t="s">
        <v>1377</v>
      </c>
      <c r="K47" s="1" t="s">
        <v>32</v>
      </c>
      <c r="L47" s="1" t="s">
        <v>32</v>
      </c>
      <c r="M47" s="1" t="s">
        <v>45</v>
      </c>
      <c r="N47" s="1" t="s">
        <v>66</v>
      </c>
      <c r="O47" s="1" t="s">
        <v>1378</v>
      </c>
      <c r="P47" s="1" t="s">
        <v>233</v>
      </c>
      <c r="Q47" s="1" t="s">
        <v>259</v>
      </c>
      <c r="R47" s="1" t="s">
        <v>955</v>
      </c>
      <c r="S47" s="1" t="str">
        <f t="shared" si="1"/>
        <v>CASTILLO BARRIGA, FRANCISCO</v>
      </c>
      <c r="T47" s="1" t="s">
        <v>69</v>
      </c>
      <c r="U47" s="1" t="s">
        <v>51</v>
      </c>
      <c r="V47" s="1" t="s">
        <v>52</v>
      </c>
      <c r="W47" s="1" t="s">
        <v>1379</v>
      </c>
      <c r="X47" s="3">
        <v>29654</v>
      </c>
      <c r="Y47" s="1" t="s">
        <v>1380</v>
      </c>
      <c r="Z47" s="3">
        <v>42795</v>
      </c>
      <c r="AA47" s="3">
        <v>43100</v>
      </c>
      <c r="AB47" s="1" t="s">
        <v>324</v>
      </c>
      <c r="AC47" s="1" t="s">
        <v>71</v>
      </c>
      <c r="AD47" s="1" t="s">
        <v>43</v>
      </c>
    </row>
    <row r="48" spans="1:30" x14ac:dyDescent="0.2">
      <c r="A48" s="1" t="str">
        <f t="shared" si="0"/>
        <v>1169114321E9</v>
      </c>
      <c r="B48" s="1" t="s">
        <v>28</v>
      </c>
      <c r="C48" s="1" t="s">
        <v>29</v>
      </c>
      <c r="D48" s="1" t="s">
        <v>30</v>
      </c>
      <c r="E48" s="1" t="s">
        <v>31</v>
      </c>
      <c r="F48" s="1" t="s">
        <v>1317</v>
      </c>
      <c r="G48" s="1" t="s">
        <v>1318</v>
      </c>
      <c r="H48" s="1" t="s">
        <v>1183</v>
      </c>
      <c r="I48" s="1" t="s">
        <v>1319</v>
      </c>
      <c r="J48" s="1" t="s">
        <v>1377</v>
      </c>
      <c r="K48" s="1" t="s">
        <v>32</v>
      </c>
      <c r="L48" s="1" t="s">
        <v>32</v>
      </c>
      <c r="M48" s="1" t="s">
        <v>45</v>
      </c>
      <c r="N48" s="1" t="s">
        <v>46</v>
      </c>
      <c r="O48" s="1" t="s">
        <v>56</v>
      </c>
      <c r="P48" s="1" t="s">
        <v>67</v>
      </c>
      <c r="Q48" s="1" t="s">
        <v>371</v>
      </c>
      <c r="R48" s="1" t="s">
        <v>1329</v>
      </c>
      <c r="S48" s="1" t="str">
        <f t="shared" si="1"/>
        <v>MEDINA GUTIERREZ, GLADYS NEMIA</v>
      </c>
      <c r="T48" s="1" t="s">
        <v>38</v>
      </c>
      <c r="U48" s="1" t="s">
        <v>51</v>
      </c>
      <c r="V48" s="1" t="s">
        <v>891</v>
      </c>
      <c r="W48" s="1" t="s">
        <v>1330</v>
      </c>
      <c r="X48" s="3">
        <v>22870</v>
      </c>
      <c r="Y48" s="1" t="s">
        <v>1331</v>
      </c>
      <c r="Z48" s="3">
        <v>42795</v>
      </c>
      <c r="AA48" s="3">
        <v>43100</v>
      </c>
      <c r="AB48" s="1" t="s">
        <v>41</v>
      </c>
      <c r="AC48" s="1" t="s">
        <v>42</v>
      </c>
      <c r="AD48" s="1" t="s">
        <v>43</v>
      </c>
    </row>
    <row r="49" spans="1:30" x14ac:dyDescent="0.2">
      <c r="A49" s="1" t="str">
        <f t="shared" si="0"/>
        <v>1169114331E3</v>
      </c>
      <c r="B49" s="1" t="s">
        <v>28</v>
      </c>
      <c r="C49" s="1" t="s">
        <v>29</v>
      </c>
      <c r="D49" s="1" t="s">
        <v>30</v>
      </c>
      <c r="E49" s="1" t="s">
        <v>31</v>
      </c>
      <c r="F49" s="1" t="s">
        <v>1317</v>
      </c>
      <c r="G49" s="1" t="s">
        <v>1318</v>
      </c>
      <c r="H49" s="1" t="s">
        <v>1183</v>
      </c>
      <c r="I49" s="1" t="s">
        <v>1319</v>
      </c>
      <c r="J49" s="1" t="s">
        <v>1381</v>
      </c>
      <c r="K49" s="1" t="s">
        <v>32</v>
      </c>
      <c r="L49" s="1" t="s">
        <v>32</v>
      </c>
      <c r="M49" s="1" t="s">
        <v>45</v>
      </c>
      <c r="N49" s="1" t="s">
        <v>46</v>
      </c>
      <c r="O49" s="1" t="s">
        <v>1382</v>
      </c>
      <c r="P49" s="1" t="s">
        <v>274</v>
      </c>
      <c r="Q49" s="1" t="s">
        <v>978</v>
      </c>
      <c r="R49" s="1" t="s">
        <v>1383</v>
      </c>
      <c r="S49" s="1" t="str">
        <f t="shared" si="1"/>
        <v>SANCHEZ QUINTO, JUAN ALDO</v>
      </c>
      <c r="T49" s="1" t="s">
        <v>55</v>
      </c>
      <c r="U49" s="1" t="s">
        <v>51</v>
      </c>
      <c r="V49" s="1" t="s">
        <v>52</v>
      </c>
      <c r="W49" s="1" t="s">
        <v>1384</v>
      </c>
      <c r="X49" s="3">
        <v>26502</v>
      </c>
      <c r="Y49" s="1" t="s">
        <v>1385</v>
      </c>
      <c r="AB49" s="1" t="s">
        <v>41</v>
      </c>
      <c r="AC49" s="1" t="s">
        <v>42</v>
      </c>
      <c r="AD49" s="1" t="s">
        <v>43</v>
      </c>
    </row>
    <row r="50" spans="1:30" x14ac:dyDescent="0.2">
      <c r="A50" s="1" t="str">
        <f t="shared" si="0"/>
        <v>1169114331E6</v>
      </c>
      <c r="B50" s="1" t="s">
        <v>28</v>
      </c>
      <c r="C50" s="1" t="s">
        <v>29</v>
      </c>
      <c r="D50" s="1" t="s">
        <v>30</v>
      </c>
      <c r="E50" s="1" t="s">
        <v>31</v>
      </c>
      <c r="F50" s="1" t="s">
        <v>1317</v>
      </c>
      <c r="G50" s="1" t="s">
        <v>1318</v>
      </c>
      <c r="H50" s="1" t="s">
        <v>1183</v>
      </c>
      <c r="I50" s="1" t="s">
        <v>1319</v>
      </c>
      <c r="J50" s="1" t="s">
        <v>1386</v>
      </c>
      <c r="K50" s="1" t="s">
        <v>32</v>
      </c>
      <c r="L50" s="1" t="s">
        <v>32</v>
      </c>
      <c r="M50" s="1" t="s">
        <v>45</v>
      </c>
      <c r="N50" s="1" t="s">
        <v>46</v>
      </c>
      <c r="O50" s="1" t="s">
        <v>56</v>
      </c>
      <c r="P50" s="1" t="s">
        <v>82</v>
      </c>
      <c r="Q50" s="1" t="s">
        <v>656</v>
      </c>
      <c r="R50" s="1" t="s">
        <v>1387</v>
      </c>
      <c r="S50" s="1" t="str">
        <f t="shared" si="1"/>
        <v>QUISPE QUISCA, LUCIA DEMETRINA</v>
      </c>
      <c r="T50" s="1" t="s">
        <v>55</v>
      </c>
      <c r="U50" s="1" t="s">
        <v>51</v>
      </c>
      <c r="V50" s="1" t="s">
        <v>52</v>
      </c>
      <c r="W50" s="1" t="s">
        <v>1388</v>
      </c>
      <c r="X50" s="3">
        <v>24279</v>
      </c>
      <c r="Y50" s="1" t="s">
        <v>1389</v>
      </c>
      <c r="AB50" s="1" t="s">
        <v>41</v>
      </c>
      <c r="AC50" s="1" t="s">
        <v>42</v>
      </c>
      <c r="AD50" s="1" t="s">
        <v>43</v>
      </c>
    </row>
    <row r="51" spans="1:30" x14ac:dyDescent="0.2">
      <c r="A51" s="1" t="str">
        <f t="shared" si="0"/>
        <v>1169114331E7</v>
      </c>
      <c r="B51" s="1" t="s">
        <v>28</v>
      </c>
      <c r="C51" s="1" t="s">
        <v>29</v>
      </c>
      <c r="D51" s="1" t="s">
        <v>30</v>
      </c>
      <c r="E51" s="1" t="s">
        <v>31</v>
      </c>
      <c r="F51" s="1" t="s">
        <v>1317</v>
      </c>
      <c r="G51" s="1" t="s">
        <v>1318</v>
      </c>
      <c r="H51" s="1" t="s">
        <v>1183</v>
      </c>
      <c r="I51" s="1" t="s">
        <v>1319</v>
      </c>
      <c r="J51" s="1" t="s">
        <v>1390</v>
      </c>
      <c r="K51" s="1" t="s">
        <v>32</v>
      </c>
      <c r="L51" s="1" t="s">
        <v>32</v>
      </c>
      <c r="M51" s="1" t="s">
        <v>45</v>
      </c>
      <c r="N51" s="1" t="s">
        <v>46</v>
      </c>
      <c r="O51" s="1" t="s">
        <v>56</v>
      </c>
      <c r="P51" s="1" t="s">
        <v>161</v>
      </c>
      <c r="Q51" s="1" t="s">
        <v>552</v>
      </c>
      <c r="R51" s="1" t="s">
        <v>1391</v>
      </c>
      <c r="S51" s="1" t="str">
        <f t="shared" si="1"/>
        <v>RAMOS JAHUIRA, LUCRECIA ELSA</v>
      </c>
      <c r="T51" s="1" t="s">
        <v>55</v>
      </c>
      <c r="U51" s="1" t="s">
        <v>51</v>
      </c>
      <c r="V51" s="1" t="s">
        <v>52</v>
      </c>
      <c r="W51" s="1" t="s">
        <v>1392</v>
      </c>
      <c r="X51" s="3">
        <v>23654</v>
      </c>
      <c r="Y51" s="1" t="s">
        <v>1393</v>
      </c>
      <c r="AB51" s="1" t="s">
        <v>41</v>
      </c>
      <c r="AC51" s="1" t="s">
        <v>42</v>
      </c>
      <c r="AD51" s="1" t="s">
        <v>43</v>
      </c>
    </row>
    <row r="52" spans="1:30" x14ac:dyDescent="0.2">
      <c r="A52" s="1" t="str">
        <f t="shared" si="0"/>
        <v>1169114331E9</v>
      </c>
      <c r="B52" s="1" t="s">
        <v>28</v>
      </c>
      <c r="C52" s="1" t="s">
        <v>29</v>
      </c>
      <c r="D52" s="1" t="s">
        <v>30</v>
      </c>
      <c r="E52" s="1" t="s">
        <v>31</v>
      </c>
      <c r="F52" s="1" t="s">
        <v>1317</v>
      </c>
      <c r="G52" s="1" t="s">
        <v>1318</v>
      </c>
      <c r="H52" s="1" t="s">
        <v>1183</v>
      </c>
      <c r="I52" s="1" t="s">
        <v>1319</v>
      </c>
      <c r="J52" s="1" t="s">
        <v>1394</v>
      </c>
      <c r="K52" s="1" t="s">
        <v>32</v>
      </c>
      <c r="L52" s="1" t="s">
        <v>32</v>
      </c>
      <c r="M52" s="1" t="s">
        <v>45</v>
      </c>
      <c r="N52" s="1" t="s">
        <v>46</v>
      </c>
      <c r="O52" s="1" t="s">
        <v>56</v>
      </c>
      <c r="P52" s="1" t="s">
        <v>643</v>
      </c>
      <c r="Q52" s="1" t="s">
        <v>203</v>
      </c>
      <c r="R52" s="1" t="s">
        <v>1395</v>
      </c>
      <c r="S52" s="1" t="str">
        <f t="shared" si="1"/>
        <v>YANARICO APAZA, DAVID FABIAN</v>
      </c>
      <c r="T52" s="1" t="s">
        <v>50</v>
      </c>
      <c r="U52" s="1" t="s">
        <v>51</v>
      </c>
      <c r="V52" s="1" t="s">
        <v>52</v>
      </c>
      <c r="W52" s="1" t="s">
        <v>1396</v>
      </c>
      <c r="X52" s="3">
        <v>23395</v>
      </c>
      <c r="Y52" s="1" t="s">
        <v>1397</v>
      </c>
      <c r="AB52" s="1" t="s">
        <v>41</v>
      </c>
      <c r="AC52" s="1" t="s">
        <v>42</v>
      </c>
      <c r="AD52" s="1" t="s">
        <v>43</v>
      </c>
    </row>
    <row r="53" spans="1:30" x14ac:dyDescent="0.2">
      <c r="A53" s="1" t="str">
        <f t="shared" si="0"/>
        <v>1169114341E3</v>
      </c>
      <c r="B53" s="1" t="s">
        <v>28</v>
      </c>
      <c r="C53" s="1" t="s">
        <v>29</v>
      </c>
      <c r="D53" s="1" t="s">
        <v>30</v>
      </c>
      <c r="E53" s="1" t="s">
        <v>31</v>
      </c>
      <c r="F53" s="1" t="s">
        <v>1317</v>
      </c>
      <c r="G53" s="1" t="s">
        <v>1318</v>
      </c>
      <c r="H53" s="1" t="s">
        <v>1183</v>
      </c>
      <c r="I53" s="1" t="s">
        <v>1319</v>
      </c>
      <c r="J53" s="1" t="s">
        <v>1398</v>
      </c>
      <c r="K53" s="1" t="s">
        <v>32</v>
      </c>
      <c r="L53" s="1" t="s">
        <v>32</v>
      </c>
      <c r="M53" s="1" t="s">
        <v>45</v>
      </c>
      <c r="N53" s="1" t="s">
        <v>46</v>
      </c>
      <c r="O53" s="1" t="s">
        <v>1399</v>
      </c>
      <c r="P53" s="1" t="s">
        <v>826</v>
      </c>
      <c r="Q53" s="1" t="s">
        <v>114</v>
      </c>
      <c r="R53" s="1" t="s">
        <v>1400</v>
      </c>
      <c r="S53" s="1" t="str">
        <f t="shared" si="1"/>
        <v>CARIAPAZA MAMANI, WILLY HERACLIDES</v>
      </c>
      <c r="T53" s="1" t="s">
        <v>55</v>
      </c>
      <c r="U53" s="1" t="s">
        <v>51</v>
      </c>
      <c r="V53" s="1" t="s">
        <v>52</v>
      </c>
      <c r="W53" s="1" t="s">
        <v>1401</v>
      </c>
      <c r="X53" s="3">
        <v>29202</v>
      </c>
      <c r="Y53" s="1" t="s">
        <v>1402</v>
      </c>
      <c r="Z53" s="3">
        <v>42795</v>
      </c>
      <c r="AB53" s="1" t="s">
        <v>41</v>
      </c>
      <c r="AC53" s="1" t="s">
        <v>42</v>
      </c>
      <c r="AD53" s="1" t="s">
        <v>43</v>
      </c>
    </row>
    <row r="54" spans="1:30" x14ac:dyDescent="0.2">
      <c r="A54" s="1" t="str">
        <f t="shared" si="0"/>
        <v>1169114311E6</v>
      </c>
      <c r="B54" s="1" t="s">
        <v>28</v>
      </c>
      <c r="C54" s="1" t="s">
        <v>29</v>
      </c>
      <c r="D54" s="1" t="s">
        <v>30</v>
      </c>
      <c r="E54" s="1" t="s">
        <v>31</v>
      </c>
      <c r="F54" s="1" t="s">
        <v>1317</v>
      </c>
      <c r="G54" s="1" t="s">
        <v>1318</v>
      </c>
      <c r="H54" s="1" t="s">
        <v>1183</v>
      </c>
      <c r="I54" s="1" t="s">
        <v>1319</v>
      </c>
      <c r="J54" s="1" t="s">
        <v>1403</v>
      </c>
      <c r="K54" s="1" t="s">
        <v>32</v>
      </c>
      <c r="L54" s="1" t="s">
        <v>84</v>
      </c>
      <c r="M54" s="1" t="s">
        <v>84</v>
      </c>
      <c r="N54" s="1" t="s">
        <v>46</v>
      </c>
      <c r="O54" s="1" t="s">
        <v>56</v>
      </c>
      <c r="P54" s="1" t="s">
        <v>783</v>
      </c>
      <c r="Q54" s="1" t="s">
        <v>480</v>
      </c>
      <c r="R54" s="1" t="s">
        <v>1404</v>
      </c>
      <c r="S54" s="1" t="str">
        <f t="shared" si="1"/>
        <v>BLANCO LUNA, ANGEL HUGO</v>
      </c>
      <c r="T54" s="1" t="s">
        <v>44</v>
      </c>
      <c r="U54" s="1" t="s">
        <v>51</v>
      </c>
      <c r="V54" s="1" t="s">
        <v>52</v>
      </c>
      <c r="W54" s="1" t="s">
        <v>1405</v>
      </c>
      <c r="X54" s="3">
        <v>20172</v>
      </c>
      <c r="Y54" s="1" t="s">
        <v>1406</v>
      </c>
      <c r="AB54" s="1" t="s">
        <v>41</v>
      </c>
      <c r="AC54" s="1" t="s">
        <v>87</v>
      </c>
      <c r="AD54" s="1" t="s">
        <v>43</v>
      </c>
    </row>
    <row r="55" spans="1:30" x14ac:dyDescent="0.2">
      <c r="A55" s="1" t="str">
        <f t="shared" si="0"/>
        <v>1169114331E1</v>
      </c>
      <c r="B55" s="1" t="s">
        <v>28</v>
      </c>
      <c r="C55" s="1" t="s">
        <v>29</v>
      </c>
      <c r="D55" s="1" t="s">
        <v>30</v>
      </c>
      <c r="E55" s="1" t="s">
        <v>31</v>
      </c>
      <c r="F55" s="1" t="s">
        <v>1317</v>
      </c>
      <c r="G55" s="1" t="s">
        <v>1318</v>
      </c>
      <c r="H55" s="1" t="s">
        <v>1183</v>
      </c>
      <c r="I55" s="1" t="s">
        <v>1319</v>
      </c>
      <c r="J55" s="1" t="s">
        <v>1407</v>
      </c>
      <c r="K55" s="1" t="s">
        <v>32</v>
      </c>
      <c r="L55" s="1" t="s">
        <v>84</v>
      </c>
      <c r="M55" s="1" t="s">
        <v>84</v>
      </c>
      <c r="N55" s="1" t="s">
        <v>46</v>
      </c>
      <c r="O55" s="1" t="s">
        <v>56</v>
      </c>
      <c r="P55" s="1" t="s">
        <v>64</v>
      </c>
      <c r="Q55" s="1" t="s">
        <v>72</v>
      </c>
      <c r="R55" s="1" t="s">
        <v>1408</v>
      </c>
      <c r="S55" s="1" t="str">
        <f t="shared" si="1"/>
        <v>GALLEGOS LOAYZA, YONI JESUS</v>
      </c>
      <c r="T55" s="1" t="s">
        <v>44</v>
      </c>
      <c r="U55" s="1" t="s">
        <v>51</v>
      </c>
      <c r="V55" s="1" t="s">
        <v>52</v>
      </c>
      <c r="W55" s="1" t="s">
        <v>1409</v>
      </c>
      <c r="X55" s="3">
        <v>25249</v>
      </c>
      <c r="Y55" s="1" t="s">
        <v>1410</v>
      </c>
      <c r="AB55" s="1" t="s">
        <v>41</v>
      </c>
      <c r="AC55" s="1" t="s">
        <v>87</v>
      </c>
      <c r="AD55" s="1" t="s">
        <v>43</v>
      </c>
    </row>
    <row r="56" spans="1:30" x14ac:dyDescent="0.2">
      <c r="A56" s="1" t="str">
        <f t="shared" si="0"/>
        <v>1169114321E7</v>
      </c>
      <c r="B56" s="1" t="s">
        <v>28</v>
      </c>
      <c r="C56" s="1" t="s">
        <v>29</v>
      </c>
      <c r="D56" s="1" t="s">
        <v>30</v>
      </c>
      <c r="E56" s="1" t="s">
        <v>31</v>
      </c>
      <c r="F56" s="1" t="s">
        <v>1317</v>
      </c>
      <c r="G56" s="1" t="s">
        <v>1318</v>
      </c>
      <c r="H56" s="1" t="s">
        <v>1183</v>
      </c>
      <c r="I56" s="1" t="s">
        <v>1319</v>
      </c>
      <c r="J56" s="1" t="s">
        <v>1411</v>
      </c>
      <c r="K56" s="1" t="s">
        <v>97</v>
      </c>
      <c r="L56" s="1" t="s">
        <v>788</v>
      </c>
      <c r="M56" s="1" t="s">
        <v>896</v>
      </c>
      <c r="N56" s="1" t="s">
        <v>46</v>
      </c>
      <c r="O56" s="1" t="s">
        <v>56</v>
      </c>
      <c r="P56" s="1" t="s">
        <v>114</v>
      </c>
      <c r="Q56" s="1" t="s">
        <v>1412</v>
      </c>
      <c r="R56" s="1" t="s">
        <v>766</v>
      </c>
      <c r="S56" s="1" t="str">
        <f t="shared" si="1"/>
        <v>MAMANI HUARMANILLO, ANASTACIO</v>
      </c>
      <c r="T56" s="1" t="s">
        <v>839</v>
      </c>
      <c r="U56" s="1" t="s">
        <v>39</v>
      </c>
      <c r="V56" s="1" t="s">
        <v>52</v>
      </c>
      <c r="W56" s="1" t="s">
        <v>1413</v>
      </c>
      <c r="X56" s="3">
        <v>20194</v>
      </c>
      <c r="Y56" s="1" t="s">
        <v>1414</v>
      </c>
      <c r="AB56" s="1" t="s">
        <v>41</v>
      </c>
      <c r="AC56" s="1" t="s">
        <v>102</v>
      </c>
      <c r="AD56" s="1" t="s">
        <v>43</v>
      </c>
    </row>
    <row r="57" spans="1:30" x14ac:dyDescent="0.2">
      <c r="A57" s="1" t="str">
        <f t="shared" si="0"/>
        <v>1169114321E0</v>
      </c>
      <c r="B57" s="1" t="s">
        <v>28</v>
      </c>
      <c r="C57" s="1" t="s">
        <v>29</v>
      </c>
      <c r="D57" s="1" t="s">
        <v>30</v>
      </c>
      <c r="E57" s="1" t="s">
        <v>31</v>
      </c>
      <c r="F57" s="1" t="s">
        <v>1317</v>
      </c>
      <c r="G57" s="1" t="s">
        <v>1318</v>
      </c>
      <c r="H57" s="1" t="s">
        <v>1183</v>
      </c>
      <c r="I57" s="1" t="s">
        <v>1319</v>
      </c>
      <c r="J57" s="1" t="s">
        <v>1415</v>
      </c>
      <c r="K57" s="1" t="s">
        <v>97</v>
      </c>
      <c r="L57" s="1" t="s">
        <v>98</v>
      </c>
      <c r="M57" s="1" t="s">
        <v>791</v>
      </c>
      <c r="N57" s="1" t="s">
        <v>46</v>
      </c>
      <c r="O57" s="1" t="s">
        <v>56</v>
      </c>
      <c r="P57" s="1" t="s">
        <v>721</v>
      </c>
      <c r="Q57" s="1" t="s">
        <v>310</v>
      </c>
      <c r="R57" s="1" t="s">
        <v>691</v>
      </c>
      <c r="S57" s="1" t="str">
        <f t="shared" si="1"/>
        <v>OHA NINA, VENANCIO</v>
      </c>
      <c r="T57" s="1" t="s">
        <v>107</v>
      </c>
      <c r="U57" s="1" t="s">
        <v>39</v>
      </c>
      <c r="V57" s="1" t="s">
        <v>52</v>
      </c>
      <c r="W57" s="1" t="s">
        <v>1416</v>
      </c>
      <c r="X57" s="3">
        <v>23833</v>
      </c>
      <c r="Y57" s="1" t="s">
        <v>1417</v>
      </c>
      <c r="AB57" s="1" t="s">
        <v>41</v>
      </c>
      <c r="AC57" s="1" t="s">
        <v>102</v>
      </c>
      <c r="AD57" s="1" t="s">
        <v>43</v>
      </c>
    </row>
    <row r="58" spans="1:30" x14ac:dyDescent="0.2">
      <c r="A58" s="1" t="str">
        <f t="shared" si="0"/>
        <v>1169114321E4</v>
      </c>
      <c r="B58" s="1" t="s">
        <v>28</v>
      </c>
      <c r="C58" s="1" t="s">
        <v>29</v>
      </c>
      <c r="D58" s="1" t="s">
        <v>30</v>
      </c>
      <c r="E58" s="1" t="s">
        <v>31</v>
      </c>
      <c r="F58" s="1" t="s">
        <v>1317</v>
      </c>
      <c r="G58" s="1" t="s">
        <v>1318</v>
      </c>
      <c r="H58" s="1" t="s">
        <v>1183</v>
      </c>
      <c r="I58" s="1" t="s">
        <v>1319</v>
      </c>
      <c r="J58" s="1" t="s">
        <v>1418</v>
      </c>
      <c r="K58" s="1" t="s">
        <v>97</v>
      </c>
      <c r="L58" s="1" t="s">
        <v>98</v>
      </c>
      <c r="M58" s="1" t="s">
        <v>1419</v>
      </c>
      <c r="N58" s="1" t="s">
        <v>46</v>
      </c>
      <c r="O58" s="1" t="s">
        <v>56</v>
      </c>
      <c r="P58" s="1" t="s">
        <v>424</v>
      </c>
      <c r="Q58" s="1" t="s">
        <v>134</v>
      </c>
      <c r="R58" s="1" t="s">
        <v>903</v>
      </c>
      <c r="S58" s="1" t="str">
        <f t="shared" si="1"/>
        <v>LLANO FLORES, LUIS</v>
      </c>
      <c r="T58" s="1" t="s">
        <v>333</v>
      </c>
      <c r="U58" s="1" t="s">
        <v>39</v>
      </c>
      <c r="V58" s="1" t="s">
        <v>52</v>
      </c>
      <c r="W58" s="1" t="s">
        <v>1420</v>
      </c>
      <c r="X58" s="3">
        <v>23659</v>
      </c>
      <c r="Y58" s="1" t="s">
        <v>1421</v>
      </c>
      <c r="AB58" s="1" t="s">
        <v>41</v>
      </c>
      <c r="AC58" s="1" t="s">
        <v>102</v>
      </c>
      <c r="AD58" s="1" t="s">
        <v>43</v>
      </c>
    </row>
    <row r="59" spans="1:30" x14ac:dyDescent="0.2">
      <c r="A59" s="1" t="str">
        <f t="shared" si="0"/>
        <v>1169114321E6</v>
      </c>
      <c r="B59" s="1" t="s">
        <v>28</v>
      </c>
      <c r="C59" s="1" t="s">
        <v>29</v>
      </c>
      <c r="D59" s="1" t="s">
        <v>30</v>
      </c>
      <c r="E59" s="1" t="s">
        <v>31</v>
      </c>
      <c r="F59" s="1" t="s">
        <v>1317</v>
      </c>
      <c r="G59" s="1" t="s">
        <v>1318</v>
      </c>
      <c r="H59" s="1" t="s">
        <v>1183</v>
      </c>
      <c r="I59" s="1" t="s">
        <v>1319</v>
      </c>
      <c r="J59" s="1" t="s">
        <v>1422</v>
      </c>
      <c r="K59" s="1" t="s">
        <v>97</v>
      </c>
      <c r="L59" s="1" t="s">
        <v>98</v>
      </c>
      <c r="M59" s="1" t="s">
        <v>99</v>
      </c>
      <c r="N59" s="1" t="s">
        <v>46</v>
      </c>
      <c r="O59" s="1" t="s">
        <v>1423</v>
      </c>
      <c r="P59" s="1" t="s">
        <v>114</v>
      </c>
      <c r="Q59" s="1" t="s">
        <v>352</v>
      </c>
      <c r="R59" s="1" t="s">
        <v>1089</v>
      </c>
      <c r="S59" s="1" t="str">
        <f t="shared" si="1"/>
        <v>MAMANI MENDOZA, TOMAS</v>
      </c>
      <c r="T59" s="1" t="s">
        <v>156</v>
      </c>
      <c r="U59" s="1" t="s">
        <v>39</v>
      </c>
      <c r="V59" s="1" t="s">
        <v>52</v>
      </c>
      <c r="W59" s="1" t="s">
        <v>1424</v>
      </c>
      <c r="X59" s="3">
        <v>22733</v>
      </c>
      <c r="Y59" s="1" t="s">
        <v>1425</v>
      </c>
      <c r="Z59" s="3">
        <v>42419</v>
      </c>
      <c r="AA59" s="3">
        <v>42735</v>
      </c>
      <c r="AB59" s="1" t="s">
        <v>41</v>
      </c>
      <c r="AC59" s="1" t="s">
        <v>102</v>
      </c>
      <c r="AD59" s="1" t="s">
        <v>43</v>
      </c>
    </row>
    <row r="60" spans="1:30" x14ac:dyDescent="0.2">
      <c r="A60" s="1" t="str">
        <f t="shared" si="0"/>
        <v>1169114321E8</v>
      </c>
      <c r="B60" s="1" t="s">
        <v>28</v>
      </c>
      <c r="C60" s="1" t="s">
        <v>29</v>
      </c>
      <c r="D60" s="1" t="s">
        <v>30</v>
      </c>
      <c r="E60" s="1" t="s">
        <v>31</v>
      </c>
      <c r="F60" s="1" t="s">
        <v>1317</v>
      </c>
      <c r="G60" s="1" t="s">
        <v>1318</v>
      </c>
      <c r="H60" s="1" t="s">
        <v>1183</v>
      </c>
      <c r="I60" s="1" t="s">
        <v>1319</v>
      </c>
      <c r="J60" s="1" t="s">
        <v>1426</v>
      </c>
      <c r="K60" s="1" t="s">
        <v>97</v>
      </c>
      <c r="L60" s="1" t="s">
        <v>98</v>
      </c>
      <c r="M60" s="1" t="s">
        <v>99</v>
      </c>
      <c r="N60" s="1" t="s">
        <v>46</v>
      </c>
      <c r="O60" s="1" t="s">
        <v>1427</v>
      </c>
      <c r="P60" s="1" t="s">
        <v>82</v>
      </c>
      <c r="Q60" s="1" t="s">
        <v>305</v>
      </c>
      <c r="R60" s="1" t="s">
        <v>1428</v>
      </c>
      <c r="S60" s="1" t="str">
        <f t="shared" si="1"/>
        <v>QUISPE CHAMBILLA, GREGORIO JOSE</v>
      </c>
      <c r="T60" s="1" t="s">
        <v>101</v>
      </c>
      <c r="U60" s="1" t="s">
        <v>39</v>
      </c>
      <c r="V60" s="1" t="s">
        <v>52</v>
      </c>
      <c r="W60" s="1" t="s">
        <v>1429</v>
      </c>
      <c r="X60" s="3">
        <v>18635</v>
      </c>
      <c r="Y60" s="1" t="s">
        <v>1430</v>
      </c>
      <c r="AB60" s="1" t="s">
        <v>41</v>
      </c>
      <c r="AC60" s="1" t="s">
        <v>102</v>
      </c>
      <c r="AD60" s="1" t="s">
        <v>43</v>
      </c>
    </row>
    <row r="61" spans="1:30" x14ac:dyDescent="0.2">
      <c r="A61" s="1" t="str">
        <f t="shared" si="0"/>
        <v>921441215917</v>
      </c>
      <c r="B61" s="1" t="s">
        <v>28</v>
      </c>
      <c r="C61" s="1" t="s">
        <v>29</v>
      </c>
      <c r="D61" s="1" t="s">
        <v>30</v>
      </c>
      <c r="E61" s="1" t="s">
        <v>31</v>
      </c>
      <c r="F61" s="1" t="s">
        <v>1317</v>
      </c>
      <c r="G61" s="1" t="s">
        <v>1318</v>
      </c>
      <c r="H61" s="1" t="s">
        <v>1183</v>
      </c>
      <c r="I61" s="1" t="s">
        <v>1319</v>
      </c>
      <c r="J61" s="1" t="s">
        <v>1431</v>
      </c>
      <c r="K61" s="1" t="s">
        <v>97</v>
      </c>
      <c r="L61" s="1" t="s">
        <v>98</v>
      </c>
      <c r="M61" s="1" t="s">
        <v>1419</v>
      </c>
      <c r="N61" s="1" t="s">
        <v>46</v>
      </c>
      <c r="O61" s="1" t="s">
        <v>1432</v>
      </c>
      <c r="P61" s="1" t="s">
        <v>1433</v>
      </c>
      <c r="Q61" s="1" t="s">
        <v>452</v>
      </c>
      <c r="R61" s="1" t="s">
        <v>1434</v>
      </c>
      <c r="S61" s="1" t="str">
        <f t="shared" si="1"/>
        <v>SAIRITUPA ASQUI, ELOY NATALIO</v>
      </c>
      <c r="T61" s="1" t="s">
        <v>202</v>
      </c>
      <c r="U61" s="1" t="s">
        <v>39</v>
      </c>
      <c r="V61" s="1" t="s">
        <v>52</v>
      </c>
      <c r="W61" s="1" t="s">
        <v>1435</v>
      </c>
      <c r="X61" s="3">
        <v>20790</v>
      </c>
      <c r="Y61" s="1" t="s">
        <v>1436</v>
      </c>
      <c r="AB61" s="1" t="s">
        <v>41</v>
      </c>
      <c r="AC61" s="1" t="s">
        <v>102</v>
      </c>
      <c r="AD61" s="1" t="s">
        <v>43</v>
      </c>
    </row>
    <row r="62" spans="1:30" x14ac:dyDescent="0.2">
      <c r="A62" s="1" t="str">
        <f t="shared" si="0"/>
        <v>1130114311E9</v>
      </c>
      <c r="B62" s="1" t="s">
        <v>28</v>
      </c>
      <c r="C62" s="1" t="s">
        <v>29</v>
      </c>
      <c r="D62" s="1" t="s">
        <v>30</v>
      </c>
      <c r="E62" s="1" t="s">
        <v>31</v>
      </c>
      <c r="F62" s="1" t="s">
        <v>1437</v>
      </c>
      <c r="G62" s="1" t="s">
        <v>1438</v>
      </c>
      <c r="H62" s="1" t="s">
        <v>1183</v>
      </c>
      <c r="I62" s="1" t="s">
        <v>1439</v>
      </c>
      <c r="J62" s="1" t="s">
        <v>1440</v>
      </c>
      <c r="K62" s="1" t="s">
        <v>32</v>
      </c>
      <c r="L62" s="1" t="s">
        <v>33</v>
      </c>
      <c r="M62" s="1" t="s">
        <v>34</v>
      </c>
      <c r="N62" s="1" t="s">
        <v>35</v>
      </c>
      <c r="O62" s="1" t="s">
        <v>1441</v>
      </c>
      <c r="P62" s="1" t="s">
        <v>140</v>
      </c>
      <c r="Q62" s="1" t="s">
        <v>754</v>
      </c>
      <c r="R62" s="1" t="s">
        <v>1442</v>
      </c>
      <c r="S62" s="1" t="str">
        <f t="shared" si="1"/>
        <v>VELASQUEZ BAILON, GUIDO HERNAN</v>
      </c>
      <c r="T62" s="1" t="s">
        <v>38</v>
      </c>
      <c r="U62" s="1" t="s">
        <v>39</v>
      </c>
      <c r="V62" s="1" t="s">
        <v>112</v>
      </c>
      <c r="W62" s="1" t="s">
        <v>1443</v>
      </c>
      <c r="X62" s="3">
        <v>22277</v>
      </c>
      <c r="Y62" s="1" t="s">
        <v>1444</v>
      </c>
      <c r="Z62" s="3">
        <v>42064</v>
      </c>
      <c r="AA62" s="3">
        <v>43524</v>
      </c>
      <c r="AB62" s="1" t="s">
        <v>41</v>
      </c>
      <c r="AC62" s="1" t="s">
        <v>42</v>
      </c>
      <c r="AD62" s="1" t="s">
        <v>43</v>
      </c>
    </row>
    <row r="63" spans="1:30" x14ac:dyDescent="0.2">
      <c r="A63" s="1" t="str">
        <f t="shared" si="0"/>
        <v>1130114361E8</v>
      </c>
      <c r="B63" s="1" t="s">
        <v>28</v>
      </c>
      <c r="C63" s="1" t="s">
        <v>29</v>
      </c>
      <c r="D63" s="1" t="s">
        <v>30</v>
      </c>
      <c r="E63" s="1" t="s">
        <v>31</v>
      </c>
      <c r="F63" s="1" t="s">
        <v>1437</v>
      </c>
      <c r="G63" s="1" t="s">
        <v>1438</v>
      </c>
      <c r="H63" s="1" t="s">
        <v>1183</v>
      </c>
      <c r="I63" s="1" t="s">
        <v>1439</v>
      </c>
      <c r="J63" s="1" t="s">
        <v>1445</v>
      </c>
      <c r="K63" s="1" t="s">
        <v>32</v>
      </c>
      <c r="L63" s="1" t="s">
        <v>33</v>
      </c>
      <c r="M63" s="1" t="s">
        <v>776</v>
      </c>
      <c r="N63" s="1" t="s">
        <v>35</v>
      </c>
      <c r="O63" s="1" t="s">
        <v>1446</v>
      </c>
      <c r="P63" s="1" t="s">
        <v>323</v>
      </c>
      <c r="Q63" s="1" t="s">
        <v>134</v>
      </c>
      <c r="R63" s="1" t="s">
        <v>1447</v>
      </c>
      <c r="S63" s="1" t="str">
        <f t="shared" si="1"/>
        <v>TAPIA FLORES, WILBER RAFAEL</v>
      </c>
      <c r="T63" s="1" t="s">
        <v>63</v>
      </c>
      <c r="U63" s="1" t="s">
        <v>39</v>
      </c>
      <c r="V63" s="1" t="s">
        <v>40</v>
      </c>
      <c r="W63" s="1" t="s">
        <v>1448</v>
      </c>
      <c r="X63" s="3">
        <v>25500</v>
      </c>
      <c r="Y63" s="1" t="s">
        <v>1449</v>
      </c>
      <c r="Z63" s="3">
        <v>42005</v>
      </c>
      <c r="AA63" s="3">
        <v>43465</v>
      </c>
      <c r="AB63" s="1" t="s">
        <v>41</v>
      </c>
      <c r="AC63" s="1" t="s">
        <v>42</v>
      </c>
      <c r="AD63" s="1" t="s">
        <v>43</v>
      </c>
    </row>
    <row r="64" spans="1:30" x14ac:dyDescent="0.2">
      <c r="A64" s="1" t="str">
        <f t="shared" si="0"/>
        <v>1130114361E4</v>
      </c>
      <c r="B64" s="1" t="s">
        <v>28</v>
      </c>
      <c r="C64" s="1" t="s">
        <v>29</v>
      </c>
      <c r="D64" s="1" t="s">
        <v>30</v>
      </c>
      <c r="E64" s="1" t="s">
        <v>31</v>
      </c>
      <c r="F64" s="1" t="s">
        <v>1437</v>
      </c>
      <c r="G64" s="1" t="s">
        <v>1438</v>
      </c>
      <c r="H64" s="1" t="s">
        <v>1183</v>
      </c>
      <c r="I64" s="1" t="s">
        <v>1439</v>
      </c>
      <c r="J64" s="1" t="s">
        <v>1450</v>
      </c>
      <c r="K64" s="1" t="s">
        <v>32</v>
      </c>
      <c r="L64" s="1" t="s">
        <v>1326</v>
      </c>
      <c r="M64" s="1" t="s">
        <v>1451</v>
      </c>
      <c r="N64" s="1" t="s">
        <v>765</v>
      </c>
      <c r="O64" s="1" t="s">
        <v>1452</v>
      </c>
      <c r="P64" s="1" t="s">
        <v>196</v>
      </c>
      <c r="Q64" s="1" t="s">
        <v>82</v>
      </c>
      <c r="R64" s="1" t="s">
        <v>1453</v>
      </c>
      <c r="S64" s="1" t="str">
        <f t="shared" si="1"/>
        <v>ORDOÑEZ QUISPE, ELBA BETTY</v>
      </c>
      <c r="T64" s="1" t="s">
        <v>38</v>
      </c>
      <c r="U64" s="1" t="s">
        <v>39</v>
      </c>
      <c r="V64" s="1" t="s">
        <v>52</v>
      </c>
      <c r="W64" s="1" t="s">
        <v>1454</v>
      </c>
      <c r="X64" s="3">
        <v>23965</v>
      </c>
      <c r="Y64" s="1" t="s">
        <v>1455</v>
      </c>
      <c r="Z64" s="3">
        <v>42795</v>
      </c>
      <c r="AA64" s="3">
        <v>43100</v>
      </c>
      <c r="AB64" s="1" t="s">
        <v>41</v>
      </c>
      <c r="AC64" s="1" t="s">
        <v>42</v>
      </c>
      <c r="AD64" s="1" t="s">
        <v>43</v>
      </c>
    </row>
    <row r="65" spans="1:30" x14ac:dyDescent="0.2">
      <c r="A65" s="1" t="str">
        <f t="shared" si="0"/>
        <v>1130114361E5</v>
      </c>
      <c r="B65" s="1" t="s">
        <v>28</v>
      </c>
      <c r="C65" s="1" t="s">
        <v>29</v>
      </c>
      <c r="D65" s="1" t="s">
        <v>30</v>
      </c>
      <c r="E65" s="1" t="s">
        <v>31</v>
      </c>
      <c r="F65" s="1" t="s">
        <v>1437</v>
      </c>
      <c r="G65" s="1" t="s">
        <v>1438</v>
      </c>
      <c r="H65" s="1" t="s">
        <v>1183</v>
      </c>
      <c r="I65" s="1" t="s">
        <v>1439</v>
      </c>
      <c r="J65" s="1" t="s">
        <v>1456</v>
      </c>
      <c r="K65" s="1" t="s">
        <v>32</v>
      </c>
      <c r="L65" s="1" t="s">
        <v>1326</v>
      </c>
      <c r="M65" s="1" t="s">
        <v>1451</v>
      </c>
      <c r="N65" s="1" t="s">
        <v>765</v>
      </c>
      <c r="O65" s="1" t="s">
        <v>1457</v>
      </c>
      <c r="P65" s="1" t="s">
        <v>343</v>
      </c>
      <c r="Q65" s="1" t="s">
        <v>887</v>
      </c>
      <c r="R65" s="1" t="s">
        <v>1458</v>
      </c>
      <c r="S65" s="1" t="str">
        <f t="shared" si="1"/>
        <v>VARGAS MARON, MARICRUZ</v>
      </c>
      <c r="T65" s="1" t="s">
        <v>50</v>
      </c>
      <c r="U65" s="1" t="s">
        <v>39</v>
      </c>
      <c r="V65" s="1" t="s">
        <v>52</v>
      </c>
      <c r="W65" s="1" t="s">
        <v>1459</v>
      </c>
      <c r="X65" s="3">
        <v>22517</v>
      </c>
      <c r="Y65" s="1" t="s">
        <v>1460</v>
      </c>
      <c r="Z65" s="3">
        <v>42795</v>
      </c>
      <c r="AA65" s="3">
        <v>43100</v>
      </c>
      <c r="AB65" s="1" t="s">
        <v>41</v>
      </c>
      <c r="AC65" s="1" t="s">
        <v>42</v>
      </c>
      <c r="AD65" s="1" t="s">
        <v>43</v>
      </c>
    </row>
    <row r="66" spans="1:30" x14ac:dyDescent="0.2">
      <c r="A66" s="1" t="str">
        <f t="shared" si="0"/>
        <v>1130114361E6</v>
      </c>
      <c r="B66" s="1" t="s">
        <v>28</v>
      </c>
      <c r="C66" s="1" t="s">
        <v>29</v>
      </c>
      <c r="D66" s="1" t="s">
        <v>30</v>
      </c>
      <c r="E66" s="1" t="s">
        <v>31</v>
      </c>
      <c r="F66" s="1" t="s">
        <v>1437</v>
      </c>
      <c r="G66" s="1" t="s">
        <v>1438</v>
      </c>
      <c r="H66" s="1" t="s">
        <v>1183</v>
      </c>
      <c r="I66" s="1" t="s">
        <v>1439</v>
      </c>
      <c r="J66" s="1" t="s">
        <v>1461</v>
      </c>
      <c r="K66" s="1" t="s">
        <v>32</v>
      </c>
      <c r="L66" s="1" t="s">
        <v>1326</v>
      </c>
      <c r="M66" s="1" t="s">
        <v>1327</v>
      </c>
      <c r="N66" s="1" t="s">
        <v>765</v>
      </c>
      <c r="O66" s="1" t="s">
        <v>1462</v>
      </c>
      <c r="P66" s="1" t="s">
        <v>233</v>
      </c>
      <c r="Q66" s="1" t="s">
        <v>352</v>
      </c>
      <c r="R66" s="1" t="s">
        <v>1463</v>
      </c>
      <c r="S66" s="1" t="str">
        <f t="shared" si="1"/>
        <v>CASTILLO MENDOZA, GLORIA URSULA</v>
      </c>
      <c r="T66" s="1" t="s">
        <v>38</v>
      </c>
      <c r="U66" s="1" t="s">
        <v>39</v>
      </c>
      <c r="V66" s="1" t="s">
        <v>52</v>
      </c>
      <c r="W66" s="1" t="s">
        <v>1464</v>
      </c>
      <c r="X66" s="3">
        <v>22577</v>
      </c>
      <c r="Y66" s="1" t="s">
        <v>1465</v>
      </c>
      <c r="Z66" s="3">
        <v>42795</v>
      </c>
      <c r="AA66" s="3">
        <v>43100</v>
      </c>
      <c r="AB66" s="1" t="s">
        <v>41</v>
      </c>
      <c r="AC66" s="1" t="s">
        <v>42</v>
      </c>
      <c r="AD66" s="1" t="s">
        <v>43</v>
      </c>
    </row>
    <row r="67" spans="1:30" x14ac:dyDescent="0.2">
      <c r="A67" s="1" t="str">
        <f t="shared" si="0"/>
        <v>1115214712E2</v>
      </c>
      <c r="B67" s="1" t="s">
        <v>28</v>
      </c>
      <c r="C67" s="1" t="s">
        <v>29</v>
      </c>
      <c r="D67" s="1" t="s">
        <v>30</v>
      </c>
      <c r="E67" s="1" t="s">
        <v>31</v>
      </c>
      <c r="F67" s="1" t="s">
        <v>1437</v>
      </c>
      <c r="G67" s="1" t="s">
        <v>1438</v>
      </c>
      <c r="H67" s="1" t="s">
        <v>1183</v>
      </c>
      <c r="I67" s="1" t="s">
        <v>1439</v>
      </c>
      <c r="J67" s="1" t="s">
        <v>1466</v>
      </c>
      <c r="K67" s="1" t="s">
        <v>32</v>
      </c>
      <c r="L67" s="1" t="s">
        <v>32</v>
      </c>
      <c r="M67" s="1" t="s">
        <v>45</v>
      </c>
      <c r="N67" s="1" t="s">
        <v>46</v>
      </c>
      <c r="O67" s="1" t="s">
        <v>1467</v>
      </c>
      <c r="P67" s="1" t="s">
        <v>233</v>
      </c>
      <c r="Q67" s="1" t="s">
        <v>92</v>
      </c>
      <c r="R67" s="1" t="s">
        <v>569</v>
      </c>
      <c r="S67" s="1" t="str">
        <f t="shared" si="1"/>
        <v>CASTILLO CACERES, YENI</v>
      </c>
      <c r="T67" s="1" t="s">
        <v>50</v>
      </c>
      <c r="U67" s="1" t="s">
        <v>51</v>
      </c>
      <c r="V67" s="1" t="s">
        <v>52</v>
      </c>
      <c r="W67" s="1" t="s">
        <v>1468</v>
      </c>
      <c r="X67" s="3">
        <v>24568</v>
      </c>
      <c r="Y67" s="1" t="s">
        <v>1469</v>
      </c>
      <c r="AB67" s="1" t="s">
        <v>41</v>
      </c>
      <c r="AC67" s="1" t="s">
        <v>42</v>
      </c>
      <c r="AD67" s="1" t="s">
        <v>43</v>
      </c>
    </row>
    <row r="68" spans="1:30" x14ac:dyDescent="0.2">
      <c r="A68" s="1" t="str">
        <f t="shared" ref="A68:A131" si="2">J68</f>
        <v>1130114311E0</v>
      </c>
      <c r="B68" s="1" t="s">
        <v>28</v>
      </c>
      <c r="C68" s="1" t="s">
        <v>29</v>
      </c>
      <c r="D68" s="1" t="s">
        <v>30</v>
      </c>
      <c r="E68" s="1" t="s">
        <v>31</v>
      </c>
      <c r="F68" s="1" t="s">
        <v>1437</v>
      </c>
      <c r="G68" s="1" t="s">
        <v>1438</v>
      </c>
      <c r="H68" s="1" t="s">
        <v>1183</v>
      </c>
      <c r="I68" s="1" t="s">
        <v>1439</v>
      </c>
      <c r="J68" s="1" t="s">
        <v>1470</v>
      </c>
      <c r="K68" s="1" t="s">
        <v>32</v>
      </c>
      <c r="L68" s="1" t="s">
        <v>32</v>
      </c>
      <c r="M68" s="1" t="s">
        <v>45</v>
      </c>
      <c r="N68" s="1" t="s">
        <v>46</v>
      </c>
      <c r="O68" s="1" t="s">
        <v>56</v>
      </c>
      <c r="P68" s="1" t="s">
        <v>233</v>
      </c>
      <c r="Q68" s="1" t="s">
        <v>352</v>
      </c>
      <c r="R68" s="1" t="s">
        <v>1463</v>
      </c>
      <c r="S68" s="1" t="str">
        <f t="shared" ref="S68:S131" si="3">CONCATENATE(P68," ",Q68,", ",R68)</f>
        <v>CASTILLO MENDOZA, GLORIA URSULA</v>
      </c>
      <c r="T68" s="1" t="s">
        <v>38</v>
      </c>
      <c r="U68" s="1" t="s">
        <v>51</v>
      </c>
      <c r="V68" s="1" t="s">
        <v>891</v>
      </c>
      <c r="W68" s="1" t="s">
        <v>1464</v>
      </c>
      <c r="X68" s="3">
        <v>22577</v>
      </c>
      <c r="Y68" s="1" t="s">
        <v>1465</v>
      </c>
      <c r="Z68" s="3">
        <v>42795</v>
      </c>
      <c r="AA68" s="3">
        <v>43100</v>
      </c>
      <c r="AB68" s="1" t="s">
        <v>41</v>
      </c>
      <c r="AC68" s="1" t="s">
        <v>42</v>
      </c>
      <c r="AD68" s="1" t="s">
        <v>43</v>
      </c>
    </row>
    <row r="69" spans="1:30" x14ac:dyDescent="0.2">
      <c r="A69" s="1" t="str">
        <f t="shared" si="2"/>
        <v>1130114311E0</v>
      </c>
      <c r="B69" s="1" t="s">
        <v>28</v>
      </c>
      <c r="C69" s="1" t="s">
        <v>29</v>
      </c>
      <c r="D69" s="1" t="s">
        <v>30</v>
      </c>
      <c r="E69" s="1" t="s">
        <v>31</v>
      </c>
      <c r="F69" s="1" t="s">
        <v>1437</v>
      </c>
      <c r="G69" s="1" t="s">
        <v>1438</v>
      </c>
      <c r="H69" s="1" t="s">
        <v>1183</v>
      </c>
      <c r="I69" s="1" t="s">
        <v>1439</v>
      </c>
      <c r="J69" s="1" t="s">
        <v>1470</v>
      </c>
      <c r="K69" s="1" t="s">
        <v>32</v>
      </c>
      <c r="L69" s="1" t="s">
        <v>32</v>
      </c>
      <c r="M69" s="1" t="s">
        <v>45</v>
      </c>
      <c r="N69" s="1" t="s">
        <v>66</v>
      </c>
      <c r="O69" s="1" t="s">
        <v>1471</v>
      </c>
      <c r="P69" s="1" t="s">
        <v>82</v>
      </c>
      <c r="Q69" s="1" t="s">
        <v>1472</v>
      </c>
      <c r="R69" s="1" t="s">
        <v>740</v>
      </c>
      <c r="S69" s="1" t="str">
        <f t="shared" si="3"/>
        <v>QUISPE SULLCA, JOSE LUIS</v>
      </c>
      <c r="T69" s="1" t="s">
        <v>69</v>
      </c>
      <c r="U69" s="1" t="s">
        <v>51</v>
      </c>
      <c r="V69" s="1" t="s">
        <v>52</v>
      </c>
      <c r="W69" s="1" t="s">
        <v>1473</v>
      </c>
      <c r="X69" s="3">
        <v>27638</v>
      </c>
      <c r="Y69" s="1" t="s">
        <v>1474</v>
      </c>
      <c r="Z69" s="3">
        <v>42795</v>
      </c>
      <c r="AA69" s="3">
        <v>43100</v>
      </c>
      <c r="AB69" s="1" t="s">
        <v>324</v>
      </c>
      <c r="AC69" s="1" t="s">
        <v>71</v>
      </c>
      <c r="AD69" s="1" t="s">
        <v>43</v>
      </c>
    </row>
    <row r="70" spans="1:30" x14ac:dyDescent="0.2">
      <c r="A70" s="1" t="str">
        <f t="shared" si="2"/>
        <v>1130114311E2</v>
      </c>
      <c r="B70" s="1" t="s">
        <v>28</v>
      </c>
      <c r="C70" s="1" t="s">
        <v>29</v>
      </c>
      <c r="D70" s="1" t="s">
        <v>30</v>
      </c>
      <c r="E70" s="1" t="s">
        <v>31</v>
      </c>
      <c r="F70" s="1" t="s">
        <v>1437</v>
      </c>
      <c r="G70" s="1" t="s">
        <v>1438</v>
      </c>
      <c r="H70" s="1" t="s">
        <v>1183</v>
      </c>
      <c r="I70" s="1" t="s">
        <v>1439</v>
      </c>
      <c r="J70" s="1" t="s">
        <v>1475</v>
      </c>
      <c r="K70" s="1" t="s">
        <v>32</v>
      </c>
      <c r="L70" s="1" t="s">
        <v>32</v>
      </c>
      <c r="M70" s="1" t="s">
        <v>45</v>
      </c>
      <c r="N70" s="1" t="s">
        <v>46</v>
      </c>
      <c r="O70" s="1" t="s">
        <v>1476</v>
      </c>
      <c r="P70" s="1" t="s">
        <v>291</v>
      </c>
      <c r="Q70" s="1" t="s">
        <v>203</v>
      </c>
      <c r="R70" s="1" t="s">
        <v>419</v>
      </c>
      <c r="S70" s="1" t="str">
        <f t="shared" si="3"/>
        <v>CUTIPA APAZA, CRISTINA</v>
      </c>
      <c r="T70" s="1" t="s">
        <v>63</v>
      </c>
      <c r="U70" s="1" t="s">
        <v>51</v>
      </c>
      <c r="V70" s="1" t="s">
        <v>52</v>
      </c>
      <c r="W70" s="1" t="s">
        <v>1477</v>
      </c>
      <c r="X70" s="3">
        <v>22718</v>
      </c>
      <c r="Y70" s="1" t="s">
        <v>1478</v>
      </c>
      <c r="AB70" s="1" t="s">
        <v>41</v>
      </c>
      <c r="AC70" s="1" t="s">
        <v>42</v>
      </c>
      <c r="AD70" s="1" t="s">
        <v>43</v>
      </c>
    </row>
    <row r="71" spans="1:30" x14ac:dyDescent="0.2">
      <c r="A71" s="1" t="str">
        <f t="shared" si="2"/>
        <v>1130114311E8</v>
      </c>
      <c r="B71" s="1" t="s">
        <v>28</v>
      </c>
      <c r="C71" s="1" t="s">
        <v>29</v>
      </c>
      <c r="D71" s="1" t="s">
        <v>30</v>
      </c>
      <c r="E71" s="1" t="s">
        <v>31</v>
      </c>
      <c r="F71" s="1" t="s">
        <v>1437</v>
      </c>
      <c r="G71" s="1" t="s">
        <v>1438</v>
      </c>
      <c r="H71" s="1" t="s">
        <v>1183</v>
      </c>
      <c r="I71" s="1" t="s">
        <v>1439</v>
      </c>
      <c r="J71" s="1" t="s">
        <v>1479</v>
      </c>
      <c r="K71" s="1" t="s">
        <v>32</v>
      </c>
      <c r="L71" s="1" t="s">
        <v>32</v>
      </c>
      <c r="M71" s="1" t="s">
        <v>45</v>
      </c>
      <c r="N71" s="1" t="s">
        <v>46</v>
      </c>
      <c r="O71" s="1" t="s">
        <v>56</v>
      </c>
      <c r="P71" s="1" t="s">
        <v>306</v>
      </c>
      <c r="Q71" s="1" t="s">
        <v>343</v>
      </c>
      <c r="R71" s="1" t="s">
        <v>1480</v>
      </c>
      <c r="S71" s="1" t="str">
        <f t="shared" si="3"/>
        <v>BEDOYA VARGAS, EDWIN ELIAS</v>
      </c>
      <c r="T71" s="1" t="s">
        <v>50</v>
      </c>
      <c r="U71" s="1" t="s">
        <v>51</v>
      </c>
      <c r="V71" s="1" t="s">
        <v>52</v>
      </c>
      <c r="W71" s="1" t="s">
        <v>1481</v>
      </c>
      <c r="X71" s="3">
        <v>19695</v>
      </c>
      <c r="Y71" s="1" t="s">
        <v>1482</v>
      </c>
      <c r="AB71" s="1" t="s">
        <v>41</v>
      </c>
      <c r="AC71" s="1" t="s">
        <v>42</v>
      </c>
      <c r="AD71" s="1" t="s">
        <v>43</v>
      </c>
    </row>
    <row r="72" spans="1:30" x14ac:dyDescent="0.2">
      <c r="A72" s="1" t="str">
        <f t="shared" si="2"/>
        <v>1130114321E2</v>
      </c>
      <c r="B72" s="1" t="s">
        <v>28</v>
      </c>
      <c r="C72" s="1" t="s">
        <v>29</v>
      </c>
      <c r="D72" s="1" t="s">
        <v>30</v>
      </c>
      <c r="E72" s="1" t="s">
        <v>31</v>
      </c>
      <c r="F72" s="1" t="s">
        <v>1437</v>
      </c>
      <c r="G72" s="1" t="s">
        <v>1438</v>
      </c>
      <c r="H72" s="1" t="s">
        <v>1183</v>
      </c>
      <c r="I72" s="1" t="s">
        <v>1439</v>
      </c>
      <c r="J72" s="1" t="s">
        <v>1483</v>
      </c>
      <c r="K72" s="1" t="s">
        <v>32</v>
      </c>
      <c r="L72" s="1" t="s">
        <v>32</v>
      </c>
      <c r="M72" s="1" t="s">
        <v>45</v>
      </c>
      <c r="N72" s="1" t="s">
        <v>46</v>
      </c>
      <c r="O72" s="1" t="s">
        <v>56</v>
      </c>
      <c r="P72" s="1" t="s">
        <v>514</v>
      </c>
      <c r="Q72" s="1" t="s">
        <v>1484</v>
      </c>
      <c r="R72" s="1" t="s">
        <v>1485</v>
      </c>
      <c r="S72" s="1" t="str">
        <f t="shared" si="3"/>
        <v>CHINO TONCONI, JUSTO ARSENIO</v>
      </c>
      <c r="T72" s="1" t="s">
        <v>50</v>
      </c>
      <c r="U72" s="1" t="s">
        <v>51</v>
      </c>
      <c r="V72" s="1" t="s">
        <v>52</v>
      </c>
      <c r="W72" s="1" t="s">
        <v>1486</v>
      </c>
      <c r="X72" s="3">
        <v>21898</v>
      </c>
      <c r="Y72" s="1" t="s">
        <v>1487</v>
      </c>
      <c r="AB72" s="1" t="s">
        <v>41</v>
      </c>
      <c r="AC72" s="1" t="s">
        <v>42</v>
      </c>
      <c r="AD72" s="1" t="s">
        <v>43</v>
      </c>
    </row>
    <row r="73" spans="1:30" x14ac:dyDescent="0.2">
      <c r="A73" s="1" t="str">
        <f t="shared" si="2"/>
        <v>1130114321E4</v>
      </c>
      <c r="B73" s="1" t="s">
        <v>28</v>
      </c>
      <c r="C73" s="1" t="s">
        <v>29</v>
      </c>
      <c r="D73" s="1" t="s">
        <v>30</v>
      </c>
      <c r="E73" s="1" t="s">
        <v>31</v>
      </c>
      <c r="F73" s="1" t="s">
        <v>1437</v>
      </c>
      <c r="G73" s="1" t="s">
        <v>1438</v>
      </c>
      <c r="H73" s="1" t="s">
        <v>1183</v>
      </c>
      <c r="I73" s="1" t="s">
        <v>1439</v>
      </c>
      <c r="J73" s="1" t="s">
        <v>1488</v>
      </c>
      <c r="K73" s="1" t="s">
        <v>32</v>
      </c>
      <c r="L73" s="1" t="s">
        <v>32</v>
      </c>
      <c r="M73" s="1" t="s">
        <v>45</v>
      </c>
      <c r="N73" s="1" t="s">
        <v>46</v>
      </c>
      <c r="O73" s="1" t="s">
        <v>56</v>
      </c>
      <c r="P73" s="1" t="s">
        <v>48</v>
      </c>
      <c r="Q73" s="1" t="s">
        <v>83</v>
      </c>
      <c r="R73" s="1" t="s">
        <v>1489</v>
      </c>
      <c r="S73" s="1" t="str">
        <f t="shared" si="3"/>
        <v>CHOQUEHUANCA CONDORI, BELISARIO</v>
      </c>
      <c r="T73" s="1" t="s">
        <v>50</v>
      </c>
      <c r="U73" s="1" t="s">
        <v>51</v>
      </c>
      <c r="V73" s="1" t="s">
        <v>52</v>
      </c>
      <c r="W73" s="1" t="s">
        <v>1490</v>
      </c>
      <c r="X73" s="3">
        <v>20524</v>
      </c>
      <c r="Y73" s="1" t="s">
        <v>1491</v>
      </c>
      <c r="AB73" s="1" t="s">
        <v>41</v>
      </c>
      <c r="AC73" s="1" t="s">
        <v>42</v>
      </c>
      <c r="AD73" s="1" t="s">
        <v>43</v>
      </c>
    </row>
    <row r="74" spans="1:30" x14ac:dyDescent="0.2">
      <c r="A74" s="1" t="str">
        <f t="shared" si="2"/>
        <v>1130114321E7</v>
      </c>
      <c r="B74" s="1" t="s">
        <v>28</v>
      </c>
      <c r="C74" s="1" t="s">
        <v>29</v>
      </c>
      <c r="D74" s="1" t="s">
        <v>30</v>
      </c>
      <c r="E74" s="1" t="s">
        <v>31</v>
      </c>
      <c r="F74" s="1" t="s">
        <v>1437</v>
      </c>
      <c r="G74" s="1" t="s">
        <v>1438</v>
      </c>
      <c r="H74" s="1" t="s">
        <v>1183</v>
      </c>
      <c r="I74" s="1" t="s">
        <v>1439</v>
      </c>
      <c r="J74" s="1" t="s">
        <v>1492</v>
      </c>
      <c r="K74" s="1" t="s">
        <v>32</v>
      </c>
      <c r="L74" s="1" t="s">
        <v>32</v>
      </c>
      <c r="M74" s="1" t="s">
        <v>45</v>
      </c>
      <c r="N74" s="1" t="s">
        <v>46</v>
      </c>
      <c r="O74" s="1" t="s">
        <v>56</v>
      </c>
      <c r="P74" s="1" t="s">
        <v>358</v>
      </c>
      <c r="Q74" s="1" t="s">
        <v>83</v>
      </c>
      <c r="R74" s="1" t="s">
        <v>737</v>
      </c>
      <c r="S74" s="1" t="str">
        <f t="shared" si="3"/>
        <v>COAQUIRA CONDORI, NANCY</v>
      </c>
      <c r="T74" s="1" t="s">
        <v>55</v>
      </c>
      <c r="U74" s="1" t="s">
        <v>51</v>
      </c>
      <c r="V74" s="1" t="s">
        <v>52</v>
      </c>
      <c r="W74" s="1" t="s">
        <v>1493</v>
      </c>
      <c r="X74" s="3">
        <v>19119</v>
      </c>
      <c r="Y74" s="1" t="s">
        <v>1494</v>
      </c>
      <c r="AB74" s="1" t="s">
        <v>41</v>
      </c>
      <c r="AC74" s="1" t="s">
        <v>42</v>
      </c>
      <c r="AD74" s="1" t="s">
        <v>43</v>
      </c>
    </row>
    <row r="75" spans="1:30" x14ac:dyDescent="0.2">
      <c r="A75" s="1" t="str">
        <f t="shared" si="2"/>
        <v>1130114321E8</v>
      </c>
      <c r="B75" s="1" t="s">
        <v>28</v>
      </c>
      <c r="C75" s="1" t="s">
        <v>29</v>
      </c>
      <c r="D75" s="1" t="s">
        <v>30</v>
      </c>
      <c r="E75" s="1" t="s">
        <v>31</v>
      </c>
      <c r="F75" s="1" t="s">
        <v>1437</v>
      </c>
      <c r="G75" s="1" t="s">
        <v>1438</v>
      </c>
      <c r="H75" s="1" t="s">
        <v>1183</v>
      </c>
      <c r="I75" s="1" t="s">
        <v>1439</v>
      </c>
      <c r="J75" s="1" t="s">
        <v>1495</v>
      </c>
      <c r="K75" s="1" t="s">
        <v>32</v>
      </c>
      <c r="L75" s="1" t="s">
        <v>32</v>
      </c>
      <c r="M75" s="1" t="s">
        <v>45</v>
      </c>
      <c r="N75" s="1" t="s">
        <v>46</v>
      </c>
      <c r="O75" s="1" t="s">
        <v>56</v>
      </c>
      <c r="P75" s="1" t="s">
        <v>1046</v>
      </c>
      <c r="Q75" s="1" t="s">
        <v>168</v>
      </c>
      <c r="R75" s="1" t="s">
        <v>1496</v>
      </c>
      <c r="S75" s="1" t="str">
        <f t="shared" si="3"/>
        <v>COARICONA CHURA, SIXTO PRIMITIVO</v>
      </c>
      <c r="T75" s="1" t="s">
        <v>55</v>
      </c>
      <c r="U75" s="1" t="s">
        <v>51</v>
      </c>
      <c r="V75" s="1" t="s">
        <v>52</v>
      </c>
      <c r="W75" s="1" t="s">
        <v>1497</v>
      </c>
      <c r="X75" s="3">
        <v>24203</v>
      </c>
      <c r="Y75" s="1" t="s">
        <v>1498</v>
      </c>
      <c r="AB75" s="1" t="s">
        <v>41</v>
      </c>
      <c r="AC75" s="1" t="s">
        <v>42</v>
      </c>
      <c r="AD75" s="1" t="s">
        <v>43</v>
      </c>
    </row>
    <row r="76" spans="1:30" x14ac:dyDescent="0.2">
      <c r="A76" s="1" t="str">
        <f t="shared" si="2"/>
        <v>1130114331E0</v>
      </c>
      <c r="B76" s="1" t="s">
        <v>28</v>
      </c>
      <c r="C76" s="1" t="s">
        <v>29</v>
      </c>
      <c r="D76" s="1" t="s">
        <v>30</v>
      </c>
      <c r="E76" s="1" t="s">
        <v>31</v>
      </c>
      <c r="F76" s="1" t="s">
        <v>1437</v>
      </c>
      <c r="G76" s="1" t="s">
        <v>1438</v>
      </c>
      <c r="H76" s="1" t="s">
        <v>1183</v>
      </c>
      <c r="I76" s="1" t="s">
        <v>1439</v>
      </c>
      <c r="J76" s="1" t="s">
        <v>1499</v>
      </c>
      <c r="K76" s="1" t="s">
        <v>32</v>
      </c>
      <c r="L76" s="1" t="s">
        <v>32</v>
      </c>
      <c r="M76" s="1" t="s">
        <v>45</v>
      </c>
      <c r="N76" s="1" t="s">
        <v>46</v>
      </c>
      <c r="O76" s="1" t="s">
        <v>56</v>
      </c>
      <c r="P76" s="1" t="s">
        <v>114</v>
      </c>
      <c r="Q76" s="1" t="s">
        <v>369</v>
      </c>
      <c r="R76" s="1" t="s">
        <v>737</v>
      </c>
      <c r="S76" s="1" t="str">
        <f t="shared" si="3"/>
        <v>MAMANI MIRANDA, NANCY</v>
      </c>
      <c r="T76" s="1" t="s">
        <v>63</v>
      </c>
      <c r="U76" s="1" t="s">
        <v>51</v>
      </c>
      <c r="V76" s="1" t="s">
        <v>52</v>
      </c>
      <c r="W76" s="1" t="s">
        <v>1500</v>
      </c>
      <c r="X76" s="3">
        <v>24741</v>
      </c>
      <c r="Y76" s="1" t="s">
        <v>1501</v>
      </c>
      <c r="AB76" s="1" t="s">
        <v>41</v>
      </c>
      <c r="AC76" s="1" t="s">
        <v>42</v>
      </c>
      <c r="AD76" s="1" t="s">
        <v>43</v>
      </c>
    </row>
    <row r="77" spans="1:30" x14ac:dyDescent="0.2">
      <c r="A77" s="1" t="str">
        <f t="shared" si="2"/>
        <v>1130114331E1</v>
      </c>
      <c r="B77" s="1" t="s">
        <v>28</v>
      </c>
      <c r="C77" s="1" t="s">
        <v>29</v>
      </c>
      <c r="D77" s="1" t="s">
        <v>30</v>
      </c>
      <c r="E77" s="1" t="s">
        <v>31</v>
      </c>
      <c r="F77" s="1" t="s">
        <v>1437</v>
      </c>
      <c r="G77" s="1" t="s">
        <v>1438</v>
      </c>
      <c r="H77" s="1" t="s">
        <v>1183</v>
      </c>
      <c r="I77" s="1" t="s">
        <v>1439</v>
      </c>
      <c r="J77" s="1" t="s">
        <v>1502</v>
      </c>
      <c r="K77" s="1" t="s">
        <v>32</v>
      </c>
      <c r="L77" s="1" t="s">
        <v>32</v>
      </c>
      <c r="M77" s="1" t="s">
        <v>45</v>
      </c>
      <c r="N77" s="1" t="s">
        <v>46</v>
      </c>
      <c r="O77" s="1" t="s">
        <v>56</v>
      </c>
      <c r="P77" s="1" t="s">
        <v>449</v>
      </c>
      <c r="Q77" s="1" t="s">
        <v>161</v>
      </c>
      <c r="R77" s="1" t="s">
        <v>474</v>
      </c>
      <c r="S77" s="1" t="str">
        <f t="shared" si="3"/>
        <v>ESPINOZA RAMOS, EPIFANIA</v>
      </c>
      <c r="T77" s="1" t="s">
        <v>50</v>
      </c>
      <c r="U77" s="1" t="s">
        <v>51</v>
      </c>
      <c r="V77" s="1" t="s">
        <v>52</v>
      </c>
      <c r="W77" s="1" t="s">
        <v>1503</v>
      </c>
      <c r="X77" s="3">
        <v>22287</v>
      </c>
      <c r="Y77" s="1" t="s">
        <v>1504</v>
      </c>
      <c r="AB77" s="1" t="s">
        <v>41</v>
      </c>
      <c r="AC77" s="1" t="s">
        <v>42</v>
      </c>
      <c r="AD77" s="1" t="s">
        <v>43</v>
      </c>
    </row>
    <row r="78" spans="1:30" x14ac:dyDescent="0.2">
      <c r="A78" s="1" t="str">
        <f t="shared" si="2"/>
        <v>1130114331E3</v>
      </c>
      <c r="B78" s="1" t="s">
        <v>28</v>
      </c>
      <c r="C78" s="1" t="s">
        <v>29</v>
      </c>
      <c r="D78" s="1" t="s">
        <v>30</v>
      </c>
      <c r="E78" s="1" t="s">
        <v>31</v>
      </c>
      <c r="F78" s="1" t="s">
        <v>1437</v>
      </c>
      <c r="G78" s="1" t="s">
        <v>1438</v>
      </c>
      <c r="H78" s="1" t="s">
        <v>1183</v>
      </c>
      <c r="I78" s="1" t="s">
        <v>1439</v>
      </c>
      <c r="J78" s="1" t="s">
        <v>1505</v>
      </c>
      <c r="K78" s="1" t="s">
        <v>32</v>
      </c>
      <c r="L78" s="1" t="s">
        <v>32</v>
      </c>
      <c r="M78" s="1" t="s">
        <v>45</v>
      </c>
      <c r="N78" s="1" t="s">
        <v>46</v>
      </c>
      <c r="O78" s="1" t="s">
        <v>56</v>
      </c>
      <c r="P78" s="1" t="s">
        <v>146</v>
      </c>
      <c r="Q78" s="1" t="s">
        <v>630</v>
      </c>
      <c r="R78" s="1" t="s">
        <v>1506</v>
      </c>
      <c r="S78" s="1" t="str">
        <f t="shared" si="3"/>
        <v>GONZALES LIMACHE, TROADIO</v>
      </c>
      <c r="T78" s="1" t="s">
        <v>50</v>
      </c>
      <c r="U78" s="1" t="s">
        <v>51</v>
      </c>
      <c r="V78" s="1" t="s">
        <v>52</v>
      </c>
      <c r="W78" s="1" t="s">
        <v>1507</v>
      </c>
      <c r="X78" s="3">
        <v>23404</v>
      </c>
      <c r="Y78" s="1" t="s">
        <v>1508</v>
      </c>
      <c r="AB78" s="1" t="s">
        <v>41</v>
      </c>
      <c r="AC78" s="1" t="s">
        <v>42</v>
      </c>
      <c r="AD78" s="1" t="s">
        <v>43</v>
      </c>
    </row>
    <row r="79" spans="1:30" x14ac:dyDescent="0.2">
      <c r="A79" s="1" t="str">
        <f t="shared" si="2"/>
        <v>1130114331E5</v>
      </c>
      <c r="B79" s="1" t="s">
        <v>28</v>
      </c>
      <c r="C79" s="1" t="s">
        <v>29</v>
      </c>
      <c r="D79" s="1" t="s">
        <v>30</v>
      </c>
      <c r="E79" s="1" t="s">
        <v>31</v>
      </c>
      <c r="F79" s="1" t="s">
        <v>1437</v>
      </c>
      <c r="G79" s="1" t="s">
        <v>1438</v>
      </c>
      <c r="H79" s="1" t="s">
        <v>1183</v>
      </c>
      <c r="I79" s="1" t="s">
        <v>1439</v>
      </c>
      <c r="J79" s="1" t="s">
        <v>1509</v>
      </c>
      <c r="K79" s="1" t="s">
        <v>32</v>
      </c>
      <c r="L79" s="1" t="s">
        <v>32</v>
      </c>
      <c r="M79" s="1" t="s">
        <v>45</v>
      </c>
      <c r="N79" s="1" t="s">
        <v>46</v>
      </c>
      <c r="O79" s="1" t="s">
        <v>1510</v>
      </c>
      <c r="P79" s="1" t="s">
        <v>64</v>
      </c>
      <c r="Q79" s="1" t="s">
        <v>402</v>
      </c>
      <c r="R79" s="1" t="s">
        <v>1511</v>
      </c>
      <c r="S79" s="1" t="str">
        <f t="shared" si="3"/>
        <v>GALLEGOS RAMIREZ, FERMIN SATURNINO</v>
      </c>
      <c r="T79" s="1" t="s">
        <v>50</v>
      </c>
      <c r="U79" s="1" t="s">
        <v>51</v>
      </c>
      <c r="V79" s="1" t="s">
        <v>52</v>
      </c>
      <c r="W79" s="1" t="s">
        <v>1512</v>
      </c>
      <c r="X79" s="3">
        <v>22469</v>
      </c>
      <c r="Y79" s="1" t="s">
        <v>1513</v>
      </c>
      <c r="AB79" s="1" t="s">
        <v>41</v>
      </c>
      <c r="AC79" s="1" t="s">
        <v>42</v>
      </c>
      <c r="AD79" s="1" t="s">
        <v>43</v>
      </c>
    </row>
    <row r="80" spans="1:30" x14ac:dyDescent="0.2">
      <c r="A80" s="1" t="str">
        <f t="shared" si="2"/>
        <v>1130114331E6</v>
      </c>
      <c r="B80" s="1" t="s">
        <v>28</v>
      </c>
      <c r="C80" s="1" t="s">
        <v>29</v>
      </c>
      <c r="D80" s="1" t="s">
        <v>30</v>
      </c>
      <c r="E80" s="1" t="s">
        <v>31</v>
      </c>
      <c r="F80" s="1" t="s">
        <v>1437</v>
      </c>
      <c r="G80" s="1" t="s">
        <v>1438</v>
      </c>
      <c r="H80" s="1" t="s">
        <v>1183</v>
      </c>
      <c r="I80" s="1" t="s">
        <v>1439</v>
      </c>
      <c r="J80" s="1" t="s">
        <v>1514</v>
      </c>
      <c r="K80" s="1" t="s">
        <v>32</v>
      </c>
      <c r="L80" s="1" t="s">
        <v>32</v>
      </c>
      <c r="M80" s="1" t="s">
        <v>45</v>
      </c>
      <c r="N80" s="1" t="s">
        <v>46</v>
      </c>
      <c r="O80" s="1" t="s">
        <v>56</v>
      </c>
      <c r="P80" s="1" t="s">
        <v>74</v>
      </c>
      <c r="Q80" s="1" t="s">
        <v>1515</v>
      </c>
      <c r="R80" s="1" t="s">
        <v>888</v>
      </c>
      <c r="S80" s="1" t="str">
        <f t="shared" si="3"/>
        <v>LOPEZ HERMOSILLA, BERTHA</v>
      </c>
      <c r="T80" s="1" t="s">
        <v>50</v>
      </c>
      <c r="U80" s="1" t="s">
        <v>51</v>
      </c>
      <c r="V80" s="1" t="s">
        <v>52</v>
      </c>
      <c r="W80" s="1" t="s">
        <v>1516</v>
      </c>
      <c r="X80" s="3">
        <v>22630</v>
      </c>
      <c r="Y80" s="1" t="s">
        <v>1517</v>
      </c>
      <c r="AB80" s="1" t="s">
        <v>41</v>
      </c>
      <c r="AC80" s="1" t="s">
        <v>42</v>
      </c>
      <c r="AD80" s="1" t="s">
        <v>43</v>
      </c>
    </row>
    <row r="81" spans="1:30" x14ac:dyDescent="0.2">
      <c r="A81" s="1" t="str">
        <f t="shared" si="2"/>
        <v>1130114331E7</v>
      </c>
      <c r="B81" s="1" t="s">
        <v>28</v>
      </c>
      <c r="C81" s="1" t="s">
        <v>29</v>
      </c>
      <c r="D81" s="1" t="s">
        <v>30</v>
      </c>
      <c r="E81" s="1" t="s">
        <v>31</v>
      </c>
      <c r="F81" s="1" t="s">
        <v>1437</v>
      </c>
      <c r="G81" s="1" t="s">
        <v>1438</v>
      </c>
      <c r="H81" s="1" t="s">
        <v>1183</v>
      </c>
      <c r="I81" s="1" t="s">
        <v>1439</v>
      </c>
      <c r="J81" s="1" t="s">
        <v>1518</v>
      </c>
      <c r="K81" s="1" t="s">
        <v>32</v>
      </c>
      <c r="L81" s="1" t="s">
        <v>32</v>
      </c>
      <c r="M81" s="1" t="s">
        <v>45</v>
      </c>
      <c r="N81" s="1" t="s">
        <v>46</v>
      </c>
      <c r="O81" s="1" t="s">
        <v>56</v>
      </c>
      <c r="P81" s="1" t="s">
        <v>139</v>
      </c>
      <c r="Q81" s="1" t="s">
        <v>134</v>
      </c>
      <c r="R81" s="1" t="s">
        <v>942</v>
      </c>
      <c r="S81" s="1" t="str">
        <f t="shared" si="3"/>
        <v>MACHACA FLORES, GLADYS PILAR</v>
      </c>
      <c r="T81" s="1" t="s">
        <v>55</v>
      </c>
      <c r="U81" s="1" t="s">
        <v>51</v>
      </c>
      <c r="V81" s="1" t="s">
        <v>52</v>
      </c>
      <c r="W81" s="1" t="s">
        <v>1519</v>
      </c>
      <c r="X81" s="3">
        <v>24392</v>
      </c>
      <c r="Y81" s="1" t="s">
        <v>1520</v>
      </c>
      <c r="AB81" s="1" t="s">
        <v>41</v>
      </c>
      <c r="AC81" s="1" t="s">
        <v>42</v>
      </c>
      <c r="AD81" s="1" t="s">
        <v>43</v>
      </c>
    </row>
    <row r="82" spans="1:30" x14ac:dyDescent="0.2">
      <c r="A82" s="1" t="str">
        <f t="shared" si="2"/>
        <v>1130114331E8</v>
      </c>
      <c r="B82" s="1" t="s">
        <v>28</v>
      </c>
      <c r="C82" s="1" t="s">
        <v>29</v>
      </c>
      <c r="D82" s="1" t="s">
        <v>30</v>
      </c>
      <c r="E82" s="1" t="s">
        <v>31</v>
      </c>
      <c r="F82" s="1" t="s">
        <v>1437</v>
      </c>
      <c r="G82" s="1" t="s">
        <v>1438</v>
      </c>
      <c r="H82" s="1" t="s">
        <v>1183</v>
      </c>
      <c r="I82" s="1" t="s">
        <v>1439</v>
      </c>
      <c r="J82" s="1" t="s">
        <v>1521</v>
      </c>
      <c r="K82" s="1" t="s">
        <v>32</v>
      </c>
      <c r="L82" s="1" t="s">
        <v>32</v>
      </c>
      <c r="M82" s="1" t="s">
        <v>45</v>
      </c>
      <c r="N82" s="1" t="s">
        <v>46</v>
      </c>
      <c r="O82" s="1" t="s">
        <v>1522</v>
      </c>
      <c r="P82" s="1" t="s">
        <v>390</v>
      </c>
      <c r="Q82" s="1" t="s">
        <v>196</v>
      </c>
      <c r="R82" s="1" t="s">
        <v>1523</v>
      </c>
      <c r="S82" s="1" t="str">
        <f t="shared" si="3"/>
        <v>HUISA ORDOÑEZ, MATIAS</v>
      </c>
      <c r="T82" s="1" t="s">
        <v>63</v>
      </c>
      <c r="U82" s="1" t="s">
        <v>51</v>
      </c>
      <c r="V82" s="1" t="s">
        <v>52</v>
      </c>
      <c r="W82" s="1" t="s">
        <v>1524</v>
      </c>
      <c r="X82" s="3">
        <v>22700</v>
      </c>
      <c r="Y82" s="1" t="s">
        <v>1525</v>
      </c>
      <c r="AB82" s="1" t="s">
        <v>41</v>
      </c>
      <c r="AC82" s="1" t="s">
        <v>42</v>
      </c>
      <c r="AD82" s="1" t="s">
        <v>43</v>
      </c>
    </row>
    <row r="83" spans="1:30" x14ac:dyDescent="0.2">
      <c r="A83" s="1" t="str">
        <f t="shared" si="2"/>
        <v>1130114341E0</v>
      </c>
      <c r="B83" s="1" t="s">
        <v>28</v>
      </c>
      <c r="C83" s="1" t="s">
        <v>29</v>
      </c>
      <c r="D83" s="1" t="s">
        <v>30</v>
      </c>
      <c r="E83" s="1" t="s">
        <v>31</v>
      </c>
      <c r="F83" s="1" t="s">
        <v>1437</v>
      </c>
      <c r="G83" s="1" t="s">
        <v>1438</v>
      </c>
      <c r="H83" s="1" t="s">
        <v>1183</v>
      </c>
      <c r="I83" s="1" t="s">
        <v>1439</v>
      </c>
      <c r="J83" s="1" t="s">
        <v>1526</v>
      </c>
      <c r="K83" s="1" t="s">
        <v>32</v>
      </c>
      <c r="L83" s="1" t="s">
        <v>32</v>
      </c>
      <c r="M83" s="1" t="s">
        <v>45</v>
      </c>
      <c r="N83" s="1" t="s">
        <v>46</v>
      </c>
      <c r="O83" s="1" t="s">
        <v>56</v>
      </c>
      <c r="P83" s="1" t="s">
        <v>533</v>
      </c>
      <c r="Q83" s="1" t="s">
        <v>114</v>
      </c>
      <c r="R83" s="1" t="s">
        <v>1527</v>
      </c>
      <c r="S83" s="1" t="str">
        <f t="shared" si="3"/>
        <v>PARICAHUA MAMANI, GILDA MARGOT</v>
      </c>
      <c r="T83" s="1" t="s">
        <v>50</v>
      </c>
      <c r="U83" s="1" t="s">
        <v>51</v>
      </c>
      <c r="V83" s="1" t="s">
        <v>52</v>
      </c>
      <c r="W83" s="1" t="s">
        <v>1528</v>
      </c>
      <c r="X83" s="3">
        <v>24700</v>
      </c>
      <c r="Y83" s="1" t="s">
        <v>1529</v>
      </c>
      <c r="AB83" s="1" t="s">
        <v>41</v>
      </c>
      <c r="AC83" s="1" t="s">
        <v>42</v>
      </c>
      <c r="AD83" s="1" t="s">
        <v>43</v>
      </c>
    </row>
    <row r="84" spans="1:30" x14ac:dyDescent="0.2">
      <c r="A84" s="1" t="str">
        <f t="shared" si="2"/>
        <v>1130114341E3</v>
      </c>
      <c r="B84" s="1" t="s">
        <v>28</v>
      </c>
      <c r="C84" s="1" t="s">
        <v>29</v>
      </c>
      <c r="D84" s="1" t="s">
        <v>30</v>
      </c>
      <c r="E84" s="1" t="s">
        <v>31</v>
      </c>
      <c r="F84" s="1" t="s">
        <v>1437</v>
      </c>
      <c r="G84" s="1" t="s">
        <v>1438</v>
      </c>
      <c r="H84" s="1" t="s">
        <v>1183</v>
      </c>
      <c r="I84" s="1" t="s">
        <v>1439</v>
      </c>
      <c r="J84" s="1" t="s">
        <v>1530</v>
      </c>
      <c r="K84" s="1" t="s">
        <v>32</v>
      </c>
      <c r="L84" s="1" t="s">
        <v>32</v>
      </c>
      <c r="M84" s="1" t="s">
        <v>45</v>
      </c>
      <c r="N84" s="1" t="s">
        <v>46</v>
      </c>
      <c r="O84" s="1" t="s">
        <v>56</v>
      </c>
      <c r="P84" s="1" t="s">
        <v>315</v>
      </c>
      <c r="Q84" s="1" t="s">
        <v>134</v>
      </c>
      <c r="R84" s="1" t="s">
        <v>1531</v>
      </c>
      <c r="S84" s="1" t="str">
        <f t="shared" si="3"/>
        <v>MOLINA FLORES, QUINTIN MAXIMIANO</v>
      </c>
      <c r="T84" s="1" t="s">
        <v>50</v>
      </c>
      <c r="U84" s="1" t="s">
        <v>51</v>
      </c>
      <c r="V84" s="1" t="s">
        <v>52</v>
      </c>
      <c r="W84" s="1" t="s">
        <v>1532</v>
      </c>
      <c r="X84" s="3">
        <v>23684</v>
      </c>
      <c r="Y84" s="1" t="s">
        <v>1533</v>
      </c>
      <c r="AB84" s="1" t="s">
        <v>41</v>
      </c>
      <c r="AC84" s="1" t="s">
        <v>42</v>
      </c>
      <c r="AD84" s="1" t="s">
        <v>43</v>
      </c>
    </row>
    <row r="85" spans="1:30" x14ac:dyDescent="0.2">
      <c r="A85" s="1" t="str">
        <f t="shared" si="2"/>
        <v>1130114341E6</v>
      </c>
      <c r="B85" s="1" t="s">
        <v>28</v>
      </c>
      <c r="C85" s="1" t="s">
        <v>29</v>
      </c>
      <c r="D85" s="1" t="s">
        <v>30</v>
      </c>
      <c r="E85" s="1" t="s">
        <v>31</v>
      </c>
      <c r="F85" s="1" t="s">
        <v>1437</v>
      </c>
      <c r="G85" s="1" t="s">
        <v>1438</v>
      </c>
      <c r="H85" s="1" t="s">
        <v>1183</v>
      </c>
      <c r="I85" s="1" t="s">
        <v>1439</v>
      </c>
      <c r="J85" s="1" t="s">
        <v>1534</v>
      </c>
      <c r="K85" s="1" t="s">
        <v>32</v>
      </c>
      <c r="L85" s="1" t="s">
        <v>32</v>
      </c>
      <c r="M85" s="1" t="s">
        <v>45</v>
      </c>
      <c r="N85" s="1" t="s">
        <v>66</v>
      </c>
      <c r="O85" s="1" t="s">
        <v>1535</v>
      </c>
      <c r="P85" s="1" t="s">
        <v>618</v>
      </c>
      <c r="Q85" s="1" t="s">
        <v>205</v>
      </c>
      <c r="R85" s="1" t="s">
        <v>1536</v>
      </c>
      <c r="S85" s="1" t="str">
        <f t="shared" si="3"/>
        <v>GUILLEN VALDEZ, YHONY</v>
      </c>
      <c r="T85" s="1" t="s">
        <v>69</v>
      </c>
      <c r="U85" s="1" t="s">
        <v>51</v>
      </c>
      <c r="V85" s="1" t="s">
        <v>52</v>
      </c>
      <c r="W85" s="1" t="s">
        <v>1537</v>
      </c>
      <c r="X85" s="3">
        <v>25626</v>
      </c>
      <c r="Y85" s="1" t="s">
        <v>1538</v>
      </c>
      <c r="Z85" s="3">
        <v>42795</v>
      </c>
      <c r="AA85" s="3">
        <v>43100</v>
      </c>
      <c r="AB85" s="1" t="s">
        <v>324</v>
      </c>
      <c r="AC85" s="1" t="s">
        <v>71</v>
      </c>
      <c r="AD85" s="1" t="s">
        <v>43</v>
      </c>
    </row>
    <row r="86" spans="1:30" x14ac:dyDescent="0.2">
      <c r="A86" s="1" t="str">
        <f t="shared" si="2"/>
        <v>1130114341E6</v>
      </c>
      <c r="B86" s="1" t="s">
        <v>28</v>
      </c>
      <c r="C86" s="1" t="s">
        <v>29</v>
      </c>
      <c r="D86" s="1" t="s">
        <v>30</v>
      </c>
      <c r="E86" s="1" t="s">
        <v>31</v>
      </c>
      <c r="F86" s="1" t="s">
        <v>1437</v>
      </c>
      <c r="G86" s="1" t="s">
        <v>1438</v>
      </c>
      <c r="H86" s="1" t="s">
        <v>1183</v>
      </c>
      <c r="I86" s="1" t="s">
        <v>1439</v>
      </c>
      <c r="J86" s="1" t="s">
        <v>1534</v>
      </c>
      <c r="K86" s="1" t="s">
        <v>32</v>
      </c>
      <c r="L86" s="1" t="s">
        <v>32</v>
      </c>
      <c r="M86" s="1" t="s">
        <v>45</v>
      </c>
      <c r="N86" s="1" t="s">
        <v>46</v>
      </c>
      <c r="O86" s="1" t="s">
        <v>56</v>
      </c>
      <c r="P86" s="1" t="s">
        <v>196</v>
      </c>
      <c r="Q86" s="1" t="s">
        <v>82</v>
      </c>
      <c r="R86" s="1" t="s">
        <v>1453</v>
      </c>
      <c r="S86" s="1" t="str">
        <f t="shared" si="3"/>
        <v>ORDOÑEZ QUISPE, ELBA BETTY</v>
      </c>
      <c r="T86" s="1" t="s">
        <v>38</v>
      </c>
      <c r="U86" s="1" t="s">
        <v>51</v>
      </c>
      <c r="V86" s="1" t="s">
        <v>891</v>
      </c>
      <c r="W86" s="1" t="s">
        <v>1454</v>
      </c>
      <c r="X86" s="3">
        <v>23965</v>
      </c>
      <c r="Y86" s="1" t="s">
        <v>1455</v>
      </c>
      <c r="Z86" s="3">
        <v>42795</v>
      </c>
      <c r="AA86" s="3">
        <v>43100</v>
      </c>
      <c r="AB86" s="1" t="s">
        <v>41</v>
      </c>
      <c r="AC86" s="1" t="s">
        <v>42</v>
      </c>
      <c r="AD86" s="1" t="s">
        <v>43</v>
      </c>
    </row>
    <row r="87" spans="1:30" x14ac:dyDescent="0.2">
      <c r="A87" s="1" t="str">
        <f t="shared" si="2"/>
        <v>1130114341E7</v>
      </c>
      <c r="B87" s="1" t="s">
        <v>28</v>
      </c>
      <c r="C87" s="1" t="s">
        <v>29</v>
      </c>
      <c r="D87" s="1" t="s">
        <v>30</v>
      </c>
      <c r="E87" s="1" t="s">
        <v>31</v>
      </c>
      <c r="F87" s="1" t="s">
        <v>1437</v>
      </c>
      <c r="G87" s="1" t="s">
        <v>1438</v>
      </c>
      <c r="H87" s="1" t="s">
        <v>1183</v>
      </c>
      <c r="I87" s="1" t="s">
        <v>1439</v>
      </c>
      <c r="J87" s="1" t="s">
        <v>1539</v>
      </c>
      <c r="K87" s="1" t="s">
        <v>32</v>
      </c>
      <c r="L87" s="1" t="s">
        <v>32</v>
      </c>
      <c r="M87" s="1" t="s">
        <v>45</v>
      </c>
      <c r="N87" s="1" t="s">
        <v>66</v>
      </c>
      <c r="O87" s="1" t="s">
        <v>1540</v>
      </c>
      <c r="P87" s="1" t="s">
        <v>318</v>
      </c>
      <c r="Q87" s="1" t="s">
        <v>318</v>
      </c>
      <c r="R87" s="1" t="s">
        <v>1541</v>
      </c>
      <c r="S87" s="1" t="str">
        <f t="shared" si="3"/>
        <v>LUQUE LUQUE, HARRY</v>
      </c>
      <c r="T87" s="1" t="s">
        <v>69</v>
      </c>
      <c r="U87" s="1" t="s">
        <v>51</v>
      </c>
      <c r="V87" s="1" t="s">
        <v>52</v>
      </c>
      <c r="W87" s="1" t="s">
        <v>1542</v>
      </c>
      <c r="X87" s="3">
        <v>32130</v>
      </c>
      <c r="Y87" s="1" t="s">
        <v>1543</v>
      </c>
      <c r="Z87" s="3">
        <v>42795</v>
      </c>
      <c r="AA87" s="3">
        <v>43100</v>
      </c>
      <c r="AB87" s="1" t="s">
        <v>41</v>
      </c>
      <c r="AC87" s="1" t="s">
        <v>71</v>
      </c>
      <c r="AD87" s="1" t="s">
        <v>43</v>
      </c>
    </row>
    <row r="88" spans="1:30" x14ac:dyDescent="0.2">
      <c r="A88" s="1" t="str">
        <f t="shared" si="2"/>
        <v>1130114341E8</v>
      </c>
      <c r="B88" s="1" t="s">
        <v>28</v>
      </c>
      <c r="C88" s="1" t="s">
        <v>29</v>
      </c>
      <c r="D88" s="1" t="s">
        <v>30</v>
      </c>
      <c r="E88" s="1" t="s">
        <v>31</v>
      </c>
      <c r="F88" s="1" t="s">
        <v>1437</v>
      </c>
      <c r="G88" s="1" t="s">
        <v>1438</v>
      </c>
      <c r="H88" s="1" t="s">
        <v>1183</v>
      </c>
      <c r="I88" s="1" t="s">
        <v>1439</v>
      </c>
      <c r="J88" s="1" t="s">
        <v>1544</v>
      </c>
      <c r="K88" s="1" t="s">
        <v>32</v>
      </c>
      <c r="L88" s="1" t="s">
        <v>32</v>
      </c>
      <c r="M88" s="1" t="s">
        <v>45</v>
      </c>
      <c r="N88" s="1" t="s">
        <v>46</v>
      </c>
      <c r="O88" s="1" t="s">
        <v>1545</v>
      </c>
      <c r="P88" s="1" t="s">
        <v>596</v>
      </c>
      <c r="Q88" s="1" t="s">
        <v>1546</v>
      </c>
      <c r="R88" s="1" t="s">
        <v>1547</v>
      </c>
      <c r="S88" s="1" t="str">
        <f t="shared" si="3"/>
        <v>GARCIA RONDON, MIRIAM TEODOSIA</v>
      </c>
      <c r="T88" s="1" t="s">
        <v>55</v>
      </c>
      <c r="U88" s="1" t="s">
        <v>51</v>
      </c>
      <c r="V88" s="1" t="s">
        <v>52</v>
      </c>
      <c r="W88" s="1" t="s">
        <v>1548</v>
      </c>
      <c r="X88" s="3">
        <v>21846</v>
      </c>
      <c r="Y88" s="1" t="s">
        <v>1549</v>
      </c>
      <c r="Z88" s="3">
        <v>42949</v>
      </c>
      <c r="AB88" s="1" t="s">
        <v>41</v>
      </c>
      <c r="AC88" s="1" t="s">
        <v>42</v>
      </c>
      <c r="AD88" s="1" t="s">
        <v>43</v>
      </c>
    </row>
    <row r="89" spans="1:30" x14ac:dyDescent="0.2">
      <c r="A89" s="1" t="str">
        <f t="shared" si="2"/>
        <v>1130114341E9</v>
      </c>
      <c r="B89" s="1" t="s">
        <v>28</v>
      </c>
      <c r="C89" s="1" t="s">
        <v>29</v>
      </c>
      <c r="D89" s="1" t="s">
        <v>30</v>
      </c>
      <c r="E89" s="1" t="s">
        <v>31</v>
      </c>
      <c r="F89" s="1" t="s">
        <v>1437</v>
      </c>
      <c r="G89" s="1" t="s">
        <v>1438</v>
      </c>
      <c r="H89" s="1" t="s">
        <v>1183</v>
      </c>
      <c r="I89" s="1" t="s">
        <v>1439</v>
      </c>
      <c r="J89" s="1" t="s">
        <v>1550</v>
      </c>
      <c r="K89" s="1" t="s">
        <v>32</v>
      </c>
      <c r="L89" s="1" t="s">
        <v>32</v>
      </c>
      <c r="M89" s="1" t="s">
        <v>45</v>
      </c>
      <c r="N89" s="1" t="s">
        <v>46</v>
      </c>
      <c r="O89" s="1" t="s">
        <v>56</v>
      </c>
      <c r="P89" s="1" t="s">
        <v>121</v>
      </c>
      <c r="Q89" s="1" t="s">
        <v>899</v>
      </c>
      <c r="R89" s="1" t="s">
        <v>1551</v>
      </c>
      <c r="S89" s="1" t="str">
        <f t="shared" si="3"/>
        <v>PAREDES MASCO, CELINA NELIDA</v>
      </c>
      <c r="T89" s="1" t="s">
        <v>63</v>
      </c>
      <c r="U89" s="1" t="s">
        <v>51</v>
      </c>
      <c r="V89" s="1" t="s">
        <v>52</v>
      </c>
      <c r="W89" s="1" t="s">
        <v>1552</v>
      </c>
      <c r="X89" s="3">
        <v>21196</v>
      </c>
      <c r="Y89" s="1" t="s">
        <v>1553</v>
      </c>
      <c r="AB89" s="1" t="s">
        <v>41</v>
      </c>
      <c r="AC89" s="1" t="s">
        <v>42</v>
      </c>
      <c r="AD89" s="1" t="s">
        <v>43</v>
      </c>
    </row>
    <row r="90" spans="1:30" x14ac:dyDescent="0.2">
      <c r="A90" s="1" t="str">
        <f t="shared" si="2"/>
        <v>1130114351E1</v>
      </c>
      <c r="B90" s="1" t="s">
        <v>28</v>
      </c>
      <c r="C90" s="1" t="s">
        <v>29</v>
      </c>
      <c r="D90" s="1" t="s">
        <v>30</v>
      </c>
      <c r="E90" s="1" t="s">
        <v>31</v>
      </c>
      <c r="F90" s="1" t="s">
        <v>1437</v>
      </c>
      <c r="G90" s="1" t="s">
        <v>1438</v>
      </c>
      <c r="H90" s="1" t="s">
        <v>1183</v>
      </c>
      <c r="I90" s="1" t="s">
        <v>1439</v>
      </c>
      <c r="J90" s="1" t="s">
        <v>1554</v>
      </c>
      <c r="K90" s="1" t="s">
        <v>32</v>
      </c>
      <c r="L90" s="1" t="s">
        <v>32</v>
      </c>
      <c r="M90" s="1" t="s">
        <v>45</v>
      </c>
      <c r="N90" s="1" t="s">
        <v>46</v>
      </c>
      <c r="O90" s="1" t="s">
        <v>56</v>
      </c>
      <c r="P90" s="1" t="s">
        <v>820</v>
      </c>
      <c r="Q90" s="1" t="s">
        <v>114</v>
      </c>
      <c r="R90" s="1" t="s">
        <v>1555</v>
      </c>
      <c r="S90" s="1" t="str">
        <f t="shared" si="3"/>
        <v>PEÑALOZA MAMANI, GREGORIA BACILIA</v>
      </c>
      <c r="T90" s="1" t="s">
        <v>50</v>
      </c>
      <c r="U90" s="1" t="s">
        <v>51</v>
      </c>
      <c r="V90" s="1" t="s">
        <v>52</v>
      </c>
      <c r="W90" s="1" t="s">
        <v>1556</v>
      </c>
      <c r="X90" s="3">
        <v>22247</v>
      </c>
      <c r="Y90" s="1" t="s">
        <v>1557</v>
      </c>
      <c r="AB90" s="1" t="s">
        <v>41</v>
      </c>
      <c r="AC90" s="1" t="s">
        <v>42</v>
      </c>
      <c r="AD90" s="1" t="s">
        <v>43</v>
      </c>
    </row>
    <row r="91" spans="1:30" x14ac:dyDescent="0.2">
      <c r="A91" s="1" t="str">
        <f t="shared" si="2"/>
        <v>1130114351E2</v>
      </c>
      <c r="B91" s="1" t="s">
        <v>28</v>
      </c>
      <c r="C91" s="1" t="s">
        <v>29</v>
      </c>
      <c r="D91" s="1" t="s">
        <v>30</v>
      </c>
      <c r="E91" s="1" t="s">
        <v>31</v>
      </c>
      <c r="F91" s="1" t="s">
        <v>1437</v>
      </c>
      <c r="G91" s="1" t="s">
        <v>1438</v>
      </c>
      <c r="H91" s="1" t="s">
        <v>1183</v>
      </c>
      <c r="I91" s="1" t="s">
        <v>1439</v>
      </c>
      <c r="J91" s="1" t="s">
        <v>1558</v>
      </c>
      <c r="K91" s="1" t="s">
        <v>32</v>
      </c>
      <c r="L91" s="1" t="s">
        <v>32</v>
      </c>
      <c r="M91" s="1" t="s">
        <v>45</v>
      </c>
      <c r="N91" s="1" t="s">
        <v>46</v>
      </c>
      <c r="O91" s="1" t="s">
        <v>56</v>
      </c>
      <c r="P91" s="1" t="s">
        <v>719</v>
      </c>
      <c r="Q91" s="1" t="s">
        <v>291</v>
      </c>
      <c r="R91" s="1" t="s">
        <v>1559</v>
      </c>
      <c r="S91" s="1" t="str">
        <f t="shared" si="3"/>
        <v>PERCCA CUTIPA, AGRIPINA MARIA</v>
      </c>
      <c r="T91" s="1" t="s">
        <v>63</v>
      </c>
      <c r="U91" s="1" t="s">
        <v>51</v>
      </c>
      <c r="V91" s="1" t="s">
        <v>52</v>
      </c>
      <c r="W91" s="1" t="s">
        <v>1560</v>
      </c>
      <c r="X91" s="3">
        <v>24201</v>
      </c>
      <c r="Y91" s="1" t="s">
        <v>1561</v>
      </c>
      <c r="AB91" s="1" t="s">
        <v>41</v>
      </c>
      <c r="AC91" s="1" t="s">
        <v>42</v>
      </c>
      <c r="AD91" s="1" t="s">
        <v>43</v>
      </c>
    </row>
    <row r="92" spans="1:30" x14ac:dyDescent="0.2">
      <c r="A92" s="1" t="str">
        <f t="shared" si="2"/>
        <v>1130114351E3</v>
      </c>
      <c r="B92" s="1" t="s">
        <v>28</v>
      </c>
      <c r="C92" s="1" t="s">
        <v>29</v>
      </c>
      <c r="D92" s="1" t="s">
        <v>30</v>
      </c>
      <c r="E92" s="1" t="s">
        <v>31</v>
      </c>
      <c r="F92" s="1" t="s">
        <v>1437</v>
      </c>
      <c r="G92" s="1" t="s">
        <v>1438</v>
      </c>
      <c r="H92" s="1" t="s">
        <v>1183</v>
      </c>
      <c r="I92" s="1" t="s">
        <v>1439</v>
      </c>
      <c r="J92" s="1" t="s">
        <v>1562</v>
      </c>
      <c r="K92" s="1" t="s">
        <v>32</v>
      </c>
      <c r="L92" s="1" t="s">
        <v>32</v>
      </c>
      <c r="M92" s="1" t="s">
        <v>45</v>
      </c>
      <c r="N92" s="1" t="s">
        <v>66</v>
      </c>
      <c r="O92" s="1" t="s">
        <v>1563</v>
      </c>
      <c r="P92" s="1" t="s">
        <v>762</v>
      </c>
      <c r="Q92" s="1" t="s">
        <v>461</v>
      </c>
      <c r="R92" s="1" t="s">
        <v>1564</v>
      </c>
      <c r="S92" s="1" t="str">
        <f t="shared" si="3"/>
        <v>OTAZU ACERO, WILVER NAIL</v>
      </c>
      <c r="T92" s="1" t="s">
        <v>69</v>
      </c>
      <c r="U92" s="1" t="s">
        <v>51</v>
      </c>
      <c r="V92" s="1" t="s">
        <v>52</v>
      </c>
      <c r="W92" s="1" t="s">
        <v>1565</v>
      </c>
      <c r="X92" s="3">
        <v>29974</v>
      </c>
      <c r="Y92" s="1" t="s">
        <v>1566</v>
      </c>
      <c r="Z92" s="3">
        <v>42795</v>
      </c>
      <c r="AA92" s="3">
        <v>43100</v>
      </c>
      <c r="AB92" s="1" t="s">
        <v>41</v>
      </c>
      <c r="AC92" s="1" t="s">
        <v>71</v>
      </c>
      <c r="AD92" s="1" t="s">
        <v>43</v>
      </c>
    </row>
    <row r="93" spans="1:30" x14ac:dyDescent="0.2">
      <c r="A93" s="1" t="str">
        <f t="shared" si="2"/>
        <v>1130114351E5</v>
      </c>
      <c r="B93" s="1" t="s">
        <v>28</v>
      </c>
      <c r="C93" s="1" t="s">
        <v>29</v>
      </c>
      <c r="D93" s="1" t="s">
        <v>30</v>
      </c>
      <c r="E93" s="1" t="s">
        <v>31</v>
      </c>
      <c r="F93" s="1" t="s">
        <v>1437</v>
      </c>
      <c r="G93" s="1" t="s">
        <v>1438</v>
      </c>
      <c r="H93" s="1" t="s">
        <v>1183</v>
      </c>
      <c r="I93" s="1" t="s">
        <v>1439</v>
      </c>
      <c r="J93" s="1" t="s">
        <v>1567</v>
      </c>
      <c r="K93" s="1" t="s">
        <v>32</v>
      </c>
      <c r="L93" s="1" t="s">
        <v>32</v>
      </c>
      <c r="M93" s="1" t="s">
        <v>45</v>
      </c>
      <c r="N93" s="1" t="s">
        <v>46</v>
      </c>
      <c r="O93" s="1" t="s">
        <v>56</v>
      </c>
      <c r="P93" s="1" t="s">
        <v>82</v>
      </c>
      <c r="Q93" s="1" t="s">
        <v>1568</v>
      </c>
      <c r="R93" s="1" t="s">
        <v>1014</v>
      </c>
      <c r="S93" s="1" t="str">
        <f t="shared" si="3"/>
        <v>QUISPE INCAHUANACO, BASILIA</v>
      </c>
      <c r="T93" s="1" t="s">
        <v>50</v>
      </c>
      <c r="U93" s="1" t="s">
        <v>51</v>
      </c>
      <c r="V93" s="1" t="s">
        <v>52</v>
      </c>
      <c r="W93" s="1" t="s">
        <v>1569</v>
      </c>
      <c r="X93" s="3">
        <v>24804</v>
      </c>
      <c r="Y93" s="1" t="s">
        <v>1570</v>
      </c>
      <c r="AB93" s="1" t="s">
        <v>41</v>
      </c>
      <c r="AC93" s="1" t="s">
        <v>42</v>
      </c>
      <c r="AD93" s="1" t="s">
        <v>43</v>
      </c>
    </row>
    <row r="94" spans="1:30" x14ac:dyDescent="0.2">
      <c r="A94" s="1" t="str">
        <f t="shared" si="2"/>
        <v>1130114351E6</v>
      </c>
      <c r="B94" s="1" t="s">
        <v>28</v>
      </c>
      <c r="C94" s="1" t="s">
        <v>29</v>
      </c>
      <c r="D94" s="1" t="s">
        <v>30</v>
      </c>
      <c r="E94" s="1" t="s">
        <v>31</v>
      </c>
      <c r="F94" s="1" t="s">
        <v>1437</v>
      </c>
      <c r="G94" s="1" t="s">
        <v>1438</v>
      </c>
      <c r="H94" s="1" t="s">
        <v>1183</v>
      </c>
      <c r="I94" s="1" t="s">
        <v>1439</v>
      </c>
      <c r="J94" s="1" t="s">
        <v>1571</v>
      </c>
      <c r="K94" s="1" t="s">
        <v>32</v>
      </c>
      <c r="L94" s="1" t="s">
        <v>32</v>
      </c>
      <c r="M94" s="1" t="s">
        <v>45</v>
      </c>
      <c r="N94" s="1" t="s">
        <v>46</v>
      </c>
      <c r="O94" s="1" t="s">
        <v>56</v>
      </c>
      <c r="P94" s="1" t="s">
        <v>161</v>
      </c>
      <c r="Q94" s="1" t="s">
        <v>130</v>
      </c>
      <c r="R94" s="1" t="s">
        <v>1572</v>
      </c>
      <c r="S94" s="1" t="str">
        <f t="shared" si="3"/>
        <v>RAMOS TORRES, LOURDES AGUEDA</v>
      </c>
      <c r="T94" s="1" t="s">
        <v>63</v>
      </c>
      <c r="U94" s="1" t="s">
        <v>51</v>
      </c>
      <c r="V94" s="1" t="s">
        <v>52</v>
      </c>
      <c r="W94" s="1" t="s">
        <v>1573</v>
      </c>
      <c r="X94" s="3">
        <v>24156</v>
      </c>
      <c r="Y94" s="1" t="s">
        <v>1574</v>
      </c>
      <c r="AB94" s="1" t="s">
        <v>41</v>
      </c>
      <c r="AC94" s="1" t="s">
        <v>42</v>
      </c>
      <c r="AD94" s="1" t="s">
        <v>43</v>
      </c>
    </row>
    <row r="95" spans="1:30" x14ac:dyDescent="0.2">
      <c r="A95" s="1" t="str">
        <f t="shared" si="2"/>
        <v>1130114351E7</v>
      </c>
      <c r="B95" s="1" t="s">
        <v>28</v>
      </c>
      <c r="C95" s="1" t="s">
        <v>29</v>
      </c>
      <c r="D95" s="1" t="s">
        <v>30</v>
      </c>
      <c r="E95" s="1" t="s">
        <v>31</v>
      </c>
      <c r="F95" s="1" t="s">
        <v>1437</v>
      </c>
      <c r="G95" s="1" t="s">
        <v>1438</v>
      </c>
      <c r="H95" s="1" t="s">
        <v>1183</v>
      </c>
      <c r="I95" s="1" t="s">
        <v>1439</v>
      </c>
      <c r="J95" s="1" t="s">
        <v>1575</v>
      </c>
      <c r="K95" s="1" t="s">
        <v>32</v>
      </c>
      <c r="L95" s="1" t="s">
        <v>32</v>
      </c>
      <c r="M95" s="1" t="s">
        <v>45</v>
      </c>
      <c r="N95" s="1" t="s">
        <v>46</v>
      </c>
      <c r="O95" s="1" t="s">
        <v>56</v>
      </c>
      <c r="P95" s="1" t="s">
        <v>328</v>
      </c>
      <c r="Q95" s="1" t="s">
        <v>407</v>
      </c>
      <c r="R95" s="1" t="s">
        <v>911</v>
      </c>
      <c r="S95" s="1" t="str">
        <f t="shared" si="3"/>
        <v>RODRIGUEZ ALEJO, ALFONSO</v>
      </c>
      <c r="T95" s="1" t="s">
        <v>50</v>
      </c>
      <c r="U95" s="1" t="s">
        <v>51</v>
      </c>
      <c r="V95" s="1" t="s">
        <v>52</v>
      </c>
      <c r="W95" s="1" t="s">
        <v>1576</v>
      </c>
      <c r="X95" s="3">
        <v>23306</v>
      </c>
      <c r="Y95" s="1" t="s">
        <v>1577</v>
      </c>
      <c r="AB95" s="1" t="s">
        <v>41</v>
      </c>
      <c r="AC95" s="1" t="s">
        <v>42</v>
      </c>
      <c r="AD95" s="1" t="s">
        <v>43</v>
      </c>
    </row>
    <row r="96" spans="1:30" x14ac:dyDescent="0.2">
      <c r="A96" s="1" t="str">
        <f t="shared" si="2"/>
        <v>1130114351E8</v>
      </c>
      <c r="B96" s="1" t="s">
        <v>28</v>
      </c>
      <c r="C96" s="1" t="s">
        <v>29</v>
      </c>
      <c r="D96" s="1" t="s">
        <v>30</v>
      </c>
      <c r="E96" s="1" t="s">
        <v>31</v>
      </c>
      <c r="F96" s="1" t="s">
        <v>1437</v>
      </c>
      <c r="G96" s="1" t="s">
        <v>1438</v>
      </c>
      <c r="H96" s="1" t="s">
        <v>1183</v>
      </c>
      <c r="I96" s="1" t="s">
        <v>1439</v>
      </c>
      <c r="J96" s="1" t="s">
        <v>1578</v>
      </c>
      <c r="K96" s="1" t="s">
        <v>32</v>
      </c>
      <c r="L96" s="1" t="s">
        <v>32</v>
      </c>
      <c r="M96" s="1" t="s">
        <v>45</v>
      </c>
      <c r="N96" s="1" t="s">
        <v>46</v>
      </c>
      <c r="O96" s="1" t="s">
        <v>56</v>
      </c>
      <c r="P96" s="1" t="s">
        <v>47</v>
      </c>
      <c r="Q96" s="1" t="s">
        <v>96</v>
      </c>
      <c r="R96" s="1" t="s">
        <v>818</v>
      </c>
      <c r="S96" s="1" t="str">
        <f t="shared" si="3"/>
        <v>SERRUTO BELLIDO, ALEJANDRO</v>
      </c>
      <c r="T96" s="1" t="s">
        <v>63</v>
      </c>
      <c r="U96" s="1" t="s">
        <v>51</v>
      </c>
      <c r="V96" s="1" t="s">
        <v>52</v>
      </c>
      <c r="W96" s="1" t="s">
        <v>1579</v>
      </c>
      <c r="X96" s="3">
        <v>21973</v>
      </c>
      <c r="Y96" s="1" t="s">
        <v>1580</v>
      </c>
      <c r="AB96" s="1" t="s">
        <v>41</v>
      </c>
      <c r="AC96" s="1" t="s">
        <v>42</v>
      </c>
      <c r="AD96" s="1" t="s">
        <v>43</v>
      </c>
    </row>
    <row r="97" spans="1:30" x14ac:dyDescent="0.2">
      <c r="A97" s="1" t="str">
        <f t="shared" si="2"/>
        <v>1130114351E9</v>
      </c>
      <c r="B97" s="1" t="s">
        <v>28</v>
      </c>
      <c r="C97" s="1" t="s">
        <v>29</v>
      </c>
      <c r="D97" s="1" t="s">
        <v>30</v>
      </c>
      <c r="E97" s="1" t="s">
        <v>31</v>
      </c>
      <c r="F97" s="1" t="s">
        <v>1437</v>
      </c>
      <c r="G97" s="1" t="s">
        <v>1438</v>
      </c>
      <c r="H97" s="1" t="s">
        <v>1183</v>
      </c>
      <c r="I97" s="1" t="s">
        <v>1439</v>
      </c>
      <c r="J97" s="1" t="s">
        <v>1581</v>
      </c>
      <c r="K97" s="1" t="s">
        <v>32</v>
      </c>
      <c r="L97" s="1" t="s">
        <v>32</v>
      </c>
      <c r="M97" s="1" t="s">
        <v>45</v>
      </c>
      <c r="N97" s="1" t="s">
        <v>46</v>
      </c>
      <c r="O97" s="1" t="s">
        <v>1582</v>
      </c>
      <c r="P97" s="1" t="s">
        <v>82</v>
      </c>
      <c r="Q97" s="1" t="s">
        <v>114</v>
      </c>
      <c r="R97" s="1" t="s">
        <v>1583</v>
      </c>
      <c r="S97" s="1" t="str">
        <f t="shared" si="3"/>
        <v>QUISPE MAMANI, YONY ABELARDO</v>
      </c>
      <c r="T97" s="1" t="s">
        <v>55</v>
      </c>
      <c r="U97" s="1" t="s">
        <v>51</v>
      </c>
      <c r="V97" s="1" t="s">
        <v>52</v>
      </c>
      <c r="W97" s="1" t="s">
        <v>1584</v>
      </c>
      <c r="X97" s="3">
        <v>29079</v>
      </c>
      <c r="Y97" s="1" t="s">
        <v>1585</v>
      </c>
      <c r="AB97" s="1" t="s">
        <v>41</v>
      </c>
      <c r="AC97" s="1" t="s">
        <v>42</v>
      </c>
      <c r="AD97" s="1" t="s">
        <v>43</v>
      </c>
    </row>
    <row r="98" spans="1:30" x14ac:dyDescent="0.2">
      <c r="A98" s="1" t="str">
        <f t="shared" si="2"/>
        <v>1130114361E0</v>
      </c>
      <c r="B98" s="1" t="s">
        <v>28</v>
      </c>
      <c r="C98" s="1" t="s">
        <v>29</v>
      </c>
      <c r="D98" s="1" t="s">
        <v>30</v>
      </c>
      <c r="E98" s="1" t="s">
        <v>31</v>
      </c>
      <c r="F98" s="1" t="s">
        <v>1437</v>
      </c>
      <c r="G98" s="1" t="s">
        <v>1438</v>
      </c>
      <c r="H98" s="1" t="s">
        <v>1183</v>
      </c>
      <c r="I98" s="1" t="s">
        <v>1439</v>
      </c>
      <c r="J98" s="1" t="s">
        <v>1586</v>
      </c>
      <c r="K98" s="1" t="s">
        <v>32</v>
      </c>
      <c r="L98" s="1" t="s">
        <v>32</v>
      </c>
      <c r="M98" s="1" t="s">
        <v>45</v>
      </c>
      <c r="N98" s="1" t="s">
        <v>46</v>
      </c>
      <c r="O98" s="1" t="s">
        <v>1587</v>
      </c>
      <c r="P98" s="1" t="s">
        <v>150</v>
      </c>
      <c r="Q98" s="1" t="s">
        <v>82</v>
      </c>
      <c r="R98" s="1" t="s">
        <v>1588</v>
      </c>
      <c r="S98" s="1" t="str">
        <f t="shared" si="3"/>
        <v>GIBERA QUISPE, ROLANDO IGNACIO</v>
      </c>
      <c r="T98" s="1" t="s">
        <v>50</v>
      </c>
      <c r="U98" s="1" t="s">
        <v>51</v>
      </c>
      <c r="V98" s="1" t="s">
        <v>52</v>
      </c>
      <c r="W98" s="1" t="s">
        <v>1589</v>
      </c>
      <c r="X98" s="3">
        <v>24504</v>
      </c>
      <c r="Y98" s="1" t="s">
        <v>1590</v>
      </c>
      <c r="AB98" s="1" t="s">
        <v>41</v>
      </c>
      <c r="AC98" s="1" t="s">
        <v>42</v>
      </c>
      <c r="AD98" s="1" t="s">
        <v>43</v>
      </c>
    </row>
    <row r="99" spans="1:30" x14ac:dyDescent="0.2">
      <c r="A99" s="1" t="str">
        <f t="shared" si="2"/>
        <v>1130114361E1</v>
      </c>
      <c r="B99" s="1" t="s">
        <v>28</v>
      </c>
      <c r="C99" s="1" t="s">
        <v>29</v>
      </c>
      <c r="D99" s="1" t="s">
        <v>30</v>
      </c>
      <c r="E99" s="1" t="s">
        <v>31</v>
      </c>
      <c r="F99" s="1" t="s">
        <v>1437</v>
      </c>
      <c r="G99" s="1" t="s">
        <v>1438</v>
      </c>
      <c r="H99" s="1" t="s">
        <v>1183</v>
      </c>
      <c r="I99" s="1" t="s">
        <v>1439</v>
      </c>
      <c r="J99" s="1" t="s">
        <v>1591</v>
      </c>
      <c r="K99" s="1" t="s">
        <v>32</v>
      </c>
      <c r="L99" s="1" t="s">
        <v>32</v>
      </c>
      <c r="M99" s="1" t="s">
        <v>45</v>
      </c>
      <c r="N99" s="1" t="s">
        <v>66</v>
      </c>
      <c r="O99" s="1" t="s">
        <v>1592</v>
      </c>
      <c r="P99" s="1" t="s">
        <v>85</v>
      </c>
      <c r="Q99" s="1" t="s">
        <v>47</v>
      </c>
      <c r="R99" s="1" t="s">
        <v>1593</v>
      </c>
      <c r="S99" s="1" t="str">
        <f t="shared" si="3"/>
        <v>PINEDA SERRUTO, JULIO ROGELIO</v>
      </c>
      <c r="T99" s="1" t="s">
        <v>69</v>
      </c>
      <c r="U99" s="1" t="s">
        <v>51</v>
      </c>
      <c r="V99" s="1" t="s">
        <v>52</v>
      </c>
      <c r="W99" s="1" t="s">
        <v>1594</v>
      </c>
      <c r="X99" s="3">
        <v>24277</v>
      </c>
      <c r="Y99" s="1" t="s">
        <v>1595</v>
      </c>
      <c r="Z99" s="3">
        <v>42795</v>
      </c>
      <c r="AA99" s="3">
        <v>43100</v>
      </c>
      <c r="AB99" s="1" t="s">
        <v>324</v>
      </c>
      <c r="AC99" s="1" t="s">
        <v>71</v>
      </c>
      <c r="AD99" s="1" t="s">
        <v>43</v>
      </c>
    </row>
    <row r="100" spans="1:30" x14ac:dyDescent="0.2">
      <c r="A100" s="1" t="str">
        <f t="shared" si="2"/>
        <v>1130114361E1</v>
      </c>
      <c r="B100" s="1" t="s">
        <v>28</v>
      </c>
      <c r="C100" s="1" t="s">
        <v>29</v>
      </c>
      <c r="D100" s="1" t="s">
        <v>30</v>
      </c>
      <c r="E100" s="1" t="s">
        <v>31</v>
      </c>
      <c r="F100" s="1" t="s">
        <v>1437</v>
      </c>
      <c r="G100" s="1" t="s">
        <v>1438</v>
      </c>
      <c r="H100" s="1" t="s">
        <v>1183</v>
      </c>
      <c r="I100" s="1" t="s">
        <v>1439</v>
      </c>
      <c r="J100" s="1" t="s">
        <v>1591</v>
      </c>
      <c r="K100" s="1" t="s">
        <v>32</v>
      </c>
      <c r="L100" s="1" t="s">
        <v>32</v>
      </c>
      <c r="M100" s="1" t="s">
        <v>45</v>
      </c>
      <c r="N100" s="1" t="s">
        <v>46</v>
      </c>
      <c r="O100" s="1" t="s">
        <v>56</v>
      </c>
      <c r="P100" s="1" t="s">
        <v>343</v>
      </c>
      <c r="Q100" s="1" t="s">
        <v>887</v>
      </c>
      <c r="R100" s="1" t="s">
        <v>1458</v>
      </c>
      <c r="S100" s="1" t="str">
        <f t="shared" si="3"/>
        <v>VARGAS MARON, MARICRUZ</v>
      </c>
      <c r="T100" s="1" t="s">
        <v>50</v>
      </c>
      <c r="U100" s="1" t="s">
        <v>51</v>
      </c>
      <c r="V100" s="1" t="s">
        <v>891</v>
      </c>
      <c r="W100" s="1" t="s">
        <v>1459</v>
      </c>
      <c r="X100" s="3">
        <v>22517</v>
      </c>
      <c r="Y100" s="1" t="s">
        <v>1460</v>
      </c>
      <c r="Z100" s="3">
        <v>42795</v>
      </c>
      <c r="AA100" s="3">
        <v>43100</v>
      </c>
      <c r="AB100" s="1" t="s">
        <v>41</v>
      </c>
      <c r="AC100" s="1" t="s">
        <v>42</v>
      </c>
      <c r="AD100" s="1" t="s">
        <v>43</v>
      </c>
    </row>
    <row r="101" spans="1:30" x14ac:dyDescent="0.2">
      <c r="A101" s="1" t="str">
        <f t="shared" si="2"/>
        <v>1130114361E2</v>
      </c>
      <c r="B101" s="1" t="s">
        <v>28</v>
      </c>
      <c r="C101" s="1" t="s">
        <v>29</v>
      </c>
      <c r="D101" s="1" t="s">
        <v>30</v>
      </c>
      <c r="E101" s="1" t="s">
        <v>31</v>
      </c>
      <c r="F101" s="1" t="s">
        <v>1437</v>
      </c>
      <c r="G101" s="1" t="s">
        <v>1438</v>
      </c>
      <c r="H101" s="1" t="s">
        <v>1183</v>
      </c>
      <c r="I101" s="1" t="s">
        <v>1439</v>
      </c>
      <c r="J101" s="1" t="s">
        <v>1596</v>
      </c>
      <c r="K101" s="1" t="s">
        <v>32</v>
      </c>
      <c r="L101" s="1" t="s">
        <v>32</v>
      </c>
      <c r="M101" s="1" t="s">
        <v>45</v>
      </c>
      <c r="N101" s="1" t="s">
        <v>66</v>
      </c>
      <c r="O101" s="1" t="s">
        <v>1597</v>
      </c>
      <c r="P101" s="1" t="s">
        <v>1052</v>
      </c>
      <c r="Q101" s="1" t="s">
        <v>1598</v>
      </c>
      <c r="R101" s="1" t="s">
        <v>1599</v>
      </c>
      <c r="S101" s="1" t="str">
        <f t="shared" si="3"/>
        <v>VILLANUEVA MUCHA, AMANDA ROSAURA</v>
      </c>
      <c r="T101" s="1" t="s">
        <v>69</v>
      </c>
      <c r="U101" s="1" t="s">
        <v>51</v>
      </c>
      <c r="V101" s="1" t="s">
        <v>52</v>
      </c>
      <c r="W101" s="1" t="s">
        <v>1600</v>
      </c>
      <c r="X101" s="3">
        <v>23731</v>
      </c>
      <c r="Y101" s="1" t="s">
        <v>1601</v>
      </c>
      <c r="Z101" s="3">
        <v>42795</v>
      </c>
      <c r="AA101" s="3">
        <v>43100</v>
      </c>
      <c r="AB101" s="1" t="s">
        <v>41</v>
      </c>
      <c r="AC101" s="1" t="s">
        <v>71</v>
      </c>
      <c r="AD101" s="1" t="s">
        <v>43</v>
      </c>
    </row>
    <row r="102" spans="1:30" x14ac:dyDescent="0.2">
      <c r="A102" s="1" t="str">
        <f t="shared" si="2"/>
        <v>1130114361E3</v>
      </c>
      <c r="B102" s="1" t="s">
        <v>28</v>
      </c>
      <c r="C102" s="1" t="s">
        <v>29</v>
      </c>
      <c r="D102" s="1" t="s">
        <v>30</v>
      </c>
      <c r="E102" s="1" t="s">
        <v>31</v>
      </c>
      <c r="F102" s="1" t="s">
        <v>1437</v>
      </c>
      <c r="G102" s="1" t="s">
        <v>1438</v>
      </c>
      <c r="H102" s="1" t="s">
        <v>1183</v>
      </c>
      <c r="I102" s="1" t="s">
        <v>1439</v>
      </c>
      <c r="J102" s="1" t="s">
        <v>1602</v>
      </c>
      <c r="K102" s="1" t="s">
        <v>32</v>
      </c>
      <c r="L102" s="1" t="s">
        <v>32</v>
      </c>
      <c r="M102" s="1" t="s">
        <v>45</v>
      </c>
      <c r="N102" s="1" t="s">
        <v>46</v>
      </c>
      <c r="O102" s="1" t="s">
        <v>56</v>
      </c>
      <c r="P102" s="1" t="s">
        <v>610</v>
      </c>
      <c r="Q102" s="1" t="s">
        <v>1603</v>
      </c>
      <c r="R102" s="1" t="s">
        <v>59</v>
      </c>
      <c r="S102" s="1" t="str">
        <f t="shared" si="3"/>
        <v>VIZCARRA HERLES, ANA MARIA</v>
      </c>
      <c r="T102" s="1" t="s">
        <v>50</v>
      </c>
      <c r="U102" s="1" t="s">
        <v>51</v>
      </c>
      <c r="V102" s="1" t="s">
        <v>52</v>
      </c>
      <c r="W102" s="1" t="s">
        <v>1604</v>
      </c>
      <c r="X102" s="3">
        <v>20690</v>
      </c>
      <c r="Y102" s="1" t="s">
        <v>1605</v>
      </c>
      <c r="AB102" s="1" t="s">
        <v>41</v>
      </c>
      <c r="AC102" s="1" t="s">
        <v>42</v>
      </c>
      <c r="AD102" s="1" t="s">
        <v>43</v>
      </c>
    </row>
    <row r="103" spans="1:30" x14ac:dyDescent="0.2">
      <c r="A103" s="1" t="str">
        <f t="shared" si="2"/>
        <v>1130114361E9</v>
      </c>
      <c r="B103" s="1" t="s">
        <v>28</v>
      </c>
      <c r="C103" s="1" t="s">
        <v>29</v>
      </c>
      <c r="D103" s="1" t="s">
        <v>30</v>
      </c>
      <c r="E103" s="1" t="s">
        <v>31</v>
      </c>
      <c r="F103" s="1" t="s">
        <v>1437</v>
      </c>
      <c r="G103" s="1" t="s">
        <v>1438</v>
      </c>
      <c r="H103" s="1" t="s">
        <v>1183</v>
      </c>
      <c r="I103" s="1" t="s">
        <v>1439</v>
      </c>
      <c r="J103" s="1" t="s">
        <v>1606</v>
      </c>
      <c r="K103" s="1" t="s">
        <v>32</v>
      </c>
      <c r="L103" s="1" t="s">
        <v>32</v>
      </c>
      <c r="M103" s="1" t="s">
        <v>45</v>
      </c>
      <c r="N103" s="1" t="s">
        <v>46</v>
      </c>
      <c r="O103" s="1" t="s">
        <v>1607</v>
      </c>
      <c r="P103" s="1" t="s">
        <v>830</v>
      </c>
      <c r="Q103" s="1" t="s">
        <v>174</v>
      </c>
      <c r="R103" s="1" t="s">
        <v>1608</v>
      </c>
      <c r="S103" s="1" t="str">
        <f t="shared" si="3"/>
        <v>CUENTAS CORTEZ, PEDRO WILFREDO</v>
      </c>
      <c r="T103" s="1" t="s">
        <v>50</v>
      </c>
      <c r="U103" s="1" t="s">
        <v>51</v>
      </c>
      <c r="V103" s="1" t="s">
        <v>52</v>
      </c>
      <c r="W103" s="1" t="s">
        <v>1609</v>
      </c>
      <c r="X103" s="3">
        <v>21550</v>
      </c>
      <c r="Y103" s="1" t="s">
        <v>1610</v>
      </c>
      <c r="AB103" s="1" t="s">
        <v>41</v>
      </c>
      <c r="AC103" s="1" t="s">
        <v>42</v>
      </c>
      <c r="AD103" s="1" t="s">
        <v>43</v>
      </c>
    </row>
    <row r="104" spans="1:30" x14ac:dyDescent="0.2">
      <c r="A104" s="1" t="str">
        <f t="shared" si="2"/>
        <v>1130114371E1</v>
      </c>
      <c r="B104" s="1" t="s">
        <v>28</v>
      </c>
      <c r="C104" s="1" t="s">
        <v>29</v>
      </c>
      <c r="D104" s="1" t="s">
        <v>30</v>
      </c>
      <c r="E104" s="1" t="s">
        <v>31</v>
      </c>
      <c r="F104" s="1" t="s">
        <v>1437</v>
      </c>
      <c r="G104" s="1" t="s">
        <v>1438</v>
      </c>
      <c r="H104" s="1" t="s">
        <v>1183</v>
      </c>
      <c r="I104" s="1" t="s">
        <v>1439</v>
      </c>
      <c r="J104" s="1" t="s">
        <v>1611</v>
      </c>
      <c r="K104" s="1" t="s">
        <v>32</v>
      </c>
      <c r="L104" s="1" t="s">
        <v>32</v>
      </c>
      <c r="M104" s="1" t="s">
        <v>45</v>
      </c>
      <c r="N104" s="1" t="s">
        <v>46</v>
      </c>
      <c r="O104" s="1" t="s">
        <v>1612</v>
      </c>
      <c r="P104" s="1" t="s">
        <v>310</v>
      </c>
      <c r="Q104" s="1" t="s">
        <v>310</v>
      </c>
      <c r="R104" s="1" t="s">
        <v>1613</v>
      </c>
      <c r="S104" s="1" t="str">
        <f t="shared" si="3"/>
        <v>NINA NINA, ANDRES MAURO</v>
      </c>
      <c r="T104" s="1" t="s">
        <v>63</v>
      </c>
      <c r="U104" s="1" t="s">
        <v>51</v>
      </c>
      <c r="V104" s="1" t="s">
        <v>52</v>
      </c>
      <c r="W104" s="1" t="s">
        <v>1614</v>
      </c>
      <c r="X104" s="3">
        <v>24806</v>
      </c>
      <c r="Y104" s="1" t="s">
        <v>1615</v>
      </c>
      <c r="AB104" s="1" t="s">
        <v>41</v>
      </c>
      <c r="AC104" s="1" t="s">
        <v>42</v>
      </c>
      <c r="AD104" s="1" t="s">
        <v>43</v>
      </c>
    </row>
    <row r="105" spans="1:30" x14ac:dyDescent="0.2">
      <c r="A105" s="1" t="str">
        <f t="shared" si="2"/>
        <v>1131214441E5</v>
      </c>
      <c r="B105" s="1" t="s">
        <v>28</v>
      </c>
      <c r="C105" s="1" t="s">
        <v>29</v>
      </c>
      <c r="D105" s="1" t="s">
        <v>30</v>
      </c>
      <c r="E105" s="1" t="s">
        <v>31</v>
      </c>
      <c r="F105" s="1" t="s">
        <v>1437</v>
      </c>
      <c r="G105" s="1" t="s">
        <v>1438</v>
      </c>
      <c r="H105" s="1" t="s">
        <v>1183</v>
      </c>
      <c r="I105" s="1" t="s">
        <v>1439</v>
      </c>
      <c r="J105" s="1" t="s">
        <v>1616</v>
      </c>
      <c r="K105" s="1" t="s">
        <v>32</v>
      </c>
      <c r="L105" s="1" t="s">
        <v>32</v>
      </c>
      <c r="M105" s="1" t="s">
        <v>45</v>
      </c>
      <c r="N105" s="1" t="s">
        <v>46</v>
      </c>
      <c r="O105" s="1" t="s">
        <v>1617</v>
      </c>
      <c r="P105" s="1" t="s">
        <v>134</v>
      </c>
      <c r="Q105" s="1" t="s">
        <v>161</v>
      </c>
      <c r="R105" s="1" t="s">
        <v>517</v>
      </c>
      <c r="S105" s="1" t="str">
        <f t="shared" si="3"/>
        <v>FLORES RAMOS, ANGELA</v>
      </c>
      <c r="T105" s="1" t="s">
        <v>63</v>
      </c>
      <c r="U105" s="1" t="s">
        <v>51</v>
      </c>
      <c r="V105" s="1" t="s">
        <v>52</v>
      </c>
      <c r="W105" s="1" t="s">
        <v>1618</v>
      </c>
      <c r="X105" s="3">
        <v>23955</v>
      </c>
      <c r="Y105" s="1" t="s">
        <v>1619</v>
      </c>
      <c r="AB105" s="1" t="s">
        <v>41</v>
      </c>
      <c r="AC105" s="1" t="s">
        <v>42</v>
      </c>
      <c r="AD105" s="1" t="s">
        <v>43</v>
      </c>
    </row>
    <row r="106" spans="1:30" x14ac:dyDescent="0.2">
      <c r="A106" s="1" t="str">
        <f t="shared" si="2"/>
        <v>1161114751E2</v>
      </c>
      <c r="B106" s="1" t="s">
        <v>28</v>
      </c>
      <c r="C106" s="1" t="s">
        <v>29</v>
      </c>
      <c r="D106" s="1" t="s">
        <v>30</v>
      </c>
      <c r="E106" s="1" t="s">
        <v>31</v>
      </c>
      <c r="F106" s="1" t="s">
        <v>1437</v>
      </c>
      <c r="G106" s="1" t="s">
        <v>1438</v>
      </c>
      <c r="H106" s="1" t="s">
        <v>1183</v>
      </c>
      <c r="I106" s="1" t="s">
        <v>1439</v>
      </c>
      <c r="J106" s="1" t="s">
        <v>1620</v>
      </c>
      <c r="K106" s="1" t="s">
        <v>32</v>
      </c>
      <c r="L106" s="1" t="s">
        <v>32</v>
      </c>
      <c r="M106" s="1" t="s">
        <v>45</v>
      </c>
      <c r="N106" s="1" t="s">
        <v>66</v>
      </c>
      <c r="O106" s="1" t="s">
        <v>1621</v>
      </c>
      <c r="P106" s="1" t="s">
        <v>83</v>
      </c>
      <c r="Q106" s="1" t="s">
        <v>141</v>
      </c>
      <c r="R106" s="1" t="s">
        <v>1622</v>
      </c>
      <c r="S106" s="1" t="str">
        <f t="shared" si="3"/>
        <v>CONDORI CRUZ, CARMEN JULIETA</v>
      </c>
      <c r="T106" s="1" t="s">
        <v>69</v>
      </c>
      <c r="U106" s="1" t="s">
        <v>51</v>
      </c>
      <c r="V106" s="1" t="s">
        <v>52</v>
      </c>
      <c r="W106" s="1" t="s">
        <v>1623</v>
      </c>
      <c r="X106" s="3">
        <v>29810</v>
      </c>
      <c r="Y106" s="1" t="s">
        <v>1624</v>
      </c>
      <c r="Z106" s="3">
        <v>42795</v>
      </c>
      <c r="AA106" s="3">
        <v>43100</v>
      </c>
      <c r="AB106" s="1" t="s">
        <v>41</v>
      </c>
      <c r="AC106" s="1" t="s">
        <v>71</v>
      </c>
      <c r="AD106" s="1" t="s">
        <v>43</v>
      </c>
    </row>
    <row r="107" spans="1:30" x14ac:dyDescent="0.2">
      <c r="A107" s="1" t="str">
        <f t="shared" si="2"/>
        <v>21EV01700274</v>
      </c>
      <c r="B107" s="1" t="s">
        <v>28</v>
      </c>
      <c r="C107" s="1" t="s">
        <v>29</v>
      </c>
      <c r="D107" s="1" t="s">
        <v>30</v>
      </c>
      <c r="E107" s="1" t="s">
        <v>31</v>
      </c>
      <c r="F107" s="1" t="s">
        <v>1437</v>
      </c>
      <c r="G107" s="1" t="s">
        <v>1438</v>
      </c>
      <c r="H107" s="1" t="s">
        <v>1183</v>
      </c>
      <c r="I107" s="1" t="s">
        <v>1439</v>
      </c>
      <c r="J107" s="1" t="s">
        <v>1625</v>
      </c>
      <c r="K107" s="1" t="s">
        <v>32</v>
      </c>
      <c r="L107" s="1" t="s">
        <v>32</v>
      </c>
      <c r="M107" s="1" t="s">
        <v>1626</v>
      </c>
      <c r="N107" s="1" t="s">
        <v>66</v>
      </c>
      <c r="O107" s="1" t="s">
        <v>1627</v>
      </c>
      <c r="P107" s="1" t="s">
        <v>82</v>
      </c>
      <c r="Q107" s="1" t="s">
        <v>1628</v>
      </c>
      <c r="R107" s="1" t="s">
        <v>435</v>
      </c>
      <c r="S107" s="1" t="str">
        <f t="shared" si="3"/>
        <v>QUISPE HUARANCCA, RAFAEL</v>
      </c>
      <c r="T107" s="1" t="s">
        <v>69</v>
      </c>
      <c r="U107" s="1" t="s">
        <v>51</v>
      </c>
      <c r="V107" s="1" t="s">
        <v>52</v>
      </c>
      <c r="W107" s="1" t="s">
        <v>1629</v>
      </c>
      <c r="X107" s="3">
        <v>30838</v>
      </c>
      <c r="Y107" s="1" t="s">
        <v>1630</v>
      </c>
      <c r="Z107" s="3">
        <v>42803</v>
      </c>
      <c r="AA107" s="3">
        <v>43100</v>
      </c>
      <c r="AB107" s="1" t="s">
        <v>127</v>
      </c>
      <c r="AC107" s="1" t="s">
        <v>71</v>
      </c>
      <c r="AD107" s="1" t="s">
        <v>43</v>
      </c>
    </row>
    <row r="108" spans="1:30" x14ac:dyDescent="0.2">
      <c r="A108" s="1" t="str">
        <f t="shared" si="2"/>
        <v>1130114321E3</v>
      </c>
      <c r="B108" s="1" t="s">
        <v>28</v>
      </c>
      <c r="C108" s="1" t="s">
        <v>29</v>
      </c>
      <c r="D108" s="1" t="s">
        <v>30</v>
      </c>
      <c r="E108" s="1" t="s">
        <v>31</v>
      </c>
      <c r="F108" s="1" t="s">
        <v>1437</v>
      </c>
      <c r="G108" s="1" t="s">
        <v>1438</v>
      </c>
      <c r="H108" s="1" t="s">
        <v>1183</v>
      </c>
      <c r="I108" s="1" t="s">
        <v>1439</v>
      </c>
      <c r="J108" s="1" t="s">
        <v>1631</v>
      </c>
      <c r="K108" s="1" t="s">
        <v>32</v>
      </c>
      <c r="L108" s="1" t="s">
        <v>84</v>
      </c>
      <c r="M108" s="1" t="s">
        <v>84</v>
      </c>
      <c r="N108" s="1" t="s">
        <v>66</v>
      </c>
      <c r="O108" s="1" t="s">
        <v>1632</v>
      </c>
      <c r="P108" s="1" t="s">
        <v>935</v>
      </c>
      <c r="Q108" s="1" t="s">
        <v>1633</v>
      </c>
      <c r="R108" s="1" t="s">
        <v>1634</v>
      </c>
      <c r="S108" s="1" t="str">
        <f t="shared" si="3"/>
        <v>PERALTA YUJRA VDA DE QUISPE, VIVIANA</v>
      </c>
      <c r="T108" s="1" t="s">
        <v>44</v>
      </c>
      <c r="U108" s="1" t="s">
        <v>51</v>
      </c>
      <c r="V108" s="1" t="s">
        <v>52</v>
      </c>
      <c r="W108" s="1" t="s">
        <v>1635</v>
      </c>
      <c r="X108" s="3">
        <v>24823</v>
      </c>
      <c r="Y108" s="1" t="s">
        <v>1636</v>
      </c>
      <c r="Z108" s="3">
        <v>42873</v>
      </c>
      <c r="AA108" s="3">
        <v>43100</v>
      </c>
      <c r="AB108" s="1" t="s">
        <v>41</v>
      </c>
      <c r="AC108" s="1" t="s">
        <v>87</v>
      </c>
      <c r="AD108" s="1" t="s">
        <v>43</v>
      </c>
    </row>
    <row r="109" spans="1:30" x14ac:dyDescent="0.2">
      <c r="A109" s="1" t="str">
        <f t="shared" si="2"/>
        <v>1130114331E2</v>
      </c>
      <c r="B109" s="1" t="s">
        <v>28</v>
      </c>
      <c r="C109" s="1" t="s">
        <v>29</v>
      </c>
      <c r="D109" s="1" t="s">
        <v>30</v>
      </c>
      <c r="E109" s="1" t="s">
        <v>31</v>
      </c>
      <c r="F109" s="1" t="s">
        <v>1437</v>
      </c>
      <c r="G109" s="1" t="s">
        <v>1438</v>
      </c>
      <c r="H109" s="1" t="s">
        <v>1183</v>
      </c>
      <c r="I109" s="1" t="s">
        <v>1439</v>
      </c>
      <c r="J109" s="1" t="s">
        <v>1637</v>
      </c>
      <c r="K109" s="1" t="s">
        <v>32</v>
      </c>
      <c r="L109" s="1" t="s">
        <v>84</v>
      </c>
      <c r="M109" s="1" t="s">
        <v>84</v>
      </c>
      <c r="N109" s="1" t="s">
        <v>46</v>
      </c>
      <c r="O109" s="1" t="s">
        <v>56</v>
      </c>
      <c r="P109" s="1" t="s">
        <v>134</v>
      </c>
      <c r="Q109" s="1" t="s">
        <v>114</v>
      </c>
      <c r="R109" s="1" t="s">
        <v>1638</v>
      </c>
      <c r="S109" s="1" t="str">
        <f t="shared" si="3"/>
        <v>FLORES MAMANI, JULIO JULIAN</v>
      </c>
      <c r="T109" s="1" t="s">
        <v>44</v>
      </c>
      <c r="U109" s="1" t="s">
        <v>51</v>
      </c>
      <c r="V109" s="1" t="s">
        <v>52</v>
      </c>
      <c r="W109" s="1" t="s">
        <v>1639</v>
      </c>
      <c r="X109" s="3">
        <v>21597</v>
      </c>
      <c r="Y109" s="1" t="s">
        <v>1640</v>
      </c>
      <c r="AB109" s="1" t="s">
        <v>41</v>
      </c>
      <c r="AC109" s="1" t="s">
        <v>87</v>
      </c>
      <c r="AD109" s="1" t="s">
        <v>43</v>
      </c>
    </row>
    <row r="110" spans="1:30" x14ac:dyDescent="0.2">
      <c r="A110" s="1" t="str">
        <f t="shared" si="2"/>
        <v>1130114341E5</v>
      </c>
      <c r="B110" s="1" t="s">
        <v>28</v>
      </c>
      <c r="C110" s="1" t="s">
        <v>29</v>
      </c>
      <c r="D110" s="1" t="s">
        <v>30</v>
      </c>
      <c r="E110" s="1" t="s">
        <v>31</v>
      </c>
      <c r="F110" s="1" t="s">
        <v>1437</v>
      </c>
      <c r="G110" s="1" t="s">
        <v>1438</v>
      </c>
      <c r="H110" s="1" t="s">
        <v>1183</v>
      </c>
      <c r="I110" s="1" t="s">
        <v>1439</v>
      </c>
      <c r="J110" s="1" t="s">
        <v>1641</v>
      </c>
      <c r="K110" s="1" t="s">
        <v>32</v>
      </c>
      <c r="L110" s="1" t="s">
        <v>84</v>
      </c>
      <c r="M110" s="1" t="s">
        <v>84</v>
      </c>
      <c r="N110" s="1" t="s">
        <v>46</v>
      </c>
      <c r="O110" s="1" t="s">
        <v>1642</v>
      </c>
      <c r="P110" s="1" t="s">
        <v>362</v>
      </c>
      <c r="Q110" s="1" t="s">
        <v>317</v>
      </c>
      <c r="R110" s="1" t="s">
        <v>1643</v>
      </c>
      <c r="S110" s="1" t="str">
        <f t="shared" si="3"/>
        <v>ZEGARRA ZEA, HECTOR PULIO</v>
      </c>
      <c r="T110" s="1" t="s">
        <v>44</v>
      </c>
      <c r="U110" s="1" t="s">
        <v>51</v>
      </c>
      <c r="V110" s="1" t="s">
        <v>52</v>
      </c>
      <c r="W110" s="1" t="s">
        <v>1644</v>
      </c>
      <c r="X110" s="3">
        <v>21600</v>
      </c>
      <c r="Y110" s="1" t="s">
        <v>1645</v>
      </c>
      <c r="AB110" s="1" t="s">
        <v>41</v>
      </c>
      <c r="AC110" s="1" t="s">
        <v>87</v>
      </c>
      <c r="AD110" s="1" t="s">
        <v>43</v>
      </c>
    </row>
    <row r="111" spans="1:30" x14ac:dyDescent="0.2">
      <c r="A111" s="1" t="str">
        <f t="shared" si="2"/>
        <v>1130114351E0</v>
      </c>
      <c r="B111" s="1" t="s">
        <v>28</v>
      </c>
      <c r="C111" s="1" t="s">
        <v>29</v>
      </c>
      <c r="D111" s="1" t="s">
        <v>30</v>
      </c>
      <c r="E111" s="1" t="s">
        <v>31</v>
      </c>
      <c r="F111" s="1" t="s">
        <v>1437</v>
      </c>
      <c r="G111" s="1" t="s">
        <v>1438</v>
      </c>
      <c r="H111" s="1" t="s">
        <v>1183</v>
      </c>
      <c r="I111" s="1" t="s">
        <v>1439</v>
      </c>
      <c r="J111" s="1" t="s">
        <v>1646</v>
      </c>
      <c r="K111" s="1" t="s">
        <v>32</v>
      </c>
      <c r="L111" s="1" t="s">
        <v>84</v>
      </c>
      <c r="M111" s="1" t="s">
        <v>84</v>
      </c>
      <c r="N111" s="1" t="s">
        <v>46</v>
      </c>
      <c r="O111" s="1" t="s">
        <v>1647</v>
      </c>
      <c r="P111" s="1" t="s">
        <v>310</v>
      </c>
      <c r="Q111" s="1" t="s">
        <v>272</v>
      </c>
      <c r="R111" s="1" t="s">
        <v>1648</v>
      </c>
      <c r="S111" s="1" t="str">
        <f t="shared" si="3"/>
        <v>NINA SALAS, MERCEDES MERY</v>
      </c>
      <c r="T111" s="1" t="s">
        <v>44</v>
      </c>
      <c r="U111" s="1" t="s">
        <v>51</v>
      </c>
      <c r="V111" s="1" t="s">
        <v>52</v>
      </c>
      <c r="W111" s="1" t="s">
        <v>1649</v>
      </c>
      <c r="X111" s="3">
        <v>23644</v>
      </c>
      <c r="Y111" s="1" t="s">
        <v>1650</v>
      </c>
      <c r="AB111" s="1" t="s">
        <v>41</v>
      </c>
      <c r="AC111" s="1" t="s">
        <v>87</v>
      </c>
      <c r="AD111" s="1" t="s">
        <v>43</v>
      </c>
    </row>
    <row r="112" spans="1:30" x14ac:dyDescent="0.2">
      <c r="A112" s="1" t="str">
        <f t="shared" si="2"/>
        <v>1130114311E5</v>
      </c>
      <c r="B112" s="1" t="s">
        <v>28</v>
      </c>
      <c r="C112" s="1" t="s">
        <v>29</v>
      </c>
      <c r="D112" s="1" t="s">
        <v>30</v>
      </c>
      <c r="E112" s="1" t="s">
        <v>31</v>
      </c>
      <c r="F112" s="1" t="s">
        <v>1437</v>
      </c>
      <c r="G112" s="1" t="s">
        <v>1438</v>
      </c>
      <c r="H112" s="1" t="s">
        <v>1183</v>
      </c>
      <c r="I112" s="1" t="s">
        <v>1439</v>
      </c>
      <c r="J112" s="1" t="s">
        <v>1651</v>
      </c>
      <c r="K112" s="1" t="s">
        <v>97</v>
      </c>
      <c r="L112" s="1" t="s">
        <v>799</v>
      </c>
      <c r="M112" s="1" t="s">
        <v>1652</v>
      </c>
      <c r="N112" s="1" t="s">
        <v>46</v>
      </c>
      <c r="O112" s="1" t="s">
        <v>56</v>
      </c>
      <c r="P112" s="1" t="s">
        <v>884</v>
      </c>
      <c r="Q112" s="1" t="s">
        <v>1653</v>
      </c>
      <c r="R112" s="1" t="s">
        <v>1654</v>
      </c>
      <c r="S112" s="1" t="str">
        <f t="shared" si="3"/>
        <v>ARROYO MASIAS, JUAN GUILLERMO</v>
      </c>
      <c r="T112" s="1" t="s">
        <v>1655</v>
      </c>
      <c r="U112" s="1" t="s">
        <v>39</v>
      </c>
      <c r="V112" s="1" t="s">
        <v>52</v>
      </c>
      <c r="W112" s="1" t="s">
        <v>1656</v>
      </c>
      <c r="X112" s="3">
        <v>21747</v>
      </c>
      <c r="Y112" s="1" t="s">
        <v>1657</v>
      </c>
      <c r="AB112" s="1" t="s">
        <v>41</v>
      </c>
      <c r="AC112" s="1" t="s">
        <v>102</v>
      </c>
      <c r="AD112" s="1" t="s">
        <v>43</v>
      </c>
    </row>
    <row r="113" spans="1:30" x14ac:dyDescent="0.2">
      <c r="A113" s="1" t="str">
        <f t="shared" si="2"/>
        <v>1130114311E6</v>
      </c>
      <c r="B113" s="1" t="s">
        <v>28</v>
      </c>
      <c r="C113" s="1" t="s">
        <v>29</v>
      </c>
      <c r="D113" s="1" t="s">
        <v>30</v>
      </c>
      <c r="E113" s="1" t="s">
        <v>31</v>
      </c>
      <c r="F113" s="1" t="s">
        <v>1437</v>
      </c>
      <c r="G113" s="1" t="s">
        <v>1438</v>
      </c>
      <c r="H113" s="1" t="s">
        <v>1183</v>
      </c>
      <c r="I113" s="1" t="s">
        <v>1439</v>
      </c>
      <c r="J113" s="1" t="s">
        <v>1658</v>
      </c>
      <c r="K113" s="1" t="s">
        <v>97</v>
      </c>
      <c r="L113" s="1" t="s">
        <v>788</v>
      </c>
      <c r="M113" s="1" t="s">
        <v>1659</v>
      </c>
      <c r="N113" s="1" t="s">
        <v>46</v>
      </c>
      <c r="O113" s="1" t="s">
        <v>56</v>
      </c>
      <c r="P113" s="1" t="s">
        <v>699</v>
      </c>
      <c r="Q113" s="1" t="s">
        <v>662</v>
      </c>
      <c r="R113" s="1" t="s">
        <v>1660</v>
      </c>
      <c r="S113" s="1" t="str">
        <f t="shared" si="3"/>
        <v>AYMA YUPANQUI, NELLY LIDENY</v>
      </c>
      <c r="T113" s="1" t="s">
        <v>333</v>
      </c>
      <c r="U113" s="1" t="s">
        <v>39</v>
      </c>
      <c r="V113" s="1" t="s">
        <v>52</v>
      </c>
      <c r="W113" s="1" t="s">
        <v>1661</v>
      </c>
      <c r="X113" s="3">
        <v>24978</v>
      </c>
      <c r="Y113" s="1" t="s">
        <v>1662</v>
      </c>
      <c r="AB113" s="1" t="s">
        <v>41</v>
      </c>
      <c r="AC113" s="1" t="s">
        <v>102</v>
      </c>
      <c r="AD113" s="1" t="s">
        <v>43</v>
      </c>
    </row>
    <row r="114" spans="1:30" x14ac:dyDescent="0.2">
      <c r="A114" s="1" t="str">
        <f t="shared" si="2"/>
        <v>1130114311E7</v>
      </c>
      <c r="B114" s="1" t="s">
        <v>28</v>
      </c>
      <c r="C114" s="1" t="s">
        <v>29</v>
      </c>
      <c r="D114" s="1" t="s">
        <v>30</v>
      </c>
      <c r="E114" s="1" t="s">
        <v>31</v>
      </c>
      <c r="F114" s="1" t="s">
        <v>1437</v>
      </c>
      <c r="G114" s="1" t="s">
        <v>1438</v>
      </c>
      <c r="H114" s="1" t="s">
        <v>1183</v>
      </c>
      <c r="I114" s="1" t="s">
        <v>1439</v>
      </c>
      <c r="J114" s="1" t="s">
        <v>1663</v>
      </c>
      <c r="K114" s="1" t="s">
        <v>97</v>
      </c>
      <c r="L114" s="1" t="s">
        <v>788</v>
      </c>
      <c r="M114" s="1" t="s">
        <v>840</v>
      </c>
      <c r="N114" s="1" t="s">
        <v>46</v>
      </c>
      <c r="O114" s="1" t="s">
        <v>1664</v>
      </c>
      <c r="P114" s="1" t="s">
        <v>754</v>
      </c>
      <c r="Q114" s="1" t="s">
        <v>177</v>
      </c>
      <c r="R114" s="1" t="s">
        <v>688</v>
      </c>
      <c r="S114" s="1" t="str">
        <f t="shared" si="3"/>
        <v>BAILON ORTEGA, TERESA</v>
      </c>
      <c r="T114" s="1" t="s">
        <v>107</v>
      </c>
      <c r="U114" s="1" t="s">
        <v>39</v>
      </c>
      <c r="V114" s="1" t="s">
        <v>52</v>
      </c>
      <c r="W114" s="1" t="s">
        <v>1665</v>
      </c>
      <c r="X114" s="3">
        <v>20705</v>
      </c>
      <c r="Y114" s="1" t="s">
        <v>1666</v>
      </c>
      <c r="AB114" s="1" t="s">
        <v>41</v>
      </c>
      <c r="AC114" s="1" t="s">
        <v>102</v>
      </c>
      <c r="AD114" s="1" t="s">
        <v>43</v>
      </c>
    </row>
    <row r="115" spans="1:30" x14ac:dyDescent="0.2">
      <c r="A115" s="1" t="str">
        <f t="shared" si="2"/>
        <v>1130114331E4</v>
      </c>
      <c r="B115" s="1" t="s">
        <v>28</v>
      </c>
      <c r="C115" s="1" t="s">
        <v>29</v>
      </c>
      <c r="D115" s="1" t="s">
        <v>30</v>
      </c>
      <c r="E115" s="1" t="s">
        <v>31</v>
      </c>
      <c r="F115" s="1" t="s">
        <v>1437</v>
      </c>
      <c r="G115" s="1" t="s">
        <v>1438</v>
      </c>
      <c r="H115" s="1" t="s">
        <v>1183</v>
      </c>
      <c r="I115" s="1" t="s">
        <v>1439</v>
      </c>
      <c r="J115" s="1" t="s">
        <v>1667</v>
      </c>
      <c r="K115" s="1" t="s">
        <v>97</v>
      </c>
      <c r="L115" s="1" t="s">
        <v>788</v>
      </c>
      <c r="M115" s="1" t="s">
        <v>1668</v>
      </c>
      <c r="N115" s="1" t="s">
        <v>46</v>
      </c>
      <c r="O115" s="1" t="s">
        <v>56</v>
      </c>
      <c r="P115" s="1" t="s">
        <v>372</v>
      </c>
      <c r="Q115" s="1" t="s">
        <v>91</v>
      </c>
      <c r="R115" s="1" t="s">
        <v>1669</v>
      </c>
      <c r="S115" s="1" t="str">
        <f t="shared" si="3"/>
        <v>GUEVARA ACHATA, MARICELA</v>
      </c>
      <c r="T115" s="1" t="s">
        <v>1670</v>
      </c>
      <c r="U115" s="1" t="s">
        <v>39</v>
      </c>
      <c r="V115" s="1" t="s">
        <v>52</v>
      </c>
      <c r="W115" s="1" t="s">
        <v>1671</v>
      </c>
      <c r="X115" s="3">
        <v>23301</v>
      </c>
      <c r="Y115" s="1" t="s">
        <v>1672</v>
      </c>
      <c r="AB115" s="1" t="s">
        <v>41</v>
      </c>
      <c r="AC115" s="1" t="s">
        <v>102</v>
      </c>
      <c r="AD115" s="1" t="s">
        <v>43</v>
      </c>
    </row>
    <row r="116" spans="1:30" x14ac:dyDescent="0.2">
      <c r="A116" s="1" t="str">
        <f t="shared" si="2"/>
        <v>1130114341E2</v>
      </c>
      <c r="B116" s="1" t="s">
        <v>28</v>
      </c>
      <c r="C116" s="1" t="s">
        <v>29</v>
      </c>
      <c r="D116" s="1" t="s">
        <v>30</v>
      </c>
      <c r="E116" s="1" t="s">
        <v>31</v>
      </c>
      <c r="F116" s="1" t="s">
        <v>1437</v>
      </c>
      <c r="G116" s="1" t="s">
        <v>1438</v>
      </c>
      <c r="H116" s="1" t="s">
        <v>1183</v>
      </c>
      <c r="I116" s="1" t="s">
        <v>1439</v>
      </c>
      <c r="J116" s="1" t="s">
        <v>1673</v>
      </c>
      <c r="K116" s="1" t="s">
        <v>97</v>
      </c>
      <c r="L116" s="1" t="s">
        <v>788</v>
      </c>
      <c r="M116" s="1" t="s">
        <v>840</v>
      </c>
      <c r="N116" s="1" t="s">
        <v>46</v>
      </c>
      <c r="O116" s="1" t="s">
        <v>1674</v>
      </c>
      <c r="P116" s="1" t="s">
        <v>82</v>
      </c>
      <c r="Q116" s="1" t="s">
        <v>564</v>
      </c>
      <c r="R116" s="1" t="s">
        <v>1675</v>
      </c>
      <c r="S116" s="1" t="str">
        <f t="shared" si="3"/>
        <v>QUISPE SALAZAR, APOLINARIO</v>
      </c>
      <c r="T116" s="1" t="s">
        <v>202</v>
      </c>
      <c r="U116" s="1" t="s">
        <v>39</v>
      </c>
      <c r="V116" s="1" t="s">
        <v>52</v>
      </c>
      <c r="W116" s="1" t="s">
        <v>1676</v>
      </c>
      <c r="X116" s="3">
        <v>24311</v>
      </c>
      <c r="Y116" s="1" t="s">
        <v>1677</v>
      </c>
      <c r="Z116" s="3">
        <v>42736</v>
      </c>
      <c r="AA116" s="3">
        <v>43100</v>
      </c>
      <c r="AB116" s="1" t="s">
        <v>41</v>
      </c>
      <c r="AC116" s="1" t="s">
        <v>102</v>
      </c>
      <c r="AD116" s="1" t="s">
        <v>43</v>
      </c>
    </row>
    <row r="117" spans="1:30" x14ac:dyDescent="0.2">
      <c r="A117" s="1" t="str">
        <f t="shared" si="2"/>
        <v>1130114341E4</v>
      </c>
      <c r="B117" s="1" t="s">
        <v>28</v>
      </c>
      <c r="C117" s="1" t="s">
        <v>29</v>
      </c>
      <c r="D117" s="1" t="s">
        <v>30</v>
      </c>
      <c r="E117" s="1" t="s">
        <v>31</v>
      </c>
      <c r="F117" s="1" t="s">
        <v>1437</v>
      </c>
      <c r="G117" s="1" t="s">
        <v>1438</v>
      </c>
      <c r="H117" s="1" t="s">
        <v>1183</v>
      </c>
      <c r="I117" s="1" t="s">
        <v>1439</v>
      </c>
      <c r="J117" s="1" t="s">
        <v>1678</v>
      </c>
      <c r="K117" s="1" t="s">
        <v>97</v>
      </c>
      <c r="L117" s="1" t="s">
        <v>788</v>
      </c>
      <c r="M117" s="1" t="s">
        <v>789</v>
      </c>
      <c r="N117" s="1" t="s">
        <v>46</v>
      </c>
      <c r="O117" s="1" t="s">
        <v>56</v>
      </c>
      <c r="P117" s="1" t="s">
        <v>1108</v>
      </c>
      <c r="Q117" s="1" t="s">
        <v>73</v>
      </c>
      <c r="R117" s="1" t="s">
        <v>995</v>
      </c>
      <c r="S117" s="1" t="str">
        <f t="shared" si="3"/>
        <v>MONTOYA CHOQUE, RUBEN</v>
      </c>
      <c r="T117" s="1" t="s">
        <v>790</v>
      </c>
      <c r="U117" s="1" t="s">
        <v>39</v>
      </c>
      <c r="V117" s="1" t="s">
        <v>52</v>
      </c>
      <c r="W117" s="1" t="s">
        <v>1679</v>
      </c>
      <c r="X117" s="3">
        <v>17414</v>
      </c>
      <c r="Y117" s="1" t="s">
        <v>1680</v>
      </c>
      <c r="AB117" s="1" t="s">
        <v>41</v>
      </c>
      <c r="AC117" s="1" t="s">
        <v>102</v>
      </c>
      <c r="AD117" s="1" t="s">
        <v>43</v>
      </c>
    </row>
    <row r="118" spans="1:30" x14ac:dyDescent="0.2">
      <c r="A118" s="1" t="str">
        <f t="shared" si="2"/>
        <v>1130114321E0</v>
      </c>
      <c r="B118" s="1" t="s">
        <v>28</v>
      </c>
      <c r="C118" s="1" t="s">
        <v>29</v>
      </c>
      <c r="D118" s="1" t="s">
        <v>30</v>
      </c>
      <c r="E118" s="1" t="s">
        <v>31</v>
      </c>
      <c r="F118" s="1" t="s">
        <v>1437</v>
      </c>
      <c r="G118" s="1" t="s">
        <v>1438</v>
      </c>
      <c r="H118" s="1" t="s">
        <v>1183</v>
      </c>
      <c r="I118" s="1" t="s">
        <v>1439</v>
      </c>
      <c r="J118" s="1" t="s">
        <v>1681</v>
      </c>
      <c r="K118" s="1" t="s">
        <v>97</v>
      </c>
      <c r="L118" s="1" t="s">
        <v>98</v>
      </c>
      <c r="M118" s="1" t="s">
        <v>791</v>
      </c>
      <c r="N118" s="1" t="s">
        <v>46</v>
      </c>
      <c r="O118" s="1" t="s">
        <v>1682</v>
      </c>
      <c r="P118" s="1" t="s">
        <v>832</v>
      </c>
      <c r="Q118" s="1" t="s">
        <v>361</v>
      </c>
      <c r="R118" s="1" t="s">
        <v>1683</v>
      </c>
      <c r="S118" s="1" t="str">
        <f t="shared" si="3"/>
        <v>OLAGUIVEL QUENTA, MARTHA MARGOT</v>
      </c>
      <c r="T118" s="1" t="s">
        <v>109</v>
      </c>
      <c r="U118" s="1" t="s">
        <v>39</v>
      </c>
      <c r="V118" s="1" t="s">
        <v>52</v>
      </c>
      <c r="W118" s="1" t="s">
        <v>1684</v>
      </c>
      <c r="X118" s="3">
        <v>22911</v>
      </c>
      <c r="Y118" s="1" t="s">
        <v>1685</v>
      </c>
      <c r="Z118" s="3">
        <v>42873</v>
      </c>
      <c r="AA118" s="3">
        <v>43100</v>
      </c>
      <c r="AB118" s="1" t="s">
        <v>41</v>
      </c>
      <c r="AC118" s="1" t="s">
        <v>102</v>
      </c>
      <c r="AD118" s="1" t="s">
        <v>43</v>
      </c>
    </row>
    <row r="119" spans="1:30" x14ac:dyDescent="0.2">
      <c r="A119" s="1" t="str">
        <f t="shared" si="2"/>
        <v>1130114321E1</v>
      </c>
      <c r="B119" s="1" t="s">
        <v>28</v>
      </c>
      <c r="C119" s="1" t="s">
        <v>29</v>
      </c>
      <c r="D119" s="1" t="s">
        <v>30</v>
      </c>
      <c r="E119" s="1" t="s">
        <v>31</v>
      </c>
      <c r="F119" s="1" t="s">
        <v>1437</v>
      </c>
      <c r="G119" s="1" t="s">
        <v>1438</v>
      </c>
      <c r="H119" s="1" t="s">
        <v>1183</v>
      </c>
      <c r="I119" s="1" t="s">
        <v>1439</v>
      </c>
      <c r="J119" s="1" t="s">
        <v>1686</v>
      </c>
      <c r="K119" s="1" t="s">
        <v>97</v>
      </c>
      <c r="L119" s="1" t="s">
        <v>98</v>
      </c>
      <c r="M119" s="1" t="s">
        <v>1419</v>
      </c>
      <c r="N119" s="1" t="s">
        <v>46</v>
      </c>
      <c r="O119" s="1" t="s">
        <v>56</v>
      </c>
      <c r="P119" s="1" t="s">
        <v>208</v>
      </c>
      <c r="Q119" s="1" t="s">
        <v>1687</v>
      </c>
      <c r="R119" s="1" t="s">
        <v>1688</v>
      </c>
      <c r="S119" s="1" t="str">
        <f t="shared" si="3"/>
        <v>CHAVEZ PEREA, ROXANA JUDITH</v>
      </c>
      <c r="T119" s="1" t="s">
        <v>333</v>
      </c>
      <c r="U119" s="1" t="s">
        <v>39</v>
      </c>
      <c r="V119" s="1" t="s">
        <v>52</v>
      </c>
      <c r="W119" s="1" t="s">
        <v>1689</v>
      </c>
      <c r="X119" s="3">
        <v>23899</v>
      </c>
      <c r="Y119" s="1" t="s">
        <v>1690</v>
      </c>
      <c r="AB119" s="1" t="s">
        <v>41</v>
      </c>
      <c r="AC119" s="1" t="s">
        <v>102</v>
      </c>
      <c r="AD119" s="1" t="s">
        <v>43</v>
      </c>
    </row>
    <row r="120" spans="1:30" x14ac:dyDescent="0.2">
      <c r="A120" s="1" t="str">
        <f t="shared" si="2"/>
        <v>1130114321E9</v>
      </c>
      <c r="B120" s="1" t="s">
        <v>28</v>
      </c>
      <c r="C120" s="1" t="s">
        <v>29</v>
      </c>
      <c r="D120" s="1" t="s">
        <v>30</v>
      </c>
      <c r="E120" s="1" t="s">
        <v>31</v>
      </c>
      <c r="F120" s="1" t="s">
        <v>1437</v>
      </c>
      <c r="G120" s="1" t="s">
        <v>1438</v>
      </c>
      <c r="H120" s="1" t="s">
        <v>1183</v>
      </c>
      <c r="I120" s="1" t="s">
        <v>1439</v>
      </c>
      <c r="J120" s="1" t="s">
        <v>1691</v>
      </c>
      <c r="K120" s="1" t="s">
        <v>97</v>
      </c>
      <c r="L120" s="1" t="s">
        <v>98</v>
      </c>
      <c r="M120" s="1" t="s">
        <v>99</v>
      </c>
      <c r="N120" s="1" t="s">
        <v>46</v>
      </c>
      <c r="O120" s="1" t="s">
        <v>56</v>
      </c>
      <c r="P120" s="1" t="s">
        <v>141</v>
      </c>
      <c r="Q120" s="1" t="s">
        <v>585</v>
      </c>
      <c r="R120" s="1" t="s">
        <v>475</v>
      </c>
      <c r="S120" s="1" t="str">
        <f t="shared" si="3"/>
        <v>CRUZ ZAPATA, ALBERTO</v>
      </c>
      <c r="T120" s="1" t="s">
        <v>107</v>
      </c>
      <c r="U120" s="1" t="s">
        <v>39</v>
      </c>
      <c r="V120" s="1" t="s">
        <v>52</v>
      </c>
      <c r="W120" s="1" t="s">
        <v>1692</v>
      </c>
      <c r="X120" s="3">
        <v>18216</v>
      </c>
      <c r="Y120" s="1" t="s">
        <v>1693</v>
      </c>
      <c r="AB120" s="1" t="s">
        <v>41</v>
      </c>
      <c r="AC120" s="1" t="s">
        <v>102</v>
      </c>
      <c r="AD120" s="1" t="s">
        <v>43</v>
      </c>
    </row>
    <row r="121" spans="1:30" x14ac:dyDescent="0.2">
      <c r="A121" s="1" t="str">
        <f t="shared" si="2"/>
        <v>1130114331E9</v>
      </c>
      <c r="B121" s="1" t="s">
        <v>28</v>
      </c>
      <c r="C121" s="1" t="s">
        <v>29</v>
      </c>
      <c r="D121" s="1" t="s">
        <v>30</v>
      </c>
      <c r="E121" s="1" t="s">
        <v>31</v>
      </c>
      <c r="F121" s="1" t="s">
        <v>1437</v>
      </c>
      <c r="G121" s="1" t="s">
        <v>1438</v>
      </c>
      <c r="H121" s="1" t="s">
        <v>1183</v>
      </c>
      <c r="I121" s="1" t="s">
        <v>1439</v>
      </c>
      <c r="J121" s="1" t="s">
        <v>1694</v>
      </c>
      <c r="K121" s="1" t="s">
        <v>97</v>
      </c>
      <c r="L121" s="1" t="s">
        <v>98</v>
      </c>
      <c r="M121" s="1" t="s">
        <v>99</v>
      </c>
      <c r="N121" s="1" t="s">
        <v>46</v>
      </c>
      <c r="O121" s="1" t="s">
        <v>56</v>
      </c>
      <c r="P121" s="1" t="s">
        <v>114</v>
      </c>
      <c r="Q121" s="1" t="s">
        <v>887</v>
      </c>
      <c r="R121" s="1" t="s">
        <v>1695</v>
      </c>
      <c r="S121" s="1" t="str">
        <f t="shared" si="3"/>
        <v>MAMANI MARON, CIPRIANO</v>
      </c>
      <c r="T121" s="1" t="s">
        <v>790</v>
      </c>
      <c r="U121" s="1" t="s">
        <v>39</v>
      </c>
      <c r="V121" s="1" t="s">
        <v>52</v>
      </c>
      <c r="W121" s="1" t="s">
        <v>1696</v>
      </c>
      <c r="X121" s="3">
        <v>18971</v>
      </c>
      <c r="Y121" s="1" t="s">
        <v>1697</v>
      </c>
      <c r="AB121" s="1" t="s">
        <v>41</v>
      </c>
      <c r="AC121" s="1" t="s">
        <v>102</v>
      </c>
      <c r="AD121" s="1" t="s">
        <v>43</v>
      </c>
    </row>
    <row r="122" spans="1:30" x14ac:dyDescent="0.2">
      <c r="A122" s="1" t="str">
        <f t="shared" si="2"/>
        <v>1130114341E1</v>
      </c>
      <c r="B122" s="1" t="s">
        <v>28</v>
      </c>
      <c r="C122" s="1" t="s">
        <v>29</v>
      </c>
      <c r="D122" s="1" t="s">
        <v>30</v>
      </c>
      <c r="E122" s="1" t="s">
        <v>31</v>
      </c>
      <c r="F122" s="1" t="s">
        <v>1437</v>
      </c>
      <c r="G122" s="1" t="s">
        <v>1438</v>
      </c>
      <c r="H122" s="1" t="s">
        <v>1183</v>
      </c>
      <c r="I122" s="1" t="s">
        <v>1439</v>
      </c>
      <c r="J122" s="1" t="s">
        <v>1698</v>
      </c>
      <c r="K122" s="1" t="s">
        <v>97</v>
      </c>
      <c r="L122" s="1" t="s">
        <v>98</v>
      </c>
      <c r="M122" s="1" t="s">
        <v>99</v>
      </c>
      <c r="N122" s="1" t="s">
        <v>46</v>
      </c>
      <c r="O122" s="1" t="s">
        <v>56</v>
      </c>
      <c r="P122" s="1" t="s">
        <v>114</v>
      </c>
      <c r="Q122" s="1" t="s">
        <v>644</v>
      </c>
      <c r="R122" s="1" t="s">
        <v>1061</v>
      </c>
      <c r="S122" s="1" t="str">
        <f t="shared" si="3"/>
        <v>MAMANI SONCCO, VICENTE</v>
      </c>
      <c r="T122" s="1" t="s">
        <v>482</v>
      </c>
      <c r="U122" s="1" t="s">
        <v>39</v>
      </c>
      <c r="V122" s="1" t="s">
        <v>52</v>
      </c>
      <c r="W122" s="1" t="s">
        <v>1699</v>
      </c>
      <c r="X122" s="3">
        <v>20476</v>
      </c>
      <c r="Y122" s="1" t="s">
        <v>1700</v>
      </c>
      <c r="AB122" s="1" t="s">
        <v>41</v>
      </c>
      <c r="AC122" s="1" t="s">
        <v>102</v>
      </c>
      <c r="AD122" s="1" t="s">
        <v>43</v>
      </c>
    </row>
    <row r="123" spans="1:30" x14ac:dyDescent="0.2">
      <c r="A123" s="1" t="str">
        <f t="shared" si="2"/>
        <v>1130114351E4</v>
      </c>
      <c r="B123" s="1" t="s">
        <v>28</v>
      </c>
      <c r="C123" s="1" t="s">
        <v>29</v>
      </c>
      <c r="D123" s="1" t="s">
        <v>30</v>
      </c>
      <c r="E123" s="1" t="s">
        <v>31</v>
      </c>
      <c r="F123" s="1" t="s">
        <v>1437</v>
      </c>
      <c r="G123" s="1" t="s">
        <v>1438</v>
      </c>
      <c r="H123" s="1" t="s">
        <v>1183</v>
      </c>
      <c r="I123" s="1" t="s">
        <v>1439</v>
      </c>
      <c r="J123" s="1" t="s">
        <v>1701</v>
      </c>
      <c r="K123" s="1" t="s">
        <v>97</v>
      </c>
      <c r="L123" s="1" t="s">
        <v>98</v>
      </c>
      <c r="M123" s="1" t="s">
        <v>99</v>
      </c>
      <c r="N123" s="1" t="s">
        <v>46</v>
      </c>
      <c r="O123" s="1" t="s">
        <v>1702</v>
      </c>
      <c r="P123" s="1" t="s">
        <v>494</v>
      </c>
      <c r="Q123" s="1" t="s">
        <v>114</v>
      </c>
      <c r="R123" s="1" t="s">
        <v>1703</v>
      </c>
      <c r="S123" s="1" t="str">
        <f t="shared" si="3"/>
        <v>VELEZ MAMANI, MARCIA</v>
      </c>
      <c r="T123" s="1" t="s">
        <v>202</v>
      </c>
      <c r="U123" s="1" t="s">
        <v>39</v>
      </c>
      <c r="V123" s="1" t="s">
        <v>52</v>
      </c>
      <c r="W123" s="1" t="s">
        <v>1704</v>
      </c>
      <c r="X123" s="3">
        <v>21247</v>
      </c>
      <c r="Y123" s="1" t="s">
        <v>1705</v>
      </c>
      <c r="Z123" s="3">
        <v>42802</v>
      </c>
      <c r="AA123" s="3">
        <v>43100</v>
      </c>
      <c r="AB123" s="1" t="s">
        <v>41</v>
      </c>
      <c r="AC123" s="1" t="s">
        <v>102</v>
      </c>
      <c r="AD123" s="1" t="s">
        <v>43</v>
      </c>
    </row>
    <row r="124" spans="1:30" x14ac:dyDescent="0.2">
      <c r="A124" s="1" t="str">
        <f t="shared" si="2"/>
        <v>1151214321E8</v>
      </c>
      <c r="B124" s="1" t="s">
        <v>28</v>
      </c>
      <c r="C124" s="1" t="s">
        <v>29</v>
      </c>
      <c r="D124" s="1" t="s">
        <v>30</v>
      </c>
      <c r="E124" s="1" t="s">
        <v>31</v>
      </c>
      <c r="F124" s="1" t="s">
        <v>1706</v>
      </c>
      <c r="G124" s="1" t="s">
        <v>1707</v>
      </c>
      <c r="H124" s="1" t="s">
        <v>1183</v>
      </c>
      <c r="I124" s="1" t="s">
        <v>1708</v>
      </c>
      <c r="J124" s="1" t="s">
        <v>1709</v>
      </c>
      <c r="K124" s="1" t="s">
        <v>32</v>
      </c>
      <c r="L124" s="1" t="s">
        <v>33</v>
      </c>
      <c r="M124" s="1" t="s">
        <v>34</v>
      </c>
      <c r="N124" s="1" t="s">
        <v>35</v>
      </c>
      <c r="O124" s="1" t="s">
        <v>1710</v>
      </c>
      <c r="P124" s="1" t="s">
        <v>872</v>
      </c>
      <c r="Q124" s="1" t="s">
        <v>1711</v>
      </c>
      <c r="R124" s="1" t="s">
        <v>1712</v>
      </c>
      <c r="S124" s="1" t="str">
        <f t="shared" si="3"/>
        <v>EDUARDO ARANDA, ROLANDO MARTIN</v>
      </c>
      <c r="T124" s="1" t="s">
        <v>63</v>
      </c>
      <c r="U124" s="1" t="s">
        <v>39</v>
      </c>
      <c r="V124" s="1" t="s">
        <v>112</v>
      </c>
      <c r="W124" s="1" t="s">
        <v>1713</v>
      </c>
      <c r="X124" s="3">
        <v>24574</v>
      </c>
      <c r="Y124" s="1" t="s">
        <v>1714</v>
      </c>
      <c r="Z124" s="3">
        <v>42064</v>
      </c>
      <c r="AA124" s="3">
        <v>43524</v>
      </c>
      <c r="AB124" s="1" t="s">
        <v>41</v>
      </c>
      <c r="AC124" s="1" t="s">
        <v>42</v>
      </c>
      <c r="AD124" s="1" t="s">
        <v>43</v>
      </c>
    </row>
    <row r="125" spans="1:30" x14ac:dyDescent="0.2">
      <c r="A125" s="1" t="str">
        <f t="shared" si="2"/>
        <v>1151214311E2</v>
      </c>
      <c r="B125" s="1" t="s">
        <v>28</v>
      </c>
      <c r="C125" s="1" t="s">
        <v>29</v>
      </c>
      <c r="D125" s="1" t="s">
        <v>30</v>
      </c>
      <c r="E125" s="1" t="s">
        <v>31</v>
      </c>
      <c r="F125" s="1" t="s">
        <v>1706</v>
      </c>
      <c r="G125" s="1" t="s">
        <v>1707</v>
      </c>
      <c r="H125" s="1" t="s">
        <v>1183</v>
      </c>
      <c r="I125" s="1" t="s">
        <v>1708</v>
      </c>
      <c r="J125" s="1" t="s">
        <v>1715</v>
      </c>
      <c r="K125" s="1" t="s">
        <v>32</v>
      </c>
      <c r="L125" s="1" t="s">
        <v>32</v>
      </c>
      <c r="M125" s="1" t="s">
        <v>45</v>
      </c>
      <c r="N125" s="1" t="s">
        <v>66</v>
      </c>
      <c r="O125" s="1" t="s">
        <v>1716</v>
      </c>
      <c r="P125" s="1" t="s">
        <v>231</v>
      </c>
      <c r="Q125" s="1" t="s">
        <v>381</v>
      </c>
      <c r="R125" s="1" t="s">
        <v>608</v>
      </c>
      <c r="S125" s="1" t="str">
        <f t="shared" si="3"/>
        <v>BELON JARA, PATRICIA</v>
      </c>
      <c r="T125" s="1" t="s">
        <v>69</v>
      </c>
      <c r="U125" s="1" t="s">
        <v>51</v>
      </c>
      <c r="V125" s="1" t="s">
        <v>52</v>
      </c>
      <c r="W125" s="1" t="s">
        <v>1717</v>
      </c>
      <c r="X125" s="3">
        <v>28974</v>
      </c>
      <c r="Y125" s="1" t="s">
        <v>1718</v>
      </c>
      <c r="AB125" s="1" t="s">
        <v>41</v>
      </c>
      <c r="AC125" s="1" t="s">
        <v>42</v>
      </c>
      <c r="AD125" s="1" t="s">
        <v>43</v>
      </c>
    </row>
    <row r="126" spans="1:30" x14ac:dyDescent="0.2">
      <c r="A126" s="1" t="str">
        <f t="shared" si="2"/>
        <v>1151214311E6</v>
      </c>
      <c r="B126" s="1" t="s">
        <v>28</v>
      </c>
      <c r="C126" s="1" t="s">
        <v>29</v>
      </c>
      <c r="D126" s="1" t="s">
        <v>30</v>
      </c>
      <c r="E126" s="1" t="s">
        <v>31</v>
      </c>
      <c r="F126" s="1" t="s">
        <v>1706</v>
      </c>
      <c r="G126" s="1" t="s">
        <v>1707</v>
      </c>
      <c r="H126" s="1" t="s">
        <v>1183</v>
      </c>
      <c r="I126" s="1" t="s">
        <v>1708</v>
      </c>
      <c r="J126" s="1" t="s">
        <v>1719</v>
      </c>
      <c r="K126" s="1" t="s">
        <v>32</v>
      </c>
      <c r="L126" s="1" t="s">
        <v>32</v>
      </c>
      <c r="M126" s="1" t="s">
        <v>45</v>
      </c>
      <c r="N126" s="1" t="s">
        <v>46</v>
      </c>
      <c r="O126" s="1" t="s">
        <v>56</v>
      </c>
      <c r="P126" s="1" t="s">
        <v>1720</v>
      </c>
      <c r="Q126" s="1" t="s">
        <v>350</v>
      </c>
      <c r="R126" s="1" t="s">
        <v>650</v>
      </c>
      <c r="S126" s="1" t="str">
        <f t="shared" si="3"/>
        <v>ATOCHE ZARATE, MARY</v>
      </c>
      <c r="T126" s="1" t="s">
        <v>55</v>
      </c>
      <c r="U126" s="1" t="s">
        <v>51</v>
      </c>
      <c r="V126" s="1" t="s">
        <v>52</v>
      </c>
      <c r="W126" s="1" t="s">
        <v>1721</v>
      </c>
      <c r="X126" s="3">
        <v>20934</v>
      </c>
      <c r="Y126" s="1" t="s">
        <v>1722</v>
      </c>
      <c r="AB126" s="1" t="s">
        <v>41</v>
      </c>
      <c r="AC126" s="1" t="s">
        <v>42</v>
      </c>
      <c r="AD126" s="1" t="s">
        <v>43</v>
      </c>
    </row>
    <row r="127" spans="1:30" x14ac:dyDescent="0.2">
      <c r="A127" s="1" t="str">
        <f t="shared" si="2"/>
        <v>1151214311E8</v>
      </c>
      <c r="B127" s="1" t="s">
        <v>28</v>
      </c>
      <c r="C127" s="1" t="s">
        <v>29</v>
      </c>
      <c r="D127" s="1" t="s">
        <v>30</v>
      </c>
      <c r="E127" s="1" t="s">
        <v>31</v>
      </c>
      <c r="F127" s="1" t="s">
        <v>1706</v>
      </c>
      <c r="G127" s="1" t="s">
        <v>1707</v>
      </c>
      <c r="H127" s="1" t="s">
        <v>1183</v>
      </c>
      <c r="I127" s="1" t="s">
        <v>1708</v>
      </c>
      <c r="J127" s="1" t="s">
        <v>1723</v>
      </c>
      <c r="K127" s="1" t="s">
        <v>32</v>
      </c>
      <c r="L127" s="1" t="s">
        <v>32</v>
      </c>
      <c r="M127" s="1" t="s">
        <v>45</v>
      </c>
      <c r="N127" s="1" t="s">
        <v>46</v>
      </c>
      <c r="O127" s="1" t="s">
        <v>56</v>
      </c>
      <c r="P127" s="1" t="s">
        <v>698</v>
      </c>
      <c r="Q127" s="1" t="s">
        <v>134</v>
      </c>
      <c r="R127" s="1" t="s">
        <v>1724</v>
      </c>
      <c r="S127" s="1" t="str">
        <f t="shared" si="3"/>
        <v>CCAMA FLORES, JUAN JOSE</v>
      </c>
      <c r="T127" s="1" t="s">
        <v>50</v>
      </c>
      <c r="U127" s="1" t="s">
        <v>51</v>
      </c>
      <c r="V127" s="1" t="s">
        <v>52</v>
      </c>
      <c r="W127" s="1" t="s">
        <v>1725</v>
      </c>
      <c r="X127" s="3">
        <v>20995</v>
      </c>
      <c r="Y127" s="1" t="s">
        <v>1726</v>
      </c>
      <c r="AB127" s="1" t="s">
        <v>41</v>
      </c>
      <c r="AC127" s="1" t="s">
        <v>42</v>
      </c>
      <c r="AD127" s="1" t="s">
        <v>43</v>
      </c>
    </row>
    <row r="128" spans="1:30" x14ac:dyDescent="0.2">
      <c r="A128" s="1" t="str">
        <f t="shared" si="2"/>
        <v>1151214311E9</v>
      </c>
      <c r="B128" s="1" t="s">
        <v>28</v>
      </c>
      <c r="C128" s="1" t="s">
        <v>29</v>
      </c>
      <c r="D128" s="1" t="s">
        <v>30</v>
      </c>
      <c r="E128" s="1" t="s">
        <v>31</v>
      </c>
      <c r="F128" s="1" t="s">
        <v>1706</v>
      </c>
      <c r="G128" s="1" t="s">
        <v>1707</v>
      </c>
      <c r="H128" s="1" t="s">
        <v>1183</v>
      </c>
      <c r="I128" s="1" t="s">
        <v>1708</v>
      </c>
      <c r="J128" s="1" t="s">
        <v>1727</v>
      </c>
      <c r="K128" s="1" t="s">
        <v>32</v>
      </c>
      <c r="L128" s="1" t="s">
        <v>32</v>
      </c>
      <c r="M128" s="1" t="s">
        <v>45</v>
      </c>
      <c r="N128" s="1" t="s">
        <v>46</v>
      </c>
      <c r="O128" s="1" t="s">
        <v>56</v>
      </c>
      <c r="P128" s="1" t="s">
        <v>864</v>
      </c>
      <c r="Q128" s="1" t="s">
        <v>480</v>
      </c>
      <c r="R128" s="1" t="s">
        <v>1728</v>
      </c>
      <c r="S128" s="1" t="str">
        <f t="shared" si="3"/>
        <v>CHALCO LUNA, INES VICENTA</v>
      </c>
      <c r="T128" s="1" t="s">
        <v>55</v>
      </c>
      <c r="U128" s="1" t="s">
        <v>51</v>
      </c>
      <c r="V128" s="1" t="s">
        <v>52</v>
      </c>
      <c r="W128" s="1" t="s">
        <v>1729</v>
      </c>
      <c r="X128" s="3">
        <v>20841</v>
      </c>
      <c r="Y128" s="1" t="s">
        <v>1730</v>
      </c>
      <c r="AB128" s="1" t="s">
        <v>41</v>
      </c>
      <c r="AC128" s="1" t="s">
        <v>42</v>
      </c>
      <c r="AD128" s="1" t="s">
        <v>43</v>
      </c>
    </row>
    <row r="129" spans="1:30" x14ac:dyDescent="0.2">
      <c r="A129" s="1" t="str">
        <f t="shared" si="2"/>
        <v>1151214321E1</v>
      </c>
      <c r="B129" s="1" t="s">
        <v>28</v>
      </c>
      <c r="C129" s="1" t="s">
        <v>29</v>
      </c>
      <c r="D129" s="1" t="s">
        <v>30</v>
      </c>
      <c r="E129" s="1" t="s">
        <v>31</v>
      </c>
      <c r="F129" s="1" t="s">
        <v>1706</v>
      </c>
      <c r="G129" s="1" t="s">
        <v>1707</v>
      </c>
      <c r="H129" s="1" t="s">
        <v>1183</v>
      </c>
      <c r="I129" s="1" t="s">
        <v>1708</v>
      </c>
      <c r="J129" s="1" t="s">
        <v>1731</v>
      </c>
      <c r="K129" s="1" t="s">
        <v>32</v>
      </c>
      <c r="L129" s="1" t="s">
        <v>32</v>
      </c>
      <c r="M129" s="1" t="s">
        <v>45</v>
      </c>
      <c r="N129" s="1" t="s">
        <v>46</v>
      </c>
      <c r="O129" s="1" t="s">
        <v>56</v>
      </c>
      <c r="P129" s="1" t="s">
        <v>449</v>
      </c>
      <c r="Q129" s="1" t="s">
        <v>161</v>
      </c>
      <c r="R129" s="1" t="s">
        <v>1732</v>
      </c>
      <c r="S129" s="1" t="str">
        <f t="shared" si="3"/>
        <v>ESPINOZA RAMOS, JUAN SABINO</v>
      </c>
      <c r="T129" s="1" t="s">
        <v>50</v>
      </c>
      <c r="U129" s="1" t="s">
        <v>51</v>
      </c>
      <c r="V129" s="1" t="s">
        <v>52</v>
      </c>
      <c r="W129" s="1" t="s">
        <v>1733</v>
      </c>
      <c r="X129" s="3">
        <v>23252</v>
      </c>
      <c r="Y129" s="1" t="s">
        <v>1734</v>
      </c>
      <c r="AB129" s="1" t="s">
        <v>41</v>
      </c>
      <c r="AC129" s="1" t="s">
        <v>42</v>
      </c>
      <c r="AD129" s="1" t="s">
        <v>43</v>
      </c>
    </row>
    <row r="130" spans="1:30" x14ac:dyDescent="0.2">
      <c r="A130" s="1" t="str">
        <f t="shared" si="2"/>
        <v>1151214321E2</v>
      </c>
      <c r="B130" s="1" t="s">
        <v>28</v>
      </c>
      <c r="C130" s="1" t="s">
        <v>29</v>
      </c>
      <c r="D130" s="1" t="s">
        <v>30</v>
      </c>
      <c r="E130" s="1" t="s">
        <v>31</v>
      </c>
      <c r="F130" s="1" t="s">
        <v>1706</v>
      </c>
      <c r="G130" s="1" t="s">
        <v>1707</v>
      </c>
      <c r="H130" s="1" t="s">
        <v>1183</v>
      </c>
      <c r="I130" s="1" t="s">
        <v>1708</v>
      </c>
      <c r="J130" s="1" t="s">
        <v>1735</v>
      </c>
      <c r="K130" s="1" t="s">
        <v>32</v>
      </c>
      <c r="L130" s="1" t="s">
        <v>32</v>
      </c>
      <c r="M130" s="1" t="s">
        <v>45</v>
      </c>
      <c r="N130" s="1" t="s">
        <v>46</v>
      </c>
      <c r="O130" s="1" t="s">
        <v>56</v>
      </c>
      <c r="P130" s="1" t="s">
        <v>134</v>
      </c>
      <c r="Q130" s="1" t="s">
        <v>241</v>
      </c>
      <c r="R130" s="1" t="s">
        <v>1736</v>
      </c>
      <c r="S130" s="1" t="str">
        <f t="shared" si="3"/>
        <v>FLORES ARCE, MIREYA FLAVIA</v>
      </c>
      <c r="T130" s="1" t="s">
        <v>50</v>
      </c>
      <c r="U130" s="1" t="s">
        <v>51</v>
      </c>
      <c r="V130" s="1" t="s">
        <v>52</v>
      </c>
      <c r="W130" s="1" t="s">
        <v>1737</v>
      </c>
      <c r="X130" s="3">
        <v>20947</v>
      </c>
      <c r="Y130" s="1" t="s">
        <v>1738</v>
      </c>
      <c r="AB130" s="1" t="s">
        <v>41</v>
      </c>
      <c r="AC130" s="1" t="s">
        <v>42</v>
      </c>
      <c r="AD130" s="1" t="s">
        <v>43</v>
      </c>
    </row>
    <row r="131" spans="1:30" x14ac:dyDescent="0.2">
      <c r="A131" s="1" t="str">
        <f t="shared" si="2"/>
        <v>1151214321E3</v>
      </c>
      <c r="B131" s="1" t="s">
        <v>28</v>
      </c>
      <c r="C131" s="1" t="s">
        <v>29</v>
      </c>
      <c r="D131" s="1" t="s">
        <v>30</v>
      </c>
      <c r="E131" s="1" t="s">
        <v>31</v>
      </c>
      <c r="F131" s="1" t="s">
        <v>1706</v>
      </c>
      <c r="G131" s="1" t="s">
        <v>1707</v>
      </c>
      <c r="H131" s="1" t="s">
        <v>1183</v>
      </c>
      <c r="I131" s="1" t="s">
        <v>1708</v>
      </c>
      <c r="J131" s="1" t="s">
        <v>1739</v>
      </c>
      <c r="K131" s="1" t="s">
        <v>32</v>
      </c>
      <c r="L131" s="1" t="s">
        <v>32</v>
      </c>
      <c r="M131" s="1" t="s">
        <v>45</v>
      </c>
      <c r="N131" s="1" t="s">
        <v>46</v>
      </c>
      <c r="O131" s="1" t="s">
        <v>56</v>
      </c>
      <c r="P131" s="1" t="s">
        <v>134</v>
      </c>
      <c r="Q131" s="1" t="s">
        <v>630</v>
      </c>
      <c r="R131" s="1" t="s">
        <v>1088</v>
      </c>
      <c r="S131" s="1" t="str">
        <f t="shared" si="3"/>
        <v>FLORES LIMACHE, LUCIANO</v>
      </c>
      <c r="T131" s="1" t="s">
        <v>50</v>
      </c>
      <c r="U131" s="1" t="s">
        <v>51</v>
      </c>
      <c r="V131" s="1" t="s">
        <v>52</v>
      </c>
      <c r="W131" s="1" t="s">
        <v>1740</v>
      </c>
      <c r="X131" s="3">
        <v>20240</v>
      </c>
      <c r="Y131" s="1" t="s">
        <v>1741</v>
      </c>
      <c r="AB131" s="1" t="s">
        <v>41</v>
      </c>
      <c r="AC131" s="1" t="s">
        <v>42</v>
      </c>
      <c r="AD131" s="1" t="s">
        <v>43</v>
      </c>
    </row>
    <row r="132" spans="1:30" x14ac:dyDescent="0.2">
      <c r="A132" s="1" t="str">
        <f t="shared" ref="A132:A195" si="4">J132</f>
        <v>1151214321E5</v>
      </c>
      <c r="B132" s="1" t="s">
        <v>28</v>
      </c>
      <c r="C132" s="1" t="s">
        <v>29</v>
      </c>
      <c r="D132" s="1" t="s">
        <v>30</v>
      </c>
      <c r="E132" s="1" t="s">
        <v>31</v>
      </c>
      <c r="F132" s="1" t="s">
        <v>1706</v>
      </c>
      <c r="G132" s="1" t="s">
        <v>1707</v>
      </c>
      <c r="H132" s="1" t="s">
        <v>1183</v>
      </c>
      <c r="I132" s="1" t="s">
        <v>1708</v>
      </c>
      <c r="J132" s="1" t="s">
        <v>1742</v>
      </c>
      <c r="K132" s="1" t="s">
        <v>32</v>
      </c>
      <c r="L132" s="1" t="s">
        <v>32</v>
      </c>
      <c r="M132" s="1" t="s">
        <v>45</v>
      </c>
      <c r="N132" s="1" t="s">
        <v>46</v>
      </c>
      <c r="O132" s="1" t="s">
        <v>56</v>
      </c>
      <c r="P132" s="1" t="s">
        <v>971</v>
      </c>
      <c r="Q132" s="1" t="s">
        <v>1151</v>
      </c>
      <c r="R132" s="1" t="s">
        <v>1743</v>
      </c>
      <c r="S132" s="1" t="str">
        <f t="shared" ref="S132:S195" si="5">CONCATENATE(P132," ",Q132,", ",R132)</f>
        <v>HUARSAYA MOROCCO, JERONIMO</v>
      </c>
      <c r="T132" s="1" t="s">
        <v>63</v>
      </c>
      <c r="U132" s="1" t="s">
        <v>51</v>
      </c>
      <c r="V132" s="1" t="s">
        <v>52</v>
      </c>
      <c r="W132" s="1" t="s">
        <v>1744</v>
      </c>
      <c r="X132" s="3">
        <v>24308</v>
      </c>
      <c r="Y132" s="1" t="s">
        <v>1745</v>
      </c>
      <c r="AB132" s="1" t="s">
        <v>41</v>
      </c>
      <c r="AC132" s="1" t="s">
        <v>42</v>
      </c>
      <c r="AD132" s="1" t="s">
        <v>43</v>
      </c>
    </row>
    <row r="133" spans="1:30" x14ac:dyDescent="0.2">
      <c r="A133" s="1" t="str">
        <f t="shared" si="4"/>
        <v>1151214321E6</v>
      </c>
      <c r="B133" s="1" t="s">
        <v>28</v>
      </c>
      <c r="C133" s="1" t="s">
        <v>29</v>
      </c>
      <c r="D133" s="1" t="s">
        <v>30</v>
      </c>
      <c r="E133" s="1" t="s">
        <v>31</v>
      </c>
      <c r="F133" s="1" t="s">
        <v>1706</v>
      </c>
      <c r="G133" s="1" t="s">
        <v>1707</v>
      </c>
      <c r="H133" s="1" t="s">
        <v>1183</v>
      </c>
      <c r="I133" s="1" t="s">
        <v>1708</v>
      </c>
      <c r="J133" s="1" t="s">
        <v>1746</v>
      </c>
      <c r="K133" s="1" t="s">
        <v>32</v>
      </c>
      <c r="L133" s="1" t="s">
        <v>32</v>
      </c>
      <c r="M133" s="1" t="s">
        <v>45</v>
      </c>
      <c r="N133" s="1" t="s">
        <v>46</v>
      </c>
      <c r="O133" s="1" t="s">
        <v>1747</v>
      </c>
      <c r="P133" s="1" t="s">
        <v>82</v>
      </c>
      <c r="Q133" s="1" t="s">
        <v>168</v>
      </c>
      <c r="R133" s="1" t="s">
        <v>1748</v>
      </c>
      <c r="S133" s="1" t="str">
        <f t="shared" si="5"/>
        <v>QUISPE CHURA, SEGUNDINO</v>
      </c>
      <c r="T133" s="1" t="s">
        <v>50</v>
      </c>
      <c r="U133" s="1" t="s">
        <v>51</v>
      </c>
      <c r="V133" s="1" t="s">
        <v>52</v>
      </c>
      <c r="W133" s="1" t="s">
        <v>1749</v>
      </c>
      <c r="X133" s="3">
        <v>22422</v>
      </c>
      <c r="Y133" s="1" t="s">
        <v>1750</v>
      </c>
      <c r="AB133" s="1" t="s">
        <v>41</v>
      </c>
      <c r="AC133" s="1" t="s">
        <v>42</v>
      </c>
      <c r="AD133" s="1" t="s">
        <v>43</v>
      </c>
    </row>
    <row r="134" spans="1:30" x14ac:dyDescent="0.2">
      <c r="A134" s="1" t="str">
        <f t="shared" si="4"/>
        <v>1151214321E7</v>
      </c>
      <c r="B134" s="1" t="s">
        <v>28</v>
      </c>
      <c r="C134" s="1" t="s">
        <v>29</v>
      </c>
      <c r="D134" s="1" t="s">
        <v>30</v>
      </c>
      <c r="E134" s="1" t="s">
        <v>31</v>
      </c>
      <c r="F134" s="1" t="s">
        <v>1706</v>
      </c>
      <c r="G134" s="1" t="s">
        <v>1707</v>
      </c>
      <c r="H134" s="1" t="s">
        <v>1183</v>
      </c>
      <c r="I134" s="1" t="s">
        <v>1708</v>
      </c>
      <c r="J134" s="1" t="s">
        <v>1751</v>
      </c>
      <c r="K134" s="1" t="s">
        <v>32</v>
      </c>
      <c r="L134" s="1" t="s">
        <v>32</v>
      </c>
      <c r="M134" s="1" t="s">
        <v>45</v>
      </c>
      <c r="N134" s="1" t="s">
        <v>46</v>
      </c>
      <c r="O134" s="1" t="s">
        <v>56</v>
      </c>
      <c r="P134" s="1" t="s">
        <v>114</v>
      </c>
      <c r="Q134" s="1" t="s">
        <v>331</v>
      </c>
      <c r="R134" s="1" t="s">
        <v>441</v>
      </c>
      <c r="S134" s="1" t="str">
        <f t="shared" si="5"/>
        <v>MAMANI LLANOS, FELIX</v>
      </c>
      <c r="T134" s="1" t="s">
        <v>50</v>
      </c>
      <c r="U134" s="1" t="s">
        <v>51</v>
      </c>
      <c r="V134" s="1" t="s">
        <v>52</v>
      </c>
      <c r="W134" s="1" t="s">
        <v>1752</v>
      </c>
      <c r="X134" s="3">
        <v>20141</v>
      </c>
      <c r="Y134" s="1" t="s">
        <v>1753</v>
      </c>
      <c r="AB134" s="1" t="s">
        <v>41</v>
      </c>
      <c r="AC134" s="1" t="s">
        <v>42</v>
      </c>
      <c r="AD134" s="1" t="s">
        <v>43</v>
      </c>
    </row>
    <row r="135" spans="1:30" x14ac:dyDescent="0.2">
      <c r="A135" s="1" t="str">
        <f t="shared" si="4"/>
        <v>1151214331E0</v>
      </c>
      <c r="B135" s="1" t="s">
        <v>28</v>
      </c>
      <c r="C135" s="1" t="s">
        <v>29</v>
      </c>
      <c r="D135" s="1" t="s">
        <v>30</v>
      </c>
      <c r="E135" s="1" t="s">
        <v>31</v>
      </c>
      <c r="F135" s="1" t="s">
        <v>1706</v>
      </c>
      <c r="G135" s="1" t="s">
        <v>1707</v>
      </c>
      <c r="H135" s="1" t="s">
        <v>1183</v>
      </c>
      <c r="I135" s="1" t="s">
        <v>1708</v>
      </c>
      <c r="J135" s="1" t="s">
        <v>1754</v>
      </c>
      <c r="K135" s="1" t="s">
        <v>32</v>
      </c>
      <c r="L135" s="1" t="s">
        <v>32</v>
      </c>
      <c r="M135" s="1" t="s">
        <v>45</v>
      </c>
      <c r="N135" s="1" t="s">
        <v>46</v>
      </c>
      <c r="O135" s="1" t="s">
        <v>56</v>
      </c>
      <c r="P135" s="1" t="s">
        <v>82</v>
      </c>
      <c r="Q135" s="1" t="s">
        <v>165</v>
      </c>
      <c r="R135" s="1" t="s">
        <v>1755</v>
      </c>
      <c r="S135" s="1" t="str">
        <f t="shared" si="5"/>
        <v>QUISPE PEREZ, LODY YURI</v>
      </c>
      <c r="T135" s="1" t="s">
        <v>55</v>
      </c>
      <c r="U135" s="1" t="s">
        <v>51</v>
      </c>
      <c r="V135" s="1" t="s">
        <v>52</v>
      </c>
      <c r="W135" s="1" t="s">
        <v>1756</v>
      </c>
      <c r="X135" s="3">
        <v>25162</v>
      </c>
      <c r="Y135" s="1" t="s">
        <v>1757</v>
      </c>
      <c r="AB135" s="1" t="s">
        <v>41</v>
      </c>
      <c r="AC135" s="1" t="s">
        <v>42</v>
      </c>
      <c r="AD135" s="1" t="s">
        <v>43</v>
      </c>
    </row>
    <row r="136" spans="1:30" x14ac:dyDescent="0.2">
      <c r="A136" s="1" t="str">
        <f t="shared" si="4"/>
        <v>1151214331E2</v>
      </c>
      <c r="B136" s="1" t="s">
        <v>28</v>
      </c>
      <c r="C136" s="1" t="s">
        <v>29</v>
      </c>
      <c r="D136" s="1" t="s">
        <v>30</v>
      </c>
      <c r="E136" s="1" t="s">
        <v>31</v>
      </c>
      <c r="F136" s="1" t="s">
        <v>1706</v>
      </c>
      <c r="G136" s="1" t="s">
        <v>1707</v>
      </c>
      <c r="H136" s="1" t="s">
        <v>1183</v>
      </c>
      <c r="I136" s="1" t="s">
        <v>1708</v>
      </c>
      <c r="J136" s="1" t="s">
        <v>1758</v>
      </c>
      <c r="K136" s="1" t="s">
        <v>32</v>
      </c>
      <c r="L136" s="1" t="s">
        <v>32</v>
      </c>
      <c r="M136" s="1" t="s">
        <v>45</v>
      </c>
      <c r="N136" s="1" t="s">
        <v>46</v>
      </c>
      <c r="O136" s="1" t="s">
        <v>56</v>
      </c>
      <c r="P136" s="1" t="s">
        <v>447</v>
      </c>
      <c r="Q136" s="1" t="s">
        <v>589</v>
      </c>
      <c r="R136" s="1" t="s">
        <v>970</v>
      </c>
      <c r="S136" s="1" t="str">
        <f t="shared" si="5"/>
        <v>PAURO QUENAYA, JAIME</v>
      </c>
      <c r="T136" s="1" t="s">
        <v>50</v>
      </c>
      <c r="U136" s="1" t="s">
        <v>51</v>
      </c>
      <c r="V136" s="1" t="s">
        <v>52</v>
      </c>
      <c r="W136" s="1" t="s">
        <v>1759</v>
      </c>
      <c r="X136" s="3">
        <v>23453</v>
      </c>
      <c r="Y136" s="1" t="s">
        <v>1760</v>
      </c>
      <c r="AB136" s="1" t="s">
        <v>41</v>
      </c>
      <c r="AC136" s="1" t="s">
        <v>42</v>
      </c>
      <c r="AD136" s="1" t="s">
        <v>43</v>
      </c>
    </row>
    <row r="137" spans="1:30" x14ac:dyDescent="0.2">
      <c r="A137" s="1" t="str">
        <f t="shared" si="4"/>
        <v>1151214331E3</v>
      </c>
      <c r="B137" s="1" t="s">
        <v>28</v>
      </c>
      <c r="C137" s="1" t="s">
        <v>29</v>
      </c>
      <c r="D137" s="1" t="s">
        <v>30</v>
      </c>
      <c r="E137" s="1" t="s">
        <v>31</v>
      </c>
      <c r="F137" s="1" t="s">
        <v>1706</v>
      </c>
      <c r="G137" s="1" t="s">
        <v>1707</v>
      </c>
      <c r="H137" s="1" t="s">
        <v>1183</v>
      </c>
      <c r="I137" s="1" t="s">
        <v>1708</v>
      </c>
      <c r="J137" s="1" t="s">
        <v>1761</v>
      </c>
      <c r="K137" s="1" t="s">
        <v>32</v>
      </c>
      <c r="L137" s="1" t="s">
        <v>32</v>
      </c>
      <c r="M137" s="1" t="s">
        <v>45</v>
      </c>
      <c r="N137" s="1" t="s">
        <v>46</v>
      </c>
      <c r="O137" s="1" t="s">
        <v>56</v>
      </c>
      <c r="P137" s="1" t="s">
        <v>165</v>
      </c>
      <c r="Q137" s="1" t="s">
        <v>141</v>
      </c>
      <c r="R137" s="1" t="s">
        <v>1762</v>
      </c>
      <c r="S137" s="1" t="str">
        <f t="shared" si="5"/>
        <v>PEREZ CRUZ, ISIDRO MANUEL</v>
      </c>
      <c r="T137" s="1" t="s">
        <v>50</v>
      </c>
      <c r="U137" s="1" t="s">
        <v>51</v>
      </c>
      <c r="V137" s="1" t="s">
        <v>52</v>
      </c>
      <c r="W137" s="1" t="s">
        <v>1763</v>
      </c>
      <c r="X137" s="3">
        <v>20623</v>
      </c>
      <c r="Y137" s="1" t="s">
        <v>1764</v>
      </c>
      <c r="AB137" s="1" t="s">
        <v>41</v>
      </c>
      <c r="AC137" s="1" t="s">
        <v>42</v>
      </c>
      <c r="AD137" s="1" t="s">
        <v>43</v>
      </c>
    </row>
    <row r="138" spans="1:30" x14ac:dyDescent="0.2">
      <c r="A138" s="1" t="str">
        <f t="shared" si="4"/>
        <v>1151214341E1</v>
      </c>
      <c r="B138" s="1" t="s">
        <v>28</v>
      </c>
      <c r="C138" s="1" t="s">
        <v>29</v>
      </c>
      <c r="D138" s="1" t="s">
        <v>30</v>
      </c>
      <c r="E138" s="1" t="s">
        <v>31</v>
      </c>
      <c r="F138" s="1" t="s">
        <v>1706</v>
      </c>
      <c r="G138" s="1" t="s">
        <v>1707</v>
      </c>
      <c r="H138" s="1" t="s">
        <v>1183</v>
      </c>
      <c r="I138" s="1" t="s">
        <v>1708</v>
      </c>
      <c r="J138" s="1" t="s">
        <v>1765</v>
      </c>
      <c r="K138" s="1" t="s">
        <v>32</v>
      </c>
      <c r="L138" s="1" t="s">
        <v>32</v>
      </c>
      <c r="M138" s="1" t="s">
        <v>45</v>
      </c>
      <c r="N138" s="1" t="s">
        <v>46</v>
      </c>
      <c r="O138" s="1" t="s">
        <v>1766</v>
      </c>
      <c r="P138" s="1" t="s">
        <v>147</v>
      </c>
      <c r="Q138" s="1" t="s">
        <v>137</v>
      </c>
      <c r="R138" s="1" t="s">
        <v>1767</v>
      </c>
      <c r="S138" s="1" t="str">
        <f t="shared" si="5"/>
        <v>ROMERO HERRERA, FREDDY FRANS</v>
      </c>
      <c r="T138" s="1" t="s">
        <v>63</v>
      </c>
      <c r="U138" s="1" t="s">
        <v>51</v>
      </c>
      <c r="V138" s="1" t="s">
        <v>52</v>
      </c>
      <c r="W138" s="1" t="s">
        <v>1768</v>
      </c>
      <c r="X138" s="3">
        <v>28043</v>
      </c>
      <c r="Y138" s="1" t="s">
        <v>1769</v>
      </c>
      <c r="Z138" s="3">
        <v>42795</v>
      </c>
      <c r="AB138" s="1" t="s">
        <v>41</v>
      </c>
      <c r="AC138" s="1" t="s">
        <v>42</v>
      </c>
      <c r="AD138" s="1" t="s">
        <v>43</v>
      </c>
    </row>
    <row r="139" spans="1:30" x14ac:dyDescent="0.2">
      <c r="A139" s="1" t="str">
        <f t="shared" si="4"/>
        <v>1151214341E2</v>
      </c>
      <c r="B139" s="1" t="s">
        <v>28</v>
      </c>
      <c r="C139" s="1" t="s">
        <v>29</v>
      </c>
      <c r="D139" s="1" t="s">
        <v>30</v>
      </c>
      <c r="E139" s="1" t="s">
        <v>31</v>
      </c>
      <c r="F139" s="1" t="s">
        <v>1706</v>
      </c>
      <c r="G139" s="1" t="s">
        <v>1707</v>
      </c>
      <c r="H139" s="1" t="s">
        <v>1183</v>
      </c>
      <c r="I139" s="1" t="s">
        <v>1708</v>
      </c>
      <c r="J139" s="1" t="s">
        <v>1770</v>
      </c>
      <c r="K139" s="1" t="s">
        <v>32</v>
      </c>
      <c r="L139" s="1" t="s">
        <v>32</v>
      </c>
      <c r="M139" s="1" t="s">
        <v>45</v>
      </c>
      <c r="N139" s="1" t="s">
        <v>46</v>
      </c>
      <c r="O139" s="1" t="s">
        <v>56</v>
      </c>
      <c r="P139" s="1" t="s">
        <v>1771</v>
      </c>
      <c r="Q139" s="1" t="s">
        <v>121</v>
      </c>
      <c r="R139" s="1" t="s">
        <v>450</v>
      </c>
      <c r="S139" s="1" t="str">
        <f t="shared" si="5"/>
        <v>SUMI PAREDES, VICTOR</v>
      </c>
      <c r="T139" s="1" t="s">
        <v>55</v>
      </c>
      <c r="U139" s="1" t="s">
        <v>51</v>
      </c>
      <c r="V139" s="1" t="s">
        <v>52</v>
      </c>
      <c r="W139" s="1" t="s">
        <v>1772</v>
      </c>
      <c r="X139" s="3">
        <v>22762</v>
      </c>
      <c r="Y139" s="1" t="s">
        <v>1773</v>
      </c>
      <c r="AB139" s="1" t="s">
        <v>41</v>
      </c>
      <c r="AC139" s="1" t="s">
        <v>42</v>
      </c>
      <c r="AD139" s="1" t="s">
        <v>43</v>
      </c>
    </row>
    <row r="140" spans="1:30" x14ac:dyDescent="0.2">
      <c r="A140" s="1" t="str">
        <f t="shared" si="4"/>
        <v>1151214341E3</v>
      </c>
      <c r="B140" s="1" t="s">
        <v>28</v>
      </c>
      <c r="C140" s="1" t="s">
        <v>29</v>
      </c>
      <c r="D140" s="1" t="s">
        <v>30</v>
      </c>
      <c r="E140" s="1" t="s">
        <v>31</v>
      </c>
      <c r="F140" s="1" t="s">
        <v>1706</v>
      </c>
      <c r="G140" s="1" t="s">
        <v>1707</v>
      </c>
      <c r="H140" s="1" t="s">
        <v>1183</v>
      </c>
      <c r="I140" s="1" t="s">
        <v>1708</v>
      </c>
      <c r="J140" s="1" t="s">
        <v>1774</v>
      </c>
      <c r="K140" s="1" t="s">
        <v>32</v>
      </c>
      <c r="L140" s="1" t="s">
        <v>32</v>
      </c>
      <c r="M140" s="1" t="s">
        <v>45</v>
      </c>
      <c r="N140" s="1" t="s">
        <v>46</v>
      </c>
      <c r="O140" s="1" t="s">
        <v>56</v>
      </c>
      <c r="P140" s="1" t="s">
        <v>1775</v>
      </c>
      <c r="Q140" s="1" t="s">
        <v>947</v>
      </c>
      <c r="R140" s="1" t="s">
        <v>1776</v>
      </c>
      <c r="S140" s="1" t="str">
        <f t="shared" si="5"/>
        <v>TACORA CAUNA, ENRIQUE</v>
      </c>
      <c r="T140" s="1" t="s">
        <v>63</v>
      </c>
      <c r="U140" s="1" t="s">
        <v>51</v>
      </c>
      <c r="V140" s="1" t="s">
        <v>52</v>
      </c>
      <c r="W140" s="1" t="s">
        <v>1777</v>
      </c>
      <c r="X140" s="3">
        <v>25034</v>
      </c>
      <c r="Y140" s="1" t="s">
        <v>1778</v>
      </c>
      <c r="AB140" s="1" t="s">
        <v>41</v>
      </c>
      <c r="AC140" s="1" t="s">
        <v>42</v>
      </c>
      <c r="AD140" s="1" t="s">
        <v>43</v>
      </c>
    </row>
    <row r="141" spans="1:30" x14ac:dyDescent="0.2">
      <c r="A141" s="1" t="str">
        <f t="shared" si="4"/>
        <v>1151214341E4</v>
      </c>
      <c r="B141" s="1" t="s">
        <v>28</v>
      </c>
      <c r="C141" s="1" t="s">
        <v>29</v>
      </c>
      <c r="D141" s="1" t="s">
        <v>30</v>
      </c>
      <c r="E141" s="1" t="s">
        <v>31</v>
      </c>
      <c r="F141" s="1" t="s">
        <v>1706</v>
      </c>
      <c r="G141" s="1" t="s">
        <v>1707</v>
      </c>
      <c r="H141" s="1" t="s">
        <v>1183</v>
      </c>
      <c r="I141" s="1" t="s">
        <v>1708</v>
      </c>
      <c r="J141" s="1" t="s">
        <v>1779</v>
      </c>
      <c r="K141" s="1" t="s">
        <v>32</v>
      </c>
      <c r="L141" s="1" t="s">
        <v>32</v>
      </c>
      <c r="M141" s="1" t="s">
        <v>45</v>
      </c>
      <c r="N141" s="1" t="s">
        <v>46</v>
      </c>
      <c r="O141" s="1" t="s">
        <v>56</v>
      </c>
      <c r="P141" s="1" t="s">
        <v>130</v>
      </c>
      <c r="Q141" s="1" t="s">
        <v>779</v>
      </c>
      <c r="R141" s="1" t="s">
        <v>370</v>
      </c>
      <c r="S141" s="1" t="str">
        <f t="shared" si="5"/>
        <v>TORRES CAMACHO, MARIA ANTONIETA</v>
      </c>
      <c r="T141" s="1" t="s">
        <v>50</v>
      </c>
      <c r="U141" s="1" t="s">
        <v>51</v>
      </c>
      <c r="V141" s="1" t="s">
        <v>52</v>
      </c>
      <c r="W141" s="1" t="s">
        <v>1780</v>
      </c>
      <c r="X141" s="3">
        <v>22258</v>
      </c>
      <c r="Y141" s="1" t="s">
        <v>1781</v>
      </c>
      <c r="AB141" s="1" t="s">
        <v>41</v>
      </c>
      <c r="AC141" s="1" t="s">
        <v>42</v>
      </c>
      <c r="AD141" s="1" t="s">
        <v>43</v>
      </c>
    </row>
    <row r="142" spans="1:30" x14ac:dyDescent="0.2">
      <c r="A142" s="1" t="str">
        <f t="shared" si="4"/>
        <v>1151214341E9</v>
      </c>
      <c r="B142" s="1" t="s">
        <v>28</v>
      </c>
      <c r="C142" s="1" t="s">
        <v>29</v>
      </c>
      <c r="D142" s="1" t="s">
        <v>30</v>
      </c>
      <c r="E142" s="1" t="s">
        <v>31</v>
      </c>
      <c r="F142" s="1" t="s">
        <v>1706</v>
      </c>
      <c r="G142" s="1" t="s">
        <v>1707</v>
      </c>
      <c r="H142" s="1" t="s">
        <v>1183</v>
      </c>
      <c r="I142" s="1" t="s">
        <v>1708</v>
      </c>
      <c r="J142" s="1" t="s">
        <v>1782</v>
      </c>
      <c r="K142" s="1" t="s">
        <v>32</v>
      </c>
      <c r="L142" s="1" t="s">
        <v>32</v>
      </c>
      <c r="M142" s="1" t="s">
        <v>45</v>
      </c>
      <c r="N142" s="1" t="s">
        <v>66</v>
      </c>
      <c r="O142" s="1" t="s">
        <v>1239</v>
      </c>
      <c r="P142" s="1" t="s">
        <v>402</v>
      </c>
      <c r="Q142" s="1" t="s">
        <v>129</v>
      </c>
      <c r="R142" s="1" t="s">
        <v>519</v>
      </c>
      <c r="S142" s="1" t="str">
        <f t="shared" si="5"/>
        <v>RAMIREZ QUILCA, NELLY</v>
      </c>
      <c r="T142" s="1" t="s">
        <v>69</v>
      </c>
      <c r="U142" s="1" t="s">
        <v>51</v>
      </c>
      <c r="V142" s="1" t="s">
        <v>52</v>
      </c>
      <c r="W142" s="1" t="s">
        <v>1783</v>
      </c>
      <c r="X142" s="3">
        <v>27194</v>
      </c>
      <c r="Y142" s="1" t="s">
        <v>1784</v>
      </c>
      <c r="Z142" s="3">
        <v>42795</v>
      </c>
      <c r="AA142" s="3">
        <v>43100</v>
      </c>
      <c r="AB142" s="1" t="s">
        <v>41</v>
      </c>
      <c r="AC142" s="1" t="s">
        <v>71</v>
      </c>
      <c r="AD142" s="1" t="s">
        <v>43</v>
      </c>
    </row>
    <row r="143" spans="1:30" x14ac:dyDescent="0.2">
      <c r="A143" s="1" t="str">
        <f t="shared" si="4"/>
        <v>1151214351E1</v>
      </c>
      <c r="B143" s="1" t="s">
        <v>28</v>
      </c>
      <c r="C143" s="1" t="s">
        <v>29</v>
      </c>
      <c r="D143" s="1" t="s">
        <v>30</v>
      </c>
      <c r="E143" s="1" t="s">
        <v>31</v>
      </c>
      <c r="F143" s="1" t="s">
        <v>1706</v>
      </c>
      <c r="G143" s="1" t="s">
        <v>1707</v>
      </c>
      <c r="H143" s="1" t="s">
        <v>1183</v>
      </c>
      <c r="I143" s="1" t="s">
        <v>1708</v>
      </c>
      <c r="J143" s="1" t="s">
        <v>1785</v>
      </c>
      <c r="K143" s="1" t="s">
        <v>32</v>
      </c>
      <c r="L143" s="1" t="s">
        <v>32</v>
      </c>
      <c r="M143" s="1" t="s">
        <v>45</v>
      </c>
      <c r="N143" s="1" t="s">
        <v>46</v>
      </c>
      <c r="O143" s="1" t="s">
        <v>1786</v>
      </c>
      <c r="P143" s="1" t="s">
        <v>165</v>
      </c>
      <c r="Q143" s="1" t="s">
        <v>114</v>
      </c>
      <c r="R143" s="1" t="s">
        <v>294</v>
      </c>
      <c r="S143" s="1" t="str">
        <f t="shared" si="5"/>
        <v>PEREZ MAMANI, FRANCISCA</v>
      </c>
      <c r="T143" s="1" t="s">
        <v>55</v>
      </c>
      <c r="U143" s="1" t="s">
        <v>51</v>
      </c>
      <c r="V143" s="1" t="s">
        <v>52</v>
      </c>
      <c r="W143" s="1" t="s">
        <v>1787</v>
      </c>
      <c r="X143" s="3">
        <v>20007</v>
      </c>
      <c r="Y143" s="1" t="s">
        <v>1788</v>
      </c>
      <c r="AB143" s="1" t="s">
        <v>41</v>
      </c>
      <c r="AC143" s="1" t="s">
        <v>42</v>
      </c>
      <c r="AD143" s="1" t="s">
        <v>43</v>
      </c>
    </row>
    <row r="144" spans="1:30" x14ac:dyDescent="0.2">
      <c r="A144" s="1" t="str">
        <f t="shared" si="4"/>
        <v>1151214351E3</v>
      </c>
      <c r="B144" s="1" t="s">
        <v>28</v>
      </c>
      <c r="C144" s="1" t="s">
        <v>29</v>
      </c>
      <c r="D144" s="1" t="s">
        <v>30</v>
      </c>
      <c r="E144" s="1" t="s">
        <v>31</v>
      </c>
      <c r="F144" s="1" t="s">
        <v>1706</v>
      </c>
      <c r="G144" s="1" t="s">
        <v>1707</v>
      </c>
      <c r="H144" s="1" t="s">
        <v>1183</v>
      </c>
      <c r="I144" s="1" t="s">
        <v>1708</v>
      </c>
      <c r="J144" s="1" t="s">
        <v>1789</v>
      </c>
      <c r="K144" s="1" t="s">
        <v>32</v>
      </c>
      <c r="L144" s="1" t="s">
        <v>32</v>
      </c>
      <c r="M144" s="1" t="s">
        <v>45</v>
      </c>
      <c r="N144" s="1" t="s">
        <v>46</v>
      </c>
      <c r="O144" s="1" t="s">
        <v>326</v>
      </c>
      <c r="P144" s="1" t="s">
        <v>1790</v>
      </c>
      <c r="Q144" s="1" t="s">
        <v>557</v>
      </c>
      <c r="R144" s="1" t="s">
        <v>1791</v>
      </c>
      <c r="S144" s="1" t="str">
        <f t="shared" si="5"/>
        <v>LIVISI ASTRULLA, JULIO ENRIQUE</v>
      </c>
      <c r="T144" s="1" t="s">
        <v>50</v>
      </c>
      <c r="U144" s="1" t="s">
        <v>51</v>
      </c>
      <c r="V144" s="1" t="s">
        <v>52</v>
      </c>
      <c r="W144" s="1" t="s">
        <v>1792</v>
      </c>
      <c r="X144" s="3">
        <v>21717</v>
      </c>
      <c r="Y144" s="1" t="s">
        <v>1793</v>
      </c>
      <c r="AB144" s="1" t="s">
        <v>41</v>
      </c>
      <c r="AC144" s="1" t="s">
        <v>42</v>
      </c>
      <c r="AD144" s="1" t="s">
        <v>43</v>
      </c>
    </row>
    <row r="145" spans="1:30" x14ac:dyDescent="0.2">
      <c r="A145" s="1" t="str">
        <f t="shared" si="4"/>
        <v>1151214351E4</v>
      </c>
      <c r="B145" s="1" t="s">
        <v>28</v>
      </c>
      <c r="C145" s="1" t="s">
        <v>29</v>
      </c>
      <c r="D145" s="1" t="s">
        <v>30</v>
      </c>
      <c r="E145" s="1" t="s">
        <v>31</v>
      </c>
      <c r="F145" s="1" t="s">
        <v>1706</v>
      </c>
      <c r="G145" s="1" t="s">
        <v>1707</v>
      </c>
      <c r="H145" s="1" t="s">
        <v>1183</v>
      </c>
      <c r="I145" s="1" t="s">
        <v>1708</v>
      </c>
      <c r="J145" s="1" t="s">
        <v>1794</v>
      </c>
      <c r="K145" s="1" t="s">
        <v>32</v>
      </c>
      <c r="L145" s="1" t="s">
        <v>32</v>
      </c>
      <c r="M145" s="1" t="s">
        <v>45</v>
      </c>
      <c r="N145" s="1" t="s">
        <v>46</v>
      </c>
      <c r="O145" s="1" t="s">
        <v>326</v>
      </c>
      <c r="P145" s="1" t="s">
        <v>82</v>
      </c>
      <c r="Q145" s="1" t="s">
        <v>188</v>
      </c>
      <c r="R145" s="1" t="s">
        <v>297</v>
      </c>
      <c r="S145" s="1" t="str">
        <f t="shared" si="5"/>
        <v>QUISPE TITO, MARTIN</v>
      </c>
      <c r="T145" s="1" t="s">
        <v>50</v>
      </c>
      <c r="U145" s="1" t="s">
        <v>51</v>
      </c>
      <c r="V145" s="1" t="s">
        <v>52</v>
      </c>
      <c r="W145" s="1" t="s">
        <v>1795</v>
      </c>
      <c r="X145" s="3">
        <v>22463</v>
      </c>
      <c r="Y145" s="1" t="s">
        <v>1796</v>
      </c>
      <c r="AB145" s="1" t="s">
        <v>41</v>
      </c>
      <c r="AC145" s="1" t="s">
        <v>42</v>
      </c>
      <c r="AD145" s="1" t="s">
        <v>43</v>
      </c>
    </row>
    <row r="146" spans="1:30" x14ac:dyDescent="0.2">
      <c r="A146" s="1" t="str">
        <f t="shared" si="4"/>
        <v>1151214351E5</v>
      </c>
      <c r="B146" s="1" t="s">
        <v>28</v>
      </c>
      <c r="C146" s="1" t="s">
        <v>29</v>
      </c>
      <c r="D146" s="1" t="s">
        <v>30</v>
      </c>
      <c r="E146" s="1" t="s">
        <v>31</v>
      </c>
      <c r="F146" s="1" t="s">
        <v>1706</v>
      </c>
      <c r="G146" s="1" t="s">
        <v>1707</v>
      </c>
      <c r="H146" s="1" t="s">
        <v>1183</v>
      </c>
      <c r="I146" s="1" t="s">
        <v>1708</v>
      </c>
      <c r="J146" s="1" t="s">
        <v>1797</v>
      </c>
      <c r="K146" s="1" t="s">
        <v>32</v>
      </c>
      <c r="L146" s="1" t="s">
        <v>32</v>
      </c>
      <c r="M146" s="1" t="s">
        <v>45</v>
      </c>
      <c r="N146" s="1" t="s">
        <v>46</v>
      </c>
      <c r="O146" s="1" t="s">
        <v>1798</v>
      </c>
      <c r="P146" s="1" t="s">
        <v>198</v>
      </c>
      <c r="Q146" s="1" t="s">
        <v>415</v>
      </c>
      <c r="R146" s="1" t="s">
        <v>132</v>
      </c>
      <c r="S146" s="1" t="str">
        <f t="shared" si="5"/>
        <v>PANCA HUMPIRI, JULIA</v>
      </c>
      <c r="T146" s="1" t="s">
        <v>69</v>
      </c>
      <c r="U146" s="1" t="s">
        <v>51</v>
      </c>
      <c r="V146" s="1" t="s">
        <v>52</v>
      </c>
      <c r="W146" s="1" t="s">
        <v>1799</v>
      </c>
      <c r="X146" s="3">
        <v>25373</v>
      </c>
      <c r="Y146" s="1" t="s">
        <v>1800</v>
      </c>
      <c r="AB146" s="1" t="s">
        <v>41</v>
      </c>
      <c r="AC146" s="1" t="s">
        <v>42</v>
      </c>
      <c r="AD146" s="1" t="s">
        <v>43</v>
      </c>
    </row>
    <row r="147" spans="1:30" x14ac:dyDescent="0.2">
      <c r="A147" s="1" t="str">
        <f t="shared" si="4"/>
        <v>1151214311E7</v>
      </c>
      <c r="B147" s="1" t="s">
        <v>28</v>
      </c>
      <c r="C147" s="1" t="s">
        <v>29</v>
      </c>
      <c r="D147" s="1" t="s">
        <v>30</v>
      </c>
      <c r="E147" s="1" t="s">
        <v>31</v>
      </c>
      <c r="F147" s="1" t="s">
        <v>1706</v>
      </c>
      <c r="G147" s="1" t="s">
        <v>1707</v>
      </c>
      <c r="H147" s="1" t="s">
        <v>1183</v>
      </c>
      <c r="I147" s="1" t="s">
        <v>1708</v>
      </c>
      <c r="J147" s="1" t="s">
        <v>1801</v>
      </c>
      <c r="K147" s="1" t="s">
        <v>32</v>
      </c>
      <c r="L147" s="1" t="s">
        <v>84</v>
      </c>
      <c r="M147" s="1" t="s">
        <v>84</v>
      </c>
      <c r="N147" s="1" t="s">
        <v>46</v>
      </c>
      <c r="O147" s="1" t="s">
        <v>56</v>
      </c>
      <c r="P147" s="1" t="s">
        <v>784</v>
      </c>
      <c r="Q147" s="1" t="s">
        <v>82</v>
      </c>
      <c r="R147" s="1" t="s">
        <v>955</v>
      </c>
      <c r="S147" s="1" t="str">
        <f t="shared" si="5"/>
        <v>CALATAYUD QUISPE, FRANCISCO</v>
      </c>
      <c r="T147" s="1" t="s">
        <v>44</v>
      </c>
      <c r="U147" s="1" t="s">
        <v>51</v>
      </c>
      <c r="V147" s="1" t="s">
        <v>52</v>
      </c>
      <c r="W147" s="1" t="s">
        <v>1802</v>
      </c>
      <c r="X147" s="3">
        <v>19490</v>
      </c>
      <c r="Y147" s="1" t="s">
        <v>1803</v>
      </c>
      <c r="AB147" s="1" t="s">
        <v>41</v>
      </c>
      <c r="AC147" s="1" t="s">
        <v>87</v>
      </c>
      <c r="AD147" s="1" t="s">
        <v>43</v>
      </c>
    </row>
    <row r="148" spans="1:30" x14ac:dyDescent="0.2">
      <c r="A148" s="1" t="str">
        <f t="shared" si="4"/>
        <v>1151214331E5</v>
      </c>
      <c r="B148" s="1" t="s">
        <v>28</v>
      </c>
      <c r="C148" s="1" t="s">
        <v>29</v>
      </c>
      <c r="D148" s="1" t="s">
        <v>30</v>
      </c>
      <c r="E148" s="1" t="s">
        <v>31</v>
      </c>
      <c r="F148" s="1" t="s">
        <v>1706</v>
      </c>
      <c r="G148" s="1" t="s">
        <v>1707</v>
      </c>
      <c r="H148" s="1" t="s">
        <v>1183</v>
      </c>
      <c r="I148" s="1" t="s">
        <v>1708</v>
      </c>
      <c r="J148" s="1" t="s">
        <v>1804</v>
      </c>
      <c r="K148" s="1" t="s">
        <v>32</v>
      </c>
      <c r="L148" s="1" t="s">
        <v>84</v>
      </c>
      <c r="M148" s="1" t="s">
        <v>84</v>
      </c>
      <c r="N148" s="1" t="s">
        <v>66</v>
      </c>
      <c r="O148" s="1" t="s">
        <v>1805</v>
      </c>
      <c r="P148" s="1" t="s">
        <v>134</v>
      </c>
      <c r="Q148" s="1" t="s">
        <v>140</v>
      </c>
      <c r="R148" s="1" t="s">
        <v>1806</v>
      </c>
      <c r="S148" s="1" t="str">
        <f t="shared" si="5"/>
        <v>FLORES VELASQUEZ, SHIRLEY</v>
      </c>
      <c r="T148" s="1" t="s">
        <v>44</v>
      </c>
      <c r="U148" s="1" t="s">
        <v>51</v>
      </c>
      <c r="V148" s="1" t="s">
        <v>52</v>
      </c>
      <c r="W148" s="1" t="s">
        <v>1807</v>
      </c>
      <c r="X148" s="3">
        <v>29225</v>
      </c>
      <c r="Y148" s="1" t="s">
        <v>1808</v>
      </c>
      <c r="Z148" s="3">
        <v>42795</v>
      </c>
      <c r="AA148" s="3">
        <v>43100</v>
      </c>
      <c r="AB148" s="1" t="s">
        <v>41</v>
      </c>
      <c r="AC148" s="1" t="s">
        <v>87</v>
      </c>
      <c r="AD148" s="1" t="s">
        <v>43</v>
      </c>
    </row>
    <row r="149" spans="1:30" x14ac:dyDescent="0.2">
      <c r="A149" s="1" t="str">
        <f t="shared" si="4"/>
        <v>1151214311E5</v>
      </c>
      <c r="B149" s="1" t="s">
        <v>28</v>
      </c>
      <c r="C149" s="1" t="s">
        <v>29</v>
      </c>
      <c r="D149" s="1" t="s">
        <v>30</v>
      </c>
      <c r="E149" s="1" t="s">
        <v>31</v>
      </c>
      <c r="F149" s="1" t="s">
        <v>1706</v>
      </c>
      <c r="G149" s="1" t="s">
        <v>1707</v>
      </c>
      <c r="H149" s="1" t="s">
        <v>1183</v>
      </c>
      <c r="I149" s="1" t="s">
        <v>1708</v>
      </c>
      <c r="J149" s="1" t="s">
        <v>1809</v>
      </c>
      <c r="K149" s="1" t="s">
        <v>97</v>
      </c>
      <c r="L149" s="1" t="s">
        <v>788</v>
      </c>
      <c r="M149" s="1" t="s">
        <v>1659</v>
      </c>
      <c r="N149" s="1" t="s">
        <v>46</v>
      </c>
      <c r="O149" s="1" t="s">
        <v>56</v>
      </c>
      <c r="P149" s="1" t="s">
        <v>1810</v>
      </c>
      <c r="Q149" s="1" t="s">
        <v>1811</v>
      </c>
      <c r="R149" s="1" t="s">
        <v>1812</v>
      </c>
      <c r="S149" s="1" t="str">
        <f t="shared" si="5"/>
        <v>ARDILES PAEZ, DINORA ARISONA SOLEDAD</v>
      </c>
      <c r="T149" s="1" t="s">
        <v>107</v>
      </c>
      <c r="U149" s="1" t="s">
        <v>39</v>
      </c>
      <c r="V149" s="1" t="s">
        <v>52</v>
      </c>
      <c r="W149" s="1" t="s">
        <v>1813</v>
      </c>
      <c r="X149" s="3">
        <v>21674</v>
      </c>
      <c r="Y149" s="1" t="s">
        <v>1814</v>
      </c>
      <c r="AB149" s="1" t="s">
        <v>41</v>
      </c>
      <c r="AC149" s="1" t="s">
        <v>102</v>
      </c>
      <c r="AD149" s="1" t="s">
        <v>43</v>
      </c>
    </row>
    <row r="150" spans="1:30" x14ac:dyDescent="0.2">
      <c r="A150" s="1" t="str">
        <f t="shared" si="4"/>
        <v>1151214331E8</v>
      </c>
      <c r="B150" s="1" t="s">
        <v>28</v>
      </c>
      <c r="C150" s="1" t="s">
        <v>29</v>
      </c>
      <c r="D150" s="1" t="s">
        <v>30</v>
      </c>
      <c r="E150" s="1" t="s">
        <v>31</v>
      </c>
      <c r="F150" s="1" t="s">
        <v>1706</v>
      </c>
      <c r="G150" s="1" t="s">
        <v>1707</v>
      </c>
      <c r="H150" s="1" t="s">
        <v>1183</v>
      </c>
      <c r="I150" s="1" t="s">
        <v>1708</v>
      </c>
      <c r="J150" s="1" t="s">
        <v>1815</v>
      </c>
      <c r="K150" s="1" t="s">
        <v>97</v>
      </c>
      <c r="L150" s="1" t="s">
        <v>788</v>
      </c>
      <c r="M150" s="1" t="s">
        <v>896</v>
      </c>
      <c r="N150" s="1" t="s">
        <v>46</v>
      </c>
      <c r="O150" s="1" t="s">
        <v>56</v>
      </c>
      <c r="P150" s="1" t="s">
        <v>82</v>
      </c>
      <c r="Q150" s="1" t="s">
        <v>134</v>
      </c>
      <c r="R150" s="1" t="s">
        <v>1816</v>
      </c>
      <c r="S150" s="1" t="str">
        <f t="shared" si="5"/>
        <v>QUISPE FLORES, MERILUZ CARMEN</v>
      </c>
      <c r="T150" s="1" t="s">
        <v>790</v>
      </c>
      <c r="U150" s="1" t="s">
        <v>39</v>
      </c>
      <c r="V150" s="1" t="s">
        <v>52</v>
      </c>
      <c r="W150" s="1" t="s">
        <v>1817</v>
      </c>
      <c r="X150" s="3">
        <v>24845</v>
      </c>
      <c r="Y150" s="1" t="s">
        <v>1818</v>
      </c>
      <c r="AB150" s="1" t="s">
        <v>41</v>
      </c>
      <c r="AC150" s="1" t="s">
        <v>102</v>
      </c>
      <c r="AD150" s="1" t="s">
        <v>43</v>
      </c>
    </row>
    <row r="151" spans="1:30" x14ac:dyDescent="0.2">
      <c r="A151" s="1" t="str">
        <f t="shared" si="4"/>
        <v>1151214331E9</v>
      </c>
      <c r="B151" s="1" t="s">
        <v>28</v>
      </c>
      <c r="C151" s="1" t="s">
        <v>29</v>
      </c>
      <c r="D151" s="1" t="s">
        <v>30</v>
      </c>
      <c r="E151" s="1" t="s">
        <v>31</v>
      </c>
      <c r="F151" s="1" t="s">
        <v>1706</v>
      </c>
      <c r="G151" s="1" t="s">
        <v>1707</v>
      </c>
      <c r="H151" s="1" t="s">
        <v>1183</v>
      </c>
      <c r="I151" s="1" t="s">
        <v>1708</v>
      </c>
      <c r="J151" s="1" t="s">
        <v>1819</v>
      </c>
      <c r="K151" s="1" t="s">
        <v>97</v>
      </c>
      <c r="L151" s="1" t="s">
        <v>788</v>
      </c>
      <c r="M151" s="1" t="s">
        <v>1820</v>
      </c>
      <c r="N151" s="1" t="s">
        <v>46</v>
      </c>
      <c r="O151" s="1" t="s">
        <v>1821</v>
      </c>
      <c r="P151" s="1" t="s">
        <v>905</v>
      </c>
      <c r="Q151" s="1" t="s">
        <v>342</v>
      </c>
      <c r="R151" s="1" t="s">
        <v>1822</v>
      </c>
      <c r="S151" s="1" t="str">
        <f t="shared" si="5"/>
        <v>QUIÑONEZ CALISAYA, SANTIAGO</v>
      </c>
      <c r="T151" s="1" t="s">
        <v>202</v>
      </c>
      <c r="U151" s="1" t="s">
        <v>39</v>
      </c>
      <c r="V151" s="1" t="s">
        <v>52</v>
      </c>
      <c r="W151" s="1" t="s">
        <v>1823</v>
      </c>
      <c r="X151" s="3">
        <v>22779</v>
      </c>
      <c r="Y151" s="1" t="s">
        <v>1824</v>
      </c>
      <c r="AB151" s="1" t="s">
        <v>41</v>
      </c>
      <c r="AC151" s="1" t="s">
        <v>102</v>
      </c>
      <c r="AD151" s="1" t="s">
        <v>43</v>
      </c>
    </row>
    <row r="152" spans="1:30" x14ac:dyDescent="0.2">
      <c r="A152" s="1" t="str">
        <f t="shared" si="4"/>
        <v>1151214311E3</v>
      </c>
      <c r="B152" s="1" t="s">
        <v>28</v>
      </c>
      <c r="C152" s="1" t="s">
        <v>29</v>
      </c>
      <c r="D152" s="1" t="s">
        <v>30</v>
      </c>
      <c r="E152" s="1" t="s">
        <v>31</v>
      </c>
      <c r="F152" s="1" t="s">
        <v>1706</v>
      </c>
      <c r="G152" s="1" t="s">
        <v>1707</v>
      </c>
      <c r="H152" s="1" t="s">
        <v>1183</v>
      </c>
      <c r="I152" s="1" t="s">
        <v>1708</v>
      </c>
      <c r="J152" s="1" t="s">
        <v>1825</v>
      </c>
      <c r="K152" s="1" t="s">
        <v>97</v>
      </c>
      <c r="L152" s="1" t="s">
        <v>98</v>
      </c>
      <c r="M152" s="1" t="s">
        <v>791</v>
      </c>
      <c r="N152" s="1" t="s">
        <v>46</v>
      </c>
      <c r="O152" s="1" t="s">
        <v>56</v>
      </c>
      <c r="P152" s="1" t="s">
        <v>203</v>
      </c>
      <c r="Q152" s="1" t="s">
        <v>625</v>
      </c>
      <c r="R152" s="1" t="s">
        <v>1826</v>
      </c>
      <c r="S152" s="1" t="str">
        <f t="shared" si="5"/>
        <v>APAZA LUCANO, MARCELINO JESUS</v>
      </c>
      <c r="T152" s="1" t="s">
        <v>790</v>
      </c>
      <c r="U152" s="1" t="s">
        <v>39</v>
      </c>
      <c r="V152" s="1" t="s">
        <v>52</v>
      </c>
      <c r="W152" s="1" t="s">
        <v>1827</v>
      </c>
      <c r="X152" s="3">
        <v>23118</v>
      </c>
      <c r="Y152" s="1" t="s">
        <v>1828</v>
      </c>
      <c r="AB152" s="1" t="s">
        <v>41</v>
      </c>
      <c r="AC152" s="1" t="s">
        <v>102</v>
      </c>
      <c r="AD152" s="1" t="s">
        <v>43</v>
      </c>
    </row>
    <row r="153" spans="1:30" x14ac:dyDescent="0.2">
      <c r="A153" s="1" t="str">
        <f t="shared" si="4"/>
        <v>1151214331E1</v>
      </c>
      <c r="B153" s="1" t="s">
        <v>28</v>
      </c>
      <c r="C153" s="1" t="s">
        <v>29</v>
      </c>
      <c r="D153" s="1" t="s">
        <v>30</v>
      </c>
      <c r="E153" s="1" t="s">
        <v>31</v>
      </c>
      <c r="F153" s="1" t="s">
        <v>1706</v>
      </c>
      <c r="G153" s="1" t="s">
        <v>1707</v>
      </c>
      <c r="H153" s="1" t="s">
        <v>1183</v>
      </c>
      <c r="I153" s="1" t="s">
        <v>1708</v>
      </c>
      <c r="J153" s="1" t="s">
        <v>1829</v>
      </c>
      <c r="K153" s="1" t="s">
        <v>97</v>
      </c>
      <c r="L153" s="1" t="s">
        <v>98</v>
      </c>
      <c r="M153" s="1" t="s">
        <v>99</v>
      </c>
      <c r="N153" s="1" t="s">
        <v>46</v>
      </c>
      <c r="O153" s="1" t="s">
        <v>1830</v>
      </c>
      <c r="P153" s="1" t="s">
        <v>60</v>
      </c>
      <c r="Q153" s="1" t="s">
        <v>935</v>
      </c>
      <c r="R153" s="1" t="s">
        <v>1831</v>
      </c>
      <c r="S153" s="1" t="str">
        <f t="shared" si="5"/>
        <v>ARIAS PERALTA, CARLOS ALBERTO</v>
      </c>
      <c r="T153" s="1" t="s">
        <v>109</v>
      </c>
      <c r="U153" s="1" t="s">
        <v>39</v>
      </c>
      <c r="V153" s="1" t="s">
        <v>52</v>
      </c>
      <c r="W153" s="1" t="s">
        <v>1832</v>
      </c>
      <c r="X153" s="3">
        <v>27029</v>
      </c>
      <c r="Y153" s="1" t="s">
        <v>1833</v>
      </c>
      <c r="AB153" s="1" t="s">
        <v>41</v>
      </c>
      <c r="AC153" s="1" t="s">
        <v>102</v>
      </c>
      <c r="AD153" s="1" t="s">
        <v>43</v>
      </c>
    </row>
    <row r="154" spans="1:30" x14ac:dyDescent="0.2">
      <c r="A154" s="1" t="str">
        <f t="shared" si="4"/>
        <v>1151214331E7</v>
      </c>
      <c r="B154" s="1" t="s">
        <v>28</v>
      </c>
      <c r="C154" s="1" t="s">
        <v>29</v>
      </c>
      <c r="D154" s="1" t="s">
        <v>30</v>
      </c>
      <c r="E154" s="1" t="s">
        <v>31</v>
      </c>
      <c r="F154" s="1" t="s">
        <v>1706</v>
      </c>
      <c r="G154" s="1" t="s">
        <v>1707</v>
      </c>
      <c r="H154" s="1" t="s">
        <v>1183</v>
      </c>
      <c r="I154" s="1" t="s">
        <v>1708</v>
      </c>
      <c r="J154" s="1" t="s">
        <v>1834</v>
      </c>
      <c r="K154" s="1" t="s">
        <v>97</v>
      </c>
      <c r="L154" s="1" t="s">
        <v>98</v>
      </c>
      <c r="M154" s="1" t="s">
        <v>99</v>
      </c>
      <c r="N154" s="1" t="s">
        <v>46</v>
      </c>
      <c r="O154" s="1" t="s">
        <v>56</v>
      </c>
      <c r="P154" s="1" t="s">
        <v>361</v>
      </c>
      <c r="Q154" s="1" t="s">
        <v>361</v>
      </c>
      <c r="R154" s="1" t="s">
        <v>1835</v>
      </c>
      <c r="S154" s="1" t="str">
        <f t="shared" si="5"/>
        <v>QUENTA QUENTA, LUORDES</v>
      </c>
      <c r="T154" s="1" t="s">
        <v>202</v>
      </c>
      <c r="U154" s="1" t="s">
        <v>39</v>
      </c>
      <c r="V154" s="1" t="s">
        <v>52</v>
      </c>
      <c r="W154" s="1" t="s">
        <v>1836</v>
      </c>
      <c r="X154" s="3">
        <v>24423</v>
      </c>
      <c r="Y154" s="1" t="s">
        <v>1837</v>
      </c>
      <c r="AB154" s="1" t="s">
        <v>41</v>
      </c>
      <c r="AC154" s="1" t="s">
        <v>102</v>
      </c>
      <c r="AD154" s="1" t="s">
        <v>43</v>
      </c>
    </row>
    <row r="155" spans="1:30" x14ac:dyDescent="0.2">
      <c r="A155" s="1" t="str">
        <f t="shared" si="4"/>
        <v>1151214341E0</v>
      </c>
      <c r="B155" s="1" t="s">
        <v>28</v>
      </c>
      <c r="C155" s="1" t="s">
        <v>29</v>
      </c>
      <c r="D155" s="1" t="s">
        <v>30</v>
      </c>
      <c r="E155" s="1" t="s">
        <v>31</v>
      </c>
      <c r="F155" s="1" t="s">
        <v>1706</v>
      </c>
      <c r="G155" s="1" t="s">
        <v>1707</v>
      </c>
      <c r="H155" s="1" t="s">
        <v>1183</v>
      </c>
      <c r="I155" s="1" t="s">
        <v>1708</v>
      </c>
      <c r="J155" s="1" t="s">
        <v>1838</v>
      </c>
      <c r="K155" s="1" t="s">
        <v>97</v>
      </c>
      <c r="L155" s="1" t="s">
        <v>98</v>
      </c>
      <c r="M155" s="1" t="s">
        <v>103</v>
      </c>
      <c r="N155" s="1" t="s">
        <v>46</v>
      </c>
      <c r="O155" s="1" t="s">
        <v>463</v>
      </c>
      <c r="P155" s="1" t="s">
        <v>134</v>
      </c>
      <c r="Q155" s="1" t="s">
        <v>168</v>
      </c>
      <c r="R155" s="1" t="s">
        <v>1839</v>
      </c>
      <c r="S155" s="1" t="str">
        <f t="shared" si="5"/>
        <v>FLORES CHURA, NELIO FELIPE</v>
      </c>
      <c r="T155" s="1" t="s">
        <v>109</v>
      </c>
      <c r="U155" s="1" t="s">
        <v>39</v>
      </c>
      <c r="V155" s="1" t="s">
        <v>52</v>
      </c>
      <c r="W155" s="1" t="s">
        <v>1840</v>
      </c>
      <c r="X155" s="3">
        <v>27152</v>
      </c>
      <c r="Y155" s="1" t="s">
        <v>1841</v>
      </c>
      <c r="AB155" s="1" t="s">
        <v>41</v>
      </c>
      <c r="AC155" s="1" t="s">
        <v>102</v>
      </c>
      <c r="AD155" s="1" t="s">
        <v>43</v>
      </c>
    </row>
    <row r="156" spans="1:30" x14ac:dyDescent="0.2">
      <c r="A156" s="1" t="str">
        <f t="shared" si="4"/>
        <v>1151214351E2</v>
      </c>
      <c r="B156" s="1" t="s">
        <v>28</v>
      </c>
      <c r="C156" s="1" t="s">
        <v>29</v>
      </c>
      <c r="D156" s="1" t="s">
        <v>30</v>
      </c>
      <c r="E156" s="1" t="s">
        <v>31</v>
      </c>
      <c r="F156" s="1" t="s">
        <v>1706</v>
      </c>
      <c r="G156" s="1" t="s">
        <v>1707</v>
      </c>
      <c r="H156" s="1" t="s">
        <v>1183</v>
      </c>
      <c r="I156" s="1" t="s">
        <v>1708</v>
      </c>
      <c r="J156" s="1" t="s">
        <v>1842</v>
      </c>
      <c r="K156" s="1" t="s">
        <v>97</v>
      </c>
      <c r="L156" s="1" t="s">
        <v>98</v>
      </c>
      <c r="M156" s="1" t="s">
        <v>1419</v>
      </c>
      <c r="N156" s="1" t="s">
        <v>46</v>
      </c>
      <c r="O156" s="1" t="s">
        <v>1843</v>
      </c>
      <c r="P156" s="1" t="s">
        <v>754</v>
      </c>
      <c r="Q156" s="1" t="s">
        <v>702</v>
      </c>
      <c r="R156" s="1" t="s">
        <v>707</v>
      </c>
      <c r="S156" s="1" t="str">
        <f t="shared" si="5"/>
        <v>BAILON ALCCA, ROGER</v>
      </c>
      <c r="T156" s="1" t="s">
        <v>333</v>
      </c>
      <c r="U156" s="1" t="s">
        <v>39</v>
      </c>
      <c r="V156" s="1" t="s">
        <v>52</v>
      </c>
      <c r="W156" s="1" t="s">
        <v>1844</v>
      </c>
      <c r="X156" s="3">
        <v>23828</v>
      </c>
      <c r="Y156" s="1" t="s">
        <v>1845</v>
      </c>
      <c r="AB156" s="1" t="s">
        <v>41</v>
      </c>
      <c r="AC156" s="1" t="s">
        <v>102</v>
      </c>
      <c r="AD156" s="1" t="s">
        <v>43</v>
      </c>
    </row>
    <row r="157" spans="1:30" x14ac:dyDescent="0.2">
      <c r="A157" s="1" t="str">
        <f t="shared" si="4"/>
        <v>1161114451E8</v>
      </c>
      <c r="B157" s="1" t="s">
        <v>28</v>
      </c>
      <c r="C157" s="1" t="s">
        <v>29</v>
      </c>
      <c r="D157" s="1" t="s">
        <v>30</v>
      </c>
      <c r="E157" s="1" t="s">
        <v>31</v>
      </c>
      <c r="F157" s="1" t="s">
        <v>1846</v>
      </c>
      <c r="G157" s="1" t="s">
        <v>1847</v>
      </c>
      <c r="H157" s="1" t="s">
        <v>1183</v>
      </c>
      <c r="I157" s="1" t="s">
        <v>1848</v>
      </c>
      <c r="J157" s="1" t="s">
        <v>1849</v>
      </c>
      <c r="K157" s="1" t="s">
        <v>32</v>
      </c>
      <c r="L157" s="1" t="s">
        <v>33</v>
      </c>
      <c r="M157" s="1" t="s">
        <v>776</v>
      </c>
      <c r="N157" s="1" t="s">
        <v>35</v>
      </c>
      <c r="O157" s="1" t="s">
        <v>1850</v>
      </c>
      <c r="P157" s="1" t="s">
        <v>268</v>
      </c>
      <c r="Q157" s="1" t="s">
        <v>82</v>
      </c>
      <c r="R157" s="1" t="s">
        <v>775</v>
      </c>
      <c r="S157" s="1" t="str">
        <f t="shared" si="5"/>
        <v>MAQUERA QUISPE, BERNABE</v>
      </c>
      <c r="T157" s="1" t="s">
        <v>38</v>
      </c>
      <c r="U157" s="1" t="s">
        <v>39</v>
      </c>
      <c r="V157" s="1" t="s">
        <v>171</v>
      </c>
      <c r="W157" s="1" t="s">
        <v>1851</v>
      </c>
      <c r="X157" s="3">
        <v>22078</v>
      </c>
      <c r="Y157" s="1" t="s">
        <v>1852</v>
      </c>
      <c r="Z157" s="3">
        <v>42779</v>
      </c>
      <c r="AA157" s="3">
        <v>44239</v>
      </c>
      <c r="AB157" s="1" t="s">
        <v>41</v>
      </c>
      <c r="AC157" s="1" t="s">
        <v>42</v>
      </c>
      <c r="AD157" s="1" t="s">
        <v>43</v>
      </c>
    </row>
    <row r="158" spans="1:30" x14ac:dyDescent="0.2">
      <c r="A158" s="1" t="str">
        <f t="shared" si="4"/>
        <v>1161114491E2</v>
      </c>
      <c r="B158" s="1" t="s">
        <v>28</v>
      </c>
      <c r="C158" s="1" t="s">
        <v>29</v>
      </c>
      <c r="D158" s="1" t="s">
        <v>30</v>
      </c>
      <c r="E158" s="1" t="s">
        <v>31</v>
      </c>
      <c r="F158" s="1" t="s">
        <v>1846</v>
      </c>
      <c r="G158" s="1" t="s">
        <v>1847</v>
      </c>
      <c r="H158" s="1" t="s">
        <v>1183</v>
      </c>
      <c r="I158" s="1" t="s">
        <v>1848</v>
      </c>
      <c r="J158" s="1" t="s">
        <v>1853</v>
      </c>
      <c r="K158" s="1" t="s">
        <v>32</v>
      </c>
      <c r="L158" s="1" t="s">
        <v>33</v>
      </c>
      <c r="M158" s="1" t="s">
        <v>776</v>
      </c>
      <c r="N158" s="1" t="s">
        <v>35</v>
      </c>
      <c r="O158" s="1" t="s">
        <v>56</v>
      </c>
      <c r="P158" s="1" t="s">
        <v>369</v>
      </c>
      <c r="Q158" s="1" t="s">
        <v>104</v>
      </c>
      <c r="R158" s="1" t="s">
        <v>746</v>
      </c>
      <c r="S158" s="1" t="str">
        <f t="shared" si="5"/>
        <v>MIRANDA CHARAJA, MIGUEL ANGEL</v>
      </c>
      <c r="T158" s="1" t="s">
        <v>341</v>
      </c>
      <c r="U158" s="1" t="s">
        <v>39</v>
      </c>
      <c r="V158" s="1" t="s">
        <v>40</v>
      </c>
      <c r="W158" s="1" t="s">
        <v>1854</v>
      </c>
      <c r="X158" s="3">
        <v>23020</v>
      </c>
      <c r="Y158" s="1" t="s">
        <v>1855</v>
      </c>
      <c r="Z158" s="3">
        <v>41913</v>
      </c>
      <c r="AA158" s="3">
        <v>43373</v>
      </c>
      <c r="AB158" s="1" t="s">
        <v>41</v>
      </c>
      <c r="AC158" s="1" t="s">
        <v>42</v>
      </c>
      <c r="AD158" s="1" t="s">
        <v>43</v>
      </c>
    </row>
    <row r="159" spans="1:30" x14ac:dyDescent="0.2">
      <c r="A159" s="1" t="str">
        <f t="shared" si="4"/>
        <v>1161124431E5</v>
      </c>
      <c r="B159" s="1" t="s">
        <v>28</v>
      </c>
      <c r="C159" s="1" t="s">
        <v>29</v>
      </c>
      <c r="D159" s="1" t="s">
        <v>30</v>
      </c>
      <c r="E159" s="1" t="s">
        <v>31</v>
      </c>
      <c r="F159" s="1" t="s">
        <v>1846</v>
      </c>
      <c r="G159" s="1" t="s">
        <v>1847</v>
      </c>
      <c r="H159" s="1" t="s">
        <v>1183</v>
      </c>
      <c r="I159" s="1" t="s">
        <v>1848</v>
      </c>
      <c r="J159" s="1" t="s">
        <v>1856</v>
      </c>
      <c r="K159" s="1" t="s">
        <v>32</v>
      </c>
      <c r="L159" s="1" t="s">
        <v>33</v>
      </c>
      <c r="M159" s="1" t="s">
        <v>776</v>
      </c>
      <c r="N159" s="1" t="s">
        <v>35</v>
      </c>
      <c r="O159" s="1" t="s">
        <v>1857</v>
      </c>
      <c r="P159" s="1" t="s">
        <v>447</v>
      </c>
      <c r="Q159" s="1" t="s">
        <v>589</v>
      </c>
      <c r="R159" s="1" t="s">
        <v>1858</v>
      </c>
      <c r="S159" s="1" t="str">
        <f t="shared" si="5"/>
        <v>PAURO QUENAYA, GABINO</v>
      </c>
      <c r="T159" s="1" t="s">
        <v>63</v>
      </c>
      <c r="U159" s="1" t="s">
        <v>39</v>
      </c>
      <c r="V159" s="1" t="s">
        <v>112</v>
      </c>
      <c r="W159" s="1" t="s">
        <v>1859</v>
      </c>
      <c r="X159" s="3">
        <v>21966</v>
      </c>
      <c r="Y159" s="1" t="s">
        <v>1860</v>
      </c>
      <c r="Z159" s="3">
        <v>42064</v>
      </c>
      <c r="AA159" s="3">
        <v>43524</v>
      </c>
      <c r="AB159" s="1" t="s">
        <v>41</v>
      </c>
      <c r="AC159" s="1" t="s">
        <v>42</v>
      </c>
      <c r="AD159" s="1" t="s">
        <v>43</v>
      </c>
    </row>
    <row r="160" spans="1:30" x14ac:dyDescent="0.2">
      <c r="A160" s="1" t="str">
        <f t="shared" si="4"/>
        <v>1161124461E9</v>
      </c>
      <c r="B160" s="1" t="s">
        <v>28</v>
      </c>
      <c r="C160" s="1" t="s">
        <v>29</v>
      </c>
      <c r="D160" s="1" t="s">
        <v>30</v>
      </c>
      <c r="E160" s="1" t="s">
        <v>31</v>
      </c>
      <c r="F160" s="1" t="s">
        <v>1846</v>
      </c>
      <c r="G160" s="1" t="s">
        <v>1847</v>
      </c>
      <c r="H160" s="1" t="s">
        <v>1183</v>
      </c>
      <c r="I160" s="1" t="s">
        <v>1848</v>
      </c>
      <c r="J160" s="1" t="s">
        <v>1861</v>
      </c>
      <c r="K160" s="1" t="s">
        <v>32</v>
      </c>
      <c r="L160" s="1" t="s">
        <v>33</v>
      </c>
      <c r="M160" s="1" t="s">
        <v>34</v>
      </c>
      <c r="N160" s="1" t="s">
        <v>35</v>
      </c>
      <c r="O160" s="1" t="s">
        <v>1862</v>
      </c>
      <c r="P160" s="1" t="s">
        <v>328</v>
      </c>
      <c r="Q160" s="1" t="s">
        <v>141</v>
      </c>
      <c r="R160" s="1" t="s">
        <v>1863</v>
      </c>
      <c r="S160" s="1" t="str">
        <f t="shared" si="5"/>
        <v>RODRIGUEZ CRUZ, SIMON SAMUEL</v>
      </c>
      <c r="T160" s="1" t="s">
        <v>63</v>
      </c>
      <c r="U160" s="1" t="s">
        <v>39</v>
      </c>
      <c r="V160" s="1" t="s">
        <v>112</v>
      </c>
      <c r="W160" s="1" t="s">
        <v>1864</v>
      </c>
      <c r="X160" s="3">
        <v>25410</v>
      </c>
      <c r="Y160" s="1" t="s">
        <v>1865</v>
      </c>
      <c r="Z160" s="3">
        <v>42064</v>
      </c>
      <c r="AA160" s="3">
        <v>43524</v>
      </c>
      <c r="AB160" s="1" t="s">
        <v>41</v>
      </c>
      <c r="AC160" s="1" t="s">
        <v>42</v>
      </c>
      <c r="AD160" s="1" t="s">
        <v>43</v>
      </c>
    </row>
    <row r="161" spans="1:30" x14ac:dyDescent="0.2">
      <c r="A161" s="1" t="str">
        <f t="shared" si="4"/>
        <v>1161124481E5</v>
      </c>
      <c r="B161" s="1" t="s">
        <v>28</v>
      </c>
      <c r="C161" s="1" t="s">
        <v>29</v>
      </c>
      <c r="D161" s="1" t="s">
        <v>30</v>
      </c>
      <c r="E161" s="1" t="s">
        <v>31</v>
      </c>
      <c r="F161" s="1" t="s">
        <v>1846</v>
      </c>
      <c r="G161" s="1" t="s">
        <v>1847</v>
      </c>
      <c r="H161" s="1" t="s">
        <v>1183</v>
      </c>
      <c r="I161" s="1" t="s">
        <v>1848</v>
      </c>
      <c r="J161" s="1" t="s">
        <v>1866</v>
      </c>
      <c r="K161" s="1" t="s">
        <v>32</v>
      </c>
      <c r="L161" s="1" t="s">
        <v>33</v>
      </c>
      <c r="M161" s="1" t="s">
        <v>776</v>
      </c>
      <c r="N161" s="1" t="s">
        <v>35</v>
      </c>
      <c r="O161" s="1" t="s">
        <v>1867</v>
      </c>
      <c r="P161" s="1" t="s">
        <v>830</v>
      </c>
      <c r="Q161" s="1" t="s">
        <v>1090</v>
      </c>
      <c r="R161" s="1" t="s">
        <v>1868</v>
      </c>
      <c r="S161" s="1" t="str">
        <f t="shared" si="5"/>
        <v>CUENTAS ALVARADO, MARIO JACINTO</v>
      </c>
      <c r="T161" s="1" t="s">
        <v>63</v>
      </c>
      <c r="U161" s="1" t="s">
        <v>39</v>
      </c>
      <c r="V161" s="1" t="s">
        <v>112</v>
      </c>
      <c r="W161" s="1" t="s">
        <v>1869</v>
      </c>
      <c r="X161" s="3">
        <v>23578</v>
      </c>
      <c r="Y161" s="1" t="s">
        <v>1870</v>
      </c>
      <c r="Z161" s="3">
        <v>42064</v>
      </c>
      <c r="AA161" s="3">
        <v>43524</v>
      </c>
      <c r="AB161" s="1" t="s">
        <v>41</v>
      </c>
      <c r="AC161" s="1" t="s">
        <v>42</v>
      </c>
      <c r="AD161" s="1" t="s">
        <v>43</v>
      </c>
    </row>
    <row r="162" spans="1:30" x14ac:dyDescent="0.2">
      <c r="A162" s="1" t="str">
        <f t="shared" si="4"/>
        <v>1161114401E7</v>
      </c>
      <c r="B162" s="1" t="s">
        <v>28</v>
      </c>
      <c r="C162" s="1" t="s">
        <v>29</v>
      </c>
      <c r="D162" s="1" t="s">
        <v>30</v>
      </c>
      <c r="E162" s="1" t="s">
        <v>31</v>
      </c>
      <c r="F162" s="1" t="s">
        <v>1846</v>
      </c>
      <c r="G162" s="1" t="s">
        <v>1847</v>
      </c>
      <c r="H162" s="1" t="s">
        <v>1183</v>
      </c>
      <c r="I162" s="1" t="s">
        <v>1848</v>
      </c>
      <c r="J162" s="1" t="s">
        <v>1871</v>
      </c>
      <c r="K162" s="1" t="s">
        <v>32</v>
      </c>
      <c r="L162" s="1" t="s">
        <v>1326</v>
      </c>
      <c r="M162" s="1" t="s">
        <v>1451</v>
      </c>
      <c r="N162" s="1" t="s">
        <v>765</v>
      </c>
      <c r="O162" s="1" t="s">
        <v>1872</v>
      </c>
      <c r="P162" s="1" t="s">
        <v>146</v>
      </c>
      <c r="Q162" s="1" t="s">
        <v>91</v>
      </c>
      <c r="R162" s="1" t="s">
        <v>467</v>
      </c>
      <c r="S162" s="1" t="str">
        <f t="shared" si="5"/>
        <v>GONZALES ACHATA, FLOR DE MARIA</v>
      </c>
      <c r="T162" s="1" t="s">
        <v>63</v>
      </c>
      <c r="U162" s="1" t="s">
        <v>39</v>
      </c>
      <c r="V162" s="1" t="s">
        <v>52</v>
      </c>
      <c r="W162" s="1" t="s">
        <v>1873</v>
      </c>
      <c r="X162" s="3">
        <v>24713</v>
      </c>
      <c r="Y162" s="1" t="s">
        <v>1874</v>
      </c>
      <c r="Z162" s="3">
        <v>42795</v>
      </c>
      <c r="AA162" s="3">
        <v>43100</v>
      </c>
      <c r="AB162" s="1" t="s">
        <v>41</v>
      </c>
      <c r="AC162" s="1" t="s">
        <v>42</v>
      </c>
      <c r="AD162" s="1" t="s">
        <v>43</v>
      </c>
    </row>
    <row r="163" spans="1:30" x14ac:dyDescent="0.2">
      <c r="A163" s="1" t="str">
        <f t="shared" si="4"/>
        <v>1161114401E8</v>
      </c>
      <c r="B163" s="1" t="s">
        <v>28</v>
      </c>
      <c r="C163" s="1" t="s">
        <v>29</v>
      </c>
      <c r="D163" s="1" t="s">
        <v>30</v>
      </c>
      <c r="E163" s="1" t="s">
        <v>31</v>
      </c>
      <c r="F163" s="1" t="s">
        <v>1846</v>
      </c>
      <c r="G163" s="1" t="s">
        <v>1847</v>
      </c>
      <c r="H163" s="1" t="s">
        <v>1183</v>
      </c>
      <c r="I163" s="1" t="s">
        <v>1848</v>
      </c>
      <c r="J163" s="1" t="s">
        <v>1875</v>
      </c>
      <c r="K163" s="1" t="s">
        <v>32</v>
      </c>
      <c r="L163" s="1" t="s">
        <v>1326</v>
      </c>
      <c r="M163" s="1" t="s">
        <v>1876</v>
      </c>
      <c r="N163" s="1" t="s">
        <v>46</v>
      </c>
      <c r="O163" s="1" t="s">
        <v>56</v>
      </c>
      <c r="P163" s="1" t="s">
        <v>85</v>
      </c>
      <c r="Q163" s="1" t="s">
        <v>382</v>
      </c>
      <c r="R163" s="1" t="s">
        <v>1877</v>
      </c>
      <c r="S163" s="1" t="str">
        <f t="shared" si="5"/>
        <v>PINEDA FERNANDEZ, MARIO HERNAN</v>
      </c>
      <c r="T163" s="1" t="s">
        <v>50</v>
      </c>
      <c r="U163" s="1" t="s">
        <v>39</v>
      </c>
      <c r="V163" s="1" t="s">
        <v>52</v>
      </c>
      <c r="W163" s="1" t="s">
        <v>1878</v>
      </c>
      <c r="X163" s="3">
        <v>24032</v>
      </c>
      <c r="Y163" s="1" t="s">
        <v>1879</v>
      </c>
      <c r="AB163" s="1" t="s">
        <v>41</v>
      </c>
      <c r="AC163" s="1" t="s">
        <v>42</v>
      </c>
      <c r="AD163" s="1" t="s">
        <v>43</v>
      </c>
    </row>
    <row r="164" spans="1:30" x14ac:dyDescent="0.2">
      <c r="A164" s="1" t="str">
        <f t="shared" si="4"/>
        <v>1161114411E8</v>
      </c>
      <c r="B164" s="1" t="s">
        <v>28</v>
      </c>
      <c r="C164" s="1" t="s">
        <v>29</v>
      </c>
      <c r="D164" s="1" t="s">
        <v>30</v>
      </c>
      <c r="E164" s="1" t="s">
        <v>31</v>
      </c>
      <c r="F164" s="1" t="s">
        <v>1846</v>
      </c>
      <c r="G164" s="1" t="s">
        <v>1847</v>
      </c>
      <c r="H164" s="1" t="s">
        <v>1183</v>
      </c>
      <c r="I164" s="1" t="s">
        <v>1848</v>
      </c>
      <c r="J164" s="1" t="s">
        <v>1880</v>
      </c>
      <c r="K164" s="1" t="s">
        <v>32</v>
      </c>
      <c r="L164" s="1" t="s">
        <v>1326</v>
      </c>
      <c r="M164" s="1" t="s">
        <v>1881</v>
      </c>
      <c r="N164" s="1" t="s">
        <v>46</v>
      </c>
      <c r="O164" s="1" t="s">
        <v>56</v>
      </c>
      <c r="P164" s="1" t="s">
        <v>1882</v>
      </c>
      <c r="Q164" s="1" t="s">
        <v>232</v>
      </c>
      <c r="R164" s="1" t="s">
        <v>1883</v>
      </c>
      <c r="S164" s="1" t="str">
        <f t="shared" si="5"/>
        <v>ARANZABAL PARI, MASHIRO DAVID</v>
      </c>
      <c r="T164" s="1" t="s">
        <v>50</v>
      </c>
      <c r="U164" s="1" t="s">
        <v>39</v>
      </c>
      <c r="V164" s="1" t="s">
        <v>52</v>
      </c>
      <c r="W164" s="1" t="s">
        <v>1884</v>
      </c>
      <c r="X164" s="3">
        <v>26052</v>
      </c>
      <c r="Y164" s="1" t="s">
        <v>1885</v>
      </c>
      <c r="AB164" s="1" t="s">
        <v>41</v>
      </c>
      <c r="AC164" s="1" t="s">
        <v>42</v>
      </c>
      <c r="AD164" s="1" t="s">
        <v>43</v>
      </c>
    </row>
    <row r="165" spans="1:30" x14ac:dyDescent="0.2">
      <c r="A165" s="1" t="str">
        <f t="shared" si="4"/>
        <v>1161114441E5</v>
      </c>
      <c r="B165" s="1" t="s">
        <v>28</v>
      </c>
      <c r="C165" s="1" t="s">
        <v>29</v>
      </c>
      <c r="D165" s="1" t="s">
        <v>30</v>
      </c>
      <c r="E165" s="1" t="s">
        <v>31</v>
      </c>
      <c r="F165" s="1" t="s">
        <v>1846</v>
      </c>
      <c r="G165" s="1" t="s">
        <v>1847</v>
      </c>
      <c r="H165" s="1" t="s">
        <v>1183</v>
      </c>
      <c r="I165" s="1" t="s">
        <v>1848</v>
      </c>
      <c r="J165" s="1" t="s">
        <v>1886</v>
      </c>
      <c r="K165" s="1" t="s">
        <v>32</v>
      </c>
      <c r="L165" s="1" t="s">
        <v>1326</v>
      </c>
      <c r="M165" s="1" t="s">
        <v>1327</v>
      </c>
      <c r="N165" s="1" t="s">
        <v>46</v>
      </c>
      <c r="O165" s="1" t="s">
        <v>56</v>
      </c>
      <c r="P165" s="1" t="s">
        <v>83</v>
      </c>
      <c r="Q165" s="1" t="s">
        <v>248</v>
      </c>
      <c r="R165" s="1" t="s">
        <v>593</v>
      </c>
      <c r="S165" s="1" t="str">
        <f t="shared" si="5"/>
        <v>CONDORI TICONA, BEATRIZ</v>
      </c>
      <c r="T165" s="1" t="s">
        <v>63</v>
      </c>
      <c r="U165" s="1" t="s">
        <v>39</v>
      </c>
      <c r="V165" s="1" t="s">
        <v>52</v>
      </c>
      <c r="W165" s="1" t="s">
        <v>1887</v>
      </c>
      <c r="X165" s="3">
        <v>23770</v>
      </c>
      <c r="Y165" s="1" t="s">
        <v>1888</v>
      </c>
      <c r="AB165" s="1" t="s">
        <v>41</v>
      </c>
      <c r="AC165" s="1" t="s">
        <v>42</v>
      </c>
      <c r="AD165" s="1" t="s">
        <v>43</v>
      </c>
    </row>
    <row r="166" spans="1:30" x14ac:dyDescent="0.2">
      <c r="A166" s="1" t="str">
        <f t="shared" si="4"/>
        <v>1161114441E9</v>
      </c>
      <c r="B166" s="1" t="s">
        <v>28</v>
      </c>
      <c r="C166" s="1" t="s">
        <v>29</v>
      </c>
      <c r="D166" s="1" t="s">
        <v>30</v>
      </c>
      <c r="E166" s="1" t="s">
        <v>31</v>
      </c>
      <c r="F166" s="1" t="s">
        <v>1846</v>
      </c>
      <c r="G166" s="1" t="s">
        <v>1847</v>
      </c>
      <c r="H166" s="1" t="s">
        <v>1183</v>
      </c>
      <c r="I166" s="1" t="s">
        <v>1848</v>
      </c>
      <c r="J166" s="1" t="s">
        <v>1889</v>
      </c>
      <c r="K166" s="1" t="s">
        <v>32</v>
      </c>
      <c r="L166" s="1" t="s">
        <v>1326</v>
      </c>
      <c r="M166" s="1" t="s">
        <v>1451</v>
      </c>
      <c r="N166" s="1" t="s">
        <v>765</v>
      </c>
      <c r="O166" s="1" t="s">
        <v>1890</v>
      </c>
      <c r="P166" s="1" t="s">
        <v>137</v>
      </c>
      <c r="Q166" s="1" t="s">
        <v>1016</v>
      </c>
      <c r="R166" s="1" t="s">
        <v>1891</v>
      </c>
      <c r="S166" s="1" t="str">
        <f t="shared" si="5"/>
        <v>HERRERA SALINAS, GLADYS SABINA</v>
      </c>
      <c r="T166" s="1" t="s">
        <v>38</v>
      </c>
      <c r="U166" s="1" t="s">
        <v>39</v>
      </c>
      <c r="V166" s="1" t="s">
        <v>52</v>
      </c>
      <c r="W166" s="1" t="s">
        <v>1892</v>
      </c>
      <c r="X166" s="3">
        <v>22996</v>
      </c>
      <c r="Y166" s="1" t="s">
        <v>1893</v>
      </c>
      <c r="Z166" s="3">
        <v>42795</v>
      </c>
      <c r="AA166" s="3">
        <v>43100</v>
      </c>
      <c r="AB166" s="1" t="s">
        <v>41</v>
      </c>
      <c r="AC166" s="1" t="s">
        <v>42</v>
      </c>
      <c r="AD166" s="1" t="s">
        <v>43</v>
      </c>
    </row>
    <row r="167" spans="1:30" x14ac:dyDescent="0.2">
      <c r="A167" s="1" t="str">
        <f t="shared" si="4"/>
        <v>1161114451E7</v>
      </c>
      <c r="B167" s="1" t="s">
        <v>28</v>
      </c>
      <c r="C167" s="1" t="s">
        <v>29</v>
      </c>
      <c r="D167" s="1" t="s">
        <v>30</v>
      </c>
      <c r="E167" s="1" t="s">
        <v>31</v>
      </c>
      <c r="F167" s="1" t="s">
        <v>1846</v>
      </c>
      <c r="G167" s="1" t="s">
        <v>1847</v>
      </c>
      <c r="H167" s="1" t="s">
        <v>1183</v>
      </c>
      <c r="I167" s="1" t="s">
        <v>1848</v>
      </c>
      <c r="J167" s="1" t="s">
        <v>1894</v>
      </c>
      <c r="K167" s="1" t="s">
        <v>32</v>
      </c>
      <c r="L167" s="1" t="s">
        <v>1326</v>
      </c>
      <c r="M167" s="1" t="s">
        <v>1895</v>
      </c>
      <c r="N167" s="1" t="s">
        <v>765</v>
      </c>
      <c r="O167" s="1" t="s">
        <v>1896</v>
      </c>
      <c r="P167" s="1" t="s">
        <v>1897</v>
      </c>
      <c r="Q167" s="1" t="s">
        <v>1898</v>
      </c>
      <c r="R167" s="1" t="s">
        <v>1899</v>
      </c>
      <c r="S167" s="1" t="str">
        <f t="shared" si="5"/>
        <v>IBAÑEZ BANDA, FELIX RICARDO</v>
      </c>
      <c r="T167" s="1" t="s">
        <v>38</v>
      </c>
      <c r="U167" s="1" t="s">
        <v>39</v>
      </c>
      <c r="V167" s="1" t="s">
        <v>52</v>
      </c>
      <c r="W167" s="1" t="s">
        <v>1900</v>
      </c>
      <c r="X167" s="3">
        <v>22443</v>
      </c>
      <c r="Y167" s="1" t="s">
        <v>1901</v>
      </c>
      <c r="Z167" s="3">
        <v>42795</v>
      </c>
      <c r="AA167" s="3">
        <v>43100</v>
      </c>
      <c r="AB167" s="1" t="s">
        <v>41</v>
      </c>
      <c r="AC167" s="1" t="s">
        <v>42</v>
      </c>
      <c r="AD167" s="1" t="s">
        <v>43</v>
      </c>
    </row>
    <row r="168" spans="1:30" x14ac:dyDescent="0.2">
      <c r="A168" s="1" t="str">
        <f t="shared" si="4"/>
        <v>1161114461E0</v>
      </c>
      <c r="B168" s="1" t="s">
        <v>28</v>
      </c>
      <c r="C168" s="1" t="s">
        <v>29</v>
      </c>
      <c r="D168" s="1" t="s">
        <v>30</v>
      </c>
      <c r="E168" s="1" t="s">
        <v>31</v>
      </c>
      <c r="F168" s="1" t="s">
        <v>1846</v>
      </c>
      <c r="G168" s="1" t="s">
        <v>1847</v>
      </c>
      <c r="H168" s="1" t="s">
        <v>1183</v>
      </c>
      <c r="I168" s="1" t="s">
        <v>1848</v>
      </c>
      <c r="J168" s="1" t="s">
        <v>1902</v>
      </c>
      <c r="K168" s="1" t="s">
        <v>32</v>
      </c>
      <c r="L168" s="1" t="s">
        <v>1326</v>
      </c>
      <c r="M168" s="1" t="s">
        <v>1451</v>
      </c>
      <c r="N168" s="1" t="s">
        <v>765</v>
      </c>
      <c r="O168" s="1" t="s">
        <v>1903</v>
      </c>
      <c r="P168" s="1" t="s">
        <v>1105</v>
      </c>
      <c r="Q168" s="1" t="s">
        <v>120</v>
      </c>
      <c r="R168" s="1" t="s">
        <v>1904</v>
      </c>
      <c r="S168" s="1" t="str">
        <f t="shared" si="5"/>
        <v>GAMARRA JAEN, WILFREDO JOHN</v>
      </c>
      <c r="T168" s="1" t="s">
        <v>50</v>
      </c>
      <c r="U168" s="1" t="s">
        <v>39</v>
      </c>
      <c r="V168" s="1" t="s">
        <v>52</v>
      </c>
      <c r="W168" s="1" t="s">
        <v>1905</v>
      </c>
      <c r="X168" s="3">
        <v>24772</v>
      </c>
      <c r="Y168" s="1" t="s">
        <v>1906</v>
      </c>
      <c r="Z168" s="3">
        <v>42795</v>
      </c>
      <c r="AA168" s="3">
        <v>43100</v>
      </c>
      <c r="AB168" s="1" t="s">
        <v>41</v>
      </c>
      <c r="AC168" s="1" t="s">
        <v>42</v>
      </c>
      <c r="AD168" s="1" t="s">
        <v>43</v>
      </c>
    </row>
    <row r="169" spans="1:30" x14ac:dyDescent="0.2">
      <c r="A169" s="1" t="str">
        <f t="shared" si="4"/>
        <v>1161114461E1</v>
      </c>
      <c r="B169" s="1" t="s">
        <v>28</v>
      </c>
      <c r="C169" s="1" t="s">
        <v>29</v>
      </c>
      <c r="D169" s="1" t="s">
        <v>30</v>
      </c>
      <c r="E169" s="1" t="s">
        <v>31</v>
      </c>
      <c r="F169" s="1" t="s">
        <v>1846</v>
      </c>
      <c r="G169" s="1" t="s">
        <v>1847</v>
      </c>
      <c r="H169" s="1" t="s">
        <v>1183</v>
      </c>
      <c r="I169" s="1" t="s">
        <v>1848</v>
      </c>
      <c r="J169" s="1" t="s">
        <v>1907</v>
      </c>
      <c r="K169" s="1" t="s">
        <v>32</v>
      </c>
      <c r="L169" s="1" t="s">
        <v>1326</v>
      </c>
      <c r="M169" s="1" t="s">
        <v>1451</v>
      </c>
      <c r="N169" s="1" t="s">
        <v>46</v>
      </c>
      <c r="O169" s="1" t="s">
        <v>56</v>
      </c>
      <c r="P169" s="1" t="s">
        <v>167</v>
      </c>
      <c r="Q169" s="1" t="s">
        <v>584</v>
      </c>
      <c r="R169" s="1" t="s">
        <v>1908</v>
      </c>
      <c r="S169" s="1" t="str">
        <f t="shared" si="5"/>
        <v>GOMEZ MONJE, JAVIER JORGE</v>
      </c>
      <c r="T169" s="1" t="s">
        <v>50</v>
      </c>
      <c r="U169" s="1" t="s">
        <v>39</v>
      </c>
      <c r="V169" s="1" t="s">
        <v>52</v>
      </c>
      <c r="W169" s="1" t="s">
        <v>1909</v>
      </c>
      <c r="X169" s="3">
        <v>24263</v>
      </c>
      <c r="Y169" s="1" t="s">
        <v>1910</v>
      </c>
      <c r="AB169" s="1" t="s">
        <v>41</v>
      </c>
      <c r="AC169" s="1" t="s">
        <v>42</v>
      </c>
      <c r="AD169" s="1" t="s">
        <v>43</v>
      </c>
    </row>
    <row r="170" spans="1:30" x14ac:dyDescent="0.2">
      <c r="A170" s="1" t="str">
        <f t="shared" si="4"/>
        <v>1161114461E8</v>
      </c>
      <c r="B170" s="1" t="s">
        <v>28</v>
      </c>
      <c r="C170" s="1" t="s">
        <v>29</v>
      </c>
      <c r="D170" s="1" t="s">
        <v>30</v>
      </c>
      <c r="E170" s="1" t="s">
        <v>31</v>
      </c>
      <c r="F170" s="1" t="s">
        <v>1846</v>
      </c>
      <c r="G170" s="1" t="s">
        <v>1847</v>
      </c>
      <c r="H170" s="1" t="s">
        <v>1183</v>
      </c>
      <c r="I170" s="1" t="s">
        <v>1848</v>
      </c>
      <c r="J170" s="1" t="s">
        <v>1911</v>
      </c>
      <c r="K170" s="1" t="s">
        <v>32</v>
      </c>
      <c r="L170" s="1" t="s">
        <v>1326</v>
      </c>
      <c r="M170" s="1" t="s">
        <v>1451</v>
      </c>
      <c r="N170" s="1" t="s">
        <v>46</v>
      </c>
      <c r="O170" s="1" t="s">
        <v>56</v>
      </c>
      <c r="P170" s="1" t="s">
        <v>242</v>
      </c>
      <c r="Q170" s="1" t="s">
        <v>358</v>
      </c>
      <c r="R170" s="1" t="s">
        <v>1912</v>
      </c>
      <c r="S170" s="1" t="str">
        <f t="shared" si="5"/>
        <v>JIMENEZ COAQUIRA, MAXIMO ALBERTO</v>
      </c>
      <c r="T170" s="1" t="s">
        <v>50</v>
      </c>
      <c r="U170" s="1" t="s">
        <v>39</v>
      </c>
      <c r="V170" s="1" t="s">
        <v>52</v>
      </c>
      <c r="W170" s="1" t="s">
        <v>1913</v>
      </c>
      <c r="X170" s="3">
        <v>22796</v>
      </c>
      <c r="Y170" s="1" t="s">
        <v>1914</v>
      </c>
      <c r="AB170" s="1" t="s">
        <v>41</v>
      </c>
      <c r="AC170" s="1" t="s">
        <v>42</v>
      </c>
      <c r="AD170" s="1" t="s">
        <v>43</v>
      </c>
    </row>
    <row r="171" spans="1:30" x14ac:dyDescent="0.2">
      <c r="A171" s="1" t="str">
        <f t="shared" si="4"/>
        <v>1161114471E4</v>
      </c>
      <c r="B171" s="1" t="s">
        <v>28</v>
      </c>
      <c r="C171" s="1" t="s">
        <v>29</v>
      </c>
      <c r="D171" s="1" t="s">
        <v>30</v>
      </c>
      <c r="E171" s="1" t="s">
        <v>31</v>
      </c>
      <c r="F171" s="1" t="s">
        <v>1846</v>
      </c>
      <c r="G171" s="1" t="s">
        <v>1847</v>
      </c>
      <c r="H171" s="1" t="s">
        <v>1183</v>
      </c>
      <c r="I171" s="1" t="s">
        <v>1848</v>
      </c>
      <c r="J171" s="1" t="s">
        <v>1915</v>
      </c>
      <c r="K171" s="1" t="s">
        <v>32</v>
      </c>
      <c r="L171" s="1" t="s">
        <v>1326</v>
      </c>
      <c r="M171" s="1" t="s">
        <v>1327</v>
      </c>
      <c r="N171" s="1" t="s">
        <v>765</v>
      </c>
      <c r="O171" s="1" t="s">
        <v>1916</v>
      </c>
      <c r="P171" s="1" t="s">
        <v>513</v>
      </c>
      <c r="Q171" s="1" t="s">
        <v>259</v>
      </c>
      <c r="R171" s="1" t="s">
        <v>1917</v>
      </c>
      <c r="S171" s="1" t="str">
        <f t="shared" si="5"/>
        <v>TOLEDO BARRIGA, FELIX WILBER</v>
      </c>
      <c r="T171" s="1" t="s">
        <v>38</v>
      </c>
      <c r="U171" s="1" t="s">
        <v>39</v>
      </c>
      <c r="V171" s="1" t="s">
        <v>52</v>
      </c>
      <c r="W171" s="1" t="s">
        <v>1918</v>
      </c>
      <c r="X171" s="3">
        <v>24960</v>
      </c>
      <c r="Y171" s="1" t="s">
        <v>1919</v>
      </c>
      <c r="Z171" s="3">
        <v>42795</v>
      </c>
      <c r="AA171" s="3">
        <v>43100</v>
      </c>
      <c r="AB171" s="1" t="s">
        <v>41</v>
      </c>
      <c r="AC171" s="1" t="s">
        <v>42</v>
      </c>
      <c r="AD171" s="1" t="s">
        <v>43</v>
      </c>
    </row>
    <row r="172" spans="1:30" x14ac:dyDescent="0.2">
      <c r="A172" s="1" t="str">
        <f t="shared" si="4"/>
        <v>1161114491E7</v>
      </c>
      <c r="B172" s="1" t="s">
        <v>28</v>
      </c>
      <c r="C172" s="1" t="s">
        <v>29</v>
      </c>
      <c r="D172" s="1" t="s">
        <v>30</v>
      </c>
      <c r="E172" s="1" t="s">
        <v>31</v>
      </c>
      <c r="F172" s="1" t="s">
        <v>1846</v>
      </c>
      <c r="G172" s="1" t="s">
        <v>1847</v>
      </c>
      <c r="H172" s="1" t="s">
        <v>1183</v>
      </c>
      <c r="I172" s="1" t="s">
        <v>1848</v>
      </c>
      <c r="J172" s="1" t="s">
        <v>1920</v>
      </c>
      <c r="K172" s="1" t="s">
        <v>32</v>
      </c>
      <c r="L172" s="1" t="s">
        <v>1326</v>
      </c>
      <c r="M172" s="1" t="s">
        <v>1881</v>
      </c>
      <c r="N172" s="1" t="s">
        <v>46</v>
      </c>
      <c r="O172" s="1" t="s">
        <v>56</v>
      </c>
      <c r="P172" s="1" t="s">
        <v>177</v>
      </c>
      <c r="Q172" s="1" t="s">
        <v>114</v>
      </c>
      <c r="R172" s="1" t="s">
        <v>1921</v>
      </c>
      <c r="S172" s="1" t="str">
        <f t="shared" si="5"/>
        <v>ORTEGA MAMANI, MADONIO</v>
      </c>
      <c r="T172" s="1" t="s">
        <v>69</v>
      </c>
      <c r="U172" s="1" t="s">
        <v>39</v>
      </c>
      <c r="V172" s="1" t="s">
        <v>52</v>
      </c>
      <c r="W172" s="1" t="s">
        <v>1922</v>
      </c>
      <c r="X172" s="3">
        <v>23002</v>
      </c>
      <c r="Y172" s="1" t="s">
        <v>1923</v>
      </c>
      <c r="AB172" s="1" t="s">
        <v>41</v>
      </c>
      <c r="AC172" s="1" t="s">
        <v>42</v>
      </c>
      <c r="AD172" s="1" t="s">
        <v>43</v>
      </c>
    </row>
    <row r="173" spans="1:30" x14ac:dyDescent="0.2">
      <c r="A173" s="1" t="str">
        <f t="shared" si="4"/>
        <v>1161124411E0</v>
      </c>
      <c r="B173" s="1" t="s">
        <v>28</v>
      </c>
      <c r="C173" s="1" t="s">
        <v>29</v>
      </c>
      <c r="D173" s="1" t="s">
        <v>30</v>
      </c>
      <c r="E173" s="1" t="s">
        <v>31</v>
      </c>
      <c r="F173" s="1" t="s">
        <v>1846</v>
      </c>
      <c r="G173" s="1" t="s">
        <v>1847</v>
      </c>
      <c r="H173" s="1" t="s">
        <v>1183</v>
      </c>
      <c r="I173" s="1" t="s">
        <v>1848</v>
      </c>
      <c r="J173" s="1" t="s">
        <v>1924</v>
      </c>
      <c r="K173" s="1" t="s">
        <v>32</v>
      </c>
      <c r="L173" s="1" t="s">
        <v>1326</v>
      </c>
      <c r="M173" s="1" t="s">
        <v>1895</v>
      </c>
      <c r="N173" s="1" t="s">
        <v>46</v>
      </c>
      <c r="O173" s="1" t="s">
        <v>56</v>
      </c>
      <c r="P173" s="1" t="s">
        <v>82</v>
      </c>
      <c r="Q173" s="1" t="s">
        <v>82</v>
      </c>
      <c r="R173" s="1" t="s">
        <v>1925</v>
      </c>
      <c r="S173" s="1" t="str">
        <f t="shared" si="5"/>
        <v>QUISPE QUISPE, GUYER ZENON</v>
      </c>
      <c r="T173" s="1" t="s">
        <v>63</v>
      </c>
      <c r="U173" s="1" t="s">
        <v>39</v>
      </c>
      <c r="V173" s="1" t="s">
        <v>52</v>
      </c>
      <c r="W173" s="1" t="s">
        <v>1926</v>
      </c>
      <c r="X173" s="3">
        <v>22383</v>
      </c>
      <c r="Y173" s="1" t="s">
        <v>1927</v>
      </c>
      <c r="AB173" s="1" t="s">
        <v>41</v>
      </c>
      <c r="AC173" s="1" t="s">
        <v>42</v>
      </c>
      <c r="AD173" s="1" t="s">
        <v>43</v>
      </c>
    </row>
    <row r="174" spans="1:30" x14ac:dyDescent="0.2">
      <c r="A174" s="1" t="str">
        <f t="shared" si="4"/>
        <v>1161124411E1</v>
      </c>
      <c r="B174" s="1" t="s">
        <v>28</v>
      </c>
      <c r="C174" s="1" t="s">
        <v>29</v>
      </c>
      <c r="D174" s="1" t="s">
        <v>30</v>
      </c>
      <c r="E174" s="1" t="s">
        <v>31</v>
      </c>
      <c r="F174" s="1" t="s">
        <v>1846</v>
      </c>
      <c r="G174" s="1" t="s">
        <v>1847</v>
      </c>
      <c r="H174" s="1" t="s">
        <v>1183</v>
      </c>
      <c r="I174" s="1" t="s">
        <v>1848</v>
      </c>
      <c r="J174" s="1" t="s">
        <v>1928</v>
      </c>
      <c r="K174" s="1" t="s">
        <v>32</v>
      </c>
      <c r="L174" s="1" t="s">
        <v>1326</v>
      </c>
      <c r="M174" s="1" t="s">
        <v>1876</v>
      </c>
      <c r="N174" s="1" t="s">
        <v>46</v>
      </c>
      <c r="O174" s="1" t="s">
        <v>56</v>
      </c>
      <c r="P174" s="1" t="s">
        <v>1929</v>
      </c>
      <c r="Q174" s="1" t="s">
        <v>203</v>
      </c>
      <c r="R174" s="1" t="s">
        <v>976</v>
      </c>
      <c r="S174" s="1" t="str">
        <f t="shared" si="5"/>
        <v>PORTO APAZA, VALENTIN</v>
      </c>
      <c r="T174" s="1" t="s">
        <v>63</v>
      </c>
      <c r="U174" s="1" t="s">
        <v>39</v>
      </c>
      <c r="V174" s="1" t="s">
        <v>52</v>
      </c>
      <c r="W174" s="1" t="s">
        <v>1930</v>
      </c>
      <c r="X174" s="3">
        <v>23326</v>
      </c>
      <c r="Y174" s="1" t="s">
        <v>1931</v>
      </c>
      <c r="AB174" s="1" t="s">
        <v>41</v>
      </c>
      <c r="AC174" s="1" t="s">
        <v>42</v>
      </c>
      <c r="AD174" s="1" t="s">
        <v>43</v>
      </c>
    </row>
    <row r="175" spans="1:30" x14ac:dyDescent="0.2">
      <c r="A175" s="1" t="str">
        <f t="shared" si="4"/>
        <v>1161124411E5</v>
      </c>
      <c r="B175" s="1" t="s">
        <v>28</v>
      </c>
      <c r="C175" s="1" t="s">
        <v>29</v>
      </c>
      <c r="D175" s="1" t="s">
        <v>30</v>
      </c>
      <c r="E175" s="1" t="s">
        <v>31</v>
      </c>
      <c r="F175" s="1" t="s">
        <v>1846</v>
      </c>
      <c r="G175" s="1" t="s">
        <v>1847</v>
      </c>
      <c r="H175" s="1" t="s">
        <v>1183</v>
      </c>
      <c r="I175" s="1" t="s">
        <v>1848</v>
      </c>
      <c r="J175" s="1" t="s">
        <v>1932</v>
      </c>
      <c r="K175" s="1" t="s">
        <v>32</v>
      </c>
      <c r="L175" s="1" t="s">
        <v>1326</v>
      </c>
      <c r="M175" s="1" t="s">
        <v>1327</v>
      </c>
      <c r="N175" s="1" t="s">
        <v>765</v>
      </c>
      <c r="O175" s="1" t="s">
        <v>1933</v>
      </c>
      <c r="P175" s="1" t="s">
        <v>114</v>
      </c>
      <c r="Q175" s="1" t="s">
        <v>81</v>
      </c>
      <c r="R175" s="1" t="s">
        <v>1934</v>
      </c>
      <c r="S175" s="1" t="str">
        <f t="shared" si="5"/>
        <v>MAMANI HUANCA, CORINA MARCELINA</v>
      </c>
      <c r="T175" s="1" t="s">
        <v>50</v>
      </c>
      <c r="U175" s="1" t="s">
        <v>39</v>
      </c>
      <c r="V175" s="1" t="s">
        <v>52</v>
      </c>
      <c r="W175" s="1" t="s">
        <v>1935</v>
      </c>
      <c r="X175" s="3">
        <v>22467</v>
      </c>
      <c r="Y175" s="1" t="s">
        <v>1936</v>
      </c>
      <c r="Z175" s="3">
        <v>42795</v>
      </c>
      <c r="AA175" s="3">
        <v>43100</v>
      </c>
      <c r="AB175" s="1" t="s">
        <v>41</v>
      </c>
      <c r="AC175" s="1" t="s">
        <v>42</v>
      </c>
      <c r="AD175" s="1" t="s">
        <v>43</v>
      </c>
    </row>
    <row r="176" spans="1:30" x14ac:dyDescent="0.2">
      <c r="A176" s="1" t="str">
        <f t="shared" si="4"/>
        <v>1161124411E7</v>
      </c>
      <c r="B176" s="1" t="s">
        <v>28</v>
      </c>
      <c r="C176" s="1" t="s">
        <v>29</v>
      </c>
      <c r="D176" s="1" t="s">
        <v>30</v>
      </c>
      <c r="E176" s="1" t="s">
        <v>31</v>
      </c>
      <c r="F176" s="1" t="s">
        <v>1846</v>
      </c>
      <c r="G176" s="1" t="s">
        <v>1847</v>
      </c>
      <c r="H176" s="1" t="s">
        <v>1183</v>
      </c>
      <c r="I176" s="1" t="s">
        <v>1848</v>
      </c>
      <c r="J176" s="1" t="s">
        <v>1937</v>
      </c>
      <c r="K176" s="1" t="s">
        <v>32</v>
      </c>
      <c r="L176" s="1" t="s">
        <v>1326</v>
      </c>
      <c r="M176" s="1" t="s">
        <v>1327</v>
      </c>
      <c r="N176" s="1" t="s">
        <v>46</v>
      </c>
      <c r="O176" s="1" t="s">
        <v>1938</v>
      </c>
      <c r="P176" s="1" t="s">
        <v>203</v>
      </c>
      <c r="Q176" s="1" t="s">
        <v>203</v>
      </c>
      <c r="R176" s="1" t="s">
        <v>1939</v>
      </c>
      <c r="S176" s="1" t="str">
        <f t="shared" si="5"/>
        <v>APAZA APAZA, CLAUDIO MARCOS</v>
      </c>
      <c r="T176" s="1" t="s">
        <v>50</v>
      </c>
      <c r="U176" s="1" t="s">
        <v>39</v>
      </c>
      <c r="V176" s="1" t="s">
        <v>52</v>
      </c>
      <c r="W176" s="1" t="s">
        <v>1940</v>
      </c>
      <c r="X176" s="3">
        <v>21971</v>
      </c>
      <c r="Y176" s="1" t="s">
        <v>1941</v>
      </c>
      <c r="AB176" s="1" t="s">
        <v>41</v>
      </c>
      <c r="AC176" s="1" t="s">
        <v>42</v>
      </c>
      <c r="AD176" s="1" t="s">
        <v>43</v>
      </c>
    </row>
    <row r="177" spans="1:30" x14ac:dyDescent="0.2">
      <c r="A177" s="1" t="str">
        <f t="shared" si="4"/>
        <v>1161124441E1</v>
      </c>
      <c r="B177" s="1" t="s">
        <v>28</v>
      </c>
      <c r="C177" s="1" t="s">
        <v>29</v>
      </c>
      <c r="D177" s="1" t="s">
        <v>30</v>
      </c>
      <c r="E177" s="1" t="s">
        <v>31</v>
      </c>
      <c r="F177" s="1" t="s">
        <v>1846</v>
      </c>
      <c r="G177" s="1" t="s">
        <v>1847</v>
      </c>
      <c r="H177" s="1" t="s">
        <v>1183</v>
      </c>
      <c r="I177" s="1" t="s">
        <v>1848</v>
      </c>
      <c r="J177" s="1" t="s">
        <v>1942</v>
      </c>
      <c r="K177" s="1" t="s">
        <v>32</v>
      </c>
      <c r="L177" s="1" t="s">
        <v>1326</v>
      </c>
      <c r="M177" s="1" t="s">
        <v>1451</v>
      </c>
      <c r="N177" s="1" t="s">
        <v>765</v>
      </c>
      <c r="O177" s="1" t="s">
        <v>1943</v>
      </c>
      <c r="P177" s="1" t="s">
        <v>159</v>
      </c>
      <c r="Q177" s="1" t="s">
        <v>250</v>
      </c>
      <c r="R177" s="1" t="s">
        <v>1944</v>
      </c>
      <c r="S177" s="1" t="str">
        <f t="shared" si="5"/>
        <v>LAURA CHIPANA, MARUJA HILDA</v>
      </c>
      <c r="T177" s="1" t="s">
        <v>38</v>
      </c>
      <c r="U177" s="1" t="s">
        <v>39</v>
      </c>
      <c r="V177" s="1" t="s">
        <v>52</v>
      </c>
      <c r="W177" s="1" t="s">
        <v>1945</v>
      </c>
      <c r="X177" s="3">
        <v>23784</v>
      </c>
      <c r="Y177" s="1" t="s">
        <v>1946</v>
      </c>
      <c r="Z177" s="3">
        <v>42795</v>
      </c>
      <c r="AA177" s="3">
        <v>43100</v>
      </c>
      <c r="AB177" s="1" t="s">
        <v>41</v>
      </c>
      <c r="AC177" s="1" t="s">
        <v>42</v>
      </c>
      <c r="AD177" s="1" t="s">
        <v>43</v>
      </c>
    </row>
    <row r="178" spans="1:30" x14ac:dyDescent="0.2">
      <c r="A178" s="1" t="str">
        <f t="shared" si="4"/>
        <v>1161124441E5</v>
      </c>
      <c r="B178" s="1" t="s">
        <v>28</v>
      </c>
      <c r="C178" s="1" t="s">
        <v>29</v>
      </c>
      <c r="D178" s="1" t="s">
        <v>30</v>
      </c>
      <c r="E178" s="1" t="s">
        <v>31</v>
      </c>
      <c r="F178" s="1" t="s">
        <v>1846</v>
      </c>
      <c r="G178" s="1" t="s">
        <v>1847</v>
      </c>
      <c r="H178" s="1" t="s">
        <v>1183</v>
      </c>
      <c r="I178" s="1" t="s">
        <v>1848</v>
      </c>
      <c r="J178" s="1" t="s">
        <v>1947</v>
      </c>
      <c r="K178" s="1" t="s">
        <v>32</v>
      </c>
      <c r="L178" s="1" t="s">
        <v>1326</v>
      </c>
      <c r="M178" s="1" t="s">
        <v>1451</v>
      </c>
      <c r="N178" s="1" t="s">
        <v>46</v>
      </c>
      <c r="O178" s="1" t="s">
        <v>56</v>
      </c>
      <c r="P178" s="1" t="s">
        <v>130</v>
      </c>
      <c r="Q178" s="1" t="s">
        <v>179</v>
      </c>
      <c r="R178" s="1" t="s">
        <v>1948</v>
      </c>
      <c r="S178" s="1" t="str">
        <f t="shared" si="5"/>
        <v>TORRES PACHECO, EDWARD HIPOLITO</v>
      </c>
      <c r="T178" s="1" t="s">
        <v>38</v>
      </c>
      <c r="U178" s="1" t="s">
        <v>39</v>
      </c>
      <c r="V178" s="1" t="s">
        <v>52</v>
      </c>
      <c r="W178" s="1" t="s">
        <v>1949</v>
      </c>
      <c r="X178" s="3">
        <v>23771</v>
      </c>
      <c r="Y178" s="1" t="s">
        <v>1950</v>
      </c>
      <c r="AB178" s="1" t="s">
        <v>41</v>
      </c>
      <c r="AC178" s="1" t="s">
        <v>42</v>
      </c>
      <c r="AD178" s="1" t="s">
        <v>43</v>
      </c>
    </row>
    <row r="179" spans="1:30" x14ac:dyDescent="0.2">
      <c r="A179" s="1" t="str">
        <f t="shared" si="4"/>
        <v>1161124451E4</v>
      </c>
      <c r="B179" s="1" t="s">
        <v>28</v>
      </c>
      <c r="C179" s="1" t="s">
        <v>29</v>
      </c>
      <c r="D179" s="1" t="s">
        <v>30</v>
      </c>
      <c r="E179" s="1" t="s">
        <v>31</v>
      </c>
      <c r="F179" s="1" t="s">
        <v>1846</v>
      </c>
      <c r="G179" s="1" t="s">
        <v>1847</v>
      </c>
      <c r="H179" s="1" t="s">
        <v>1183</v>
      </c>
      <c r="I179" s="1" t="s">
        <v>1848</v>
      </c>
      <c r="J179" s="1" t="s">
        <v>1951</v>
      </c>
      <c r="K179" s="1" t="s">
        <v>32</v>
      </c>
      <c r="L179" s="1" t="s">
        <v>1326</v>
      </c>
      <c r="M179" s="1" t="s">
        <v>1895</v>
      </c>
      <c r="N179" s="1" t="s">
        <v>46</v>
      </c>
      <c r="O179" s="1" t="s">
        <v>56</v>
      </c>
      <c r="P179" s="1" t="s">
        <v>140</v>
      </c>
      <c r="Q179" s="1" t="s">
        <v>114</v>
      </c>
      <c r="R179" s="1" t="s">
        <v>1952</v>
      </c>
      <c r="S179" s="1" t="str">
        <f t="shared" si="5"/>
        <v>VELASQUEZ MAMANI, ARMANDO EDWIN</v>
      </c>
      <c r="T179" s="1" t="s">
        <v>50</v>
      </c>
      <c r="U179" s="1" t="s">
        <v>39</v>
      </c>
      <c r="V179" s="1" t="s">
        <v>52</v>
      </c>
      <c r="W179" s="1" t="s">
        <v>1953</v>
      </c>
      <c r="X179" s="3">
        <v>23027</v>
      </c>
      <c r="Y179" s="1" t="s">
        <v>1954</v>
      </c>
      <c r="AB179" s="1" t="s">
        <v>41</v>
      </c>
      <c r="AC179" s="1" t="s">
        <v>42</v>
      </c>
      <c r="AD179" s="1" t="s">
        <v>43</v>
      </c>
    </row>
    <row r="180" spans="1:30" x14ac:dyDescent="0.2">
      <c r="A180" s="1" t="str">
        <f t="shared" si="4"/>
        <v>1161124461E8</v>
      </c>
      <c r="B180" s="1" t="s">
        <v>28</v>
      </c>
      <c r="C180" s="1" t="s">
        <v>29</v>
      </c>
      <c r="D180" s="1" t="s">
        <v>30</v>
      </c>
      <c r="E180" s="1" t="s">
        <v>31</v>
      </c>
      <c r="F180" s="1" t="s">
        <v>1846</v>
      </c>
      <c r="G180" s="1" t="s">
        <v>1847</v>
      </c>
      <c r="H180" s="1" t="s">
        <v>1183</v>
      </c>
      <c r="I180" s="1" t="s">
        <v>1848</v>
      </c>
      <c r="J180" s="1" t="s">
        <v>1955</v>
      </c>
      <c r="K180" s="1" t="s">
        <v>32</v>
      </c>
      <c r="L180" s="1" t="s">
        <v>1326</v>
      </c>
      <c r="M180" s="1" t="s">
        <v>1451</v>
      </c>
      <c r="N180" s="1" t="s">
        <v>253</v>
      </c>
      <c r="O180" s="1" t="s">
        <v>1956</v>
      </c>
      <c r="P180" s="1" t="s">
        <v>44</v>
      </c>
      <c r="Q180" s="1" t="s">
        <v>44</v>
      </c>
      <c r="R180" s="1" t="s">
        <v>44</v>
      </c>
      <c r="S180" s="1" t="str">
        <f t="shared" si="5"/>
        <v xml:space="preserve"> , </v>
      </c>
      <c r="T180" s="1" t="s">
        <v>69</v>
      </c>
      <c r="U180" s="1" t="s">
        <v>39</v>
      </c>
      <c r="V180" s="1" t="s">
        <v>52</v>
      </c>
      <c r="W180" s="1" t="s">
        <v>44</v>
      </c>
      <c r="X180" s="1" t="s">
        <v>254</v>
      </c>
      <c r="Y180" s="1" t="s">
        <v>44</v>
      </c>
      <c r="AB180" s="1" t="s">
        <v>41</v>
      </c>
      <c r="AC180" s="1" t="s">
        <v>42</v>
      </c>
      <c r="AD180" s="1" t="s">
        <v>43</v>
      </c>
    </row>
    <row r="181" spans="1:30" x14ac:dyDescent="0.2">
      <c r="A181" s="1" t="str">
        <f t="shared" si="4"/>
        <v>1161124471E2</v>
      </c>
      <c r="B181" s="1" t="s">
        <v>28</v>
      </c>
      <c r="C181" s="1" t="s">
        <v>29</v>
      </c>
      <c r="D181" s="1" t="s">
        <v>30</v>
      </c>
      <c r="E181" s="1" t="s">
        <v>31</v>
      </c>
      <c r="F181" s="1" t="s">
        <v>1846</v>
      </c>
      <c r="G181" s="1" t="s">
        <v>1847</v>
      </c>
      <c r="H181" s="1" t="s">
        <v>1183</v>
      </c>
      <c r="I181" s="1" t="s">
        <v>1848</v>
      </c>
      <c r="J181" s="1" t="s">
        <v>1957</v>
      </c>
      <c r="K181" s="1" t="s">
        <v>32</v>
      </c>
      <c r="L181" s="1" t="s">
        <v>1326</v>
      </c>
      <c r="M181" s="1" t="s">
        <v>1958</v>
      </c>
      <c r="N181" s="1" t="s">
        <v>765</v>
      </c>
      <c r="O181" s="1" t="s">
        <v>1959</v>
      </c>
      <c r="P181" s="1" t="s">
        <v>978</v>
      </c>
      <c r="Q181" s="1" t="s">
        <v>759</v>
      </c>
      <c r="R181" s="1" t="s">
        <v>1960</v>
      </c>
      <c r="S181" s="1" t="str">
        <f t="shared" si="5"/>
        <v>QUINTO MENA, WILFREDO REMBERTO</v>
      </c>
      <c r="T181" s="1" t="s">
        <v>63</v>
      </c>
      <c r="U181" s="1" t="s">
        <v>39</v>
      </c>
      <c r="V181" s="1" t="s">
        <v>52</v>
      </c>
      <c r="W181" s="1" t="s">
        <v>1961</v>
      </c>
      <c r="X181" s="3">
        <v>23411</v>
      </c>
      <c r="Y181" s="1" t="s">
        <v>1962</v>
      </c>
      <c r="Z181" s="3">
        <v>42795</v>
      </c>
      <c r="AA181" s="3">
        <v>43100</v>
      </c>
      <c r="AB181" s="1" t="s">
        <v>41</v>
      </c>
      <c r="AC181" s="1" t="s">
        <v>42</v>
      </c>
      <c r="AD181" s="1" t="s">
        <v>43</v>
      </c>
    </row>
    <row r="182" spans="1:30" x14ac:dyDescent="0.2">
      <c r="A182" s="1" t="str">
        <f t="shared" si="4"/>
        <v>1161124471E3</v>
      </c>
      <c r="B182" s="1" t="s">
        <v>28</v>
      </c>
      <c r="C182" s="1" t="s">
        <v>29</v>
      </c>
      <c r="D182" s="1" t="s">
        <v>30</v>
      </c>
      <c r="E182" s="1" t="s">
        <v>31</v>
      </c>
      <c r="F182" s="1" t="s">
        <v>1846</v>
      </c>
      <c r="G182" s="1" t="s">
        <v>1847</v>
      </c>
      <c r="H182" s="1" t="s">
        <v>1183</v>
      </c>
      <c r="I182" s="1" t="s">
        <v>1848</v>
      </c>
      <c r="J182" s="1" t="s">
        <v>1963</v>
      </c>
      <c r="K182" s="1" t="s">
        <v>32</v>
      </c>
      <c r="L182" s="1" t="s">
        <v>1326</v>
      </c>
      <c r="M182" s="1" t="s">
        <v>1327</v>
      </c>
      <c r="N182" s="1" t="s">
        <v>765</v>
      </c>
      <c r="O182" s="1" t="s">
        <v>1964</v>
      </c>
      <c r="P182" s="1" t="s">
        <v>83</v>
      </c>
      <c r="Q182" s="1" t="s">
        <v>139</v>
      </c>
      <c r="R182" s="1" t="s">
        <v>1965</v>
      </c>
      <c r="S182" s="1" t="str">
        <f t="shared" si="5"/>
        <v>CONDORI MACHACA, JUAN ENRIQUE</v>
      </c>
      <c r="T182" s="1" t="s">
        <v>63</v>
      </c>
      <c r="U182" s="1" t="s">
        <v>39</v>
      </c>
      <c r="V182" s="1" t="s">
        <v>52</v>
      </c>
      <c r="W182" s="1" t="s">
        <v>1966</v>
      </c>
      <c r="X182" s="3">
        <v>24698</v>
      </c>
      <c r="Y182" s="1" t="s">
        <v>1967</v>
      </c>
      <c r="Z182" s="3">
        <v>42795</v>
      </c>
      <c r="AA182" s="3">
        <v>43100</v>
      </c>
      <c r="AB182" s="1" t="s">
        <v>41</v>
      </c>
      <c r="AC182" s="1" t="s">
        <v>42</v>
      </c>
      <c r="AD182" s="1" t="s">
        <v>43</v>
      </c>
    </row>
    <row r="183" spans="1:30" x14ac:dyDescent="0.2">
      <c r="A183" s="1" t="str">
        <f t="shared" si="4"/>
        <v>1161124471E4</v>
      </c>
      <c r="B183" s="1" t="s">
        <v>28</v>
      </c>
      <c r="C183" s="1" t="s">
        <v>29</v>
      </c>
      <c r="D183" s="1" t="s">
        <v>30</v>
      </c>
      <c r="E183" s="1" t="s">
        <v>31</v>
      </c>
      <c r="F183" s="1" t="s">
        <v>1846</v>
      </c>
      <c r="G183" s="1" t="s">
        <v>1847</v>
      </c>
      <c r="H183" s="1" t="s">
        <v>1183</v>
      </c>
      <c r="I183" s="1" t="s">
        <v>1848</v>
      </c>
      <c r="J183" s="1" t="s">
        <v>1968</v>
      </c>
      <c r="K183" s="1" t="s">
        <v>32</v>
      </c>
      <c r="L183" s="1" t="s">
        <v>1326</v>
      </c>
      <c r="M183" s="1" t="s">
        <v>1969</v>
      </c>
      <c r="N183" s="1" t="s">
        <v>765</v>
      </c>
      <c r="O183" s="1" t="s">
        <v>1970</v>
      </c>
      <c r="P183" s="1" t="s">
        <v>73</v>
      </c>
      <c r="Q183" s="1" t="s">
        <v>268</v>
      </c>
      <c r="R183" s="1" t="s">
        <v>1971</v>
      </c>
      <c r="S183" s="1" t="str">
        <f t="shared" si="5"/>
        <v>CHOQUE MAQUERA, SIMON DAMIAN</v>
      </c>
      <c r="T183" s="1" t="s">
        <v>63</v>
      </c>
      <c r="U183" s="1" t="s">
        <v>39</v>
      </c>
      <c r="V183" s="1" t="s">
        <v>52</v>
      </c>
      <c r="W183" s="1" t="s">
        <v>1972</v>
      </c>
      <c r="X183" s="3">
        <v>23678</v>
      </c>
      <c r="Y183" s="1" t="s">
        <v>1973</v>
      </c>
      <c r="Z183" s="3">
        <v>42795</v>
      </c>
      <c r="AA183" s="3">
        <v>43100</v>
      </c>
      <c r="AB183" s="1" t="s">
        <v>41</v>
      </c>
      <c r="AC183" s="1" t="s">
        <v>42</v>
      </c>
      <c r="AD183" s="1" t="s">
        <v>43</v>
      </c>
    </row>
    <row r="184" spans="1:30" x14ac:dyDescent="0.2">
      <c r="A184" s="1" t="str">
        <f t="shared" si="4"/>
        <v>1161124471E5</v>
      </c>
      <c r="B184" s="1" t="s">
        <v>28</v>
      </c>
      <c r="C184" s="1" t="s">
        <v>29</v>
      </c>
      <c r="D184" s="1" t="s">
        <v>30</v>
      </c>
      <c r="E184" s="1" t="s">
        <v>31</v>
      </c>
      <c r="F184" s="1" t="s">
        <v>1846</v>
      </c>
      <c r="G184" s="1" t="s">
        <v>1847</v>
      </c>
      <c r="H184" s="1" t="s">
        <v>1183</v>
      </c>
      <c r="I184" s="1" t="s">
        <v>1848</v>
      </c>
      <c r="J184" s="1" t="s">
        <v>1974</v>
      </c>
      <c r="K184" s="1" t="s">
        <v>32</v>
      </c>
      <c r="L184" s="1" t="s">
        <v>1326</v>
      </c>
      <c r="M184" s="1" t="s">
        <v>1969</v>
      </c>
      <c r="N184" s="1" t="s">
        <v>765</v>
      </c>
      <c r="O184" s="1" t="s">
        <v>1975</v>
      </c>
      <c r="P184" s="1" t="s">
        <v>114</v>
      </c>
      <c r="Q184" s="1" t="s">
        <v>424</v>
      </c>
      <c r="R184" s="1" t="s">
        <v>478</v>
      </c>
      <c r="S184" s="1" t="str">
        <f t="shared" si="5"/>
        <v>MAMANI LLANO, JUSTO</v>
      </c>
      <c r="T184" s="1" t="s">
        <v>50</v>
      </c>
      <c r="U184" s="1" t="s">
        <v>39</v>
      </c>
      <c r="V184" s="1" t="s">
        <v>52</v>
      </c>
      <c r="W184" s="1" t="s">
        <v>1976</v>
      </c>
      <c r="X184" s="3">
        <v>22512</v>
      </c>
      <c r="Y184" s="1" t="s">
        <v>1977</v>
      </c>
      <c r="Z184" s="3">
        <v>42795</v>
      </c>
      <c r="AA184" s="3">
        <v>43100</v>
      </c>
      <c r="AB184" s="1" t="s">
        <v>41</v>
      </c>
      <c r="AC184" s="1" t="s">
        <v>42</v>
      </c>
      <c r="AD184" s="1" t="s">
        <v>43</v>
      </c>
    </row>
    <row r="185" spans="1:30" x14ac:dyDescent="0.2">
      <c r="A185" s="1" t="str">
        <f t="shared" si="4"/>
        <v>1161124471E7</v>
      </c>
      <c r="B185" s="1" t="s">
        <v>28</v>
      </c>
      <c r="C185" s="1" t="s">
        <v>29</v>
      </c>
      <c r="D185" s="1" t="s">
        <v>30</v>
      </c>
      <c r="E185" s="1" t="s">
        <v>31</v>
      </c>
      <c r="F185" s="1" t="s">
        <v>1846</v>
      </c>
      <c r="G185" s="1" t="s">
        <v>1847</v>
      </c>
      <c r="H185" s="1" t="s">
        <v>1183</v>
      </c>
      <c r="I185" s="1" t="s">
        <v>1848</v>
      </c>
      <c r="J185" s="1" t="s">
        <v>1978</v>
      </c>
      <c r="K185" s="1" t="s">
        <v>32</v>
      </c>
      <c r="L185" s="1" t="s">
        <v>1326</v>
      </c>
      <c r="M185" s="1" t="s">
        <v>1969</v>
      </c>
      <c r="N185" s="1" t="s">
        <v>765</v>
      </c>
      <c r="O185" s="1" t="s">
        <v>1979</v>
      </c>
      <c r="P185" s="1" t="s">
        <v>144</v>
      </c>
      <c r="Q185" s="1" t="s">
        <v>179</v>
      </c>
      <c r="R185" s="1" t="s">
        <v>1980</v>
      </c>
      <c r="S185" s="1" t="str">
        <f t="shared" si="5"/>
        <v>CARPIO PACHECO, AMERICO ESTEBAN</v>
      </c>
      <c r="T185" s="1" t="s">
        <v>63</v>
      </c>
      <c r="U185" s="1" t="s">
        <v>39</v>
      </c>
      <c r="V185" s="1" t="s">
        <v>52</v>
      </c>
      <c r="W185" s="1" t="s">
        <v>1981</v>
      </c>
      <c r="X185" s="3">
        <v>22496</v>
      </c>
      <c r="Y185" s="1" t="s">
        <v>1982</v>
      </c>
      <c r="Z185" s="3">
        <v>42795</v>
      </c>
      <c r="AA185" s="3">
        <v>43100</v>
      </c>
      <c r="AB185" s="1" t="s">
        <v>41</v>
      </c>
      <c r="AC185" s="1" t="s">
        <v>42</v>
      </c>
      <c r="AD185" s="1" t="s">
        <v>43</v>
      </c>
    </row>
    <row r="186" spans="1:30" x14ac:dyDescent="0.2">
      <c r="A186" s="1" t="str">
        <f t="shared" si="4"/>
        <v>1161124471E8</v>
      </c>
      <c r="B186" s="1" t="s">
        <v>28</v>
      </c>
      <c r="C186" s="1" t="s">
        <v>29</v>
      </c>
      <c r="D186" s="1" t="s">
        <v>30</v>
      </c>
      <c r="E186" s="1" t="s">
        <v>31</v>
      </c>
      <c r="F186" s="1" t="s">
        <v>1846</v>
      </c>
      <c r="G186" s="1" t="s">
        <v>1847</v>
      </c>
      <c r="H186" s="1" t="s">
        <v>1183</v>
      </c>
      <c r="I186" s="1" t="s">
        <v>1848</v>
      </c>
      <c r="J186" s="1" t="s">
        <v>1983</v>
      </c>
      <c r="K186" s="1" t="s">
        <v>32</v>
      </c>
      <c r="L186" s="1" t="s">
        <v>1326</v>
      </c>
      <c r="M186" s="1" t="s">
        <v>1969</v>
      </c>
      <c r="N186" s="1" t="s">
        <v>765</v>
      </c>
      <c r="O186" s="1" t="s">
        <v>1984</v>
      </c>
      <c r="P186" s="1" t="s">
        <v>1985</v>
      </c>
      <c r="Q186" s="1" t="s">
        <v>1986</v>
      </c>
      <c r="R186" s="1" t="s">
        <v>1987</v>
      </c>
      <c r="S186" s="1" t="str">
        <f t="shared" si="5"/>
        <v>TRUJILLO ORTIZ DE ORUE, HECTOR ANIBAL</v>
      </c>
      <c r="T186" s="1" t="s">
        <v>63</v>
      </c>
      <c r="U186" s="1" t="s">
        <v>39</v>
      </c>
      <c r="V186" s="1" t="s">
        <v>52</v>
      </c>
      <c r="W186" s="1" t="s">
        <v>1988</v>
      </c>
      <c r="X186" s="3">
        <v>25094</v>
      </c>
      <c r="Y186" s="1" t="s">
        <v>1989</v>
      </c>
      <c r="Z186" s="3">
        <v>42795</v>
      </c>
      <c r="AA186" s="3">
        <v>43100</v>
      </c>
      <c r="AB186" s="1" t="s">
        <v>41</v>
      </c>
      <c r="AC186" s="1" t="s">
        <v>42</v>
      </c>
      <c r="AD186" s="1" t="s">
        <v>43</v>
      </c>
    </row>
    <row r="187" spans="1:30" x14ac:dyDescent="0.2">
      <c r="A187" s="1" t="str">
        <f t="shared" si="4"/>
        <v>1161124471E9</v>
      </c>
      <c r="B187" s="1" t="s">
        <v>28</v>
      </c>
      <c r="C187" s="1" t="s">
        <v>29</v>
      </c>
      <c r="D187" s="1" t="s">
        <v>30</v>
      </c>
      <c r="E187" s="1" t="s">
        <v>31</v>
      </c>
      <c r="F187" s="1" t="s">
        <v>1846</v>
      </c>
      <c r="G187" s="1" t="s">
        <v>1847</v>
      </c>
      <c r="H187" s="1" t="s">
        <v>1183</v>
      </c>
      <c r="I187" s="1" t="s">
        <v>1848</v>
      </c>
      <c r="J187" s="1" t="s">
        <v>1990</v>
      </c>
      <c r="K187" s="1" t="s">
        <v>32</v>
      </c>
      <c r="L187" s="1" t="s">
        <v>1326</v>
      </c>
      <c r="M187" s="1" t="s">
        <v>1991</v>
      </c>
      <c r="N187" s="1" t="s">
        <v>765</v>
      </c>
      <c r="O187" s="1" t="s">
        <v>1992</v>
      </c>
      <c r="P187" s="1" t="s">
        <v>538</v>
      </c>
      <c r="Q187" s="1" t="s">
        <v>1993</v>
      </c>
      <c r="R187" s="1" t="s">
        <v>1994</v>
      </c>
      <c r="S187" s="1" t="str">
        <f t="shared" si="5"/>
        <v>SAGUA CANAHUA, WITHMAN JUAN</v>
      </c>
      <c r="T187" s="1" t="s">
        <v>50</v>
      </c>
      <c r="U187" s="1" t="s">
        <v>39</v>
      </c>
      <c r="V187" s="1" t="s">
        <v>52</v>
      </c>
      <c r="W187" s="1" t="s">
        <v>1995</v>
      </c>
      <c r="X187" s="3">
        <v>23456</v>
      </c>
      <c r="Y187" s="1" t="s">
        <v>1996</v>
      </c>
      <c r="Z187" s="3">
        <v>42795</v>
      </c>
      <c r="AA187" s="3">
        <v>43100</v>
      </c>
      <c r="AB187" s="1" t="s">
        <v>41</v>
      </c>
      <c r="AC187" s="1" t="s">
        <v>42</v>
      </c>
      <c r="AD187" s="1" t="s">
        <v>43</v>
      </c>
    </row>
    <row r="188" spans="1:30" x14ac:dyDescent="0.2">
      <c r="A188" s="1" t="str">
        <f t="shared" si="4"/>
        <v>1161124491E3</v>
      </c>
      <c r="B188" s="1" t="s">
        <v>28</v>
      </c>
      <c r="C188" s="1" t="s">
        <v>29</v>
      </c>
      <c r="D188" s="1" t="s">
        <v>30</v>
      </c>
      <c r="E188" s="1" t="s">
        <v>31</v>
      </c>
      <c r="F188" s="1" t="s">
        <v>1846</v>
      </c>
      <c r="G188" s="1" t="s">
        <v>1847</v>
      </c>
      <c r="H188" s="1" t="s">
        <v>1183</v>
      </c>
      <c r="I188" s="1" t="s">
        <v>1848</v>
      </c>
      <c r="J188" s="1" t="s">
        <v>1997</v>
      </c>
      <c r="K188" s="1" t="s">
        <v>32</v>
      </c>
      <c r="L188" s="1" t="s">
        <v>1326</v>
      </c>
      <c r="M188" s="1" t="s">
        <v>1998</v>
      </c>
      <c r="N188" s="1" t="s">
        <v>765</v>
      </c>
      <c r="O188" s="1" t="s">
        <v>326</v>
      </c>
      <c r="P188" s="1" t="s">
        <v>188</v>
      </c>
      <c r="Q188" s="1" t="s">
        <v>730</v>
      </c>
      <c r="R188" s="1" t="s">
        <v>1999</v>
      </c>
      <c r="S188" s="1" t="str">
        <f t="shared" si="5"/>
        <v>TITO LIPA, JOSE PANFILO</v>
      </c>
      <c r="T188" s="1" t="s">
        <v>38</v>
      </c>
      <c r="U188" s="1" t="s">
        <v>39</v>
      </c>
      <c r="V188" s="1" t="s">
        <v>52</v>
      </c>
      <c r="W188" s="1" t="s">
        <v>2000</v>
      </c>
      <c r="X188" s="3">
        <v>23627</v>
      </c>
      <c r="Y188" s="1" t="s">
        <v>2001</v>
      </c>
      <c r="Z188" s="3">
        <v>42795</v>
      </c>
      <c r="AA188" s="3">
        <v>43100</v>
      </c>
      <c r="AB188" s="1" t="s">
        <v>41</v>
      </c>
      <c r="AC188" s="1" t="s">
        <v>42</v>
      </c>
      <c r="AD188" s="1" t="s">
        <v>43</v>
      </c>
    </row>
    <row r="189" spans="1:30" x14ac:dyDescent="0.2">
      <c r="A189" s="1" t="str">
        <f t="shared" si="4"/>
        <v>1115613622E3</v>
      </c>
      <c r="B189" s="1" t="s">
        <v>28</v>
      </c>
      <c r="C189" s="1" t="s">
        <v>29</v>
      </c>
      <c r="D189" s="1" t="s">
        <v>30</v>
      </c>
      <c r="E189" s="1" t="s">
        <v>31</v>
      </c>
      <c r="F189" s="1" t="s">
        <v>1846</v>
      </c>
      <c r="G189" s="1" t="s">
        <v>1847</v>
      </c>
      <c r="H189" s="1" t="s">
        <v>1183</v>
      </c>
      <c r="I189" s="1" t="s">
        <v>1848</v>
      </c>
      <c r="J189" s="1" t="s">
        <v>2002</v>
      </c>
      <c r="K189" s="1" t="s">
        <v>32</v>
      </c>
      <c r="L189" s="1" t="s">
        <v>32</v>
      </c>
      <c r="M189" s="1" t="s">
        <v>45</v>
      </c>
      <c r="N189" s="1" t="s">
        <v>46</v>
      </c>
      <c r="O189" s="1" t="s">
        <v>2003</v>
      </c>
      <c r="P189" s="1" t="s">
        <v>2004</v>
      </c>
      <c r="Q189" s="1" t="s">
        <v>255</v>
      </c>
      <c r="R189" s="1" t="s">
        <v>2005</v>
      </c>
      <c r="S189" s="1" t="str">
        <f t="shared" si="5"/>
        <v>TINTA VASQUEZ, MARIO AURELIO</v>
      </c>
      <c r="T189" s="1" t="s">
        <v>55</v>
      </c>
      <c r="U189" s="1" t="s">
        <v>51</v>
      </c>
      <c r="V189" s="1" t="s">
        <v>52</v>
      </c>
      <c r="W189" s="1" t="s">
        <v>2006</v>
      </c>
      <c r="X189" s="3">
        <v>22549</v>
      </c>
      <c r="Y189" s="1" t="s">
        <v>2007</v>
      </c>
      <c r="AB189" s="1" t="s">
        <v>41</v>
      </c>
      <c r="AC189" s="1" t="s">
        <v>42</v>
      </c>
      <c r="AD189" s="1" t="s">
        <v>43</v>
      </c>
    </row>
    <row r="190" spans="1:30" x14ac:dyDescent="0.2">
      <c r="A190" s="1" t="str">
        <f t="shared" si="4"/>
        <v>1121110321E4</v>
      </c>
      <c r="B190" s="1" t="s">
        <v>28</v>
      </c>
      <c r="C190" s="1" t="s">
        <v>29</v>
      </c>
      <c r="D190" s="1" t="s">
        <v>30</v>
      </c>
      <c r="E190" s="1" t="s">
        <v>31</v>
      </c>
      <c r="F190" s="1" t="s">
        <v>1846</v>
      </c>
      <c r="G190" s="1" t="s">
        <v>1847</v>
      </c>
      <c r="H190" s="1" t="s">
        <v>1183</v>
      </c>
      <c r="I190" s="1" t="s">
        <v>1848</v>
      </c>
      <c r="J190" s="1" t="s">
        <v>2008</v>
      </c>
      <c r="K190" s="1" t="s">
        <v>32</v>
      </c>
      <c r="L190" s="1" t="s">
        <v>32</v>
      </c>
      <c r="M190" s="1" t="s">
        <v>45</v>
      </c>
      <c r="N190" s="1" t="s">
        <v>66</v>
      </c>
      <c r="O190" s="1" t="s">
        <v>2009</v>
      </c>
      <c r="P190" s="1" t="s">
        <v>310</v>
      </c>
      <c r="Q190" s="1" t="s">
        <v>261</v>
      </c>
      <c r="R190" s="1" t="s">
        <v>2010</v>
      </c>
      <c r="S190" s="1" t="str">
        <f t="shared" si="5"/>
        <v>NINA VALERIANO, MARIANELA</v>
      </c>
      <c r="T190" s="1" t="s">
        <v>69</v>
      </c>
      <c r="U190" s="1" t="s">
        <v>51</v>
      </c>
      <c r="V190" s="1" t="s">
        <v>52</v>
      </c>
      <c r="W190" s="1" t="s">
        <v>2011</v>
      </c>
      <c r="X190" s="3">
        <v>27938</v>
      </c>
      <c r="Y190" s="1" t="s">
        <v>2012</v>
      </c>
      <c r="Z190" s="3">
        <v>42795</v>
      </c>
      <c r="AA190" s="3">
        <v>43100</v>
      </c>
      <c r="AB190" s="1" t="s">
        <v>41</v>
      </c>
      <c r="AC190" s="1" t="s">
        <v>71</v>
      </c>
      <c r="AD190" s="1" t="s">
        <v>43</v>
      </c>
    </row>
    <row r="191" spans="1:30" x14ac:dyDescent="0.2">
      <c r="A191" s="1" t="str">
        <f t="shared" si="4"/>
        <v>1151214331E4</v>
      </c>
      <c r="B191" s="1" t="s">
        <v>28</v>
      </c>
      <c r="C191" s="1" t="s">
        <v>29</v>
      </c>
      <c r="D191" s="1" t="s">
        <v>30</v>
      </c>
      <c r="E191" s="1" t="s">
        <v>31</v>
      </c>
      <c r="F191" s="1" t="s">
        <v>1846</v>
      </c>
      <c r="G191" s="1" t="s">
        <v>1847</v>
      </c>
      <c r="H191" s="1" t="s">
        <v>1183</v>
      </c>
      <c r="I191" s="1" t="s">
        <v>1848</v>
      </c>
      <c r="J191" s="1" t="s">
        <v>2013</v>
      </c>
      <c r="K191" s="1" t="s">
        <v>32</v>
      </c>
      <c r="L191" s="1" t="s">
        <v>32</v>
      </c>
      <c r="M191" s="1" t="s">
        <v>45</v>
      </c>
      <c r="N191" s="1" t="s">
        <v>66</v>
      </c>
      <c r="O191" s="1" t="s">
        <v>2014</v>
      </c>
      <c r="P191" s="1" t="s">
        <v>134</v>
      </c>
      <c r="Q191" s="1" t="s">
        <v>134</v>
      </c>
      <c r="R191" s="1" t="s">
        <v>230</v>
      </c>
      <c r="S191" s="1" t="str">
        <f t="shared" si="5"/>
        <v>FLORES FLORES, LUZ MARINA</v>
      </c>
      <c r="T191" s="1" t="s">
        <v>69</v>
      </c>
      <c r="U191" s="1" t="s">
        <v>51</v>
      </c>
      <c r="V191" s="1" t="s">
        <v>52</v>
      </c>
      <c r="W191" s="1" t="s">
        <v>2015</v>
      </c>
      <c r="X191" s="3">
        <v>30787</v>
      </c>
      <c r="Y191" s="1" t="s">
        <v>2016</v>
      </c>
      <c r="Z191" s="3">
        <v>42830</v>
      </c>
      <c r="AA191" s="3">
        <v>43100</v>
      </c>
      <c r="AB191" s="1" t="s">
        <v>41</v>
      </c>
      <c r="AC191" s="1" t="s">
        <v>71</v>
      </c>
      <c r="AD191" s="1" t="s">
        <v>43</v>
      </c>
    </row>
    <row r="192" spans="1:30" x14ac:dyDescent="0.2">
      <c r="A192" s="1" t="str">
        <f t="shared" si="4"/>
        <v>1161114401E0</v>
      </c>
      <c r="B192" s="1" t="s">
        <v>28</v>
      </c>
      <c r="C192" s="1" t="s">
        <v>29</v>
      </c>
      <c r="D192" s="1" t="s">
        <v>30</v>
      </c>
      <c r="E192" s="1" t="s">
        <v>31</v>
      </c>
      <c r="F192" s="1" t="s">
        <v>1846</v>
      </c>
      <c r="G192" s="1" t="s">
        <v>1847</v>
      </c>
      <c r="H192" s="1" t="s">
        <v>1183</v>
      </c>
      <c r="I192" s="1" t="s">
        <v>1848</v>
      </c>
      <c r="J192" s="1" t="s">
        <v>2017</v>
      </c>
      <c r="K192" s="1" t="s">
        <v>32</v>
      </c>
      <c r="L192" s="1" t="s">
        <v>32</v>
      </c>
      <c r="M192" s="1" t="s">
        <v>45</v>
      </c>
      <c r="N192" s="1" t="s">
        <v>46</v>
      </c>
      <c r="O192" s="1" t="s">
        <v>2018</v>
      </c>
      <c r="P192" s="1" t="s">
        <v>1105</v>
      </c>
      <c r="Q192" s="1" t="s">
        <v>120</v>
      </c>
      <c r="R192" s="1" t="s">
        <v>1904</v>
      </c>
      <c r="S192" s="1" t="str">
        <f t="shared" si="5"/>
        <v>GAMARRA JAEN, WILFREDO JOHN</v>
      </c>
      <c r="T192" s="1" t="s">
        <v>50</v>
      </c>
      <c r="U192" s="1" t="s">
        <v>51</v>
      </c>
      <c r="V192" s="1" t="s">
        <v>891</v>
      </c>
      <c r="W192" s="1" t="s">
        <v>1905</v>
      </c>
      <c r="X192" s="3">
        <v>24772</v>
      </c>
      <c r="Y192" s="1" t="s">
        <v>1906</v>
      </c>
      <c r="Z192" s="3">
        <v>42795</v>
      </c>
      <c r="AA192" s="3">
        <v>43100</v>
      </c>
      <c r="AB192" s="1" t="s">
        <v>41</v>
      </c>
      <c r="AC192" s="1" t="s">
        <v>42</v>
      </c>
      <c r="AD192" s="1" t="s">
        <v>43</v>
      </c>
    </row>
    <row r="193" spans="1:30" x14ac:dyDescent="0.2">
      <c r="A193" s="1" t="str">
        <f t="shared" si="4"/>
        <v>1161114401E0</v>
      </c>
      <c r="B193" s="1" t="s">
        <v>28</v>
      </c>
      <c r="C193" s="1" t="s">
        <v>29</v>
      </c>
      <c r="D193" s="1" t="s">
        <v>30</v>
      </c>
      <c r="E193" s="1" t="s">
        <v>31</v>
      </c>
      <c r="F193" s="1" t="s">
        <v>1846</v>
      </c>
      <c r="G193" s="1" t="s">
        <v>1847</v>
      </c>
      <c r="H193" s="1" t="s">
        <v>1183</v>
      </c>
      <c r="I193" s="1" t="s">
        <v>1848</v>
      </c>
      <c r="J193" s="1" t="s">
        <v>2017</v>
      </c>
      <c r="K193" s="1" t="s">
        <v>32</v>
      </c>
      <c r="L193" s="1" t="s">
        <v>32</v>
      </c>
      <c r="M193" s="1" t="s">
        <v>45</v>
      </c>
      <c r="N193" s="1" t="s">
        <v>66</v>
      </c>
      <c r="O193" s="1" t="s">
        <v>2019</v>
      </c>
      <c r="P193" s="1" t="s">
        <v>114</v>
      </c>
      <c r="Q193" s="1" t="s">
        <v>761</v>
      </c>
      <c r="R193" s="1" t="s">
        <v>1093</v>
      </c>
      <c r="S193" s="1" t="str">
        <f t="shared" si="5"/>
        <v>MAMANI MARTINEZ, FREDY</v>
      </c>
      <c r="T193" s="1" t="s">
        <v>69</v>
      </c>
      <c r="U193" s="1" t="s">
        <v>51</v>
      </c>
      <c r="V193" s="1" t="s">
        <v>52</v>
      </c>
      <c r="W193" s="1" t="s">
        <v>2020</v>
      </c>
      <c r="X193" s="3">
        <v>29607</v>
      </c>
      <c r="Y193" s="1" t="s">
        <v>2021</v>
      </c>
      <c r="Z193" s="3">
        <v>42795</v>
      </c>
      <c r="AA193" s="3">
        <v>43100</v>
      </c>
      <c r="AB193" s="1" t="s">
        <v>324</v>
      </c>
      <c r="AC193" s="1" t="s">
        <v>71</v>
      </c>
      <c r="AD193" s="1" t="s">
        <v>43</v>
      </c>
    </row>
    <row r="194" spans="1:30" x14ac:dyDescent="0.2">
      <c r="A194" s="1" t="str">
        <f t="shared" si="4"/>
        <v>1161114401E2</v>
      </c>
      <c r="B194" s="1" t="s">
        <v>28</v>
      </c>
      <c r="C194" s="1" t="s">
        <v>29</v>
      </c>
      <c r="D194" s="1" t="s">
        <v>30</v>
      </c>
      <c r="E194" s="1" t="s">
        <v>31</v>
      </c>
      <c r="F194" s="1" t="s">
        <v>1846</v>
      </c>
      <c r="G194" s="1" t="s">
        <v>1847</v>
      </c>
      <c r="H194" s="1" t="s">
        <v>1183</v>
      </c>
      <c r="I194" s="1" t="s">
        <v>1848</v>
      </c>
      <c r="J194" s="1" t="s">
        <v>2022</v>
      </c>
      <c r="K194" s="1" t="s">
        <v>32</v>
      </c>
      <c r="L194" s="1" t="s">
        <v>32</v>
      </c>
      <c r="M194" s="1" t="s">
        <v>45</v>
      </c>
      <c r="N194" s="1" t="s">
        <v>66</v>
      </c>
      <c r="O194" s="1" t="s">
        <v>2023</v>
      </c>
      <c r="P194" s="1" t="s">
        <v>1144</v>
      </c>
      <c r="Q194" s="1" t="s">
        <v>551</v>
      </c>
      <c r="R194" s="1" t="s">
        <v>2024</v>
      </c>
      <c r="S194" s="1" t="str">
        <f t="shared" si="5"/>
        <v>JALIRI CLAROS, YURI</v>
      </c>
      <c r="T194" s="1" t="s">
        <v>69</v>
      </c>
      <c r="U194" s="1" t="s">
        <v>51</v>
      </c>
      <c r="V194" s="1" t="s">
        <v>52</v>
      </c>
      <c r="W194" s="1" t="s">
        <v>2025</v>
      </c>
      <c r="X194" s="3">
        <v>27840</v>
      </c>
      <c r="Y194" s="1" t="s">
        <v>2026</v>
      </c>
      <c r="Z194" s="3">
        <v>42795</v>
      </c>
      <c r="AA194" s="3">
        <v>43100</v>
      </c>
      <c r="AB194" s="1" t="s">
        <v>41</v>
      </c>
      <c r="AC194" s="1" t="s">
        <v>71</v>
      </c>
      <c r="AD194" s="1" t="s">
        <v>43</v>
      </c>
    </row>
    <row r="195" spans="1:30" x14ac:dyDescent="0.2">
      <c r="A195" s="1" t="str">
        <f t="shared" si="4"/>
        <v>1161114401E3</v>
      </c>
      <c r="B195" s="1" t="s">
        <v>28</v>
      </c>
      <c r="C195" s="1" t="s">
        <v>29</v>
      </c>
      <c r="D195" s="1" t="s">
        <v>30</v>
      </c>
      <c r="E195" s="1" t="s">
        <v>31</v>
      </c>
      <c r="F195" s="1" t="s">
        <v>1846</v>
      </c>
      <c r="G195" s="1" t="s">
        <v>1847</v>
      </c>
      <c r="H195" s="1" t="s">
        <v>1183</v>
      </c>
      <c r="I195" s="1" t="s">
        <v>1848</v>
      </c>
      <c r="J195" s="1" t="s">
        <v>2027</v>
      </c>
      <c r="K195" s="1" t="s">
        <v>32</v>
      </c>
      <c r="L195" s="1" t="s">
        <v>32</v>
      </c>
      <c r="M195" s="1" t="s">
        <v>45</v>
      </c>
      <c r="N195" s="1" t="s">
        <v>46</v>
      </c>
      <c r="O195" s="1" t="s">
        <v>56</v>
      </c>
      <c r="P195" s="1" t="s">
        <v>165</v>
      </c>
      <c r="Q195" s="1" t="s">
        <v>83</v>
      </c>
      <c r="R195" s="1" t="s">
        <v>2028</v>
      </c>
      <c r="S195" s="1" t="str">
        <f t="shared" si="5"/>
        <v>PEREZ CONDORI, JAIME MAXIMO</v>
      </c>
      <c r="T195" s="1" t="s">
        <v>69</v>
      </c>
      <c r="U195" s="1" t="s">
        <v>51</v>
      </c>
      <c r="V195" s="1" t="s">
        <v>52</v>
      </c>
      <c r="W195" s="1" t="s">
        <v>2029</v>
      </c>
      <c r="X195" s="3">
        <v>25092</v>
      </c>
      <c r="Y195" s="1" t="s">
        <v>2030</v>
      </c>
      <c r="AB195" s="1" t="s">
        <v>41</v>
      </c>
      <c r="AC195" s="1" t="s">
        <v>42</v>
      </c>
      <c r="AD195" s="1" t="s">
        <v>43</v>
      </c>
    </row>
    <row r="196" spans="1:30" x14ac:dyDescent="0.2">
      <c r="A196" s="1" t="str">
        <f t="shared" ref="A196:A259" si="6">J196</f>
        <v>1161114401E4</v>
      </c>
      <c r="B196" s="1" t="s">
        <v>28</v>
      </c>
      <c r="C196" s="1" t="s">
        <v>29</v>
      </c>
      <c r="D196" s="1" t="s">
        <v>30</v>
      </c>
      <c r="E196" s="1" t="s">
        <v>31</v>
      </c>
      <c r="F196" s="1" t="s">
        <v>1846</v>
      </c>
      <c r="G196" s="1" t="s">
        <v>1847</v>
      </c>
      <c r="H196" s="1" t="s">
        <v>1183</v>
      </c>
      <c r="I196" s="1" t="s">
        <v>1848</v>
      </c>
      <c r="J196" s="1" t="s">
        <v>2031</v>
      </c>
      <c r="K196" s="1" t="s">
        <v>32</v>
      </c>
      <c r="L196" s="1" t="s">
        <v>32</v>
      </c>
      <c r="M196" s="1" t="s">
        <v>45</v>
      </c>
      <c r="N196" s="1" t="s">
        <v>46</v>
      </c>
      <c r="O196" s="1" t="s">
        <v>2032</v>
      </c>
      <c r="P196" s="1" t="s">
        <v>2033</v>
      </c>
      <c r="Q196" s="1" t="s">
        <v>64</v>
      </c>
      <c r="R196" s="1" t="s">
        <v>2034</v>
      </c>
      <c r="S196" s="1" t="str">
        <f t="shared" ref="S196:S259" si="7">CONCATENATE(P196," ",Q196,", ",R196)</f>
        <v>BARRAZA GALLEGOS, MARUJA ERNESTINA</v>
      </c>
      <c r="T196" s="1" t="s">
        <v>69</v>
      </c>
      <c r="U196" s="1" t="s">
        <v>51</v>
      </c>
      <c r="V196" s="1" t="s">
        <v>52</v>
      </c>
      <c r="W196" s="1" t="s">
        <v>2035</v>
      </c>
      <c r="X196" s="3">
        <v>26226</v>
      </c>
      <c r="Y196" s="1" t="s">
        <v>2036</v>
      </c>
      <c r="Z196" s="3">
        <v>42795</v>
      </c>
      <c r="AB196" s="1" t="s">
        <v>41</v>
      </c>
      <c r="AC196" s="1" t="s">
        <v>42</v>
      </c>
      <c r="AD196" s="1" t="s">
        <v>43</v>
      </c>
    </row>
    <row r="197" spans="1:30" x14ac:dyDescent="0.2">
      <c r="A197" s="1" t="str">
        <f t="shared" si="6"/>
        <v>1161114401E6</v>
      </c>
      <c r="B197" s="1" t="s">
        <v>28</v>
      </c>
      <c r="C197" s="1" t="s">
        <v>29</v>
      </c>
      <c r="D197" s="1" t="s">
        <v>30</v>
      </c>
      <c r="E197" s="1" t="s">
        <v>31</v>
      </c>
      <c r="F197" s="1" t="s">
        <v>1846</v>
      </c>
      <c r="G197" s="1" t="s">
        <v>1847</v>
      </c>
      <c r="H197" s="1" t="s">
        <v>1183</v>
      </c>
      <c r="I197" s="1" t="s">
        <v>1848</v>
      </c>
      <c r="J197" s="1" t="s">
        <v>2037</v>
      </c>
      <c r="K197" s="1" t="s">
        <v>32</v>
      </c>
      <c r="L197" s="1" t="s">
        <v>32</v>
      </c>
      <c r="M197" s="1" t="s">
        <v>45</v>
      </c>
      <c r="N197" s="1" t="s">
        <v>66</v>
      </c>
      <c r="O197" s="1" t="s">
        <v>2038</v>
      </c>
      <c r="P197" s="1" t="s">
        <v>495</v>
      </c>
      <c r="Q197" s="1" t="s">
        <v>520</v>
      </c>
      <c r="R197" s="1" t="s">
        <v>2039</v>
      </c>
      <c r="S197" s="1" t="str">
        <f t="shared" si="7"/>
        <v>PACOMPIA CAHUI, ADOLFO ISAAC</v>
      </c>
      <c r="T197" s="1" t="s">
        <v>69</v>
      </c>
      <c r="U197" s="1" t="s">
        <v>51</v>
      </c>
      <c r="V197" s="1" t="s">
        <v>52</v>
      </c>
      <c r="W197" s="1" t="s">
        <v>2040</v>
      </c>
      <c r="X197" s="3">
        <v>30743</v>
      </c>
      <c r="Y197" s="1" t="s">
        <v>2041</v>
      </c>
      <c r="Z197" s="3">
        <v>42795</v>
      </c>
      <c r="AA197" s="3">
        <v>43100</v>
      </c>
      <c r="AB197" s="1" t="s">
        <v>41</v>
      </c>
      <c r="AC197" s="1" t="s">
        <v>71</v>
      </c>
      <c r="AD197" s="1" t="s">
        <v>43</v>
      </c>
    </row>
    <row r="198" spans="1:30" x14ac:dyDescent="0.2">
      <c r="A198" s="1" t="str">
        <f t="shared" si="6"/>
        <v>1161114411E0</v>
      </c>
      <c r="B198" s="1" t="s">
        <v>28</v>
      </c>
      <c r="C198" s="1" t="s">
        <v>29</v>
      </c>
      <c r="D198" s="1" t="s">
        <v>30</v>
      </c>
      <c r="E198" s="1" t="s">
        <v>31</v>
      </c>
      <c r="F198" s="1" t="s">
        <v>1846</v>
      </c>
      <c r="G198" s="1" t="s">
        <v>1847</v>
      </c>
      <c r="H198" s="1" t="s">
        <v>1183</v>
      </c>
      <c r="I198" s="1" t="s">
        <v>1848</v>
      </c>
      <c r="J198" s="1" t="s">
        <v>2042</v>
      </c>
      <c r="K198" s="1" t="s">
        <v>32</v>
      </c>
      <c r="L198" s="1" t="s">
        <v>32</v>
      </c>
      <c r="M198" s="1" t="s">
        <v>45</v>
      </c>
      <c r="N198" s="1" t="s">
        <v>46</v>
      </c>
      <c r="O198" s="1" t="s">
        <v>56</v>
      </c>
      <c r="P198" s="1" t="s">
        <v>452</v>
      </c>
      <c r="Q198" s="1" t="s">
        <v>250</v>
      </c>
      <c r="R198" s="1" t="s">
        <v>980</v>
      </c>
      <c r="S198" s="1" t="str">
        <f t="shared" si="7"/>
        <v>ASQUI CHIPANA, DINA</v>
      </c>
      <c r="T198" s="1" t="s">
        <v>50</v>
      </c>
      <c r="U198" s="1" t="s">
        <v>51</v>
      </c>
      <c r="V198" s="1" t="s">
        <v>52</v>
      </c>
      <c r="W198" s="1" t="s">
        <v>2043</v>
      </c>
      <c r="X198" s="3">
        <v>22703</v>
      </c>
      <c r="Y198" s="1" t="s">
        <v>2044</v>
      </c>
      <c r="AB198" s="1" t="s">
        <v>41</v>
      </c>
      <c r="AC198" s="1" t="s">
        <v>42</v>
      </c>
      <c r="AD198" s="1" t="s">
        <v>43</v>
      </c>
    </row>
    <row r="199" spans="1:30" x14ac:dyDescent="0.2">
      <c r="A199" s="1" t="str">
        <f t="shared" si="6"/>
        <v>1161114411E2</v>
      </c>
      <c r="B199" s="1" t="s">
        <v>28</v>
      </c>
      <c r="C199" s="1" t="s">
        <v>29</v>
      </c>
      <c r="D199" s="1" t="s">
        <v>30</v>
      </c>
      <c r="E199" s="1" t="s">
        <v>31</v>
      </c>
      <c r="F199" s="1" t="s">
        <v>1846</v>
      </c>
      <c r="G199" s="1" t="s">
        <v>1847</v>
      </c>
      <c r="H199" s="1" t="s">
        <v>1183</v>
      </c>
      <c r="I199" s="1" t="s">
        <v>1848</v>
      </c>
      <c r="J199" s="1" t="s">
        <v>2045</v>
      </c>
      <c r="K199" s="1" t="s">
        <v>32</v>
      </c>
      <c r="L199" s="1" t="s">
        <v>32</v>
      </c>
      <c r="M199" s="1" t="s">
        <v>45</v>
      </c>
      <c r="N199" s="1" t="s">
        <v>46</v>
      </c>
      <c r="O199" s="1" t="s">
        <v>2046</v>
      </c>
      <c r="P199" s="1" t="s">
        <v>141</v>
      </c>
      <c r="Q199" s="1" t="s">
        <v>550</v>
      </c>
      <c r="R199" s="1" t="s">
        <v>164</v>
      </c>
      <c r="S199" s="1" t="str">
        <f t="shared" si="7"/>
        <v>CRUZ MARCA, IRMA</v>
      </c>
      <c r="T199" s="1" t="s">
        <v>55</v>
      </c>
      <c r="U199" s="1" t="s">
        <v>51</v>
      </c>
      <c r="V199" s="1" t="s">
        <v>52</v>
      </c>
      <c r="W199" s="1" t="s">
        <v>2047</v>
      </c>
      <c r="X199" s="3">
        <v>27906</v>
      </c>
      <c r="Y199" s="1" t="s">
        <v>2048</v>
      </c>
      <c r="AB199" s="1" t="s">
        <v>41</v>
      </c>
      <c r="AC199" s="1" t="s">
        <v>42</v>
      </c>
      <c r="AD199" s="1" t="s">
        <v>43</v>
      </c>
    </row>
    <row r="200" spans="1:30" x14ac:dyDescent="0.2">
      <c r="A200" s="1" t="str">
        <f t="shared" si="6"/>
        <v>1161114411E3</v>
      </c>
      <c r="B200" s="1" t="s">
        <v>28</v>
      </c>
      <c r="C200" s="1" t="s">
        <v>29</v>
      </c>
      <c r="D200" s="1" t="s">
        <v>30</v>
      </c>
      <c r="E200" s="1" t="s">
        <v>31</v>
      </c>
      <c r="F200" s="1" t="s">
        <v>1846</v>
      </c>
      <c r="G200" s="1" t="s">
        <v>1847</v>
      </c>
      <c r="H200" s="1" t="s">
        <v>1183</v>
      </c>
      <c r="I200" s="1" t="s">
        <v>1848</v>
      </c>
      <c r="J200" s="1" t="s">
        <v>2049</v>
      </c>
      <c r="K200" s="1" t="s">
        <v>32</v>
      </c>
      <c r="L200" s="1" t="s">
        <v>32</v>
      </c>
      <c r="M200" s="1" t="s">
        <v>45</v>
      </c>
      <c r="N200" s="1" t="s">
        <v>46</v>
      </c>
      <c r="O200" s="1" t="s">
        <v>56</v>
      </c>
      <c r="P200" s="1" t="s">
        <v>263</v>
      </c>
      <c r="Q200" s="1" t="s">
        <v>188</v>
      </c>
      <c r="R200" s="1" t="s">
        <v>2050</v>
      </c>
      <c r="S200" s="1" t="str">
        <f t="shared" si="7"/>
        <v>ALATA TITO, AMERICO ROGER</v>
      </c>
      <c r="T200" s="1" t="s">
        <v>55</v>
      </c>
      <c r="U200" s="1" t="s">
        <v>51</v>
      </c>
      <c r="V200" s="1" t="s">
        <v>52</v>
      </c>
      <c r="W200" s="1" t="s">
        <v>2051</v>
      </c>
      <c r="X200" s="3">
        <v>23519</v>
      </c>
      <c r="Y200" s="1" t="s">
        <v>2052</v>
      </c>
      <c r="AB200" s="1" t="s">
        <v>41</v>
      </c>
      <c r="AC200" s="1" t="s">
        <v>42</v>
      </c>
      <c r="AD200" s="1" t="s">
        <v>43</v>
      </c>
    </row>
    <row r="201" spans="1:30" x14ac:dyDescent="0.2">
      <c r="A201" s="1" t="str">
        <f t="shared" si="6"/>
        <v>1161114411E4</v>
      </c>
      <c r="B201" s="1" t="s">
        <v>28</v>
      </c>
      <c r="C201" s="1" t="s">
        <v>29</v>
      </c>
      <c r="D201" s="1" t="s">
        <v>30</v>
      </c>
      <c r="E201" s="1" t="s">
        <v>31</v>
      </c>
      <c r="F201" s="1" t="s">
        <v>1846</v>
      </c>
      <c r="G201" s="1" t="s">
        <v>1847</v>
      </c>
      <c r="H201" s="1" t="s">
        <v>1183</v>
      </c>
      <c r="I201" s="1" t="s">
        <v>1848</v>
      </c>
      <c r="J201" s="1" t="s">
        <v>2053</v>
      </c>
      <c r="K201" s="1" t="s">
        <v>32</v>
      </c>
      <c r="L201" s="1" t="s">
        <v>32</v>
      </c>
      <c r="M201" s="1" t="s">
        <v>45</v>
      </c>
      <c r="N201" s="1" t="s">
        <v>66</v>
      </c>
      <c r="O201" s="1" t="s">
        <v>2054</v>
      </c>
      <c r="P201" s="1" t="s">
        <v>284</v>
      </c>
      <c r="Q201" s="1" t="s">
        <v>2055</v>
      </c>
      <c r="R201" s="1" t="s">
        <v>974</v>
      </c>
      <c r="S201" s="1" t="str">
        <f t="shared" si="7"/>
        <v>LUJANO COLLANQUI, JUAN CARLOS</v>
      </c>
      <c r="T201" s="1" t="s">
        <v>69</v>
      </c>
      <c r="U201" s="1" t="s">
        <v>51</v>
      </c>
      <c r="V201" s="1" t="s">
        <v>52</v>
      </c>
      <c r="W201" s="1" t="s">
        <v>2056</v>
      </c>
      <c r="X201" s="3">
        <v>32334</v>
      </c>
      <c r="Y201" s="1" t="s">
        <v>2057</v>
      </c>
      <c r="Z201" s="3">
        <v>42795</v>
      </c>
      <c r="AA201" s="3">
        <v>43100</v>
      </c>
      <c r="AB201" s="1" t="s">
        <v>41</v>
      </c>
      <c r="AC201" s="1" t="s">
        <v>71</v>
      </c>
      <c r="AD201" s="1" t="s">
        <v>43</v>
      </c>
    </row>
    <row r="202" spans="1:30" x14ac:dyDescent="0.2">
      <c r="A202" s="1" t="str">
        <f t="shared" si="6"/>
        <v>1161114411E5</v>
      </c>
      <c r="B202" s="1" t="s">
        <v>28</v>
      </c>
      <c r="C202" s="1" t="s">
        <v>29</v>
      </c>
      <c r="D202" s="1" t="s">
        <v>30</v>
      </c>
      <c r="E202" s="1" t="s">
        <v>31</v>
      </c>
      <c r="F202" s="1" t="s">
        <v>1846</v>
      </c>
      <c r="G202" s="1" t="s">
        <v>1847</v>
      </c>
      <c r="H202" s="1" t="s">
        <v>1183</v>
      </c>
      <c r="I202" s="1" t="s">
        <v>1848</v>
      </c>
      <c r="J202" s="1" t="s">
        <v>2058</v>
      </c>
      <c r="K202" s="1" t="s">
        <v>32</v>
      </c>
      <c r="L202" s="1" t="s">
        <v>32</v>
      </c>
      <c r="M202" s="1" t="s">
        <v>45</v>
      </c>
      <c r="N202" s="1" t="s">
        <v>46</v>
      </c>
      <c r="O202" s="1" t="s">
        <v>56</v>
      </c>
      <c r="P202" s="1" t="s">
        <v>2059</v>
      </c>
      <c r="Q202" s="1" t="s">
        <v>528</v>
      </c>
      <c r="R202" s="1" t="s">
        <v>898</v>
      </c>
      <c r="S202" s="1" t="str">
        <f t="shared" si="7"/>
        <v>ALOSILLA VICTORIA, ERNESTO</v>
      </c>
      <c r="T202" s="1" t="s">
        <v>50</v>
      </c>
      <c r="U202" s="1" t="s">
        <v>51</v>
      </c>
      <c r="V202" s="1" t="s">
        <v>52</v>
      </c>
      <c r="W202" s="1" t="s">
        <v>2060</v>
      </c>
      <c r="X202" s="3">
        <v>19593</v>
      </c>
      <c r="Y202" s="1" t="s">
        <v>2061</v>
      </c>
      <c r="AB202" s="1" t="s">
        <v>41</v>
      </c>
      <c r="AC202" s="1" t="s">
        <v>42</v>
      </c>
      <c r="AD202" s="1" t="s">
        <v>43</v>
      </c>
    </row>
    <row r="203" spans="1:30" x14ac:dyDescent="0.2">
      <c r="A203" s="1" t="str">
        <f t="shared" si="6"/>
        <v>1161114411E6</v>
      </c>
      <c r="B203" s="1" t="s">
        <v>28</v>
      </c>
      <c r="C203" s="1" t="s">
        <v>29</v>
      </c>
      <c r="D203" s="1" t="s">
        <v>30</v>
      </c>
      <c r="E203" s="1" t="s">
        <v>31</v>
      </c>
      <c r="F203" s="1" t="s">
        <v>1846</v>
      </c>
      <c r="G203" s="1" t="s">
        <v>1847</v>
      </c>
      <c r="H203" s="1" t="s">
        <v>1183</v>
      </c>
      <c r="I203" s="1" t="s">
        <v>1848</v>
      </c>
      <c r="J203" s="1" t="s">
        <v>2062</v>
      </c>
      <c r="K203" s="1" t="s">
        <v>32</v>
      </c>
      <c r="L203" s="1" t="s">
        <v>32</v>
      </c>
      <c r="M203" s="1" t="s">
        <v>45</v>
      </c>
      <c r="N203" s="1" t="s">
        <v>46</v>
      </c>
      <c r="O203" s="1" t="s">
        <v>56</v>
      </c>
      <c r="P203" s="1" t="s">
        <v>203</v>
      </c>
      <c r="Q203" s="1" t="s">
        <v>1070</v>
      </c>
      <c r="R203" s="1" t="s">
        <v>432</v>
      </c>
      <c r="S203" s="1" t="str">
        <f t="shared" si="7"/>
        <v>APAZA CCOSI, JOSE ANTONIO</v>
      </c>
      <c r="T203" s="1" t="s">
        <v>50</v>
      </c>
      <c r="U203" s="1" t="s">
        <v>51</v>
      </c>
      <c r="V203" s="1" t="s">
        <v>52</v>
      </c>
      <c r="W203" s="1" t="s">
        <v>2063</v>
      </c>
      <c r="X203" s="3">
        <v>24134</v>
      </c>
      <c r="Y203" s="1" t="s">
        <v>2064</v>
      </c>
      <c r="AB203" s="1" t="s">
        <v>41</v>
      </c>
      <c r="AC203" s="1" t="s">
        <v>42</v>
      </c>
      <c r="AD203" s="1" t="s">
        <v>43</v>
      </c>
    </row>
    <row r="204" spans="1:30" x14ac:dyDescent="0.2">
      <c r="A204" s="1" t="str">
        <f t="shared" si="6"/>
        <v>1161114421E0</v>
      </c>
      <c r="B204" s="1" t="s">
        <v>28</v>
      </c>
      <c r="C204" s="1" t="s">
        <v>29</v>
      </c>
      <c r="D204" s="1" t="s">
        <v>30</v>
      </c>
      <c r="E204" s="1" t="s">
        <v>31</v>
      </c>
      <c r="F204" s="1" t="s">
        <v>1846</v>
      </c>
      <c r="G204" s="1" t="s">
        <v>1847</v>
      </c>
      <c r="H204" s="1" t="s">
        <v>1183</v>
      </c>
      <c r="I204" s="1" t="s">
        <v>1848</v>
      </c>
      <c r="J204" s="1" t="s">
        <v>2065</v>
      </c>
      <c r="K204" s="1" t="s">
        <v>32</v>
      </c>
      <c r="L204" s="1" t="s">
        <v>32</v>
      </c>
      <c r="M204" s="1" t="s">
        <v>45</v>
      </c>
      <c r="N204" s="1" t="s">
        <v>46</v>
      </c>
      <c r="O204" s="1" t="s">
        <v>2066</v>
      </c>
      <c r="P204" s="1" t="s">
        <v>226</v>
      </c>
      <c r="Q204" s="1" t="s">
        <v>638</v>
      </c>
      <c r="R204" s="1" t="s">
        <v>2067</v>
      </c>
      <c r="S204" s="1" t="str">
        <f t="shared" si="7"/>
        <v>CATACORA PINAZO, GUIDO JOSE</v>
      </c>
      <c r="T204" s="1" t="s">
        <v>2068</v>
      </c>
      <c r="U204" s="1" t="s">
        <v>51</v>
      </c>
      <c r="V204" s="1" t="s">
        <v>52</v>
      </c>
      <c r="W204" s="1" t="s">
        <v>2069</v>
      </c>
      <c r="X204" s="3">
        <v>19067</v>
      </c>
      <c r="Y204" s="1" t="s">
        <v>2070</v>
      </c>
      <c r="AB204" s="1" t="s">
        <v>41</v>
      </c>
      <c r="AC204" s="1" t="s">
        <v>42</v>
      </c>
      <c r="AD204" s="1" t="s">
        <v>43</v>
      </c>
    </row>
    <row r="205" spans="1:30" x14ac:dyDescent="0.2">
      <c r="A205" s="1" t="str">
        <f t="shared" si="6"/>
        <v>1161114421E2</v>
      </c>
      <c r="B205" s="1" t="s">
        <v>28</v>
      </c>
      <c r="C205" s="1" t="s">
        <v>29</v>
      </c>
      <c r="D205" s="1" t="s">
        <v>30</v>
      </c>
      <c r="E205" s="1" t="s">
        <v>31</v>
      </c>
      <c r="F205" s="1" t="s">
        <v>1846</v>
      </c>
      <c r="G205" s="1" t="s">
        <v>1847</v>
      </c>
      <c r="H205" s="1" t="s">
        <v>1183</v>
      </c>
      <c r="I205" s="1" t="s">
        <v>1848</v>
      </c>
      <c r="J205" s="1" t="s">
        <v>2071</v>
      </c>
      <c r="K205" s="1" t="s">
        <v>32</v>
      </c>
      <c r="L205" s="1" t="s">
        <v>32</v>
      </c>
      <c r="M205" s="1" t="s">
        <v>45</v>
      </c>
      <c r="N205" s="1" t="s">
        <v>46</v>
      </c>
      <c r="O205" s="1" t="s">
        <v>56</v>
      </c>
      <c r="P205" s="1" t="s">
        <v>266</v>
      </c>
      <c r="Q205" s="1" t="s">
        <v>140</v>
      </c>
      <c r="R205" s="1" t="s">
        <v>607</v>
      </c>
      <c r="S205" s="1" t="str">
        <f t="shared" si="7"/>
        <v>BARRIOS VELASQUEZ, VERONICA</v>
      </c>
      <c r="T205" s="1" t="s">
        <v>63</v>
      </c>
      <c r="U205" s="1" t="s">
        <v>51</v>
      </c>
      <c r="V205" s="1" t="s">
        <v>52</v>
      </c>
      <c r="W205" s="1" t="s">
        <v>2072</v>
      </c>
      <c r="X205" s="3">
        <v>25664</v>
      </c>
      <c r="Y205" s="1" t="s">
        <v>2073</v>
      </c>
      <c r="AB205" s="1" t="s">
        <v>41</v>
      </c>
      <c r="AC205" s="1" t="s">
        <v>42</v>
      </c>
      <c r="AD205" s="1" t="s">
        <v>43</v>
      </c>
    </row>
    <row r="206" spans="1:30" x14ac:dyDescent="0.2">
      <c r="A206" s="1" t="str">
        <f t="shared" si="6"/>
        <v>1161114421E3</v>
      </c>
      <c r="B206" s="1" t="s">
        <v>28</v>
      </c>
      <c r="C206" s="1" t="s">
        <v>29</v>
      </c>
      <c r="D206" s="1" t="s">
        <v>30</v>
      </c>
      <c r="E206" s="1" t="s">
        <v>31</v>
      </c>
      <c r="F206" s="1" t="s">
        <v>1846</v>
      </c>
      <c r="G206" s="1" t="s">
        <v>1847</v>
      </c>
      <c r="H206" s="1" t="s">
        <v>1183</v>
      </c>
      <c r="I206" s="1" t="s">
        <v>1848</v>
      </c>
      <c r="J206" s="1" t="s">
        <v>2074</v>
      </c>
      <c r="K206" s="1" t="s">
        <v>32</v>
      </c>
      <c r="L206" s="1" t="s">
        <v>32</v>
      </c>
      <c r="M206" s="1" t="s">
        <v>45</v>
      </c>
      <c r="N206" s="1" t="s">
        <v>46</v>
      </c>
      <c r="O206" s="1" t="s">
        <v>56</v>
      </c>
      <c r="P206" s="1" t="s">
        <v>783</v>
      </c>
      <c r="Q206" s="1" t="s">
        <v>506</v>
      </c>
      <c r="R206" s="1" t="s">
        <v>995</v>
      </c>
      <c r="S206" s="1" t="str">
        <f t="shared" si="7"/>
        <v>BLANCO DURAN, RUBEN</v>
      </c>
      <c r="T206" s="1" t="s">
        <v>50</v>
      </c>
      <c r="U206" s="1" t="s">
        <v>51</v>
      </c>
      <c r="V206" s="1" t="s">
        <v>52</v>
      </c>
      <c r="W206" s="1" t="s">
        <v>2075</v>
      </c>
      <c r="X206" s="3">
        <v>23323</v>
      </c>
      <c r="Y206" s="1" t="s">
        <v>2076</v>
      </c>
      <c r="AB206" s="1" t="s">
        <v>41</v>
      </c>
      <c r="AC206" s="1" t="s">
        <v>42</v>
      </c>
      <c r="AD206" s="1" t="s">
        <v>43</v>
      </c>
    </row>
    <row r="207" spans="1:30" x14ac:dyDescent="0.2">
      <c r="A207" s="1" t="str">
        <f t="shared" si="6"/>
        <v>1161114421E5</v>
      </c>
      <c r="B207" s="1" t="s">
        <v>28</v>
      </c>
      <c r="C207" s="1" t="s">
        <v>29</v>
      </c>
      <c r="D207" s="1" t="s">
        <v>30</v>
      </c>
      <c r="E207" s="1" t="s">
        <v>31</v>
      </c>
      <c r="F207" s="1" t="s">
        <v>1846</v>
      </c>
      <c r="G207" s="1" t="s">
        <v>1847</v>
      </c>
      <c r="H207" s="1" t="s">
        <v>1183</v>
      </c>
      <c r="I207" s="1" t="s">
        <v>1848</v>
      </c>
      <c r="J207" s="1" t="s">
        <v>2077</v>
      </c>
      <c r="K207" s="1" t="s">
        <v>32</v>
      </c>
      <c r="L207" s="1" t="s">
        <v>32</v>
      </c>
      <c r="M207" s="1" t="s">
        <v>45</v>
      </c>
      <c r="N207" s="1" t="s">
        <v>46</v>
      </c>
      <c r="O207" s="1" t="s">
        <v>56</v>
      </c>
      <c r="P207" s="1" t="s">
        <v>92</v>
      </c>
      <c r="Q207" s="1" t="s">
        <v>328</v>
      </c>
      <c r="R207" s="1" t="s">
        <v>454</v>
      </c>
      <c r="S207" s="1" t="str">
        <f t="shared" si="7"/>
        <v>CACERES RODRIGUEZ, SILVIA</v>
      </c>
      <c r="T207" s="1" t="s">
        <v>50</v>
      </c>
      <c r="U207" s="1" t="s">
        <v>51</v>
      </c>
      <c r="V207" s="1" t="s">
        <v>52</v>
      </c>
      <c r="W207" s="1" t="s">
        <v>2078</v>
      </c>
      <c r="X207" s="3">
        <v>19835</v>
      </c>
      <c r="Y207" s="1" t="s">
        <v>2079</v>
      </c>
      <c r="AB207" s="1" t="s">
        <v>41</v>
      </c>
      <c r="AC207" s="1" t="s">
        <v>42</v>
      </c>
      <c r="AD207" s="1" t="s">
        <v>43</v>
      </c>
    </row>
    <row r="208" spans="1:30" x14ac:dyDescent="0.2">
      <c r="A208" s="1" t="str">
        <f t="shared" si="6"/>
        <v>1161114421E6</v>
      </c>
      <c r="B208" s="1" t="s">
        <v>28</v>
      </c>
      <c r="C208" s="1" t="s">
        <v>29</v>
      </c>
      <c r="D208" s="1" t="s">
        <v>30</v>
      </c>
      <c r="E208" s="1" t="s">
        <v>31</v>
      </c>
      <c r="F208" s="1" t="s">
        <v>1846</v>
      </c>
      <c r="G208" s="1" t="s">
        <v>1847</v>
      </c>
      <c r="H208" s="1" t="s">
        <v>1183</v>
      </c>
      <c r="I208" s="1" t="s">
        <v>1848</v>
      </c>
      <c r="J208" s="1" t="s">
        <v>2080</v>
      </c>
      <c r="K208" s="1" t="s">
        <v>32</v>
      </c>
      <c r="L208" s="1" t="s">
        <v>32</v>
      </c>
      <c r="M208" s="1" t="s">
        <v>45</v>
      </c>
      <c r="N208" s="1" t="s">
        <v>66</v>
      </c>
      <c r="O208" s="1" t="s">
        <v>2081</v>
      </c>
      <c r="P208" s="1" t="s">
        <v>274</v>
      </c>
      <c r="Q208" s="1" t="s">
        <v>262</v>
      </c>
      <c r="R208" s="1" t="s">
        <v>933</v>
      </c>
      <c r="S208" s="1" t="str">
        <f t="shared" si="7"/>
        <v>SANCHEZ NUÑEZ, RUBEN DARIO</v>
      </c>
      <c r="T208" s="1" t="s">
        <v>69</v>
      </c>
      <c r="U208" s="1" t="s">
        <v>51</v>
      </c>
      <c r="V208" s="1" t="s">
        <v>52</v>
      </c>
      <c r="W208" s="1" t="s">
        <v>2082</v>
      </c>
      <c r="X208" s="3">
        <v>29036</v>
      </c>
      <c r="Y208" s="1" t="s">
        <v>2083</v>
      </c>
      <c r="Z208" s="3">
        <v>42795</v>
      </c>
      <c r="AA208" s="3">
        <v>43100</v>
      </c>
      <c r="AB208" s="1" t="s">
        <v>41</v>
      </c>
      <c r="AC208" s="1" t="s">
        <v>71</v>
      </c>
      <c r="AD208" s="1" t="s">
        <v>43</v>
      </c>
    </row>
    <row r="209" spans="1:30" x14ac:dyDescent="0.2">
      <c r="A209" s="1" t="str">
        <f t="shared" si="6"/>
        <v>1161114421E7</v>
      </c>
      <c r="B209" s="1" t="s">
        <v>28</v>
      </c>
      <c r="C209" s="1" t="s">
        <v>29</v>
      </c>
      <c r="D209" s="1" t="s">
        <v>30</v>
      </c>
      <c r="E209" s="1" t="s">
        <v>31</v>
      </c>
      <c r="F209" s="1" t="s">
        <v>1846</v>
      </c>
      <c r="G209" s="1" t="s">
        <v>1847</v>
      </c>
      <c r="H209" s="1" t="s">
        <v>1183</v>
      </c>
      <c r="I209" s="1" t="s">
        <v>1848</v>
      </c>
      <c r="J209" s="1" t="s">
        <v>2084</v>
      </c>
      <c r="K209" s="1" t="s">
        <v>32</v>
      </c>
      <c r="L209" s="1" t="s">
        <v>32</v>
      </c>
      <c r="M209" s="1" t="s">
        <v>45</v>
      </c>
      <c r="N209" s="1" t="s">
        <v>46</v>
      </c>
      <c r="O209" s="1" t="s">
        <v>56</v>
      </c>
      <c r="P209" s="1" t="s">
        <v>770</v>
      </c>
      <c r="Q209" s="1" t="s">
        <v>159</v>
      </c>
      <c r="R209" s="1" t="s">
        <v>311</v>
      </c>
      <c r="S209" s="1" t="str">
        <f t="shared" si="7"/>
        <v>CAPAQUIRA LAURA, LUCIO</v>
      </c>
      <c r="T209" s="1" t="s">
        <v>50</v>
      </c>
      <c r="U209" s="1" t="s">
        <v>51</v>
      </c>
      <c r="V209" s="1" t="s">
        <v>52</v>
      </c>
      <c r="W209" s="1" t="s">
        <v>2085</v>
      </c>
      <c r="X209" s="3">
        <v>23654</v>
      </c>
      <c r="Y209" s="1" t="s">
        <v>2086</v>
      </c>
      <c r="AB209" s="1" t="s">
        <v>41</v>
      </c>
      <c r="AC209" s="1" t="s">
        <v>42</v>
      </c>
      <c r="AD209" s="1" t="s">
        <v>43</v>
      </c>
    </row>
    <row r="210" spans="1:30" x14ac:dyDescent="0.2">
      <c r="A210" s="1" t="str">
        <f t="shared" si="6"/>
        <v>1161114421E9</v>
      </c>
      <c r="B210" s="1" t="s">
        <v>28</v>
      </c>
      <c r="C210" s="1" t="s">
        <v>29</v>
      </c>
      <c r="D210" s="1" t="s">
        <v>30</v>
      </c>
      <c r="E210" s="1" t="s">
        <v>31</v>
      </c>
      <c r="F210" s="1" t="s">
        <v>1846</v>
      </c>
      <c r="G210" s="1" t="s">
        <v>1847</v>
      </c>
      <c r="H210" s="1" t="s">
        <v>1183</v>
      </c>
      <c r="I210" s="1" t="s">
        <v>1848</v>
      </c>
      <c r="J210" s="1" t="s">
        <v>2087</v>
      </c>
      <c r="K210" s="1" t="s">
        <v>32</v>
      </c>
      <c r="L210" s="1" t="s">
        <v>32</v>
      </c>
      <c r="M210" s="1" t="s">
        <v>45</v>
      </c>
      <c r="N210" s="1" t="s">
        <v>66</v>
      </c>
      <c r="O210" s="1" t="s">
        <v>2088</v>
      </c>
      <c r="P210" s="1" t="s">
        <v>550</v>
      </c>
      <c r="Q210" s="1" t="s">
        <v>83</v>
      </c>
      <c r="R210" s="1" t="s">
        <v>441</v>
      </c>
      <c r="S210" s="1" t="str">
        <f t="shared" si="7"/>
        <v>MARCA CONDORI, FELIX</v>
      </c>
      <c r="T210" s="1" t="s">
        <v>69</v>
      </c>
      <c r="U210" s="1" t="s">
        <v>51</v>
      </c>
      <c r="V210" s="1" t="s">
        <v>52</v>
      </c>
      <c r="W210" s="1" t="s">
        <v>2089</v>
      </c>
      <c r="X210" s="3">
        <v>29509</v>
      </c>
      <c r="Y210" s="1" t="s">
        <v>2090</v>
      </c>
      <c r="Z210" s="3">
        <v>42795</v>
      </c>
      <c r="AA210" s="3">
        <v>43100</v>
      </c>
      <c r="AB210" s="1" t="s">
        <v>41</v>
      </c>
      <c r="AC210" s="1" t="s">
        <v>71</v>
      </c>
      <c r="AD210" s="1" t="s">
        <v>43</v>
      </c>
    </row>
    <row r="211" spans="1:30" x14ac:dyDescent="0.2">
      <c r="A211" s="1" t="str">
        <f t="shared" si="6"/>
        <v>1161114431E0</v>
      </c>
      <c r="B211" s="1" t="s">
        <v>28</v>
      </c>
      <c r="C211" s="1" t="s">
        <v>29</v>
      </c>
      <c r="D211" s="1" t="s">
        <v>30</v>
      </c>
      <c r="E211" s="1" t="s">
        <v>31</v>
      </c>
      <c r="F211" s="1" t="s">
        <v>1846</v>
      </c>
      <c r="G211" s="1" t="s">
        <v>1847</v>
      </c>
      <c r="H211" s="1" t="s">
        <v>1183</v>
      </c>
      <c r="I211" s="1" t="s">
        <v>1848</v>
      </c>
      <c r="J211" s="1" t="s">
        <v>2091</v>
      </c>
      <c r="K211" s="1" t="s">
        <v>32</v>
      </c>
      <c r="L211" s="1" t="s">
        <v>32</v>
      </c>
      <c r="M211" s="1" t="s">
        <v>45</v>
      </c>
      <c r="N211" s="1" t="s">
        <v>46</v>
      </c>
      <c r="O211" s="1" t="s">
        <v>56</v>
      </c>
      <c r="P211" s="1" t="s">
        <v>105</v>
      </c>
      <c r="Q211" s="1" t="s">
        <v>67</v>
      </c>
      <c r="R211" s="1" t="s">
        <v>236</v>
      </c>
      <c r="S211" s="1" t="str">
        <f t="shared" si="7"/>
        <v>COLQUE MEDINA, JULIAN</v>
      </c>
      <c r="T211" s="1" t="s">
        <v>55</v>
      </c>
      <c r="U211" s="1" t="s">
        <v>51</v>
      </c>
      <c r="V211" s="1" t="s">
        <v>52</v>
      </c>
      <c r="W211" s="1" t="s">
        <v>2092</v>
      </c>
      <c r="X211" s="3">
        <v>23132</v>
      </c>
      <c r="Y211" s="1" t="s">
        <v>2093</v>
      </c>
      <c r="AB211" s="1" t="s">
        <v>41</v>
      </c>
      <c r="AC211" s="1" t="s">
        <v>42</v>
      </c>
      <c r="AD211" s="1" t="s">
        <v>43</v>
      </c>
    </row>
    <row r="212" spans="1:30" x14ac:dyDescent="0.2">
      <c r="A212" s="1" t="str">
        <f t="shared" si="6"/>
        <v>1161114431E1</v>
      </c>
      <c r="B212" s="1" t="s">
        <v>28</v>
      </c>
      <c r="C212" s="1" t="s">
        <v>29</v>
      </c>
      <c r="D212" s="1" t="s">
        <v>30</v>
      </c>
      <c r="E212" s="1" t="s">
        <v>31</v>
      </c>
      <c r="F212" s="1" t="s">
        <v>1846</v>
      </c>
      <c r="G212" s="1" t="s">
        <v>1847</v>
      </c>
      <c r="H212" s="1" t="s">
        <v>1183</v>
      </c>
      <c r="I212" s="1" t="s">
        <v>1848</v>
      </c>
      <c r="J212" s="1" t="s">
        <v>2094</v>
      </c>
      <c r="K212" s="1" t="s">
        <v>32</v>
      </c>
      <c r="L212" s="1" t="s">
        <v>32</v>
      </c>
      <c r="M212" s="1" t="s">
        <v>45</v>
      </c>
      <c r="N212" s="1" t="s">
        <v>46</v>
      </c>
      <c r="O212" s="1" t="s">
        <v>2095</v>
      </c>
      <c r="P212" s="1" t="s">
        <v>82</v>
      </c>
      <c r="Q212" s="1" t="s">
        <v>117</v>
      </c>
      <c r="R212" s="1" t="s">
        <v>475</v>
      </c>
      <c r="S212" s="1" t="str">
        <f t="shared" si="7"/>
        <v>QUISPE RUELAS, ALBERTO</v>
      </c>
      <c r="T212" s="1" t="s">
        <v>50</v>
      </c>
      <c r="U212" s="1" t="s">
        <v>51</v>
      </c>
      <c r="V212" s="1" t="s">
        <v>52</v>
      </c>
      <c r="W212" s="1" t="s">
        <v>2096</v>
      </c>
      <c r="X212" s="3">
        <v>23972</v>
      </c>
      <c r="Y212" s="1" t="s">
        <v>2097</v>
      </c>
      <c r="AB212" s="1" t="s">
        <v>41</v>
      </c>
      <c r="AC212" s="1" t="s">
        <v>42</v>
      </c>
      <c r="AD212" s="1" t="s">
        <v>43</v>
      </c>
    </row>
    <row r="213" spans="1:30" x14ac:dyDescent="0.2">
      <c r="A213" s="1" t="str">
        <f t="shared" si="6"/>
        <v>1161114431E3</v>
      </c>
      <c r="B213" s="1" t="s">
        <v>28</v>
      </c>
      <c r="C213" s="1" t="s">
        <v>29</v>
      </c>
      <c r="D213" s="1" t="s">
        <v>30</v>
      </c>
      <c r="E213" s="1" t="s">
        <v>31</v>
      </c>
      <c r="F213" s="1" t="s">
        <v>1846</v>
      </c>
      <c r="G213" s="1" t="s">
        <v>1847</v>
      </c>
      <c r="H213" s="1" t="s">
        <v>1183</v>
      </c>
      <c r="I213" s="1" t="s">
        <v>1848</v>
      </c>
      <c r="J213" s="1" t="s">
        <v>2098</v>
      </c>
      <c r="K213" s="1" t="s">
        <v>32</v>
      </c>
      <c r="L213" s="1" t="s">
        <v>32</v>
      </c>
      <c r="M213" s="1" t="s">
        <v>45</v>
      </c>
      <c r="N213" s="1" t="s">
        <v>46</v>
      </c>
      <c r="O213" s="1" t="s">
        <v>56</v>
      </c>
      <c r="P213" s="1" t="s">
        <v>305</v>
      </c>
      <c r="Q213" s="1" t="s">
        <v>2099</v>
      </c>
      <c r="R213" s="1" t="s">
        <v>745</v>
      </c>
      <c r="S213" s="1" t="str">
        <f t="shared" si="7"/>
        <v>CHAMBILLA JALIRE, VIDAL</v>
      </c>
      <c r="T213" s="1" t="s">
        <v>50</v>
      </c>
      <c r="U213" s="1" t="s">
        <v>51</v>
      </c>
      <c r="V213" s="1" t="s">
        <v>52</v>
      </c>
      <c r="W213" s="1" t="s">
        <v>2100</v>
      </c>
      <c r="X213" s="3">
        <v>19926</v>
      </c>
      <c r="Y213" s="1" t="s">
        <v>2101</v>
      </c>
      <c r="AB213" s="1" t="s">
        <v>41</v>
      </c>
      <c r="AC213" s="1" t="s">
        <v>42</v>
      </c>
      <c r="AD213" s="1" t="s">
        <v>43</v>
      </c>
    </row>
    <row r="214" spans="1:30" x14ac:dyDescent="0.2">
      <c r="A214" s="1" t="str">
        <f t="shared" si="6"/>
        <v>1161114431E4</v>
      </c>
      <c r="B214" s="1" t="s">
        <v>28</v>
      </c>
      <c r="C214" s="1" t="s">
        <v>29</v>
      </c>
      <c r="D214" s="1" t="s">
        <v>30</v>
      </c>
      <c r="E214" s="1" t="s">
        <v>31</v>
      </c>
      <c r="F214" s="1" t="s">
        <v>1846</v>
      </c>
      <c r="G214" s="1" t="s">
        <v>1847</v>
      </c>
      <c r="H214" s="1" t="s">
        <v>1183</v>
      </c>
      <c r="I214" s="1" t="s">
        <v>1848</v>
      </c>
      <c r="J214" s="1" t="s">
        <v>2102</v>
      </c>
      <c r="K214" s="1" t="s">
        <v>32</v>
      </c>
      <c r="L214" s="1" t="s">
        <v>32</v>
      </c>
      <c r="M214" s="1" t="s">
        <v>45</v>
      </c>
      <c r="N214" s="1" t="s">
        <v>46</v>
      </c>
      <c r="O214" s="1" t="s">
        <v>56</v>
      </c>
      <c r="P214" s="1" t="s">
        <v>703</v>
      </c>
      <c r="Q214" s="1" t="s">
        <v>492</v>
      </c>
      <c r="R214" s="1" t="s">
        <v>2103</v>
      </c>
      <c r="S214" s="1" t="str">
        <f t="shared" si="7"/>
        <v>CHECALLA SARAVIA, EUGENIA RINA</v>
      </c>
      <c r="T214" s="1" t="s">
        <v>50</v>
      </c>
      <c r="U214" s="1" t="s">
        <v>51</v>
      </c>
      <c r="V214" s="1" t="s">
        <v>52</v>
      </c>
      <c r="W214" s="1" t="s">
        <v>2104</v>
      </c>
      <c r="X214" s="3">
        <v>20338</v>
      </c>
      <c r="Y214" s="1" t="s">
        <v>2105</v>
      </c>
      <c r="AB214" s="1" t="s">
        <v>41</v>
      </c>
      <c r="AC214" s="1" t="s">
        <v>42</v>
      </c>
      <c r="AD214" s="1" t="s">
        <v>43</v>
      </c>
    </row>
    <row r="215" spans="1:30" x14ac:dyDescent="0.2">
      <c r="A215" s="1" t="str">
        <f t="shared" si="6"/>
        <v>1161114431E6</v>
      </c>
      <c r="B215" s="1" t="s">
        <v>28</v>
      </c>
      <c r="C215" s="1" t="s">
        <v>29</v>
      </c>
      <c r="D215" s="1" t="s">
        <v>30</v>
      </c>
      <c r="E215" s="1" t="s">
        <v>31</v>
      </c>
      <c r="F215" s="1" t="s">
        <v>1846</v>
      </c>
      <c r="G215" s="1" t="s">
        <v>1847</v>
      </c>
      <c r="H215" s="1" t="s">
        <v>1183</v>
      </c>
      <c r="I215" s="1" t="s">
        <v>1848</v>
      </c>
      <c r="J215" s="1" t="s">
        <v>2106</v>
      </c>
      <c r="K215" s="1" t="s">
        <v>32</v>
      </c>
      <c r="L215" s="1" t="s">
        <v>32</v>
      </c>
      <c r="M215" s="1" t="s">
        <v>45</v>
      </c>
      <c r="N215" s="1" t="s">
        <v>46</v>
      </c>
      <c r="O215" s="1" t="s">
        <v>56</v>
      </c>
      <c r="P215" s="1" t="s">
        <v>73</v>
      </c>
      <c r="Q215" s="1" t="s">
        <v>268</v>
      </c>
      <c r="R215" s="1" t="s">
        <v>1971</v>
      </c>
      <c r="S215" s="1" t="str">
        <f t="shared" si="7"/>
        <v>CHOQUE MAQUERA, SIMON DAMIAN</v>
      </c>
      <c r="T215" s="1" t="s">
        <v>63</v>
      </c>
      <c r="U215" s="1" t="s">
        <v>51</v>
      </c>
      <c r="V215" s="1" t="s">
        <v>891</v>
      </c>
      <c r="W215" s="1" t="s">
        <v>1972</v>
      </c>
      <c r="X215" s="3">
        <v>23678</v>
      </c>
      <c r="Y215" s="1" t="s">
        <v>1973</v>
      </c>
      <c r="Z215" s="3">
        <v>42795</v>
      </c>
      <c r="AA215" s="3">
        <v>43100</v>
      </c>
      <c r="AB215" s="1" t="s">
        <v>41</v>
      </c>
      <c r="AC215" s="1" t="s">
        <v>42</v>
      </c>
      <c r="AD215" s="1" t="s">
        <v>43</v>
      </c>
    </row>
    <row r="216" spans="1:30" x14ac:dyDescent="0.2">
      <c r="A216" s="1" t="str">
        <f t="shared" si="6"/>
        <v>1161114431E6</v>
      </c>
      <c r="B216" s="1" t="s">
        <v>28</v>
      </c>
      <c r="C216" s="1" t="s">
        <v>29</v>
      </c>
      <c r="D216" s="1" t="s">
        <v>30</v>
      </c>
      <c r="E216" s="1" t="s">
        <v>31</v>
      </c>
      <c r="F216" s="1" t="s">
        <v>1846</v>
      </c>
      <c r="G216" s="1" t="s">
        <v>1847</v>
      </c>
      <c r="H216" s="1" t="s">
        <v>1183</v>
      </c>
      <c r="I216" s="1" t="s">
        <v>1848</v>
      </c>
      <c r="J216" s="1" t="s">
        <v>2106</v>
      </c>
      <c r="K216" s="1" t="s">
        <v>32</v>
      </c>
      <c r="L216" s="1" t="s">
        <v>32</v>
      </c>
      <c r="M216" s="1" t="s">
        <v>45</v>
      </c>
      <c r="N216" s="1" t="s">
        <v>66</v>
      </c>
      <c r="O216" s="1" t="s">
        <v>2107</v>
      </c>
      <c r="P216" s="1" t="s">
        <v>232</v>
      </c>
      <c r="Q216" s="1" t="s">
        <v>352</v>
      </c>
      <c r="R216" s="1" t="s">
        <v>2108</v>
      </c>
      <c r="S216" s="1" t="str">
        <f t="shared" si="7"/>
        <v>PARI MENDOZA, SERGIO EWER</v>
      </c>
      <c r="T216" s="1" t="s">
        <v>69</v>
      </c>
      <c r="U216" s="1" t="s">
        <v>51</v>
      </c>
      <c r="V216" s="1" t="s">
        <v>52</v>
      </c>
      <c r="W216" s="1" t="s">
        <v>2109</v>
      </c>
      <c r="X216" s="3">
        <v>30504</v>
      </c>
      <c r="Y216" s="1" t="s">
        <v>2110</v>
      </c>
      <c r="Z216" s="3">
        <v>42795</v>
      </c>
      <c r="AA216" s="3">
        <v>43100</v>
      </c>
      <c r="AB216" s="1" t="s">
        <v>324</v>
      </c>
      <c r="AC216" s="1" t="s">
        <v>71</v>
      </c>
      <c r="AD216" s="1" t="s">
        <v>43</v>
      </c>
    </row>
    <row r="217" spans="1:30" x14ac:dyDescent="0.2">
      <c r="A217" s="1" t="str">
        <f t="shared" si="6"/>
        <v>1161114441E1</v>
      </c>
      <c r="B217" s="1" t="s">
        <v>28</v>
      </c>
      <c r="C217" s="1" t="s">
        <v>29</v>
      </c>
      <c r="D217" s="1" t="s">
        <v>30</v>
      </c>
      <c r="E217" s="1" t="s">
        <v>31</v>
      </c>
      <c r="F217" s="1" t="s">
        <v>1846</v>
      </c>
      <c r="G217" s="1" t="s">
        <v>1847</v>
      </c>
      <c r="H217" s="1" t="s">
        <v>1183</v>
      </c>
      <c r="I217" s="1" t="s">
        <v>1848</v>
      </c>
      <c r="J217" s="1" t="s">
        <v>2111</v>
      </c>
      <c r="K217" s="1" t="s">
        <v>32</v>
      </c>
      <c r="L217" s="1" t="s">
        <v>32</v>
      </c>
      <c r="M217" s="1" t="s">
        <v>45</v>
      </c>
      <c r="N217" s="1" t="s">
        <v>46</v>
      </c>
      <c r="O217" s="1" t="s">
        <v>56</v>
      </c>
      <c r="P217" s="1" t="s">
        <v>359</v>
      </c>
      <c r="Q217" s="1" t="s">
        <v>817</v>
      </c>
      <c r="R217" s="1" t="s">
        <v>1107</v>
      </c>
      <c r="S217" s="1" t="str">
        <f t="shared" si="7"/>
        <v>COLQUEHUANCA HUMPIRE, ANIBAL</v>
      </c>
      <c r="T217" s="1" t="s">
        <v>50</v>
      </c>
      <c r="U217" s="1" t="s">
        <v>51</v>
      </c>
      <c r="V217" s="1" t="s">
        <v>52</v>
      </c>
      <c r="W217" s="1" t="s">
        <v>2112</v>
      </c>
      <c r="X217" s="3">
        <v>25152</v>
      </c>
      <c r="Y217" s="1" t="s">
        <v>2113</v>
      </c>
      <c r="AB217" s="1" t="s">
        <v>41</v>
      </c>
      <c r="AC217" s="1" t="s">
        <v>42</v>
      </c>
      <c r="AD217" s="1" t="s">
        <v>43</v>
      </c>
    </row>
    <row r="218" spans="1:30" x14ac:dyDescent="0.2">
      <c r="A218" s="1" t="str">
        <f t="shared" si="6"/>
        <v>1161114441E2</v>
      </c>
      <c r="B218" s="1" t="s">
        <v>28</v>
      </c>
      <c r="C218" s="1" t="s">
        <v>29</v>
      </c>
      <c r="D218" s="1" t="s">
        <v>30</v>
      </c>
      <c r="E218" s="1" t="s">
        <v>31</v>
      </c>
      <c r="F218" s="1" t="s">
        <v>1846</v>
      </c>
      <c r="G218" s="1" t="s">
        <v>1847</v>
      </c>
      <c r="H218" s="1" t="s">
        <v>1183</v>
      </c>
      <c r="I218" s="1" t="s">
        <v>1848</v>
      </c>
      <c r="J218" s="1" t="s">
        <v>2114</v>
      </c>
      <c r="K218" s="1" t="s">
        <v>32</v>
      </c>
      <c r="L218" s="1" t="s">
        <v>32</v>
      </c>
      <c r="M218" s="1" t="s">
        <v>45</v>
      </c>
      <c r="N218" s="1" t="s">
        <v>46</v>
      </c>
      <c r="O218" s="1" t="s">
        <v>56</v>
      </c>
      <c r="P218" s="1" t="s">
        <v>83</v>
      </c>
      <c r="Q218" s="1" t="s">
        <v>139</v>
      </c>
      <c r="R218" s="1" t="s">
        <v>1965</v>
      </c>
      <c r="S218" s="1" t="str">
        <f t="shared" si="7"/>
        <v>CONDORI MACHACA, JUAN ENRIQUE</v>
      </c>
      <c r="T218" s="1" t="s">
        <v>63</v>
      </c>
      <c r="U218" s="1" t="s">
        <v>51</v>
      </c>
      <c r="V218" s="1" t="s">
        <v>891</v>
      </c>
      <c r="W218" s="1" t="s">
        <v>1966</v>
      </c>
      <c r="X218" s="3">
        <v>24698</v>
      </c>
      <c r="Y218" s="1" t="s">
        <v>1967</v>
      </c>
      <c r="Z218" s="3">
        <v>42795</v>
      </c>
      <c r="AA218" s="3">
        <v>43100</v>
      </c>
      <c r="AB218" s="1" t="s">
        <v>41</v>
      </c>
      <c r="AC218" s="1" t="s">
        <v>42</v>
      </c>
      <c r="AD218" s="1" t="s">
        <v>43</v>
      </c>
    </row>
    <row r="219" spans="1:30" x14ac:dyDescent="0.2">
      <c r="A219" s="1" t="str">
        <f t="shared" si="6"/>
        <v>1161114441E2</v>
      </c>
      <c r="B219" s="1" t="s">
        <v>28</v>
      </c>
      <c r="C219" s="1" t="s">
        <v>29</v>
      </c>
      <c r="D219" s="1" t="s">
        <v>30</v>
      </c>
      <c r="E219" s="1" t="s">
        <v>31</v>
      </c>
      <c r="F219" s="1" t="s">
        <v>1846</v>
      </c>
      <c r="G219" s="1" t="s">
        <v>1847</v>
      </c>
      <c r="H219" s="1" t="s">
        <v>1183</v>
      </c>
      <c r="I219" s="1" t="s">
        <v>1848</v>
      </c>
      <c r="J219" s="1" t="s">
        <v>2114</v>
      </c>
      <c r="K219" s="1" t="s">
        <v>32</v>
      </c>
      <c r="L219" s="1" t="s">
        <v>32</v>
      </c>
      <c r="M219" s="1" t="s">
        <v>45</v>
      </c>
      <c r="N219" s="1" t="s">
        <v>66</v>
      </c>
      <c r="O219" s="1" t="s">
        <v>2115</v>
      </c>
      <c r="P219" s="1" t="s">
        <v>114</v>
      </c>
      <c r="Q219" s="1" t="s">
        <v>83</v>
      </c>
      <c r="R219" s="1" t="s">
        <v>2116</v>
      </c>
      <c r="S219" s="1" t="str">
        <f t="shared" si="7"/>
        <v>MAMANI CONDORI, FANNY DORIS</v>
      </c>
      <c r="T219" s="1" t="s">
        <v>69</v>
      </c>
      <c r="U219" s="1" t="s">
        <v>51</v>
      </c>
      <c r="V219" s="1" t="s">
        <v>52</v>
      </c>
      <c r="W219" s="1" t="s">
        <v>2117</v>
      </c>
      <c r="X219" s="3">
        <v>32653</v>
      </c>
      <c r="Y219" s="1" t="s">
        <v>2118</v>
      </c>
      <c r="Z219" s="3">
        <v>43003</v>
      </c>
      <c r="AA219" s="3">
        <v>43100</v>
      </c>
      <c r="AB219" s="1" t="s">
        <v>324</v>
      </c>
      <c r="AC219" s="1" t="s">
        <v>71</v>
      </c>
      <c r="AD219" s="1" t="s">
        <v>43</v>
      </c>
    </row>
    <row r="220" spans="1:30" x14ac:dyDescent="0.2">
      <c r="A220" s="1" t="str">
        <f t="shared" si="6"/>
        <v>1161114441E3</v>
      </c>
      <c r="B220" s="1" t="s">
        <v>28</v>
      </c>
      <c r="C220" s="1" t="s">
        <v>29</v>
      </c>
      <c r="D220" s="1" t="s">
        <v>30</v>
      </c>
      <c r="E220" s="1" t="s">
        <v>31</v>
      </c>
      <c r="F220" s="1" t="s">
        <v>1846</v>
      </c>
      <c r="G220" s="1" t="s">
        <v>1847</v>
      </c>
      <c r="H220" s="1" t="s">
        <v>1183</v>
      </c>
      <c r="I220" s="1" t="s">
        <v>1848</v>
      </c>
      <c r="J220" s="1" t="s">
        <v>2119</v>
      </c>
      <c r="K220" s="1" t="s">
        <v>32</v>
      </c>
      <c r="L220" s="1" t="s">
        <v>32</v>
      </c>
      <c r="M220" s="1" t="s">
        <v>45</v>
      </c>
      <c r="N220" s="1" t="s">
        <v>46</v>
      </c>
      <c r="O220" s="1" t="s">
        <v>56</v>
      </c>
      <c r="P220" s="1" t="s">
        <v>83</v>
      </c>
      <c r="Q220" s="1" t="s">
        <v>95</v>
      </c>
      <c r="R220" s="1" t="s">
        <v>2120</v>
      </c>
      <c r="S220" s="1" t="str">
        <f t="shared" si="7"/>
        <v>CONDORI MANZANO, ALFREDO RICARDO</v>
      </c>
      <c r="T220" s="1" t="s">
        <v>69</v>
      </c>
      <c r="U220" s="1" t="s">
        <v>51</v>
      </c>
      <c r="V220" s="1" t="s">
        <v>52</v>
      </c>
      <c r="W220" s="1" t="s">
        <v>2121</v>
      </c>
      <c r="X220" s="3">
        <v>21789</v>
      </c>
      <c r="Y220" s="1" t="s">
        <v>2122</v>
      </c>
      <c r="AB220" s="1" t="s">
        <v>41</v>
      </c>
      <c r="AC220" s="1" t="s">
        <v>42</v>
      </c>
      <c r="AD220" s="1" t="s">
        <v>43</v>
      </c>
    </row>
    <row r="221" spans="1:30" x14ac:dyDescent="0.2">
      <c r="A221" s="1" t="str">
        <f t="shared" si="6"/>
        <v>1161114441E4</v>
      </c>
      <c r="B221" s="1" t="s">
        <v>28</v>
      </c>
      <c r="C221" s="1" t="s">
        <v>29</v>
      </c>
      <c r="D221" s="1" t="s">
        <v>30</v>
      </c>
      <c r="E221" s="1" t="s">
        <v>31</v>
      </c>
      <c r="F221" s="1" t="s">
        <v>1846</v>
      </c>
      <c r="G221" s="1" t="s">
        <v>1847</v>
      </c>
      <c r="H221" s="1" t="s">
        <v>1183</v>
      </c>
      <c r="I221" s="1" t="s">
        <v>1848</v>
      </c>
      <c r="J221" s="1" t="s">
        <v>2123</v>
      </c>
      <c r="K221" s="1" t="s">
        <v>32</v>
      </c>
      <c r="L221" s="1" t="s">
        <v>32</v>
      </c>
      <c r="M221" s="1" t="s">
        <v>45</v>
      </c>
      <c r="N221" s="1" t="s">
        <v>46</v>
      </c>
      <c r="O221" s="1" t="s">
        <v>56</v>
      </c>
      <c r="P221" s="1" t="s">
        <v>83</v>
      </c>
      <c r="Q221" s="1" t="s">
        <v>2124</v>
      </c>
      <c r="R221" s="1" t="s">
        <v>882</v>
      </c>
      <c r="S221" s="1" t="str">
        <f t="shared" si="7"/>
        <v>CONDORI QUEA, VICTOR HUGO</v>
      </c>
      <c r="T221" s="1" t="s">
        <v>50</v>
      </c>
      <c r="U221" s="1" t="s">
        <v>51</v>
      </c>
      <c r="V221" s="1" t="s">
        <v>52</v>
      </c>
      <c r="W221" s="1" t="s">
        <v>2125</v>
      </c>
      <c r="X221" s="3">
        <v>24840</v>
      </c>
      <c r="Y221" s="1" t="s">
        <v>2126</v>
      </c>
      <c r="AB221" s="1" t="s">
        <v>41</v>
      </c>
      <c r="AC221" s="1" t="s">
        <v>42</v>
      </c>
      <c r="AD221" s="1" t="s">
        <v>43</v>
      </c>
    </row>
    <row r="222" spans="1:30" x14ac:dyDescent="0.2">
      <c r="A222" s="1" t="str">
        <f t="shared" si="6"/>
        <v>1161114441E6</v>
      </c>
      <c r="B222" s="1" t="s">
        <v>28</v>
      </c>
      <c r="C222" s="1" t="s">
        <v>29</v>
      </c>
      <c r="D222" s="1" t="s">
        <v>30</v>
      </c>
      <c r="E222" s="1" t="s">
        <v>31</v>
      </c>
      <c r="F222" s="1" t="s">
        <v>1846</v>
      </c>
      <c r="G222" s="1" t="s">
        <v>1847</v>
      </c>
      <c r="H222" s="1" t="s">
        <v>1183</v>
      </c>
      <c r="I222" s="1" t="s">
        <v>1848</v>
      </c>
      <c r="J222" s="1" t="s">
        <v>2127</v>
      </c>
      <c r="K222" s="1" t="s">
        <v>32</v>
      </c>
      <c r="L222" s="1" t="s">
        <v>32</v>
      </c>
      <c r="M222" s="1" t="s">
        <v>45</v>
      </c>
      <c r="N222" s="1" t="s">
        <v>46</v>
      </c>
      <c r="O222" s="1" t="s">
        <v>56</v>
      </c>
      <c r="P222" s="1" t="s">
        <v>867</v>
      </c>
      <c r="Q222" s="1" t="s">
        <v>582</v>
      </c>
      <c r="R222" s="1" t="s">
        <v>648</v>
      </c>
      <c r="S222" s="1" t="str">
        <f t="shared" si="7"/>
        <v>COPA ZAPANA, ROBERTO</v>
      </c>
      <c r="T222" s="1" t="s">
        <v>50</v>
      </c>
      <c r="U222" s="1" t="s">
        <v>51</v>
      </c>
      <c r="V222" s="1" t="s">
        <v>52</v>
      </c>
      <c r="W222" s="1" t="s">
        <v>2128</v>
      </c>
      <c r="X222" s="3">
        <v>23605</v>
      </c>
      <c r="Y222" s="1" t="s">
        <v>2129</v>
      </c>
      <c r="AB222" s="1" t="s">
        <v>41</v>
      </c>
      <c r="AC222" s="1" t="s">
        <v>42</v>
      </c>
      <c r="AD222" s="1" t="s">
        <v>43</v>
      </c>
    </row>
    <row r="223" spans="1:30" x14ac:dyDescent="0.2">
      <c r="A223" s="1" t="str">
        <f t="shared" si="6"/>
        <v>1161114441E7</v>
      </c>
      <c r="B223" s="1" t="s">
        <v>28</v>
      </c>
      <c r="C223" s="1" t="s">
        <v>29</v>
      </c>
      <c r="D223" s="1" t="s">
        <v>30</v>
      </c>
      <c r="E223" s="1" t="s">
        <v>31</v>
      </c>
      <c r="F223" s="1" t="s">
        <v>1846</v>
      </c>
      <c r="G223" s="1" t="s">
        <v>1847</v>
      </c>
      <c r="H223" s="1" t="s">
        <v>1183</v>
      </c>
      <c r="I223" s="1" t="s">
        <v>1848</v>
      </c>
      <c r="J223" s="1" t="s">
        <v>2130</v>
      </c>
      <c r="K223" s="1" t="s">
        <v>32</v>
      </c>
      <c r="L223" s="1" t="s">
        <v>32</v>
      </c>
      <c r="M223" s="1" t="s">
        <v>45</v>
      </c>
      <c r="N223" s="1" t="s">
        <v>46</v>
      </c>
      <c r="O223" s="1" t="s">
        <v>56</v>
      </c>
      <c r="P223" s="1" t="s">
        <v>141</v>
      </c>
      <c r="Q223" s="1" t="s">
        <v>269</v>
      </c>
      <c r="R223" s="1" t="s">
        <v>841</v>
      </c>
      <c r="S223" s="1" t="str">
        <f t="shared" si="7"/>
        <v>CRUZ CALDERON, MARIANO</v>
      </c>
      <c r="T223" s="1" t="s">
        <v>50</v>
      </c>
      <c r="U223" s="1" t="s">
        <v>51</v>
      </c>
      <c r="V223" s="1" t="s">
        <v>52</v>
      </c>
      <c r="W223" s="1" t="s">
        <v>2131</v>
      </c>
      <c r="X223" s="3">
        <v>20686</v>
      </c>
      <c r="Y223" s="1" t="s">
        <v>2132</v>
      </c>
      <c r="AB223" s="1" t="s">
        <v>41</v>
      </c>
      <c r="AC223" s="1" t="s">
        <v>42</v>
      </c>
      <c r="AD223" s="1" t="s">
        <v>43</v>
      </c>
    </row>
    <row r="224" spans="1:30" x14ac:dyDescent="0.2">
      <c r="A224" s="1" t="str">
        <f t="shared" si="6"/>
        <v>1161114441E8</v>
      </c>
      <c r="B224" s="1" t="s">
        <v>28</v>
      </c>
      <c r="C224" s="1" t="s">
        <v>29</v>
      </c>
      <c r="D224" s="1" t="s">
        <v>30</v>
      </c>
      <c r="E224" s="1" t="s">
        <v>31</v>
      </c>
      <c r="F224" s="1" t="s">
        <v>1846</v>
      </c>
      <c r="G224" s="1" t="s">
        <v>1847</v>
      </c>
      <c r="H224" s="1" t="s">
        <v>1183</v>
      </c>
      <c r="I224" s="1" t="s">
        <v>1848</v>
      </c>
      <c r="J224" s="1" t="s">
        <v>2133</v>
      </c>
      <c r="K224" s="1" t="s">
        <v>32</v>
      </c>
      <c r="L224" s="1" t="s">
        <v>32</v>
      </c>
      <c r="M224" s="1" t="s">
        <v>45</v>
      </c>
      <c r="N224" s="1" t="s">
        <v>46</v>
      </c>
      <c r="O224" s="1" t="s">
        <v>56</v>
      </c>
      <c r="P224" s="1" t="s">
        <v>141</v>
      </c>
      <c r="Q224" s="1" t="s">
        <v>61</v>
      </c>
      <c r="R224" s="1" t="s">
        <v>191</v>
      </c>
      <c r="S224" s="1" t="str">
        <f t="shared" si="7"/>
        <v>CRUZ VILCA, HUGO</v>
      </c>
      <c r="T224" s="1" t="s">
        <v>50</v>
      </c>
      <c r="U224" s="1" t="s">
        <v>51</v>
      </c>
      <c r="V224" s="1" t="s">
        <v>52</v>
      </c>
      <c r="W224" s="1" t="s">
        <v>2134</v>
      </c>
      <c r="X224" s="3">
        <v>23266</v>
      </c>
      <c r="Y224" s="1" t="s">
        <v>2135</v>
      </c>
      <c r="AB224" s="1" t="s">
        <v>41</v>
      </c>
      <c r="AC224" s="1" t="s">
        <v>42</v>
      </c>
      <c r="AD224" s="1" t="s">
        <v>43</v>
      </c>
    </row>
    <row r="225" spans="1:30" x14ac:dyDescent="0.2">
      <c r="A225" s="1" t="str">
        <f t="shared" si="6"/>
        <v>1161114451E3</v>
      </c>
      <c r="B225" s="1" t="s">
        <v>28</v>
      </c>
      <c r="C225" s="1" t="s">
        <v>29</v>
      </c>
      <c r="D225" s="1" t="s">
        <v>30</v>
      </c>
      <c r="E225" s="1" t="s">
        <v>31</v>
      </c>
      <c r="F225" s="1" t="s">
        <v>1846</v>
      </c>
      <c r="G225" s="1" t="s">
        <v>1847</v>
      </c>
      <c r="H225" s="1" t="s">
        <v>1183</v>
      </c>
      <c r="I225" s="1" t="s">
        <v>1848</v>
      </c>
      <c r="J225" s="1" t="s">
        <v>2136</v>
      </c>
      <c r="K225" s="1" t="s">
        <v>32</v>
      </c>
      <c r="L225" s="1" t="s">
        <v>32</v>
      </c>
      <c r="M225" s="1" t="s">
        <v>45</v>
      </c>
      <c r="N225" s="1" t="s">
        <v>46</v>
      </c>
      <c r="O225" s="1" t="s">
        <v>56</v>
      </c>
      <c r="P225" s="1" t="s">
        <v>134</v>
      </c>
      <c r="Q225" s="1" t="s">
        <v>152</v>
      </c>
      <c r="R225" s="1" t="s">
        <v>2137</v>
      </c>
      <c r="S225" s="1" t="str">
        <f t="shared" si="7"/>
        <v>FLORES LLANQUE, NESTOR HUGO</v>
      </c>
      <c r="T225" s="1" t="s">
        <v>50</v>
      </c>
      <c r="U225" s="1" t="s">
        <v>51</v>
      </c>
      <c r="V225" s="1" t="s">
        <v>52</v>
      </c>
      <c r="W225" s="1" t="s">
        <v>2138</v>
      </c>
      <c r="X225" s="3">
        <v>23180</v>
      </c>
      <c r="Y225" s="1" t="s">
        <v>2139</v>
      </c>
      <c r="AB225" s="1" t="s">
        <v>41</v>
      </c>
      <c r="AC225" s="1" t="s">
        <v>42</v>
      </c>
      <c r="AD225" s="1" t="s">
        <v>43</v>
      </c>
    </row>
    <row r="226" spans="1:30" x14ac:dyDescent="0.2">
      <c r="A226" s="1" t="str">
        <f t="shared" si="6"/>
        <v>1161114451E5</v>
      </c>
      <c r="B226" s="1" t="s">
        <v>28</v>
      </c>
      <c r="C226" s="1" t="s">
        <v>29</v>
      </c>
      <c r="D226" s="1" t="s">
        <v>30</v>
      </c>
      <c r="E226" s="1" t="s">
        <v>31</v>
      </c>
      <c r="F226" s="1" t="s">
        <v>1846</v>
      </c>
      <c r="G226" s="1" t="s">
        <v>1847</v>
      </c>
      <c r="H226" s="1" t="s">
        <v>1183</v>
      </c>
      <c r="I226" s="1" t="s">
        <v>1848</v>
      </c>
      <c r="J226" s="1" t="s">
        <v>2140</v>
      </c>
      <c r="K226" s="1" t="s">
        <v>32</v>
      </c>
      <c r="L226" s="1" t="s">
        <v>32</v>
      </c>
      <c r="M226" s="1" t="s">
        <v>45</v>
      </c>
      <c r="N226" s="1" t="s">
        <v>46</v>
      </c>
      <c r="O226" s="1" t="s">
        <v>2141</v>
      </c>
      <c r="P226" s="1" t="s">
        <v>480</v>
      </c>
      <c r="Q226" s="1" t="s">
        <v>2142</v>
      </c>
      <c r="R226" s="1" t="s">
        <v>2143</v>
      </c>
      <c r="S226" s="1" t="str">
        <f t="shared" si="7"/>
        <v>LUNA ESPERILLA, ROXANA NORA</v>
      </c>
      <c r="T226" s="1" t="s">
        <v>63</v>
      </c>
      <c r="U226" s="1" t="s">
        <v>51</v>
      </c>
      <c r="V226" s="1" t="s">
        <v>52</v>
      </c>
      <c r="W226" s="1" t="s">
        <v>2144</v>
      </c>
      <c r="X226" s="3">
        <v>24766</v>
      </c>
      <c r="Y226" s="1" t="s">
        <v>2145</v>
      </c>
      <c r="AB226" s="1" t="s">
        <v>41</v>
      </c>
      <c r="AC226" s="1" t="s">
        <v>42</v>
      </c>
      <c r="AD226" s="1" t="s">
        <v>43</v>
      </c>
    </row>
    <row r="227" spans="1:30" x14ac:dyDescent="0.2">
      <c r="A227" s="1" t="str">
        <f t="shared" si="6"/>
        <v>1161114451E6</v>
      </c>
      <c r="B227" s="1" t="s">
        <v>28</v>
      </c>
      <c r="C227" s="1" t="s">
        <v>29</v>
      </c>
      <c r="D227" s="1" t="s">
        <v>30</v>
      </c>
      <c r="E227" s="1" t="s">
        <v>31</v>
      </c>
      <c r="F227" s="1" t="s">
        <v>1846</v>
      </c>
      <c r="G227" s="1" t="s">
        <v>1847</v>
      </c>
      <c r="H227" s="1" t="s">
        <v>1183</v>
      </c>
      <c r="I227" s="1" t="s">
        <v>1848</v>
      </c>
      <c r="J227" s="1" t="s">
        <v>2146</v>
      </c>
      <c r="K227" s="1" t="s">
        <v>32</v>
      </c>
      <c r="L227" s="1" t="s">
        <v>32</v>
      </c>
      <c r="M227" s="1" t="s">
        <v>45</v>
      </c>
      <c r="N227" s="1" t="s">
        <v>46</v>
      </c>
      <c r="O227" s="1" t="s">
        <v>56</v>
      </c>
      <c r="P227" s="1" t="s">
        <v>64</v>
      </c>
      <c r="Q227" s="1" t="s">
        <v>380</v>
      </c>
      <c r="R227" s="1" t="s">
        <v>508</v>
      </c>
      <c r="S227" s="1" t="str">
        <f t="shared" si="7"/>
        <v>GALLEGOS FRISANCHO, ELENA</v>
      </c>
      <c r="T227" s="1" t="s">
        <v>55</v>
      </c>
      <c r="U227" s="1" t="s">
        <v>51</v>
      </c>
      <c r="V227" s="1" t="s">
        <v>52</v>
      </c>
      <c r="W227" s="1" t="s">
        <v>2147</v>
      </c>
      <c r="X227" s="3">
        <v>23400</v>
      </c>
      <c r="Y227" s="1" t="s">
        <v>2148</v>
      </c>
      <c r="AB227" s="1" t="s">
        <v>41</v>
      </c>
      <c r="AC227" s="1" t="s">
        <v>42</v>
      </c>
      <c r="AD227" s="1" t="s">
        <v>43</v>
      </c>
    </row>
    <row r="228" spans="1:30" x14ac:dyDescent="0.2">
      <c r="A228" s="1" t="str">
        <f t="shared" si="6"/>
        <v>1161114451E9</v>
      </c>
      <c r="B228" s="1" t="s">
        <v>28</v>
      </c>
      <c r="C228" s="1" t="s">
        <v>29</v>
      </c>
      <c r="D228" s="1" t="s">
        <v>30</v>
      </c>
      <c r="E228" s="1" t="s">
        <v>31</v>
      </c>
      <c r="F228" s="1" t="s">
        <v>1846</v>
      </c>
      <c r="G228" s="1" t="s">
        <v>1847</v>
      </c>
      <c r="H228" s="1" t="s">
        <v>1183</v>
      </c>
      <c r="I228" s="1" t="s">
        <v>1848</v>
      </c>
      <c r="J228" s="1" t="s">
        <v>2149</v>
      </c>
      <c r="K228" s="1" t="s">
        <v>32</v>
      </c>
      <c r="L228" s="1" t="s">
        <v>32</v>
      </c>
      <c r="M228" s="1" t="s">
        <v>45</v>
      </c>
      <c r="N228" s="1" t="s">
        <v>46</v>
      </c>
      <c r="O228" s="1" t="s">
        <v>56</v>
      </c>
      <c r="P228" s="1" t="s">
        <v>596</v>
      </c>
      <c r="Q228" s="1" t="s">
        <v>783</v>
      </c>
      <c r="R228" s="1" t="s">
        <v>2150</v>
      </c>
      <c r="S228" s="1" t="str">
        <f t="shared" si="7"/>
        <v>GARCIA BLANCO, NORCA FREDISVINDA</v>
      </c>
      <c r="T228" s="1" t="s">
        <v>55</v>
      </c>
      <c r="U228" s="1" t="s">
        <v>51</v>
      </c>
      <c r="V228" s="1" t="s">
        <v>52</v>
      </c>
      <c r="W228" s="1" t="s">
        <v>2151</v>
      </c>
      <c r="X228" s="3">
        <v>23365</v>
      </c>
      <c r="Y228" s="1" t="s">
        <v>2152</v>
      </c>
      <c r="AB228" s="1" t="s">
        <v>41</v>
      </c>
      <c r="AC228" s="1" t="s">
        <v>42</v>
      </c>
      <c r="AD228" s="1" t="s">
        <v>43</v>
      </c>
    </row>
    <row r="229" spans="1:30" x14ac:dyDescent="0.2">
      <c r="A229" s="1" t="str">
        <f t="shared" si="6"/>
        <v>1161114461E3</v>
      </c>
      <c r="B229" s="1" t="s">
        <v>28</v>
      </c>
      <c r="C229" s="1" t="s">
        <v>29</v>
      </c>
      <c r="D229" s="1" t="s">
        <v>30</v>
      </c>
      <c r="E229" s="1" t="s">
        <v>31</v>
      </c>
      <c r="F229" s="1" t="s">
        <v>1846</v>
      </c>
      <c r="G229" s="1" t="s">
        <v>1847</v>
      </c>
      <c r="H229" s="1" t="s">
        <v>1183</v>
      </c>
      <c r="I229" s="1" t="s">
        <v>1848</v>
      </c>
      <c r="J229" s="1" t="s">
        <v>2153</v>
      </c>
      <c r="K229" s="1" t="s">
        <v>32</v>
      </c>
      <c r="L229" s="1" t="s">
        <v>32</v>
      </c>
      <c r="M229" s="1" t="s">
        <v>45</v>
      </c>
      <c r="N229" s="1" t="s">
        <v>46</v>
      </c>
      <c r="O229" s="1" t="s">
        <v>2154</v>
      </c>
      <c r="P229" s="1" t="s">
        <v>371</v>
      </c>
      <c r="Q229" s="1" t="s">
        <v>216</v>
      </c>
      <c r="R229" s="1" t="s">
        <v>2155</v>
      </c>
      <c r="S229" s="1" t="str">
        <f t="shared" si="7"/>
        <v>GUTIERREZ CASTRO, WAGNER GROBER</v>
      </c>
      <c r="T229" s="1" t="s">
        <v>63</v>
      </c>
      <c r="U229" s="1" t="s">
        <v>51</v>
      </c>
      <c r="V229" s="1" t="s">
        <v>52</v>
      </c>
      <c r="W229" s="1" t="s">
        <v>2156</v>
      </c>
      <c r="X229" s="3">
        <v>26456</v>
      </c>
      <c r="Y229" s="1" t="s">
        <v>2157</v>
      </c>
      <c r="AB229" s="1" t="s">
        <v>41</v>
      </c>
      <c r="AC229" s="1" t="s">
        <v>42</v>
      </c>
      <c r="AD229" s="1" t="s">
        <v>43</v>
      </c>
    </row>
    <row r="230" spans="1:30" x14ac:dyDescent="0.2">
      <c r="A230" s="1" t="str">
        <f t="shared" si="6"/>
        <v>1161114461E4</v>
      </c>
      <c r="B230" s="1" t="s">
        <v>28</v>
      </c>
      <c r="C230" s="1" t="s">
        <v>29</v>
      </c>
      <c r="D230" s="1" t="s">
        <v>30</v>
      </c>
      <c r="E230" s="1" t="s">
        <v>31</v>
      </c>
      <c r="F230" s="1" t="s">
        <v>1846</v>
      </c>
      <c r="G230" s="1" t="s">
        <v>1847</v>
      </c>
      <c r="H230" s="1" t="s">
        <v>1183</v>
      </c>
      <c r="I230" s="1" t="s">
        <v>1848</v>
      </c>
      <c r="J230" s="1" t="s">
        <v>2158</v>
      </c>
      <c r="K230" s="1" t="s">
        <v>32</v>
      </c>
      <c r="L230" s="1" t="s">
        <v>32</v>
      </c>
      <c r="M230" s="1" t="s">
        <v>45</v>
      </c>
      <c r="N230" s="1" t="s">
        <v>66</v>
      </c>
      <c r="O230" s="1" t="s">
        <v>2159</v>
      </c>
      <c r="P230" s="1" t="s">
        <v>192</v>
      </c>
      <c r="Q230" s="1" t="s">
        <v>72</v>
      </c>
      <c r="R230" s="1" t="s">
        <v>2160</v>
      </c>
      <c r="S230" s="1" t="str">
        <f t="shared" si="7"/>
        <v>CAHUANA LOAYZA, DIANET RULY</v>
      </c>
      <c r="T230" s="1" t="s">
        <v>69</v>
      </c>
      <c r="U230" s="1" t="s">
        <v>51</v>
      </c>
      <c r="V230" s="1" t="s">
        <v>52</v>
      </c>
      <c r="W230" s="1" t="s">
        <v>2161</v>
      </c>
      <c r="X230" s="3">
        <v>31290</v>
      </c>
      <c r="Y230" s="1" t="s">
        <v>2162</v>
      </c>
      <c r="Z230" s="3">
        <v>42795</v>
      </c>
      <c r="AA230" s="3">
        <v>43100</v>
      </c>
      <c r="AB230" s="1" t="s">
        <v>324</v>
      </c>
      <c r="AC230" s="1" t="s">
        <v>71</v>
      </c>
      <c r="AD230" s="1" t="s">
        <v>43</v>
      </c>
    </row>
    <row r="231" spans="1:30" x14ac:dyDescent="0.2">
      <c r="A231" s="1" t="str">
        <f t="shared" si="6"/>
        <v>1161114461E4</v>
      </c>
      <c r="B231" s="1" t="s">
        <v>28</v>
      </c>
      <c r="C231" s="1" t="s">
        <v>29</v>
      </c>
      <c r="D231" s="1" t="s">
        <v>30</v>
      </c>
      <c r="E231" s="1" t="s">
        <v>31</v>
      </c>
      <c r="F231" s="1" t="s">
        <v>1846</v>
      </c>
      <c r="G231" s="1" t="s">
        <v>1847</v>
      </c>
      <c r="H231" s="1" t="s">
        <v>1183</v>
      </c>
      <c r="I231" s="1" t="s">
        <v>1848</v>
      </c>
      <c r="J231" s="1" t="s">
        <v>2158</v>
      </c>
      <c r="K231" s="1" t="s">
        <v>32</v>
      </c>
      <c r="L231" s="1" t="s">
        <v>32</v>
      </c>
      <c r="M231" s="1" t="s">
        <v>45</v>
      </c>
      <c r="N231" s="1" t="s">
        <v>46</v>
      </c>
      <c r="O231" s="1" t="s">
        <v>56</v>
      </c>
      <c r="P231" s="1" t="s">
        <v>137</v>
      </c>
      <c r="Q231" s="1" t="s">
        <v>1016</v>
      </c>
      <c r="R231" s="1" t="s">
        <v>1891</v>
      </c>
      <c r="S231" s="1" t="str">
        <f t="shared" si="7"/>
        <v>HERRERA SALINAS, GLADYS SABINA</v>
      </c>
      <c r="T231" s="1" t="s">
        <v>38</v>
      </c>
      <c r="U231" s="1" t="s">
        <v>51</v>
      </c>
      <c r="V231" s="1" t="s">
        <v>891</v>
      </c>
      <c r="W231" s="1" t="s">
        <v>1892</v>
      </c>
      <c r="X231" s="3">
        <v>22996</v>
      </c>
      <c r="Y231" s="1" t="s">
        <v>1893</v>
      </c>
      <c r="Z231" s="3">
        <v>42795</v>
      </c>
      <c r="AA231" s="3">
        <v>43100</v>
      </c>
      <c r="AB231" s="1" t="s">
        <v>41</v>
      </c>
      <c r="AC231" s="1" t="s">
        <v>42</v>
      </c>
      <c r="AD231" s="1" t="s">
        <v>43</v>
      </c>
    </row>
    <row r="232" spans="1:30" x14ac:dyDescent="0.2">
      <c r="A232" s="1" t="str">
        <f t="shared" si="6"/>
        <v>1161114461E5</v>
      </c>
      <c r="B232" s="1" t="s">
        <v>28</v>
      </c>
      <c r="C232" s="1" t="s">
        <v>29</v>
      </c>
      <c r="D232" s="1" t="s">
        <v>30</v>
      </c>
      <c r="E232" s="1" t="s">
        <v>31</v>
      </c>
      <c r="F232" s="1" t="s">
        <v>1846</v>
      </c>
      <c r="G232" s="1" t="s">
        <v>1847</v>
      </c>
      <c r="H232" s="1" t="s">
        <v>1183</v>
      </c>
      <c r="I232" s="1" t="s">
        <v>1848</v>
      </c>
      <c r="J232" s="1" t="s">
        <v>2163</v>
      </c>
      <c r="K232" s="1" t="s">
        <v>32</v>
      </c>
      <c r="L232" s="1" t="s">
        <v>32</v>
      </c>
      <c r="M232" s="1" t="s">
        <v>45</v>
      </c>
      <c r="N232" s="1" t="s">
        <v>46</v>
      </c>
      <c r="O232" s="1" t="s">
        <v>56</v>
      </c>
      <c r="P232" s="1" t="s">
        <v>649</v>
      </c>
      <c r="Q232" s="1" t="s">
        <v>1117</v>
      </c>
      <c r="R232" s="1" t="s">
        <v>345</v>
      </c>
      <c r="S232" s="1" t="str">
        <f t="shared" si="7"/>
        <v>HUATTA MOLLEAPAZA, DELIA</v>
      </c>
      <c r="T232" s="1" t="s">
        <v>50</v>
      </c>
      <c r="U232" s="1" t="s">
        <v>51</v>
      </c>
      <c r="V232" s="1" t="s">
        <v>52</v>
      </c>
      <c r="W232" s="1" t="s">
        <v>2164</v>
      </c>
      <c r="X232" s="3">
        <v>25569</v>
      </c>
      <c r="Y232" s="1" t="s">
        <v>2165</v>
      </c>
      <c r="AB232" s="1" t="s">
        <v>41</v>
      </c>
      <c r="AC232" s="1" t="s">
        <v>42</v>
      </c>
      <c r="AD232" s="1" t="s">
        <v>43</v>
      </c>
    </row>
    <row r="233" spans="1:30" x14ac:dyDescent="0.2">
      <c r="A233" s="1" t="str">
        <f t="shared" si="6"/>
        <v>1161114461E6</v>
      </c>
      <c r="B233" s="1" t="s">
        <v>28</v>
      </c>
      <c r="C233" s="1" t="s">
        <v>29</v>
      </c>
      <c r="D233" s="1" t="s">
        <v>30</v>
      </c>
      <c r="E233" s="1" t="s">
        <v>31</v>
      </c>
      <c r="F233" s="1" t="s">
        <v>1846</v>
      </c>
      <c r="G233" s="1" t="s">
        <v>1847</v>
      </c>
      <c r="H233" s="1" t="s">
        <v>1183</v>
      </c>
      <c r="I233" s="1" t="s">
        <v>1848</v>
      </c>
      <c r="J233" s="1" t="s">
        <v>2166</v>
      </c>
      <c r="K233" s="1" t="s">
        <v>32</v>
      </c>
      <c r="L233" s="1" t="s">
        <v>32</v>
      </c>
      <c r="M233" s="1" t="s">
        <v>45</v>
      </c>
      <c r="N233" s="1" t="s">
        <v>46</v>
      </c>
      <c r="O233" s="1" t="s">
        <v>56</v>
      </c>
      <c r="P233" s="1" t="s">
        <v>857</v>
      </c>
      <c r="Q233" s="1" t="s">
        <v>2167</v>
      </c>
      <c r="R233" s="1" t="s">
        <v>2168</v>
      </c>
      <c r="S233" s="1" t="str">
        <f t="shared" si="7"/>
        <v>HUAYLLAPUMA SANTA, CRUZ TERESA</v>
      </c>
      <c r="T233" s="1" t="s">
        <v>55</v>
      </c>
      <c r="U233" s="1" t="s">
        <v>51</v>
      </c>
      <c r="V233" s="1" t="s">
        <v>52</v>
      </c>
      <c r="W233" s="1" t="s">
        <v>2169</v>
      </c>
      <c r="X233" s="3">
        <v>22079</v>
      </c>
      <c r="Y233" s="1" t="s">
        <v>2170</v>
      </c>
      <c r="AB233" s="1" t="s">
        <v>41</v>
      </c>
      <c r="AC233" s="1" t="s">
        <v>42</v>
      </c>
      <c r="AD233" s="1" t="s">
        <v>43</v>
      </c>
    </row>
    <row r="234" spans="1:30" x14ac:dyDescent="0.2">
      <c r="A234" s="1" t="str">
        <f t="shared" si="6"/>
        <v>1161114461E7</v>
      </c>
      <c r="B234" s="1" t="s">
        <v>28</v>
      </c>
      <c r="C234" s="1" t="s">
        <v>29</v>
      </c>
      <c r="D234" s="1" t="s">
        <v>30</v>
      </c>
      <c r="E234" s="1" t="s">
        <v>31</v>
      </c>
      <c r="F234" s="1" t="s">
        <v>1846</v>
      </c>
      <c r="G234" s="1" t="s">
        <v>1847</v>
      </c>
      <c r="H234" s="1" t="s">
        <v>1183</v>
      </c>
      <c r="I234" s="1" t="s">
        <v>1848</v>
      </c>
      <c r="J234" s="1" t="s">
        <v>2171</v>
      </c>
      <c r="K234" s="1" t="s">
        <v>32</v>
      </c>
      <c r="L234" s="1" t="s">
        <v>32</v>
      </c>
      <c r="M234" s="1" t="s">
        <v>45</v>
      </c>
      <c r="N234" s="1" t="s">
        <v>46</v>
      </c>
      <c r="O234" s="1" t="s">
        <v>56</v>
      </c>
      <c r="P234" s="1" t="s">
        <v>2172</v>
      </c>
      <c r="Q234" s="1" t="s">
        <v>500</v>
      </c>
      <c r="R234" s="1" t="s">
        <v>2173</v>
      </c>
      <c r="S234" s="1" t="str">
        <f t="shared" si="7"/>
        <v>HUAYTA QUIZA, ALVARO ALFREDO</v>
      </c>
      <c r="T234" s="1" t="s">
        <v>55</v>
      </c>
      <c r="U234" s="1" t="s">
        <v>51</v>
      </c>
      <c r="V234" s="1" t="s">
        <v>52</v>
      </c>
      <c r="W234" s="1" t="s">
        <v>2174</v>
      </c>
      <c r="X234" s="3">
        <v>23811</v>
      </c>
      <c r="Y234" s="1" t="s">
        <v>2175</v>
      </c>
      <c r="AB234" s="1" t="s">
        <v>41</v>
      </c>
      <c r="AC234" s="1" t="s">
        <v>42</v>
      </c>
      <c r="AD234" s="1" t="s">
        <v>43</v>
      </c>
    </row>
    <row r="235" spans="1:30" x14ac:dyDescent="0.2">
      <c r="A235" s="1" t="str">
        <f t="shared" si="6"/>
        <v>1161114471E0</v>
      </c>
      <c r="B235" s="1" t="s">
        <v>28</v>
      </c>
      <c r="C235" s="1" t="s">
        <v>29</v>
      </c>
      <c r="D235" s="1" t="s">
        <v>30</v>
      </c>
      <c r="E235" s="1" t="s">
        <v>31</v>
      </c>
      <c r="F235" s="1" t="s">
        <v>1846</v>
      </c>
      <c r="G235" s="1" t="s">
        <v>1847</v>
      </c>
      <c r="H235" s="1" t="s">
        <v>1183</v>
      </c>
      <c r="I235" s="1" t="s">
        <v>1848</v>
      </c>
      <c r="J235" s="1" t="s">
        <v>2176</v>
      </c>
      <c r="K235" s="1" t="s">
        <v>32</v>
      </c>
      <c r="L235" s="1" t="s">
        <v>32</v>
      </c>
      <c r="M235" s="1" t="s">
        <v>45</v>
      </c>
      <c r="N235" s="1" t="s">
        <v>46</v>
      </c>
      <c r="O235" s="1" t="s">
        <v>56</v>
      </c>
      <c r="P235" s="1" t="s">
        <v>114</v>
      </c>
      <c r="Q235" s="1" t="s">
        <v>2177</v>
      </c>
      <c r="R235" s="1" t="s">
        <v>540</v>
      </c>
      <c r="S235" s="1" t="str">
        <f t="shared" si="7"/>
        <v>MAMANI MANDAMIENTOS, GRACIELA</v>
      </c>
      <c r="T235" s="1" t="s">
        <v>50</v>
      </c>
      <c r="U235" s="1" t="s">
        <v>51</v>
      </c>
      <c r="V235" s="1" t="s">
        <v>52</v>
      </c>
      <c r="W235" s="1" t="s">
        <v>2178</v>
      </c>
      <c r="X235" s="3">
        <v>25809</v>
      </c>
      <c r="Y235" s="1" t="s">
        <v>2179</v>
      </c>
      <c r="AB235" s="1" t="s">
        <v>41</v>
      </c>
      <c r="AC235" s="1" t="s">
        <v>42</v>
      </c>
      <c r="AD235" s="1" t="s">
        <v>43</v>
      </c>
    </row>
    <row r="236" spans="1:30" x14ac:dyDescent="0.2">
      <c r="A236" s="1" t="str">
        <f t="shared" si="6"/>
        <v>1161114471E1</v>
      </c>
      <c r="B236" s="1" t="s">
        <v>28</v>
      </c>
      <c r="C236" s="1" t="s">
        <v>29</v>
      </c>
      <c r="D236" s="1" t="s">
        <v>30</v>
      </c>
      <c r="E236" s="1" t="s">
        <v>31</v>
      </c>
      <c r="F236" s="1" t="s">
        <v>1846</v>
      </c>
      <c r="G236" s="1" t="s">
        <v>1847</v>
      </c>
      <c r="H236" s="1" t="s">
        <v>1183</v>
      </c>
      <c r="I236" s="1" t="s">
        <v>1848</v>
      </c>
      <c r="J236" s="1" t="s">
        <v>2180</v>
      </c>
      <c r="K236" s="1" t="s">
        <v>32</v>
      </c>
      <c r="L236" s="1" t="s">
        <v>32</v>
      </c>
      <c r="M236" s="1" t="s">
        <v>45</v>
      </c>
      <c r="N236" s="1" t="s">
        <v>46</v>
      </c>
      <c r="O236" s="1" t="s">
        <v>56</v>
      </c>
      <c r="P236" s="1" t="s">
        <v>159</v>
      </c>
      <c r="Q236" s="1" t="s">
        <v>117</v>
      </c>
      <c r="R236" s="1" t="s">
        <v>2181</v>
      </c>
      <c r="S236" s="1" t="str">
        <f t="shared" si="7"/>
        <v>LAURA RUELAS, ZOILA</v>
      </c>
      <c r="T236" s="1" t="s">
        <v>55</v>
      </c>
      <c r="U236" s="1" t="s">
        <v>51</v>
      </c>
      <c r="V236" s="1" t="s">
        <v>52</v>
      </c>
      <c r="W236" s="1" t="s">
        <v>2182</v>
      </c>
      <c r="X236" s="3">
        <v>20267</v>
      </c>
      <c r="Y236" s="1" t="s">
        <v>2183</v>
      </c>
      <c r="AB236" s="1" t="s">
        <v>41</v>
      </c>
      <c r="AC236" s="1" t="s">
        <v>42</v>
      </c>
      <c r="AD236" s="1" t="s">
        <v>43</v>
      </c>
    </row>
    <row r="237" spans="1:30" x14ac:dyDescent="0.2">
      <c r="A237" s="1" t="str">
        <f t="shared" si="6"/>
        <v>1161114471E2</v>
      </c>
      <c r="B237" s="1" t="s">
        <v>28</v>
      </c>
      <c r="C237" s="1" t="s">
        <v>29</v>
      </c>
      <c r="D237" s="1" t="s">
        <v>30</v>
      </c>
      <c r="E237" s="1" t="s">
        <v>31</v>
      </c>
      <c r="F237" s="1" t="s">
        <v>1846</v>
      </c>
      <c r="G237" s="1" t="s">
        <v>1847</v>
      </c>
      <c r="H237" s="1" t="s">
        <v>1183</v>
      </c>
      <c r="I237" s="1" t="s">
        <v>1848</v>
      </c>
      <c r="J237" s="1" t="s">
        <v>2184</v>
      </c>
      <c r="K237" s="1" t="s">
        <v>32</v>
      </c>
      <c r="L237" s="1" t="s">
        <v>32</v>
      </c>
      <c r="M237" s="1" t="s">
        <v>45</v>
      </c>
      <c r="N237" s="1" t="s">
        <v>46</v>
      </c>
      <c r="O237" s="1" t="s">
        <v>56</v>
      </c>
      <c r="P237" s="1" t="s">
        <v>663</v>
      </c>
      <c r="Q237" s="1" t="s">
        <v>73</v>
      </c>
      <c r="R237" s="1" t="s">
        <v>2185</v>
      </c>
      <c r="S237" s="1" t="str">
        <f t="shared" si="7"/>
        <v>LOPE CHOQUE, ALFONSO POLICARPO</v>
      </c>
      <c r="T237" s="1" t="s">
        <v>63</v>
      </c>
      <c r="U237" s="1" t="s">
        <v>51</v>
      </c>
      <c r="V237" s="1" t="s">
        <v>52</v>
      </c>
      <c r="W237" s="1" t="s">
        <v>2186</v>
      </c>
      <c r="X237" s="3">
        <v>23402</v>
      </c>
      <c r="Y237" s="1" t="s">
        <v>2187</v>
      </c>
      <c r="AB237" s="1" t="s">
        <v>41</v>
      </c>
      <c r="AC237" s="1" t="s">
        <v>42</v>
      </c>
      <c r="AD237" s="1" t="s">
        <v>43</v>
      </c>
    </row>
    <row r="238" spans="1:30" x14ac:dyDescent="0.2">
      <c r="A238" s="1" t="str">
        <f t="shared" si="6"/>
        <v>1161114471E3</v>
      </c>
      <c r="B238" s="1" t="s">
        <v>28</v>
      </c>
      <c r="C238" s="1" t="s">
        <v>29</v>
      </c>
      <c r="D238" s="1" t="s">
        <v>30</v>
      </c>
      <c r="E238" s="1" t="s">
        <v>31</v>
      </c>
      <c r="F238" s="1" t="s">
        <v>1846</v>
      </c>
      <c r="G238" s="1" t="s">
        <v>1847</v>
      </c>
      <c r="H238" s="1" t="s">
        <v>1183</v>
      </c>
      <c r="I238" s="1" t="s">
        <v>1848</v>
      </c>
      <c r="J238" s="1" t="s">
        <v>2188</v>
      </c>
      <c r="K238" s="1" t="s">
        <v>32</v>
      </c>
      <c r="L238" s="1" t="s">
        <v>32</v>
      </c>
      <c r="M238" s="1" t="s">
        <v>45</v>
      </c>
      <c r="N238" s="1" t="s">
        <v>46</v>
      </c>
      <c r="O238" s="1" t="s">
        <v>56</v>
      </c>
      <c r="P238" s="1" t="s">
        <v>158</v>
      </c>
      <c r="Q238" s="1" t="s">
        <v>85</v>
      </c>
      <c r="R238" s="1" t="s">
        <v>2189</v>
      </c>
      <c r="S238" s="1" t="str">
        <f t="shared" si="7"/>
        <v>MACEDO PINEDA, DENIS SEBASTIAN</v>
      </c>
      <c r="T238" s="1" t="s">
        <v>69</v>
      </c>
      <c r="U238" s="1" t="s">
        <v>51</v>
      </c>
      <c r="V238" s="1" t="s">
        <v>52</v>
      </c>
      <c r="W238" s="1" t="s">
        <v>2190</v>
      </c>
      <c r="X238" s="3">
        <v>25620</v>
      </c>
      <c r="Y238" s="1" t="s">
        <v>2191</v>
      </c>
      <c r="AB238" s="1" t="s">
        <v>41</v>
      </c>
      <c r="AC238" s="1" t="s">
        <v>42</v>
      </c>
      <c r="AD238" s="1" t="s">
        <v>43</v>
      </c>
    </row>
    <row r="239" spans="1:30" x14ac:dyDescent="0.2">
      <c r="A239" s="1" t="str">
        <f t="shared" si="6"/>
        <v>1161114471E5</v>
      </c>
      <c r="B239" s="1" t="s">
        <v>28</v>
      </c>
      <c r="C239" s="1" t="s">
        <v>29</v>
      </c>
      <c r="D239" s="1" t="s">
        <v>30</v>
      </c>
      <c r="E239" s="1" t="s">
        <v>31</v>
      </c>
      <c r="F239" s="1" t="s">
        <v>1846</v>
      </c>
      <c r="G239" s="1" t="s">
        <v>1847</v>
      </c>
      <c r="H239" s="1" t="s">
        <v>1183</v>
      </c>
      <c r="I239" s="1" t="s">
        <v>1848</v>
      </c>
      <c r="J239" s="1" t="s">
        <v>2192</v>
      </c>
      <c r="K239" s="1" t="s">
        <v>32</v>
      </c>
      <c r="L239" s="1" t="s">
        <v>32</v>
      </c>
      <c r="M239" s="1" t="s">
        <v>45</v>
      </c>
      <c r="N239" s="1" t="s">
        <v>253</v>
      </c>
      <c r="O239" s="1" t="s">
        <v>2193</v>
      </c>
      <c r="P239" s="1" t="s">
        <v>44</v>
      </c>
      <c r="Q239" s="1" t="s">
        <v>44</v>
      </c>
      <c r="R239" s="1" t="s">
        <v>44</v>
      </c>
      <c r="S239" s="1" t="str">
        <f t="shared" si="7"/>
        <v xml:space="preserve"> , </v>
      </c>
      <c r="T239" s="1" t="s">
        <v>69</v>
      </c>
      <c r="U239" s="1" t="s">
        <v>51</v>
      </c>
      <c r="V239" s="1" t="s">
        <v>52</v>
      </c>
      <c r="W239" s="1" t="s">
        <v>44</v>
      </c>
      <c r="X239" s="1" t="s">
        <v>254</v>
      </c>
      <c r="Y239" s="1" t="s">
        <v>44</v>
      </c>
      <c r="AB239" s="1" t="s">
        <v>41</v>
      </c>
      <c r="AC239" s="1" t="s">
        <v>71</v>
      </c>
      <c r="AD239" s="1" t="s">
        <v>43</v>
      </c>
    </row>
    <row r="240" spans="1:30" x14ac:dyDescent="0.2">
      <c r="A240" s="1" t="str">
        <f t="shared" si="6"/>
        <v>1161114471E6</v>
      </c>
      <c r="B240" s="1" t="s">
        <v>28</v>
      </c>
      <c r="C240" s="1" t="s">
        <v>29</v>
      </c>
      <c r="D240" s="1" t="s">
        <v>30</v>
      </c>
      <c r="E240" s="1" t="s">
        <v>31</v>
      </c>
      <c r="F240" s="1" t="s">
        <v>1846</v>
      </c>
      <c r="G240" s="1" t="s">
        <v>1847</v>
      </c>
      <c r="H240" s="1" t="s">
        <v>1183</v>
      </c>
      <c r="I240" s="1" t="s">
        <v>1848</v>
      </c>
      <c r="J240" s="1" t="s">
        <v>2194</v>
      </c>
      <c r="K240" s="1" t="s">
        <v>32</v>
      </c>
      <c r="L240" s="1" t="s">
        <v>32</v>
      </c>
      <c r="M240" s="1" t="s">
        <v>45</v>
      </c>
      <c r="N240" s="1" t="s">
        <v>46</v>
      </c>
      <c r="O240" s="1" t="s">
        <v>56</v>
      </c>
      <c r="P240" s="1" t="s">
        <v>114</v>
      </c>
      <c r="Q240" s="1" t="s">
        <v>592</v>
      </c>
      <c r="R240" s="1" t="s">
        <v>2195</v>
      </c>
      <c r="S240" s="1" t="str">
        <f t="shared" si="7"/>
        <v>MAMANI ESTEBA, LUIS CRISTOBAL</v>
      </c>
      <c r="T240" s="1" t="s">
        <v>50</v>
      </c>
      <c r="U240" s="1" t="s">
        <v>51</v>
      </c>
      <c r="V240" s="1" t="s">
        <v>52</v>
      </c>
      <c r="W240" s="1" t="s">
        <v>2196</v>
      </c>
      <c r="X240" s="3">
        <v>21966</v>
      </c>
      <c r="Y240" s="1" t="s">
        <v>2197</v>
      </c>
      <c r="AB240" s="1" t="s">
        <v>41</v>
      </c>
      <c r="AC240" s="1" t="s">
        <v>42</v>
      </c>
      <c r="AD240" s="1" t="s">
        <v>43</v>
      </c>
    </row>
    <row r="241" spans="1:30" x14ac:dyDescent="0.2">
      <c r="A241" s="1" t="str">
        <f t="shared" si="6"/>
        <v>1161114471E8</v>
      </c>
      <c r="B241" s="1" t="s">
        <v>28</v>
      </c>
      <c r="C241" s="1" t="s">
        <v>29</v>
      </c>
      <c r="D241" s="1" t="s">
        <v>30</v>
      </c>
      <c r="E241" s="1" t="s">
        <v>31</v>
      </c>
      <c r="F241" s="1" t="s">
        <v>1846</v>
      </c>
      <c r="G241" s="1" t="s">
        <v>1847</v>
      </c>
      <c r="H241" s="1" t="s">
        <v>1183</v>
      </c>
      <c r="I241" s="1" t="s">
        <v>1848</v>
      </c>
      <c r="J241" s="1" t="s">
        <v>2198</v>
      </c>
      <c r="K241" s="1" t="s">
        <v>32</v>
      </c>
      <c r="L241" s="1" t="s">
        <v>32</v>
      </c>
      <c r="M241" s="1" t="s">
        <v>45</v>
      </c>
      <c r="N241" s="1" t="s">
        <v>46</v>
      </c>
      <c r="O241" s="1" t="s">
        <v>56</v>
      </c>
      <c r="P241" s="1" t="s">
        <v>114</v>
      </c>
      <c r="Q241" s="1" t="s">
        <v>81</v>
      </c>
      <c r="R241" s="1" t="s">
        <v>1934</v>
      </c>
      <c r="S241" s="1" t="str">
        <f t="shared" si="7"/>
        <v>MAMANI HUANCA, CORINA MARCELINA</v>
      </c>
      <c r="T241" s="1" t="s">
        <v>50</v>
      </c>
      <c r="U241" s="1" t="s">
        <v>51</v>
      </c>
      <c r="V241" s="1" t="s">
        <v>891</v>
      </c>
      <c r="W241" s="1" t="s">
        <v>1935</v>
      </c>
      <c r="X241" s="3">
        <v>22467</v>
      </c>
      <c r="Y241" s="1" t="s">
        <v>1936</v>
      </c>
      <c r="Z241" s="3">
        <v>42795</v>
      </c>
      <c r="AA241" s="3">
        <v>43100</v>
      </c>
      <c r="AB241" s="1" t="s">
        <v>41</v>
      </c>
      <c r="AC241" s="1" t="s">
        <v>42</v>
      </c>
      <c r="AD241" s="1" t="s">
        <v>43</v>
      </c>
    </row>
    <row r="242" spans="1:30" x14ac:dyDescent="0.2">
      <c r="A242" s="1" t="str">
        <f t="shared" si="6"/>
        <v>1161114471E8</v>
      </c>
      <c r="B242" s="1" t="s">
        <v>28</v>
      </c>
      <c r="C242" s="1" t="s">
        <v>29</v>
      </c>
      <c r="D242" s="1" t="s">
        <v>30</v>
      </c>
      <c r="E242" s="1" t="s">
        <v>31</v>
      </c>
      <c r="F242" s="1" t="s">
        <v>1846</v>
      </c>
      <c r="G242" s="1" t="s">
        <v>1847</v>
      </c>
      <c r="H242" s="1" t="s">
        <v>1183</v>
      </c>
      <c r="I242" s="1" t="s">
        <v>1848</v>
      </c>
      <c r="J242" s="1" t="s">
        <v>2198</v>
      </c>
      <c r="K242" s="1" t="s">
        <v>32</v>
      </c>
      <c r="L242" s="1" t="s">
        <v>32</v>
      </c>
      <c r="M242" s="1" t="s">
        <v>45</v>
      </c>
      <c r="N242" s="1" t="s">
        <v>66</v>
      </c>
      <c r="O242" s="1" t="s">
        <v>2199</v>
      </c>
      <c r="P242" s="1" t="s">
        <v>173</v>
      </c>
      <c r="Q242" s="1" t="s">
        <v>74</v>
      </c>
      <c r="R242" s="1" t="s">
        <v>944</v>
      </c>
      <c r="S242" s="1" t="str">
        <f t="shared" si="7"/>
        <v>YUCRA LOPEZ, PAULINA</v>
      </c>
      <c r="T242" s="1" t="s">
        <v>69</v>
      </c>
      <c r="U242" s="1" t="s">
        <v>51</v>
      </c>
      <c r="V242" s="1" t="s">
        <v>52</v>
      </c>
      <c r="W242" s="1" t="s">
        <v>2200</v>
      </c>
      <c r="X242" s="3">
        <v>29611</v>
      </c>
      <c r="Y242" s="1" t="s">
        <v>2201</v>
      </c>
      <c r="Z242" s="3">
        <v>42795</v>
      </c>
      <c r="AA242" s="3">
        <v>43100</v>
      </c>
      <c r="AB242" s="1" t="s">
        <v>324</v>
      </c>
      <c r="AC242" s="1" t="s">
        <v>71</v>
      </c>
      <c r="AD242" s="1" t="s">
        <v>43</v>
      </c>
    </row>
    <row r="243" spans="1:30" x14ac:dyDescent="0.2">
      <c r="A243" s="1" t="str">
        <f t="shared" si="6"/>
        <v>1161114471E9</v>
      </c>
      <c r="B243" s="1" t="s">
        <v>28</v>
      </c>
      <c r="C243" s="1" t="s">
        <v>29</v>
      </c>
      <c r="D243" s="1" t="s">
        <v>30</v>
      </c>
      <c r="E243" s="1" t="s">
        <v>31</v>
      </c>
      <c r="F243" s="1" t="s">
        <v>1846</v>
      </c>
      <c r="G243" s="1" t="s">
        <v>1847</v>
      </c>
      <c r="H243" s="1" t="s">
        <v>1183</v>
      </c>
      <c r="I243" s="1" t="s">
        <v>1848</v>
      </c>
      <c r="J243" s="1" t="s">
        <v>2202</v>
      </c>
      <c r="K243" s="1" t="s">
        <v>32</v>
      </c>
      <c r="L243" s="1" t="s">
        <v>32</v>
      </c>
      <c r="M243" s="1" t="s">
        <v>45</v>
      </c>
      <c r="N243" s="1" t="s">
        <v>46</v>
      </c>
      <c r="O243" s="1" t="s">
        <v>56</v>
      </c>
      <c r="P243" s="1" t="s">
        <v>114</v>
      </c>
      <c r="Q243" s="1" t="s">
        <v>424</v>
      </c>
      <c r="R243" s="1" t="s">
        <v>478</v>
      </c>
      <c r="S243" s="1" t="str">
        <f t="shared" si="7"/>
        <v>MAMANI LLANO, JUSTO</v>
      </c>
      <c r="T243" s="1" t="s">
        <v>50</v>
      </c>
      <c r="U243" s="1" t="s">
        <v>51</v>
      </c>
      <c r="V243" s="1" t="s">
        <v>891</v>
      </c>
      <c r="W243" s="1" t="s">
        <v>1976</v>
      </c>
      <c r="X243" s="3">
        <v>22512</v>
      </c>
      <c r="Y243" s="1" t="s">
        <v>1977</v>
      </c>
      <c r="Z243" s="3">
        <v>42795</v>
      </c>
      <c r="AA243" s="3">
        <v>43100</v>
      </c>
      <c r="AB243" s="1" t="s">
        <v>41</v>
      </c>
      <c r="AC243" s="1" t="s">
        <v>42</v>
      </c>
      <c r="AD243" s="1" t="s">
        <v>43</v>
      </c>
    </row>
    <row r="244" spans="1:30" x14ac:dyDescent="0.2">
      <c r="A244" s="1" t="str">
        <f t="shared" si="6"/>
        <v>1161114471E9</v>
      </c>
      <c r="B244" s="1" t="s">
        <v>28</v>
      </c>
      <c r="C244" s="1" t="s">
        <v>29</v>
      </c>
      <c r="D244" s="1" t="s">
        <v>30</v>
      </c>
      <c r="E244" s="1" t="s">
        <v>31</v>
      </c>
      <c r="F244" s="1" t="s">
        <v>1846</v>
      </c>
      <c r="G244" s="1" t="s">
        <v>1847</v>
      </c>
      <c r="H244" s="1" t="s">
        <v>1183</v>
      </c>
      <c r="I244" s="1" t="s">
        <v>1848</v>
      </c>
      <c r="J244" s="1" t="s">
        <v>2202</v>
      </c>
      <c r="K244" s="1" t="s">
        <v>32</v>
      </c>
      <c r="L244" s="1" t="s">
        <v>32</v>
      </c>
      <c r="M244" s="1" t="s">
        <v>45</v>
      </c>
      <c r="N244" s="1" t="s">
        <v>66</v>
      </c>
      <c r="O244" s="1" t="s">
        <v>2203</v>
      </c>
      <c r="P244" s="1" t="s">
        <v>61</v>
      </c>
      <c r="Q244" s="1" t="s">
        <v>114</v>
      </c>
      <c r="R244" s="1" t="s">
        <v>2204</v>
      </c>
      <c r="S244" s="1" t="str">
        <f t="shared" si="7"/>
        <v>VILCA MAMANI, FRANCISCO JAVIER</v>
      </c>
      <c r="T244" s="1" t="s">
        <v>69</v>
      </c>
      <c r="U244" s="1" t="s">
        <v>51</v>
      </c>
      <c r="V244" s="1" t="s">
        <v>52</v>
      </c>
      <c r="W244" s="1" t="s">
        <v>2205</v>
      </c>
      <c r="X244" s="3">
        <v>26270</v>
      </c>
      <c r="Y244" s="1" t="s">
        <v>2206</v>
      </c>
      <c r="Z244" s="3">
        <v>42795</v>
      </c>
      <c r="AA244" s="3">
        <v>43100</v>
      </c>
      <c r="AB244" s="1" t="s">
        <v>324</v>
      </c>
      <c r="AC244" s="1" t="s">
        <v>71</v>
      </c>
      <c r="AD244" s="1" t="s">
        <v>43</v>
      </c>
    </row>
    <row r="245" spans="1:30" x14ac:dyDescent="0.2">
      <c r="A245" s="1" t="str">
        <f t="shared" si="6"/>
        <v>1161114481E2</v>
      </c>
      <c r="B245" s="1" t="s">
        <v>28</v>
      </c>
      <c r="C245" s="1" t="s">
        <v>29</v>
      </c>
      <c r="D245" s="1" t="s">
        <v>30</v>
      </c>
      <c r="E245" s="1" t="s">
        <v>31</v>
      </c>
      <c r="F245" s="1" t="s">
        <v>1846</v>
      </c>
      <c r="G245" s="1" t="s">
        <v>1847</v>
      </c>
      <c r="H245" s="1" t="s">
        <v>1183</v>
      </c>
      <c r="I245" s="1" t="s">
        <v>1848</v>
      </c>
      <c r="J245" s="1" t="s">
        <v>2207</v>
      </c>
      <c r="K245" s="1" t="s">
        <v>32</v>
      </c>
      <c r="L245" s="1" t="s">
        <v>32</v>
      </c>
      <c r="M245" s="1" t="s">
        <v>45</v>
      </c>
      <c r="N245" s="1" t="s">
        <v>46</v>
      </c>
      <c r="O245" s="1" t="s">
        <v>56</v>
      </c>
      <c r="P245" s="1" t="s">
        <v>114</v>
      </c>
      <c r="Q245" s="1" t="s">
        <v>369</v>
      </c>
      <c r="R245" s="1" t="s">
        <v>2208</v>
      </c>
      <c r="S245" s="1" t="str">
        <f t="shared" si="7"/>
        <v>MAMANI MIRANDA, AVELINO</v>
      </c>
      <c r="T245" s="1" t="s">
        <v>55</v>
      </c>
      <c r="U245" s="1" t="s">
        <v>51</v>
      </c>
      <c r="V245" s="1" t="s">
        <v>52</v>
      </c>
      <c r="W245" s="1" t="s">
        <v>2209</v>
      </c>
      <c r="X245" s="3">
        <v>21585</v>
      </c>
      <c r="Y245" s="1" t="s">
        <v>2210</v>
      </c>
      <c r="AB245" s="1" t="s">
        <v>41</v>
      </c>
      <c r="AC245" s="1" t="s">
        <v>42</v>
      </c>
      <c r="AD245" s="1" t="s">
        <v>43</v>
      </c>
    </row>
    <row r="246" spans="1:30" x14ac:dyDescent="0.2">
      <c r="A246" s="1" t="str">
        <f t="shared" si="6"/>
        <v>1161114481E4</v>
      </c>
      <c r="B246" s="1" t="s">
        <v>28</v>
      </c>
      <c r="C246" s="1" t="s">
        <v>29</v>
      </c>
      <c r="D246" s="1" t="s">
        <v>30</v>
      </c>
      <c r="E246" s="1" t="s">
        <v>31</v>
      </c>
      <c r="F246" s="1" t="s">
        <v>1846</v>
      </c>
      <c r="G246" s="1" t="s">
        <v>1847</v>
      </c>
      <c r="H246" s="1" t="s">
        <v>1183</v>
      </c>
      <c r="I246" s="1" t="s">
        <v>1848</v>
      </c>
      <c r="J246" s="1" t="s">
        <v>2211</v>
      </c>
      <c r="K246" s="1" t="s">
        <v>32</v>
      </c>
      <c r="L246" s="1" t="s">
        <v>32</v>
      </c>
      <c r="M246" s="1" t="s">
        <v>45</v>
      </c>
      <c r="N246" s="1" t="s">
        <v>46</v>
      </c>
      <c r="O246" s="1" t="s">
        <v>56</v>
      </c>
      <c r="P246" s="1" t="s">
        <v>114</v>
      </c>
      <c r="Q246" s="1" t="s">
        <v>2212</v>
      </c>
      <c r="R246" s="1" t="s">
        <v>628</v>
      </c>
      <c r="S246" s="1" t="str">
        <f t="shared" si="7"/>
        <v>MAMANI PAJA, JOSEFINA</v>
      </c>
      <c r="T246" s="1" t="s">
        <v>50</v>
      </c>
      <c r="U246" s="1" t="s">
        <v>51</v>
      </c>
      <c r="V246" s="1" t="s">
        <v>52</v>
      </c>
      <c r="W246" s="1" t="s">
        <v>2213</v>
      </c>
      <c r="X246" s="3">
        <v>20911</v>
      </c>
      <c r="Y246" s="1" t="s">
        <v>2214</v>
      </c>
      <c r="AB246" s="1" t="s">
        <v>41</v>
      </c>
      <c r="AC246" s="1" t="s">
        <v>42</v>
      </c>
      <c r="AD246" s="1" t="s">
        <v>43</v>
      </c>
    </row>
    <row r="247" spans="1:30" x14ac:dyDescent="0.2">
      <c r="A247" s="1" t="str">
        <f t="shared" si="6"/>
        <v>1161114481E5</v>
      </c>
      <c r="B247" s="1" t="s">
        <v>28</v>
      </c>
      <c r="C247" s="1" t="s">
        <v>29</v>
      </c>
      <c r="D247" s="1" t="s">
        <v>30</v>
      </c>
      <c r="E247" s="1" t="s">
        <v>31</v>
      </c>
      <c r="F247" s="1" t="s">
        <v>1846</v>
      </c>
      <c r="G247" s="1" t="s">
        <v>1847</v>
      </c>
      <c r="H247" s="1" t="s">
        <v>1183</v>
      </c>
      <c r="I247" s="1" t="s">
        <v>1848</v>
      </c>
      <c r="J247" s="1" t="s">
        <v>2215</v>
      </c>
      <c r="K247" s="1" t="s">
        <v>32</v>
      </c>
      <c r="L247" s="1" t="s">
        <v>32</v>
      </c>
      <c r="M247" s="1" t="s">
        <v>45</v>
      </c>
      <c r="N247" s="1" t="s">
        <v>46</v>
      </c>
      <c r="O247" s="1" t="s">
        <v>2216</v>
      </c>
      <c r="P247" s="1" t="s">
        <v>575</v>
      </c>
      <c r="Q247" s="1" t="s">
        <v>402</v>
      </c>
      <c r="R247" s="1" t="s">
        <v>2217</v>
      </c>
      <c r="S247" s="1" t="str">
        <f t="shared" si="7"/>
        <v>MONZON RAMIREZ, OLGA ESPERANZA</v>
      </c>
      <c r="T247" s="1" t="s">
        <v>63</v>
      </c>
      <c r="U247" s="1" t="s">
        <v>51</v>
      </c>
      <c r="V247" s="1" t="s">
        <v>52</v>
      </c>
      <c r="W247" s="1" t="s">
        <v>2218</v>
      </c>
      <c r="X247" s="3">
        <v>23363</v>
      </c>
      <c r="Y247" s="1" t="s">
        <v>2219</v>
      </c>
      <c r="AB247" s="1" t="s">
        <v>41</v>
      </c>
      <c r="AC247" s="1" t="s">
        <v>42</v>
      </c>
      <c r="AD247" s="1" t="s">
        <v>43</v>
      </c>
    </row>
    <row r="248" spans="1:30" x14ac:dyDescent="0.2">
      <c r="A248" s="1" t="str">
        <f t="shared" si="6"/>
        <v>1161114481E8</v>
      </c>
      <c r="B248" s="1" t="s">
        <v>28</v>
      </c>
      <c r="C248" s="1" t="s">
        <v>29</v>
      </c>
      <c r="D248" s="1" t="s">
        <v>30</v>
      </c>
      <c r="E248" s="1" t="s">
        <v>31</v>
      </c>
      <c r="F248" s="1" t="s">
        <v>1846</v>
      </c>
      <c r="G248" s="1" t="s">
        <v>1847</v>
      </c>
      <c r="H248" s="1" t="s">
        <v>1183</v>
      </c>
      <c r="I248" s="1" t="s">
        <v>1848</v>
      </c>
      <c r="J248" s="1" t="s">
        <v>2220</v>
      </c>
      <c r="K248" s="1" t="s">
        <v>32</v>
      </c>
      <c r="L248" s="1" t="s">
        <v>32</v>
      </c>
      <c r="M248" s="1" t="s">
        <v>45</v>
      </c>
      <c r="N248" s="1" t="s">
        <v>46</v>
      </c>
      <c r="O248" s="1" t="s">
        <v>56</v>
      </c>
      <c r="P248" s="1" t="s">
        <v>67</v>
      </c>
      <c r="Q248" s="1" t="s">
        <v>873</v>
      </c>
      <c r="R248" s="1" t="s">
        <v>2221</v>
      </c>
      <c r="S248" s="1" t="str">
        <f t="shared" si="7"/>
        <v>MEDINA SARDON, JUAN TIMOTEO</v>
      </c>
      <c r="T248" s="1" t="s">
        <v>50</v>
      </c>
      <c r="U248" s="1" t="s">
        <v>51</v>
      </c>
      <c r="V248" s="1" t="s">
        <v>52</v>
      </c>
      <c r="W248" s="1" t="s">
        <v>2222</v>
      </c>
      <c r="X248" s="3">
        <v>19600</v>
      </c>
      <c r="Y248" s="1" t="s">
        <v>2223</v>
      </c>
      <c r="AB248" s="1" t="s">
        <v>41</v>
      </c>
      <c r="AC248" s="1" t="s">
        <v>42</v>
      </c>
      <c r="AD248" s="1" t="s">
        <v>43</v>
      </c>
    </row>
    <row r="249" spans="1:30" x14ac:dyDescent="0.2">
      <c r="A249" s="1" t="str">
        <f t="shared" si="6"/>
        <v>1161114481E9</v>
      </c>
      <c r="B249" s="1" t="s">
        <v>28</v>
      </c>
      <c r="C249" s="1" t="s">
        <v>29</v>
      </c>
      <c r="D249" s="1" t="s">
        <v>30</v>
      </c>
      <c r="E249" s="1" t="s">
        <v>31</v>
      </c>
      <c r="F249" s="1" t="s">
        <v>1846</v>
      </c>
      <c r="G249" s="1" t="s">
        <v>1847</v>
      </c>
      <c r="H249" s="1" t="s">
        <v>1183</v>
      </c>
      <c r="I249" s="1" t="s">
        <v>1848</v>
      </c>
      <c r="J249" s="1" t="s">
        <v>2224</v>
      </c>
      <c r="K249" s="1" t="s">
        <v>32</v>
      </c>
      <c r="L249" s="1" t="s">
        <v>32</v>
      </c>
      <c r="M249" s="1" t="s">
        <v>45</v>
      </c>
      <c r="N249" s="1" t="s">
        <v>46</v>
      </c>
      <c r="O249" s="1" t="s">
        <v>56</v>
      </c>
      <c r="P249" s="1" t="s">
        <v>2225</v>
      </c>
      <c r="Q249" s="1" t="s">
        <v>119</v>
      </c>
      <c r="R249" s="1" t="s">
        <v>2226</v>
      </c>
      <c r="S249" s="1" t="str">
        <f t="shared" si="7"/>
        <v>MENDEZ SILVA, MARTHA GLADYS</v>
      </c>
      <c r="T249" s="1" t="s">
        <v>63</v>
      </c>
      <c r="U249" s="1" t="s">
        <v>51</v>
      </c>
      <c r="V249" s="1" t="s">
        <v>52</v>
      </c>
      <c r="W249" s="1" t="s">
        <v>2227</v>
      </c>
      <c r="X249" s="3">
        <v>20716</v>
      </c>
      <c r="Y249" s="1" t="s">
        <v>2228</v>
      </c>
      <c r="AB249" s="1" t="s">
        <v>41</v>
      </c>
      <c r="AC249" s="1" t="s">
        <v>42</v>
      </c>
      <c r="AD249" s="1" t="s">
        <v>43</v>
      </c>
    </row>
    <row r="250" spans="1:30" x14ac:dyDescent="0.2">
      <c r="A250" s="1" t="str">
        <f t="shared" si="6"/>
        <v>1161114491E1</v>
      </c>
      <c r="B250" s="1" t="s">
        <v>28</v>
      </c>
      <c r="C250" s="1" t="s">
        <v>29</v>
      </c>
      <c r="D250" s="1" t="s">
        <v>30</v>
      </c>
      <c r="E250" s="1" t="s">
        <v>31</v>
      </c>
      <c r="F250" s="1" t="s">
        <v>1846</v>
      </c>
      <c r="G250" s="1" t="s">
        <v>1847</v>
      </c>
      <c r="H250" s="1" t="s">
        <v>1183</v>
      </c>
      <c r="I250" s="1" t="s">
        <v>1848</v>
      </c>
      <c r="J250" s="1" t="s">
        <v>2229</v>
      </c>
      <c r="K250" s="1" t="s">
        <v>32</v>
      </c>
      <c r="L250" s="1" t="s">
        <v>32</v>
      </c>
      <c r="M250" s="1" t="s">
        <v>45</v>
      </c>
      <c r="N250" s="1" t="s">
        <v>46</v>
      </c>
      <c r="O250" s="1" t="s">
        <v>56</v>
      </c>
      <c r="P250" s="1" t="s">
        <v>351</v>
      </c>
      <c r="Q250" s="1" t="s">
        <v>614</v>
      </c>
      <c r="R250" s="1" t="s">
        <v>1071</v>
      </c>
      <c r="S250" s="1" t="str">
        <f t="shared" si="7"/>
        <v>MERMA FRANCO, RENE</v>
      </c>
      <c r="T250" s="1" t="s">
        <v>50</v>
      </c>
      <c r="U250" s="1" t="s">
        <v>51</v>
      </c>
      <c r="V250" s="1" t="s">
        <v>52</v>
      </c>
      <c r="W250" s="1" t="s">
        <v>2230</v>
      </c>
      <c r="X250" s="3">
        <v>22128</v>
      </c>
      <c r="Y250" s="1" t="s">
        <v>2231</v>
      </c>
      <c r="AB250" s="1" t="s">
        <v>41</v>
      </c>
      <c r="AC250" s="1" t="s">
        <v>42</v>
      </c>
      <c r="AD250" s="1" t="s">
        <v>43</v>
      </c>
    </row>
    <row r="251" spans="1:30" x14ac:dyDescent="0.2">
      <c r="A251" s="1" t="str">
        <f t="shared" si="6"/>
        <v>1161114491E3</v>
      </c>
      <c r="B251" s="1" t="s">
        <v>28</v>
      </c>
      <c r="C251" s="1" t="s">
        <v>29</v>
      </c>
      <c r="D251" s="1" t="s">
        <v>30</v>
      </c>
      <c r="E251" s="1" t="s">
        <v>31</v>
      </c>
      <c r="F251" s="1" t="s">
        <v>1846</v>
      </c>
      <c r="G251" s="1" t="s">
        <v>1847</v>
      </c>
      <c r="H251" s="1" t="s">
        <v>1183</v>
      </c>
      <c r="I251" s="1" t="s">
        <v>1848</v>
      </c>
      <c r="J251" s="1" t="s">
        <v>2232</v>
      </c>
      <c r="K251" s="1" t="s">
        <v>32</v>
      </c>
      <c r="L251" s="1" t="s">
        <v>32</v>
      </c>
      <c r="M251" s="1" t="s">
        <v>45</v>
      </c>
      <c r="N251" s="1" t="s">
        <v>66</v>
      </c>
      <c r="O251" s="1" t="s">
        <v>2233</v>
      </c>
      <c r="P251" s="1" t="s">
        <v>2234</v>
      </c>
      <c r="Q251" s="1" t="s">
        <v>768</v>
      </c>
      <c r="R251" s="1" t="s">
        <v>2235</v>
      </c>
      <c r="S251" s="1" t="str">
        <f t="shared" si="7"/>
        <v>CALLATA PARISUAÑA, DELFO CASIANO</v>
      </c>
      <c r="T251" s="1" t="s">
        <v>69</v>
      </c>
      <c r="U251" s="1" t="s">
        <v>51</v>
      </c>
      <c r="V251" s="1" t="s">
        <v>52</v>
      </c>
      <c r="W251" s="1" t="s">
        <v>2236</v>
      </c>
      <c r="X251" s="3">
        <v>30347</v>
      </c>
      <c r="Y251" s="1" t="s">
        <v>2237</v>
      </c>
      <c r="Z251" s="3">
        <v>42801</v>
      </c>
      <c r="AA251" s="3">
        <v>43100</v>
      </c>
      <c r="AB251" s="1" t="s">
        <v>324</v>
      </c>
      <c r="AC251" s="1" t="s">
        <v>71</v>
      </c>
      <c r="AD251" s="1" t="s">
        <v>43</v>
      </c>
    </row>
    <row r="252" spans="1:30" x14ac:dyDescent="0.2">
      <c r="A252" s="1" t="str">
        <f t="shared" si="6"/>
        <v>1161114491E3</v>
      </c>
      <c r="B252" s="1" t="s">
        <v>28</v>
      </c>
      <c r="C252" s="1" t="s">
        <v>29</v>
      </c>
      <c r="D252" s="1" t="s">
        <v>30</v>
      </c>
      <c r="E252" s="1" t="s">
        <v>31</v>
      </c>
      <c r="F252" s="1" t="s">
        <v>1846</v>
      </c>
      <c r="G252" s="1" t="s">
        <v>1847</v>
      </c>
      <c r="H252" s="1" t="s">
        <v>1183</v>
      </c>
      <c r="I252" s="1" t="s">
        <v>1848</v>
      </c>
      <c r="J252" s="1" t="s">
        <v>2232</v>
      </c>
      <c r="K252" s="1" t="s">
        <v>32</v>
      </c>
      <c r="L252" s="1" t="s">
        <v>32</v>
      </c>
      <c r="M252" s="1" t="s">
        <v>45</v>
      </c>
      <c r="N252" s="1" t="s">
        <v>46</v>
      </c>
      <c r="O252" s="1" t="s">
        <v>56</v>
      </c>
      <c r="P252" s="1" t="s">
        <v>584</v>
      </c>
      <c r="Q252" s="1" t="s">
        <v>2238</v>
      </c>
      <c r="R252" s="1" t="s">
        <v>2239</v>
      </c>
      <c r="S252" s="1" t="str">
        <f t="shared" si="7"/>
        <v>MONJE JARICA, CARLOS DAVID</v>
      </c>
      <c r="T252" s="1" t="s">
        <v>38</v>
      </c>
      <c r="U252" s="1" t="s">
        <v>51</v>
      </c>
      <c r="V252" s="1" t="s">
        <v>891</v>
      </c>
      <c r="W252" s="1" t="s">
        <v>2240</v>
      </c>
      <c r="X252" s="3">
        <v>22909</v>
      </c>
      <c r="Y252" s="1" t="s">
        <v>2241</v>
      </c>
      <c r="Z252" s="3">
        <v>42795</v>
      </c>
      <c r="AA252" s="3">
        <v>43100</v>
      </c>
      <c r="AB252" s="1" t="s">
        <v>41</v>
      </c>
      <c r="AC252" s="1" t="s">
        <v>42</v>
      </c>
      <c r="AD252" s="1" t="s">
        <v>43</v>
      </c>
    </row>
    <row r="253" spans="1:30" x14ac:dyDescent="0.2">
      <c r="A253" s="1" t="str">
        <f t="shared" si="6"/>
        <v>1161114491E4</v>
      </c>
      <c r="B253" s="1" t="s">
        <v>28</v>
      </c>
      <c r="C253" s="1" t="s">
        <v>29</v>
      </c>
      <c r="D253" s="1" t="s">
        <v>30</v>
      </c>
      <c r="E253" s="1" t="s">
        <v>31</v>
      </c>
      <c r="F253" s="1" t="s">
        <v>1846</v>
      </c>
      <c r="G253" s="1" t="s">
        <v>1847</v>
      </c>
      <c r="H253" s="1" t="s">
        <v>1183</v>
      </c>
      <c r="I253" s="1" t="s">
        <v>1848</v>
      </c>
      <c r="J253" s="1" t="s">
        <v>2242</v>
      </c>
      <c r="K253" s="1" t="s">
        <v>32</v>
      </c>
      <c r="L253" s="1" t="s">
        <v>32</v>
      </c>
      <c r="M253" s="1" t="s">
        <v>45</v>
      </c>
      <c r="N253" s="1" t="s">
        <v>46</v>
      </c>
      <c r="O253" s="1" t="s">
        <v>56</v>
      </c>
      <c r="P253" s="1" t="s">
        <v>287</v>
      </c>
      <c r="Q253" s="1" t="s">
        <v>161</v>
      </c>
      <c r="R253" s="1" t="s">
        <v>993</v>
      </c>
      <c r="S253" s="1" t="str">
        <f t="shared" si="7"/>
        <v>NEYRA RAMOS, ALFREDO</v>
      </c>
      <c r="T253" s="1" t="s">
        <v>63</v>
      </c>
      <c r="U253" s="1" t="s">
        <v>51</v>
      </c>
      <c r="V253" s="1" t="s">
        <v>52</v>
      </c>
      <c r="W253" s="1" t="s">
        <v>2243</v>
      </c>
      <c r="X253" s="3">
        <v>23290</v>
      </c>
      <c r="Y253" s="1" t="s">
        <v>2244</v>
      </c>
      <c r="AB253" s="1" t="s">
        <v>41</v>
      </c>
      <c r="AC253" s="1" t="s">
        <v>42</v>
      </c>
      <c r="AD253" s="1" t="s">
        <v>43</v>
      </c>
    </row>
    <row r="254" spans="1:30" x14ac:dyDescent="0.2">
      <c r="A254" s="1" t="str">
        <f t="shared" si="6"/>
        <v>1161114491E5</v>
      </c>
      <c r="B254" s="1" t="s">
        <v>28</v>
      </c>
      <c r="C254" s="1" t="s">
        <v>29</v>
      </c>
      <c r="D254" s="1" t="s">
        <v>30</v>
      </c>
      <c r="E254" s="1" t="s">
        <v>31</v>
      </c>
      <c r="F254" s="1" t="s">
        <v>1846</v>
      </c>
      <c r="G254" s="1" t="s">
        <v>1847</v>
      </c>
      <c r="H254" s="1" t="s">
        <v>1183</v>
      </c>
      <c r="I254" s="1" t="s">
        <v>1848</v>
      </c>
      <c r="J254" s="1" t="s">
        <v>2245</v>
      </c>
      <c r="K254" s="1" t="s">
        <v>32</v>
      </c>
      <c r="L254" s="1" t="s">
        <v>32</v>
      </c>
      <c r="M254" s="1" t="s">
        <v>45</v>
      </c>
      <c r="N254" s="1" t="s">
        <v>46</v>
      </c>
      <c r="O254" s="1" t="s">
        <v>56</v>
      </c>
      <c r="P254" s="1" t="s">
        <v>262</v>
      </c>
      <c r="Q254" s="1" t="s">
        <v>328</v>
      </c>
      <c r="R254" s="1" t="s">
        <v>2246</v>
      </c>
      <c r="S254" s="1" t="str">
        <f t="shared" si="7"/>
        <v>NUÑEZ RODRIGUEZ, FORTUNATO</v>
      </c>
      <c r="T254" s="1" t="s">
        <v>50</v>
      </c>
      <c r="U254" s="1" t="s">
        <v>51</v>
      </c>
      <c r="V254" s="1" t="s">
        <v>52</v>
      </c>
      <c r="W254" s="1" t="s">
        <v>2247</v>
      </c>
      <c r="X254" s="3">
        <v>21107</v>
      </c>
      <c r="Y254" s="1" t="s">
        <v>2248</v>
      </c>
      <c r="AB254" s="1" t="s">
        <v>41</v>
      </c>
      <c r="AC254" s="1" t="s">
        <v>42</v>
      </c>
      <c r="AD254" s="1" t="s">
        <v>43</v>
      </c>
    </row>
    <row r="255" spans="1:30" x14ac:dyDescent="0.2">
      <c r="A255" s="1" t="str">
        <f t="shared" si="6"/>
        <v>1161114491E8</v>
      </c>
      <c r="B255" s="1" t="s">
        <v>28</v>
      </c>
      <c r="C255" s="1" t="s">
        <v>29</v>
      </c>
      <c r="D255" s="1" t="s">
        <v>30</v>
      </c>
      <c r="E255" s="1" t="s">
        <v>31</v>
      </c>
      <c r="F255" s="1" t="s">
        <v>1846</v>
      </c>
      <c r="G255" s="1" t="s">
        <v>1847</v>
      </c>
      <c r="H255" s="1" t="s">
        <v>1183</v>
      </c>
      <c r="I255" s="1" t="s">
        <v>1848</v>
      </c>
      <c r="J255" s="1" t="s">
        <v>2249</v>
      </c>
      <c r="K255" s="1" t="s">
        <v>32</v>
      </c>
      <c r="L255" s="1" t="s">
        <v>32</v>
      </c>
      <c r="M255" s="1" t="s">
        <v>45</v>
      </c>
      <c r="N255" s="1" t="s">
        <v>66</v>
      </c>
      <c r="O255" s="1" t="s">
        <v>2250</v>
      </c>
      <c r="P255" s="1" t="s">
        <v>113</v>
      </c>
      <c r="Q255" s="1" t="s">
        <v>2251</v>
      </c>
      <c r="R255" s="1" t="s">
        <v>707</v>
      </c>
      <c r="S255" s="1" t="str">
        <f t="shared" si="7"/>
        <v>CHAMBI HUARILLOCLLA, ROGER</v>
      </c>
      <c r="T255" s="1" t="s">
        <v>69</v>
      </c>
      <c r="U255" s="1" t="s">
        <v>51</v>
      </c>
      <c r="V255" s="1" t="s">
        <v>52</v>
      </c>
      <c r="W255" s="1" t="s">
        <v>2252</v>
      </c>
      <c r="X255" s="3">
        <v>29203</v>
      </c>
      <c r="Y255" s="1" t="s">
        <v>2253</v>
      </c>
      <c r="Z255" s="3">
        <v>42978</v>
      </c>
      <c r="AA255" s="3">
        <v>43100</v>
      </c>
      <c r="AB255" s="1" t="s">
        <v>324</v>
      </c>
      <c r="AC255" s="1" t="s">
        <v>71</v>
      </c>
      <c r="AD255" s="1" t="s">
        <v>43</v>
      </c>
    </row>
    <row r="256" spans="1:30" x14ac:dyDescent="0.2">
      <c r="A256" s="1" t="str">
        <f t="shared" si="6"/>
        <v>1161114491E8</v>
      </c>
      <c r="B256" s="1" t="s">
        <v>28</v>
      </c>
      <c r="C256" s="1" t="s">
        <v>29</v>
      </c>
      <c r="D256" s="1" t="s">
        <v>30</v>
      </c>
      <c r="E256" s="1" t="s">
        <v>31</v>
      </c>
      <c r="F256" s="1" t="s">
        <v>1846</v>
      </c>
      <c r="G256" s="1" t="s">
        <v>1847</v>
      </c>
      <c r="H256" s="1" t="s">
        <v>1183</v>
      </c>
      <c r="I256" s="1" t="s">
        <v>1848</v>
      </c>
      <c r="J256" s="1" t="s">
        <v>2249</v>
      </c>
      <c r="K256" s="1" t="s">
        <v>32</v>
      </c>
      <c r="L256" s="1" t="s">
        <v>32</v>
      </c>
      <c r="M256" s="1" t="s">
        <v>45</v>
      </c>
      <c r="N256" s="1" t="s">
        <v>46</v>
      </c>
      <c r="O256" s="1" t="s">
        <v>2254</v>
      </c>
      <c r="P256" s="1" t="s">
        <v>159</v>
      </c>
      <c r="Q256" s="1" t="s">
        <v>250</v>
      </c>
      <c r="R256" s="1" t="s">
        <v>1944</v>
      </c>
      <c r="S256" s="1" t="str">
        <f t="shared" si="7"/>
        <v>LAURA CHIPANA, MARUJA HILDA</v>
      </c>
      <c r="T256" s="1" t="s">
        <v>38</v>
      </c>
      <c r="U256" s="1" t="s">
        <v>51</v>
      </c>
      <c r="V256" s="1" t="s">
        <v>891</v>
      </c>
      <c r="W256" s="1" t="s">
        <v>1945</v>
      </c>
      <c r="X256" s="3">
        <v>23784</v>
      </c>
      <c r="Y256" s="1" t="s">
        <v>1946</v>
      </c>
      <c r="Z256" s="3">
        <v>42795</v>
      </c>
      <c r="AA256" s="3">
        <v>43100</v>
      </c>
      <c r="AB256" s="1" t="s">
        <v>41</v>
      </c>
      <c r="AC256" s="1" t="s">
        <v>42</v>
      </c>
      <c r="AD256" s="1" t="s">
        <v>43</v>
      </c>
    </row>
    <row r="257" spans="1:30" x14ac:dyDescent="0.2">
      <c r="A257" s="1" t="str">
        <f t="shared" si="6"/>
        <v>1161114491E9</v>
      </c>
      <c r="B257" s="1" t="s">
        <v>28</v>
      </c>
      <c r="C257" s="1" t="s">
        <v>29</v>
      </c>
      <c r="D257" s="1" t="s">
        <v>30</v>
      </c>
      <c r="E257" s="1" t="s">
        <v>31</v>
      </c>
      <c r="F257" s="1" t="s">
        <v>1846</v>
      </c>
      <c r="G257" s="1" t="s">
        <v>1847</v>
      </c>
      <c r="H257" s="1" t="s">
        <v>1183</v>
      </c>
      <c r="I257" s="1" t="s">
        <v>1848</v>
      </c>
      <c r="J257" s="1" t="s">
        <v>2255</v>
      </c>
      <c r="K257" s="1" t="s">
        <v>32</v>
      </c>
      <c r="L257" s="1" t="s">
        <v>32</v>
      </c>
      <c r="M257" s="1" t="s">
        <v>45</v>
      </c>
      <c r="N257" s="1" t="s">
        <v>46</v>
      </c>
      <c r="O257" s="1" t="s">
        <v>56</v>
      </c>
      <c r="P257" s="1" t="s">
        <v>138</v>
      </c>
      <c r="Q257" s="1" t="s">
        <v>73</v>
      </c>
      <c r="R257" s="1" t="s">
        <v>2256</v>
      </c>
      <c r="S257" s="1" t="str">
        <f t="shared" si="7"/>
        <v>PAMPAMALLCO CHOQUE, ROSA ELVIRA</v>
      </c>
      <c r="T257" s="1" t="s">
        <v>50</v>
      </c>
      <c r="U257" s="1" t="s">
        <v>51</v>
      </c>
      <c r="V257" s="1" t="s">
        <v>52</v>
      </c>
      <c r="W257" s="1" t="s">
        <v>2257</v>
      </c>
      <c r="X257" s="3">
        <v>24714</v>
      </c>
      <c r="Y257" s="1" t="s">
        <v>2258</v>
      </c>
      <c r="AB257" s="1" t="s">
        <v>41</v>
      </c>
      <c r="AC257" s="1" t="s">
        <v>42</v>
      </c>
      <c r="AD257" s="1" t="s">
        <v>43</v>
      </c>
    </row>
    <row r="258" spans="1:30" x14ac:dyDescent="0.2">
      <c r="A258" s="1" t="str">
        <f t="shared" si="6"/>
        <v>1161114721E4</v>
      </c>
      <c r="B258" s="1" t="s">
        <v>28</v>
      </c>
      <c r="C258" s="1" t="s">
        <v>29</v>
      </c>
      <c r="D258" s="1" t="s">
        <v>30</v>
      </c>
      <c r="E258" s="1" t="s">
        <v>31</v>
      </c>
      <c r="F258" s="1" t="s">
        <v>1846</v>
      </c>
      <c r="G258" s="1" t="s">
        <v>1847</v>
      </c>
      <c r="H258" s="1" t="s">
        <v>1183</v>
      </c>
      <c r="I258" s="1" t="s">
        <v>1848</v>
      </c>
      <c r="J258" s="1" t="s">
        <v>2259</v>
      </c>
      <c r="K258" s="1" t="s">
        <v>32</v>
      </c>
      <c r="L258" s="1" t="s">
        <v>32</v>
      </c>
      <c r="M258" s="1" t="s">
        <v>45</v>
      </c>
      <c r="N258" s="1" t="s">
        <v>46</v>
      </c>
      <c r="O258" s="1" t="s">
        <v>1082</v>
      </c>
      <c r="P258" s="1" t="s">
        <v>113</v>
      </c>
      <c r="Q258" s="1" t="s">
        <v>73</v>
      </c>
      <c r="R258" s="1" t="s">
        <v>2260</v>
      </c>
      <c r="S258" s="1" t="str">
        <f t="shared" si="7"/>
        <v>CHAMBI CHOQUE, MARY YUL</v>
      </c>
      <c r="T258" s="1" t="s">
        <v>69</v>
      </c>
      <c r="U258" s="1" t="s">
        <v>51</v>
      </c>
      <c r="V258" s="1" t="s">
        <v>52</v>
      </c>
      <c r="W258" s="1" t="s">
        <v>2261</v>
      </c>
      <c r="X258" s="3">
        <v>26142</v>
      </c>
      <c r="Y258" s="1" t="s">
        <v>2262</v>
      </c>
      <c r="Z258" s="3">
        <v>42170</v>
      </c>
      <c r="AA258" s="3">
        <v>42369</v>
      </c>
      <c r="AB258" s="1" t="s">
        <v>41</v>
      </c>
      <c r="AC258" s="1" t="s">
        <v>42</v>
      </c>
      <c r="AD258" s="1" t="s">
        <v>43</v>
      </c>
    </row>
    <row r="259" spans="1:30" x14ac:dyDescent="0.2">
      <c r="A259" s="1" t="str">
        <f t="shared" si="6"/>
        <v>1161124411E2</v>
      </c>
      <c r="B259" s="1" t="s">
        <v>28</v>
      </c>
      <c r="C259" s="1" t="s">
        <v>29</v>
      </c>
      <c r="D259" s="1" t="s">
        <v>30</v>
      </c>
      <c r="E259" s="1" t="s">
        <v>31</v>
      </c>
      <c r="F259" s="1" t="s">
        <v>1846</v>
      </c>
      <c r="G259" s="1" t="s">
        <v>1847</v>
      </c>
      <c r="H259" s="1" t="s">
        <v>1183</v>
      </c>
      <c r="I259" s="1" t="s">
        <v>1848</v>
      </c>
      <c r="J259" s="1" t="s">
        <v>2263</v>
      </c>
      <c r="K259" s="1" t="s">
        <v>32</v>
      </c>
      <c r="L259" s="1" t="s">
        <v>32</v>
      </c>
      <c r="M259" s="1" t="s">
        <v>45</v>
      </c>
      <c r="N259" s="1" t="s">
        <v>46</v>
      </c>
      <c r="O259" s="1" t="s">
        <v>56</v>
      </c>
      <c r="P259" s="1" t="s">
        <v>2264</v>
      </c>
      <c r="Q259" s="1" t="s">
        <v>644</v>
      </c>
      <c r="R259" s="1" t="s">
        <v>2265</v>
      </c>
      <c r="S259" s="1" t="str">
        <f t="shared" si="7"/>
        <v>PURACA SONCCO, ERNAN LAZARO</v>
      </c>
      <c r="T259" s="1" t="s">
        <v>341</v>
      </c>
      <c r="U259" s="1" t="s">
        <v>51</v>
      </c>
      <c r="V259" s="1" t="s">
        <v>52</v>
      </c>
      <c r="W259" s="1" t="s">
        <v>2266</v>
      </c>
      <c r="X259" s="3">
        <v>23728</v>
      </c>
      <c r="Y259" s="1" t="s">
        <v>2267</v>
      </c>
      <c r="AB259" s="1" t="s">
        <v>41</v>
      </c>
      <c r="AC259" s="1" t="s">
        <v>42</v>
      </c>
      <c r="AD259" s="1" t="s">
        <v>43</v>
      </c>
    </row>
    <row r="260" spans="1:30" x14ac:dyDescent="0.2">
      <c r="A260" s="1" t="str">
        <f t="shared" ref="A260:A323" si="8">J260</f>
        <v>1161124411E3</v>
      </c>
      <c r="B260" s="1" t="s">
        <v>28</v>
      </c>
      <c r="C260" s="1" t="s">
        <v>29</v>
      </c>
      <c r="D260" s="1" t="s">
        <v>30</v>
      </c>
      <c r="E260" s="1" t="s">
        <v>31</v>
      </c>
      <c r="F260" s="1" t="s">
        <v>1846</v>
      </c>
      <c r="G260" s="1" t="s">
        <v>1847</v>
      </c>
      <c r="H260" s="1" t="s">
        <v>1183</v>
      </c>
      <c r="I260" s="1" t="s">
        <v>1848</v>
      </c>
      <c r="J260" s="1" t="s">
        <v>2268</v>
      </c>
      <c r="K260" s="1" t="s">
        <v>32</v>
      </c>
      <c r="L260" s="1" t="s">
        <v>32</v>
      </c>
      <c r="M260" s="1" t="s">
        <v>45</v>
      </c>
      <c r="N260" s="1" t="s">
        <v>46</v>
      </c>
      <c r="O260" s="1" t="s">
        <v>56</v>
      </c>
      <c r="P260" s="1" t="s">
        <v>2269</v>
      </c>
      <c r="Q260" s="1" t="s">
        <v>246</v>
      </c>
      <c r="R260" s="1" t="s">
        <v>837</v>
      </c>
      <c r="S260" s="1" t="str">
        <f t="shared" ref="S260:S323" si="9">CONCATENATE(P260," ",Q260,", ",R260)</f>
        <v>QUILLE CALIZAYA, CONSTANTINO</v>
      </c>
      <c r="T260" s="1" t="s">
        <v>50</v>
      </c>
      <c r="U260" s="1" t="s">
        <v>51</v>
      </c>
      <c r="V260" s="1" t="s">
        <v>52</v>
      </c>
      <c r="W260" s="1" t="s">
        <v>2270</v>
      </c>
      <c r="X260" s="3">
        <v>21169</v>
      </c>
      <c r="Y260" s="1" t="s">
        <v>2271</v>
      </c>
      <c r="AB260" s="1" t="s">
        <v>41</v>
      </c>
      <c r="AC260" s="1" t="s">
        <v>42</v>
      </c>
      <c r="AD260" s="1" t="s">
        <v>43</v>
      </c>
    </row>
    <row r="261" spans="1:30" x14ac:dyDescent="0.2">
      <c r="A261" s="1" t="str">
        <f t="shared" si="8"/>
        <v>1161124411E4</v>
      </c>
      <c r="B261" s="1" t="s">
        <v>28</v>
      </c>
      <c r="C261" s="1" t="s">
        <v>29</v>
      </c>
      <c r="D261" s="1" t="s">
        <v>30</v>
      </c>
      <c r="E261" s="1" t="s">
        <v>31</v>
      </c>
      <c r="F261" s="1" t="s">
        <v>1846</v>
      </c>
      <c r="G261" s="1" t="s">
        <v>1847</v>
      </c>
      <c r="H261" s="1" t="s">
        <v>1183</v>
      </c>
      <c r="I261" s="1" t="s">
        <v>1848</v>
      </c>
      <c r="J261" s="1" t="s">
        <v>2272</v>
      </c>
      <c r="K261" s="1" t="s">
        <v>32</v>
      </c>
      <c r="L261" s="1" t="s">
        <v>32</v>
      </c>
      <c r="M261" s="1" t="s">
        <v>45</v>
      </c>
      <c r="N261" s="1" t="s">
        <v>66</v>
      </c>
      <c r="O261" s="1" t="s">
        <v>2273</v>
      </c>
      <c r="P261" s="1" t="s">
        <v>165</v>
      </c>
      <c r="Q261" s="1" t="s">
        <v>310</v>
      </c>
      <c r="R261" s="1" t="s">
        <v>1071</v>
      </c>
      <c r="S261" s="1" t="str">
        <f t="shared" si="9"/>
        <v>PEREZ NINA, RENE</v>
      </c>
      <c r="T261" s="1" t="s">
        <v>69</v>
      </c>
      <c r="U261" s="1" t="s">
        <v>51</v>
      </c>
      <c r="V261" s="1" t="s">
        <v>52</v>
      </c>
      <c r="W261" s="1" t="s">
        <v>2274</v>
      </c>
      <c r="X261" s="3">
        <v>25289</v>
      </c>
      <c r="Y261" s="1" t="s">
        <v>2275</v>
      </c>
      <c r="Z261" s="3">
        <v>42795</v>
      </c>
      <c r="AA261" s="3">
        <v>43100</v>
      </c>
      <c r="AB261" s="1" t="s">
        <v>324</v>
      </c>
      <c r="AC261" s="1" t="s">
        <v>71</v>
      </c>
      <c r="AD261" s="1" t="s">
        <v>43</v>
      </c>
    </row>
    <row r="262" spans="1:30" x14ac:dyDescent="0.2">
      <c r="A262" s="1" t="str">
        <f t="shared" si="8"/>
        <v>1161124411E4</v>
      </c>
      <c r="B262" s="1" t="s">
        <v>28</v>
      </c>
      <c r="C262" s="1" t="s">
        <v>29</v>
      </c>
      <c r="D262" s="1" t="s">
        <v>30</v>
      </c>
      <c r="E262" s="1" t="s">
        <v>31</v>
      </c>
      <c r="F262" s="1" t="s">
        <v>1846</v>
      </c>
      <c r="G262" s="1" t="s">
        <v>1847</v>
      </c>
      <c r="H262" s="1" t="s">
        <v>1183</v>
      </c>
      <c r="I262" s="1" t="s">
        <v>1848</v>
      </c>
      <c r="J262" s="1" t="s">
        <v>2272</v>
      </c>
      <c r="K262" s="1" t="s">
        <v>32</v>
      </c>
      <c r="L262" s="1" t="s">
        <v>32</v>
      </c>
      <c r="M262" s="1" t="s">
        <v>45</v>
      </c>
      <c r="N262" s="1" t="s">
        <v>46</v>
      </c>
      <c r="O262" s="1" t="s">
        <v>56</v>
      </c>
      <c r="P262" s="1" t="s">
        <v>978</v>
      </c>
      <c r="Q262" s="1" t="s">
        <v>759</v>
      </c>
      <c r="R262" s="1" t="s">
        <v>1960</v>
      </c>
      <c r="S262" s="1" t="str">
        <f t="shared" si="9"/>
        <v>QUINTO MENA, WILFREDO REMBERTO</v>
      </c>
      <c r="T262" s="1" t="s">
        <v>63</v>
      </c>
      <c r="U262" s="1" t="s">
        <v>51</v>
      </c>
      <c r="V262" s="1" t="s">
        <v>891</v>
      </c>
      <c r="W262" s="1" t="s">
        <v>1961</v>
      </c>
      <c r="X262" s="3">
        <v>23411</v>
      </c>
      <c r="Y262" s="1" t="s">
        <v>1962</v>
      </c>
      <c r="Z262" s="3">
        <v>42795</v>
      </c>
      <c r="AA262" s="3">
        <v>43100</v>
      </c>
      <c r="AB262" s="1" t="s">
        <v>41</v>
      </c>
      <c r="AC262" s="1" t="s">
        <v>42</v>
      </c>
      <c r="AD262" s="1" t="s">
        <v>43</v>
      </c>
    </row>
    <row r="263" spans="1:30" x14ac:dyDescent="0.2">
      <c r="A263" s="1" t="str">
        <f t="shared" si="8"/>
        <v>1161124411E6</v>
      </c>
      <c r="B263" s="1" t="s">
        <v>28</v>
      </c>
      <c r="C263" s="1" t="s">
        <v>29</v>
      </c>
      <c r="D263" s="1" t="s">
        <v>30</v>
      </c>
      <c r="E263" s="1" t="s">
        <v>31</v>
      </c>
      <c r="F263" s="1" t="s">
        <v>1846</v>
      </c>
      <c r="G263" s="1" t="s">
        <v>1847</v>
      </c>
      <c r="H263" s="1" t="s">
        <v>1183</v>
      </c>
      <c r="I263" s="1" t="s">
        <v>1848</v>
      </c>
      <c r="J263" s="1" t="s">
        <v>2276</v>
      </c>
      <c r="K263" s="1" t="s">
        <v>32</v>
      </c>
      <c r="L263" s="1" t="s">
        <v>32</v>
      </c>
      <c r="M263" s="1" t="s">
        <v>45</v>
      </c>
      <c r="N263" s="1" t="s">
        <v>46</v>
      </c>
      <c r="O263" s="1" t="s">
        <v>56</v>
      </c>
      <c r="P263" s="1" t="s">
        <v>82</v>
      </c>
      <c r="Q263" s="1" t="s">
        <v>83</v>
      </c>
      <c r="R263" s="1" t="s">
        <v>2277</v>
      </c>
      <c r="S263" s="1" t="str">
        <f t="shared" si="9"/>
        <v>QUISPE CONDORI, MARIO JESUS</v>
      </c>
      <c r="T263" s="1" t="s">
        <v>50</v>
      </c>
      <c r="U263" s="1" t="s">
        <v>51</v>
      </c>
      <c r="V263" s="1" t="s">
        <v>52</v>
      </c>
      <c r="W263" s="1" t="s">
        <v>2278</v>
      </c>
      <c r="X263" s="3">
        <v>20608</v>
      </c>
      <c r="Y263" s="1" t="s">
        <v>2279</v>
      </c>
      <c r="AB263" s="1" t="s">
        <v>41</v>
      </c>
      <c r="AC263" s="1" t="s">
        <v>42</v>
      </c>
      <c r="AD263" s="1" t="s">
        <v>43</v>
      </c>
    </row>
    <row r="264" spans="1:30" x14ac:dyDescent="0.2">
      <c r="A264" s="1" t="str">
        <f t="shared" si="8"/>
        <v>1161124421E0</v>
      </c>
      <c r="B264" s="1" t="s">
        <v>28</v>
      </c>
      <c r="C264" s="1" t="s">
        <v>29</v>
      </c>
      <c r="D264" s="1" t="s">
        <v>30</v>
      </c>
      <c r="E264" s="1" t="s">
        <v>31</v>
      </c>
      <c r="F264" s="1" t="s">
        <v>1846</v>
      </c>
      <c r="G264" s="1" t="s">
        <v>1847</v>
      </c>
      <c r="H264" s="1" t="s">
        <v>1183</v>
      </c>
      <c r="I264" s="1" t="s">
        <v>1848</v>
      </c>
      <c r="J264" s="1" t="s">
        <v>2280</v>
      </c>
      <c r="K264" s="1" t="s">
        <v>32</v>
      </c>
      <c r="L264" s="1" t="s">
        <v>32</v>
      </c>
      <c r="M264" s="1" t="s">
        <v>45</v>
      </c>
      <c r="N264" s="1" t="s">
        <v>66</v>
      </c>
      <c r="O264" s="1" t="s">
        <v>2281</v>
      </c>
      <c r="P264" s="1" t="s">
        <v>146</v>
      </c>
      <c r="Q264" s="1" t="s">
        <v>334</v>
      </c>
      <c r="R264" s="1" t="s">
        <v>289</v>
      </c>
      <c r="S264" s="1" t="str">
        <f t="shared" si="9"/>
        <v>GONZALES MESTAS, PEDRO</v>
      </c>
      <c r="T264" s="1" t="s">
        <v>69</v>
      </c>
      <c r="U264" s="1" t="s">
        <v>51</v>
      </c>
      <c r="V264" s="1" t="s">
        <v>52</v>
      </c>
      <c r="W264" s="1" t="s">
        <v>2282</v>
      </c>
      <c r="X264" s="3">
        <v>29146</v>
      </c>
      <c r="Y264" s="1" t="s">
        <v>2283</v>
      </c>
      <c r="Z264" s="3">
        <v>42795</v>
      </c>
      <c r="AA264" s="3">
        <v>43100</v>
      </c>
      <c r="AB264" s="1" t="s">
        <v>324</v>
      </c>
      <c r="AC264" s="1" t="s">
        <v>71</v>
      </c>
      <c r="AD264" s="1" t="s">
        <v>43</v>
      </c>
    </row>
    <row r="265" spans="1:30" x14ac:dyDescent="0.2">
      <c r="A265" s="1" t="str">
        <f t="shared" si="8"/>
        <v>1161124421E0</v>
      </c>
      <c r="B265" s="1" t="s">
        <v>28</v>
      </c>
      <c r="C265" s="1" t="s">
        <v>29</v>
      </c>
      <c r="D265" s="1" t="s">
        <v>30</v>
      </c>
      <c r="E265" s="1" t="s">
        <v>31</v>
      </c>
      <c r="F265" s="1" t="s">
        <v>1846</v>
      </c>
      <c r="G265" s="1" t="s">
        <v>1847</v>
      </c>
      <c r="H265" s="1" t="s">
        <v>1183</v>
      </c>
      <c r="I265" s="1" t="s">
        <v>1848</v>
      </c>
      <c r="J265" s="1" t="s">
        <v>2280</v>
      </c>
      <c r="K265" s="1" t="s">
        <v>32</v>
      </c>
      <c r="L265" s="1" t="s">
        <v>32</v>
      </c>
      <c r="M265" s="1" t="s">
        <v>45</v>
      </c>
      <c r="N265" s="1" t="s">
        <v>46</v>
      </c>
      <c r="O265" s="1" t="s">
        <v>56</v>
      </c>
      <c r="P265" s="1" t="s">
        <v>538</v>
      </c>
      <c r="Q265" s="1" t="s">
        <v>1993</v>
      </c>
      <c r="R265" s="1" t="s">
        <v>1994</v>
      </c>
      <c r="S265" s="1" t="str">
        <f t="shared" si="9"/>
        <v>SAGUA CANAHUA, WITHMAN JUAN</v>
      </c>
      <c r="T265" s="1" t="s">
        <v>50</v>
      </c>
      <c r="U265" s="1" t="s">
        <v>51</v>
      </c>
      <c r="V265" s="1" t="s">
        <v>891</v>
      </c>
      <c r="W265" s="1" t="s">
        <v>1995</v>
      </c>
      <c r="X265" s="3">
        <v>23456</v>
      </c>
      <c r="Y265" s="1" t="s">
        <v>1996</v>
      </c>
      <c r="Z265" s="3">
        <v>42795</v>
      </c>
      <c r="AA265" s="3">
        <v>43100</v>
      </c>
      <c r="AB265" s="1" t="s">
        <v>41</v>
      </c>
      <c r="AC265" s="1" t="s">
        <v>42</v>
      </c>
      <c r="AD265" s="1" t="s">
        <v>43</v>
      </c>
    </row>
    <row r="266" spans="1:30" x14ac:dyDescent="0.2">
      <c r="A266" s="1" t="str">
        <f t="shared" si="8"/>
        <v>1161124421E1</v>
      </c>
      <c r="B266" s="1" t="s">
        <v>28</v>
      </c>
      <c r="C266" s="1" t="s">
        <v>29</v>
      </c>
      <c r="D266" s="1" t="s">
        <v>30</v>
      </c>
      <c r="E266" s="1" t="s">
        <v>31</v>
      </c>
      <c r="F266" s="1" t="s">
        <v>1846</v>
      </c>
      <c r="G266" s="1" t="s">
        <v>1847</v>
      </c>
      <c r="H266" s="1" t="s">
        <v>1183</v>
      </c>
      <c r="I266" s="1" t="s">
        <v>1848</v>
      </c>
      <c r="J266" s="1" t="s">
        <v>2284</v>
      </c>
      <c r="K266" s="1" t="s">
        <v>32</v>
      </c>
      <c r="L266" s="1" t="s">
        <v>32</v>
      </c>
      <c r="M266" s="1" t="s">
        <v>45</v>
      </c>
      <c r="N266" s="1" t="s">
        <v>46</v>
      </c>
      <c r="O266" s="1" t="s">
        <v>56</v>
      </c>
      <c r="P266" s="1" t="s">
        <v>82</v>
      </c>
      <c r="Q266" s="1" t="s">
        <v>82</v>
      </c>
      <c r="R266" s="1" t="s">
        <v>2285</v>
      </c>
      <c r="S266" s="1" t="str">
        <f t="shared" si="9"/>
        <v>QUISPE QUISPE, LIDIA JUANA</v>
      </c>
      <c r="T266" s="1" t="s">
        <v>50</v>
      </c>
      <c r="U266" s="1" t="s">
        <v>51</v>
      </c>
      <c r="V266" s="1" t="s">
        <v>52</v>
      </c>
      <c r="W266" s="1" t="s">
        <v>2286</v>
      </c>
      <c r="X266" s="3">
        <v>24417</v>
      </c>
      <c r="Y266" s="1" t="s">
        <v>2287</v>
      </c>
      <c r="AB266" s="1" t="s">
        <v>41</v>
      </c>
      <c r="AC266" s="1" t="s">
        <v>42</v>
      </c>
      <c r="AD266" s="1" t="s">
        <v>43</v>
      </c>
    </row>
    <row r="267" spans="1:30" x14ac:dyDescent="0.2">
      <c r="A267" s="1" t="str">
        <f t="shared" si="8"/>
        <v>1161124421E2</v>
      </c>
      <c r="B267" s="1" t="s">
        <v>28</v>
      </c>
      <c r="C267" s="1" t="s">
        <v>29</v>
      </c>
      <c r="D267" s="1" t="s">
        <v>30</v>
      </c>
      <c r="E267" s="1" t="s">
        <v>31</v>
      </c>
      <c r="F267" s="1" t="s">
        <v>1846</v>
      </c>
      <c r="G267" s="1" t="s">
        <v>1847</v>
      </c>
      <c r="H267" s="1" t="s">
        <v>1183</v>
      </c>
      <c r="I267" s="1" t="s">
        <v>1848</v>
      </c>
      <c r="J267" s="1" t="s">
        <v>2288</v>
      </c>
      <c r="K267" s="1" t="s">
        <v>32</v>
      </c>
      <c r="L267" s="1" t="s">
        <v>32</v>
      </c>
      <c r="M267" s="1" t="s">
        <v>45</v>
      </c>
      <c r="N267" s="1" t="s">
        <v>66</v>
      </c>
      <c r="O267" s="1" t="s">
        <v>2289</v>
      </c>
      <c r="P267" s="1" t="s">
        <v>129</v>
      </c>
      <c r="Q267" s="1" t="s">
        <v>130</v>
      </c>
      <c r="R267" s="1" t="s">
        <v>301</v>
      </c>
      <c r="S267" s="1" t="str">
        <f t="shared" si="9"/>
        <v>QUILCA TORRES, FLORA</v>
      </c>
      <c r="T267" s="1" t="s">
        <v>69</v>
      </c>
      <c r="U267" s="1" t="s">
        <v>51</v>
      </c>
      <c r="V267" s="1" t="s">
        <v>52</v>
      </c>
      <c r="W267" s="1" t="s">
        <v>2290</v>
      </c>
      <c r="X267" s="3">
        <v>30546</v>
      </c>
      <c r="Y267" s="1" t="s">
        <v>2291</v>
      </c>
      <c r="Z267" s="3">
        <v>42795</v>
      </c>
      <c r="AA267" s="3">
        <v>43100</v>
      </c>
      <c r="AB267" s="1" t="s">
        <v>41</v>
      </c>
      <c r="AC267" s="1" t="s">
        <v>71</v>
      </c>
      <c r="AD267" s="1" t="s">
        <v>43</v>
      </c>
    </row>
    <row r="268" spans="1:30" x14ac:dyDescent="0.2">
      <c r="A268" s="1" t="str">
        <f t="shared" si="8"/>
        <v>1161124421E4</v>
      </c>
      <c r="B268" s="1" t="s">
        <v>28</v>
      </c>
      <c r="C268" s="1" t="s">
        <v>29</v>
      </c>
      <c r="D268" s="1" t="s">
        <v>30</v>
      </c>
      <c r="E268" s="1" t="s">
        <v>31</v>
      </c>
      <c r="F268" s="1" t="s">
        <v>1846</v>
      </c>
      <c r="G268" s="1" t="s">
        <v>1847</v>
      </c>
      <c r="H268" s="1" t="s">
        <v>1183</v>
      </c>
      <c r="I268" s="1" t="s">
        <v>1848</v>
      </c>
      <c r="J268" s="1" t="s">
        <v>2292</v>
      </c>
      <c r="K268" s="1" t="s">
        <v>32</v>
      </c>
      <c r="L268" s="1" t="s">
        <v>32</v>
      </c>
      <c r="M268" s="1" t="s">
        <v>45</v>
      </c>
      <c r="N268" s="1" t="s">
        <v>46</v>
      </c>
      <c r="O268" s="1" t="s">
        <v>56</v>
      </c>
      <c r="P268" s="1" t="s">
        <v>402</v>
      </c>
      <c r="Q268" s="1" t="s">
        <v>366</v>
      </c>
      <c r="R268" s="1" t="s">
        <v>2293</v>
      </c>
      <c r="S268" s="1" t="str">
        <f t="shared" si="9"/>
        <v>RAMIREZ ATENCIO, CARLOS ENRIQUE</v>
      </c>
      <c r="T268" s="1" t="s">
        <v>63</v>
      </c>
      <c r="U268" s="1" t="s">
        <v>51</v>
      </c>
      <c r="V268" s="1" t="s">
        <v>52</v>
      </c>
      <c r="W268" s="1" t="s">
        <v>2294</v>
      </c>
      <c r="X268" s="3">
        <v>26947</v>
      </c>
      <c r="Y268" s="1" t="s">
        <v>2295</v>
      </c>
      <c r="AB268" s="1" t="s">
        <v>41</v>
      </c>
      <c r="AC268" s="1" t="s">
        <v>42</v>
      </c>
      <c r="AD268" s="1" t="s">
        <v>43</v>
      </c>
    </row>
    <row r="269" spans="1:30" x14ac:dyDescent="0.2">
      <c r="A269" s="1" t="str">
        <f t="shared" si="8"/>
        <v>1161124421E6</v>
      </c>
      <c r="B269" s="1" t="s">
        <v>28</v>
      </c>
      <c r="C269" s="1" t="s">
        <v>29</v>
      </c>
      <c r="D269" s="1" t="s">
        <v>30</v>
      </c>
      <c r="E269" s="1" t="s">
        <v>31</v>
      </c>
      <c r="F269" s="1" t="s">
        <v>1846</v>
      </c>
      <c r="G269" s="1" t="s">
        <v>1847</v>
      </c>
      <c r="H269" s="1" t="s">
        <v>1183</v>
      </c>
      <c r="I269" s="1" t="s">
        <v>1848</v>
      </c>
      <c r="J269" s="1" t="s">
        <v>2296</v>
      </c>
      <c r="K269" s="1" t="s">
        <v>32</v>
      </c>
      <c r="L269" s="1" t="s">
        <v>32</v>
      </c>
      <c r="M269" s="1" t="s">
        <v>45</v>
      </c>
      <c r="N269" s="1" t="s">
        <v>46</v>
      </c>
      <c r="O269" s="1" t="s">
        <v>56</v>
      </c>
      <c r="P269" s="1" t="s">
        <v>717</v>
      </c>
      <c r="Q269" s="1" t="s">
        <v>203</v>
      </c>
      <c r="R269" s="1" t="s">
        <v>769</v>
      </c>
      <c r="S269" s="1" t="str">
        <f t="shared" si="9"/>
        <v>RIVERA APAZA, JUAN</v>
      </c>
      <c r="T269" s="1" t="s">
        <v>50</v>
      </c>
      <c r="U269" s="1" t="s">
        <v>51</v>
      </c>
      <c r="V269" s="1" t="s">
        <v>52</v>
      </c>
      <c r="W269" s="1" t="s">
        <v>2297</v>
      </c>
      <c r="X269" s="3">
        <v>20751</v>
      </c>
      <c r="Y269" s="1" t="s">
        <v>2298</v>
      </c>
      <c r="AB269" s="1" t="s">
        <v>41</v>
      </c>
      <c r="AC269" s="1" t="s">
        <v>42</v>
      </c>
      <c r="AD269" s="1" t="s">
        <v>43</v>
      </c>
    </row>
    <row r="270" spans="1:30" x14ac:dyDescent="0.2">
      <c r="A270" s="1" t="str">
        <f t="shared" si="8"/>
        <v>1161124421E8</v>
      </c>
      <c r="B270" s="1" t="s">
        <v>28</v>
      </c>
      <c r="C270" s="1" t="s">
        <v>29</v>
      </c>
      <c r="D270" s="1" t="s">
        <v>30</v>
      </c>
      <c r="E270" s="1" t="s">
        <v>31</v>
      </c>
      <c r="F270" s="1" t="s">
        <v>1846</v>
      </c>
      <c r="G270" s="1" t="s">
        <v>1847</v>
      </c>
      <c r="H270" s="1" t="s">
        <v>1183</v>
      </c>
      <c r="I270" s="1" t="s">
        <v>1848</v>
      </c>
      <c r="J270" s="1" t="s">
        <v>2299</v>
      </c>
      <c r="K270" s="1" t="s">
        <v>32</v>
      </c>
      <c r="L270" s="1" t="s">
        <v>32</v>
      </c>
      <c r="M270" s="1" t="s">
        <v>45</v>
      </c>
      <c r="N270" s="1" t="s">
        <v>46</v>
      </c>
      <c r="O270" s="1" t="s">
        <v>56</v>
      </c>
      <c r="P270" s="1" t="s">
        <v>183</v>
      </c>
      <c r="Q270" s="1" t="s">
        <v>979</v>
      </c>
      <c r="R270" s="1" t="s">
        <v>836</v>
      </c>
      <c r="S270" s="1" t="str">
        <f t="shared" si="9"/>
        <v>ROJAS LEZANO, MARIA TERESA</v>
      </c>
      <c r="T270" s="1" t="s">
        <v>63</v>
      </c>
      <c r="U270" s="1" t="s">
        <v>51</v>
      </c>
      <c r="V270" s="1" t="s">
        <v>52</v>
      </c>
      <c r="W270" s="1" t="s">
        <v>2300</v>
      </c>
      <c r="X270" s="3">
        <v>25932</v>
      </c>
      <c r="Y270" s="1" t="s">
        <v>2301</v>
      </c>
      <c r="AB270" s="1" t="s">
        <v>41</v>
      </c>
      <c r="AC270" s="1" t="s">
        <v>42</v>
      </c>
      <c r="AD270" s="1" t="s">
        <v>43</v>
      </c>
    </row>
    <row r="271" spans="1:30" x14ac:dyDescent="0.2">
      <c r="A271" s="1" t="str">
        <f t="shared" si="8"/>
        <v>1161124421E9</v>
      </c>
      <c r="B271" s="1" t="s">
        <v>28</v>
      </c>
      <c r="C271" s="1" t="s">
        <v>29</v>
      </c>
      <c r="D271" s="1" t="s">
        <v>30</v>
      </c>
      <c r="E271" s="1" t="s">
        <v>31</v>
      </c>
      <c r="F271" s="1" t="s">
        <v>1846</v>
      </c>
      <c r="G271" s="1" t="s">
        <v>1847</v>
      </c>
      <c r="H271" s="1" t="s">
        <v>1183</v>
      </c>
      <c r="I271" s="1" t="s">
        <v>1848</v>
      </c>
      <c r="J271" s="1" t="s">
        <v>2302</v>
      </c>
      <c r="K271" s="1" t="s">
        <v>32</v>
      </c>
      <c r="L271" s="1" t="s">
        <v>32</v>
      </c>
      <c r="M271" s="1" t="s">
        <v>45</v>
      </c>
      <c r="N271" s="1" t="s">
        <v>46</v>
      </c>
      <c r="O271" s="1" t="s">
        <v>56</v>
      </c>
      <c r="P271" s="1" t="s">
        <v>2303</v>
      </c>
      <c r="Q271" s="1" t="s">
        <v>2304</v>
      </c>
      <c r="R271" s="1" t="s">
        <v>1089</v>
      </c>
      <c r="S271" s="1" t="str">
        <f t="shared" si="9"/>
        <v>SACARI CACHI, TOMAS</v>
      </c>
      <c r="T271" s="1" t="s">
        <v>50</v>
      </c>
      <c r="U271" s="1" t="s">
        <v>51</v>
      </c>
      <c r="V271" s="1" t="s">
        <v>52</v>
      </c>
      <c r="W271" s="1" t="s">
        <v>2305</v>
      </c>
      <c r="X271" s="3">
        <v>24006</v>
      </c>
      <c r="Y271" s="1" t="s">
        <v>2306</v>
      </c>
      <c r="AB271" s="1" t="s">
        <v>41</v>
      </c>
      <c r="AC271" s="1" t="s">
        <v>42</v>
      </c>
      <c r="AD271" s="1" t="s">
        <v>43</v>
      </c>
    </row>
    <row r="272" spans="1:30" x14ac:dyDescent="0.2">
      <c r="A272" s="1" t="str">
        <f t="shared" si="8"/>
        <v>1161124431E1</v>
      </c>
      <c r="B272" s="1" t="s">
        <v>28</v>
      </c>
      <c r="C272" s="1" t="s">
        <v>29</v>
      </c>
      <c r="D272" s="1" t="s">
        <v>30</v>
      </c>
      <c r="E272" s="1" t="s">
        <v>31</v>
      </c>
      <c r="F272" s="1" t="s">
        <v>1846</v>
      </c>
      <c r="G272" s="1" t="s">
        <v>1847</v>
      </c>
      <c r="H272" s="1" t="s">
        <v>1183</v>
      </c>
      <c r="I272" s="1" t="s">
        <v>1848</v>
      </c>
      <c r="J272" s="1" t="s">
        <v>2307</v>
      </c>
      <c r="K272" s="1" t="s">
        <v>32</v>
      </c>
      <c r="L272" s="1" t="s">
        <v>32</v>
      </c>
      <c r="M272" s="1" t="s">
        <v>45</v>
      </c>
      <c r="N272" s="1" t="s">
        <v>46</v>
      </c>
      <c r="O272" s="1" t="s">
        <v>56</v>
      </c>
      <c r="P272" s="1" t="s">
        <v>1054</v>
      </c>
      <c r="Q272" s="1" t="s">
        <v>121</v>
      </c>
      <c r="R272" s="1" t="s">
        <v>772</v>
      </c>
      <c r="S272" s="1" t="str">
        <f t="shared" si="9"/>
        <v>SALAMANCA PAREDES, EUGENIA</v>
      </c>
      <c r="T272" s="1" t="s">
        <v>38</v>
      </c>
      <c r="U272" s="1" t="s">
        <v>51</v>
      </c>
      <c r="V272" s="1" t="s">
        <v>52</v>
      </c>
      <c r="W272" s="1" t="s">
        <v>2308</v>
      </c>
      <c r="X272" s="3">
        <v>22647</v>
      </c>
      <c r="Y272" s="1" t="s">
        <v>2309</v>
      </c>
      <c r="AB272" s="1" t="s">
        <v>41</v>
      </c>
      <c r="AC272" s="1" t="s">
        <v>42</v>
      </c>
      <c r="AD272" s="1" t="s">
        <v>43</v>
      </c>
    </row>
    <row r="273" spans="1:30" x14ac:dyDescent="0.2">
      <c r="A273" s="1" t="str">
        <f t="shared" si="8"/>
        <v>1161124431E2</v>
      </c>
      <c r="B273" s="1" t="s">
        <v>28</v>
      </c>
      <c r="C273" s="1" t="s">
        <v>29</v>
      </c>
      <c r="D273" s="1" t="s">
        <v>30</v>
      </c>
      <c r="E273" s="1" t="s">
        <v>31</v>
      </c>
      <c r="F273" s="1" t="s">
        <v>1846</v>
      </c>
      <c r="G273" s="1" t="s">
        <v>1847</v>
      </c>
      <c r="H273" s="1" t="s">
        <v>1183</v>
      </c>
      <c r="I273" s="1" t="s">
        <v>1848</v>
      </c>
      <c r="J273" s="1" t="s">
        <v>2310</v>
      </c>
      <c r="K273" s="1" t="s">
        <v>32</v>
      </c>
      <c r="L273" s="1" t="s">
        <v>32</v>
      </c>
      <c r="M273" s="1" t="s">
        <v>45</v>
      </c>
      <c r="N273" s="1" t="s">
        <v>66</v>
      </c>
      <c r="O273" s="1" t="s">
        <v>2311</v>
      </c>
      <c r="P273" s="1" t="s">
        <v>320</v>
      </c>
      <c r="Q273" s="1" t="s">
        <v>168</v>
      </c>
      <c r="R273" s="1" t="s">
        <v>740</v>
      </c>
      <c r="S273" s="1" t="str">
        <f t="shared" si="9"/>
        <v>AGUILAR CHURA, JOSE LUIS</v>
      </c>
      <c r="T273" s="1" t="s">
        <v>69</v>
      </c>
      <c r="U273" s="1" t="s">
        <v>51</v>
      </c>
      <c r="V273" s="1" t="s">
        <v>52</v>
      </c>
      <c r="W273" s="1" t="s">
        <v>2312</v>
      </c>
      <c r="X273" s="3">
        <v>27269</v>
      </c>
      <c r="Y273" s="1" t="s">
        <v>2313</v>
      </c>
      <c r="Z273" s="3">
        <v>42795</v>
      </c>
      <c r="AA273" s="3">
        <v>43100</v>
      </c>
      <c r="AB273" s="1" t="s">
        <v>41</v>
      </c>
      <c r="AC273" s="1" t="s">
        <v>71</v>
      </c>
      <c r="AD273" s="1" t="s">
        <v>43</v>
      </c>
    </row>
    <row r="274" spans="1:30" x14ac:dyDescent="0.2">
      <c r="A274" s="1" t="str">
        <f t="shared" si="8"/>
        <v>1161124431E3</v>
      </c>
      <c r="B274" s="1" t="s">
        <v>28</v>
      </c>
      <c r="C274" s="1" t="s">
        <v>29</v>
      </c>
      <c r="D274" s="1" t="s">
        <v>30</v>
      </c>
      <c r="E274" s="1" t="s">
        <v>31</v>
      </c>
      <c r="F274" s="1" t="s">
        <v>1846</v>
      </c>
      <c r="G274" s="1" t="s">
        <v>1847</v>
      </c>
      <c r="H274" s="1" t="s">
        <v>1183</v>
      </c>
      <c r="I274" s="1" t="s">
        <v>1848</v>
      </c>
      <c r="J274" s="1" t="s">
        <v>2314</v>
      </c>
      <c r="K274" s="1" t="s">
        <v>32</v>
      </c>
      <c r="L274" s="1" t="s">
        <v>32</v>
      </c>
      <c r="M274" s="1" t="s">
        <v>45</v>
      </c>
      <c r="N274" s="1" t="s">
        <v>46</v>
      </c>
      <c r="O274" s="1" t="s">
        <v>56</v>
      </c>
      <c r="P274" s="1" t="s">
        <v>47</v>
      </c>
      <c r="Q274" s="1" t="s">
        <v>317</v>
      </c>
      <c r="R274" s="1" t="s">
        <v>2315</v>
      </c>
      <c r="S274" s="1" t="str">
        <f t="shared" si="9"/>
        <v>SERRUTO ZEA, ALEJANDRINA JANETT</v>
      </c>
      <c r="T274" s="1" t="s">
        <v>38</v>
      </c>
      <c r="U274" s="1" t="s">
        <v>51</v>
      </c>
      <c r="V274" s="1" t="s">
        <v>52</v>
      </c>
      <c r="W274" s="1" t="s">
        <v>2316</v>
      </c>
      <c r="X274" s="3">
        <v>26107</v>
      </c>
      <c r="Y274" s="1" t="s">
        <v>2317</v>
      </c>
      <c r="AB274" s="1" t="s">
        <v>41</v>
      </c>
      <c r="AC274" s="1" t="s">
        <v>42</v>
      </c>
      <c r="AD274" s="1" t="s">
        <v>43</v>
      </c>
    </row>
    <row r="275" spans="1:30" x14ac:dyDescent="0.2">
      <c r="A275" s="1" t="str">
        <f t="shared" si="8"/>
        <v>1161124431E4</v>
      </c>
      <c r="B275" s="1" t="s">
        <v>28</v>
      </c>
      <c r="C275" s="1" t="s">
        <v>29</v>
      </c>
      <c r="D275" s="1" t="s">
        <v>30</v>
      </c>
      <c r="E275" s="1" t="s">
        <v>31</v>
      </c>
      <c r="F275" s="1" t="s">
        <v>1846</v>
      </c>
      <c r="G275" s="1" t="s">
        <v>1847</v>
      </c>
      <c r="H275" s="1" t="s">
        <v>1183</v>
      </c>
      <c r="I275" s="1" t="s">
        <v>1848</v>
      </c>
      <c r="J275" s="1" t="s">
        <v>2318</v>
      </c>
      <c r="K275" s="1" t="s">
        <v>32</v>
      </c>
      <c r="L275" s="1" t="s">
        <v>32</v>
      </c>
      <c r="M275" s="1" t="s">
        <v>45</v>
      </c>
      <c r="N275" s="1" t="s">
        <v>66</v>
      </c>
      <c r="O275" s="1" t="s">
        <v>2319</v>
      </c>
      <c r="P275" s="1" t="s">
        <v>263</v>
      </c>
      <c r="Q275" s="1" t="s">
        <v>535</v>
      </c>
      <c r="R275" s="1" t="s">
        <v>2320</v>
      </c>
      <c r="S275" s="1" t="str">
        <f t="shared" si="9"/>
        <v>ALATA CALSIN, ALIPIO RAUL</v>
      </c>
      <c r="T275" s="1" t="s">
        <v>69</v>
      </c>
      <c r="U275" s="1" t="s">
        <v>51</v>
      </c>
      <c r="V275" s="1" t="s">
        <v>52</v>
      </c>
      <c r="W275" s="1" t="s">
        <v>2321</v>
      </c>
      <c r="X275" s="3">
        <v>29646</v>
      </c>
      <c r="Y275" s="1" t="s">
        <v>2322</v>
      </c>
      <c r="Z275" s="3">
        <v>42795</v>
      </c>
      <c r="AA275" s="3">
        <v>43100</v>
      </c>
      <c r="AB275" s="1" t="s">
        <v>324</v>
      </c>
      <c r="AC275" s="1" t="s">
        <v>71</v>
      </c>
      <c r="AD275" s="1" t="s">
        <v>43</v>
      </c>
    </row>
    <row r="276" spans="1:30" x14ac:dyDescent="0.2">
      <c r="A276" s="1" t="str">
        <f t="shared" si="8"/>
        <v>1161124431E4</v>
      </c>
      <c r="B276" s="1" t="s">
        <v>28</v>
      </c>
      <c r="C276" s="1" t="s">
        <v>29</v>
      </c>
      <c r="D276" s="1" t="s">
        <v>30</v>
      </c>
      <c r="E276" s="1" t="s">
        <v>31</v>
      </c>
      <c r="F276" s="1" t="s">
        <v>1846</v>
      </c>
      <c r="G276" s="1" t="s">
        <v>1847</v>
      </c>
      <c r="H276" s="1" t="s">
        <v>1183</v>
      </c>
      <c r="I276" s="1" t="s">
        <v>1848</v>
      </c>
      <c r="J276" s="1" t="s">
        <v>2318</v>
      </c>
      <c r="K276" s="1" t="s">
        <v>32</v>
      </c>
      <c r="L276" s="1" t="s">
        <v>32</v>
      </c>
      <c r="M276" s="1" t="s">
        <v>45</v>
      </c>
      <c r="N276" s="1" t="s">
        <v>46</v>
      </c>
      <c r="O276" s="1" t="s">
        <v>2323</v>
      </c>
      <c r="P276" s="1" t="s">
        <v>1897</v>
      </c>
      <c r="Q276" s="1" t="s">
        <v>1898</v>
      </c>
      <c r="R276" s="1" t="s">
        <v>1899</v>
      </c>
      <c r="S276" s="1" t="str">
        <f t="shared" si="9"/>
        <v>IBAÑEZ BANDA, FELIX RICARDO</v>
      </c>
      <c r="T276" s="1" t="s">
        <v>38</v>
      </c>
      <c r="U276" s="1" t="s">
        <v>51</v>
      </c>
      <c r="V276" s="1" t="s">
        <v>891</v>
      </c>
      <c r="W276" s="1" t="s">
        <v>1900</v>
      </c>
      <c r="X276" s="3">
        <v>22443</v>
      </c>
      <c r="Y276" s="1" t="s">
        <v>1901</v>
      </c>
      <c r="Z276" s="3">
        <v>42795</v>
      </c>
      <c r="AA276" s="3">
        <v>43100</v>
      </c>
      <c r="AB276" s="1" t="s">
        <v>41</v>
      </c>
      <c r="AC276" s="1" t="s">
        <v>42</v>
      </c>
      <c r="AD276" s="1" t="s">
        <v>43</v>
      </c>
    </row>
    <row r="277" spans="1:30" x14ac:dyDescent="0.2">
      <c r="A277" s="1" t="str">
        <f t="shared" si="8"/>
        <v>1161124431E6</v>
      </c>
      <c r="B277" s="1" t="s">
        <v>28</v>
      </c>
      <c r="C277" s="1" t="s">
        <v>29</v>
      </c>
      <c r="D277" s="1" t="s">
        <v>30</v>
      </c>
      <c r="E277" s="1" t="s">
        <v>31</v>
      </c>
      <c r="F277" s="1" t="s">
        <v>1846</v>
      </c>
      <c r="G277" s="1" t="s">
        <v>1847</v>
      </c>
      <c r="H277" s="1" t="s">
        <v>1183</v>
      </c>
      <c r="I277" s="1" t="s">
        <v>1848</v>
      </c>
      <c r="J277" s="1" t="s">
        <v>2324</v>
      </c>
      <c r="K277" s="1" t="s">
        <v>32</v>
      </c>
      <c r="L277" s="1" t="s">
        <v>32</v>
      </c>
      <c r="M277" s="1" t="s">
        <v>45</v>
      </c>
      <c r="N277" s="1" t="s">
        <v>46</v>
      </c>
      <c r="O277" s="1" t="s">
        <v>56</v>
      </c>
      <c r="P277" s="1" t="s">
        <v>227</v>
      </c>
      <c r="Q277" s="1" t="s">
        <v>227</v>
      </c>
      <c r="R277" s="1" t="s">
        <v>2325</v>
      </c>
      <c r="S277" s="1" t="str">
        <f t="shared" si="9"/>
        <v>SUCARI SUCARI, DARIO OSWALDO</v>
      </c>
      <c r="T277" s="1" t="s">
        <v>50</v>
      </c>
      <c r="U277" s="1" t="s">
        <v>51</v>
      </c>
      <c r="V277" s="1" t="s">
        <v>52</v>
      </c>
      <c r="W277" s="1" t="s">
        <v>2326</v>
      </c>
      <c r="X277" s="3">
        <v>22548</v>
      </c>
      <c r="Y277" s="1" t="s">
        <v>2327</v>
      </c>
      <c r="AB277" s="1" t="s">
        <v>41</v>
      </c>
      <c r="AC277" s="1" t="s">
        <v>42</v>
      </c>
      <c r="AD277" s="1" t="s">
        <v>43</v>
      </c>
    </row>
    <row r="278" spans="1:30" x14ac:dyDescent="0.2">
      <c r="A278" s="1" t="str">
        <f t="shared" si="8"/>
        <v>1161124431E8</v>
      </c>
      <c r="B278" s="1" t="s">
        <v>28</v>
      </c>
      <c r="C278" s="1" t="s">
        <v>29</v>
      </c>
      <c r="D278" s="1" t="s">
        <v>30</v>
      </c>
      <c r="E278" s="1" t="s">
        <v>31</v>
      </c>
      <c r="F278" s="1" t="s">
        <v>1846</v>
      </c>
      <c r="G278" s="1" t="s">
        <v>1847</v>
      </c>
      <c r="H278" s="1" t="s">
        <v>1183</v>
      </c>
      <c r="I278" s="1" t="s">
        <v>1848</v>
      </c>
      <c r="J278" s="1" t="s">
        <v>2328</v>
      </c>
      <c r="K278" s="1" t="s">
        <v>32</v>
      </c>
      <c r="L278" s="1" t="s">
        <v>32</v>
      </c>
      <c r="M278" s="1" t="s">
        <v>45</v>
      </c>
      <c r="N278" s="1" t="s">
        <v>46</v>
      </c>
      <c r="O278" s="1" t="s">
        <v>56</v>
      </c>
      <c r="P278" s="1" t="s">
        <v>365</v>
      </c>
      <c r="Q278" s="1" t="s">
        <v>366</v>
      </c>
      <c r="R278" s="1" t="s">
        <v>871</v>
      </c>
      <c r="S278" s="1" t="str">
        <f t="shared" si="9"/>
        <v>SURCO ATENCIO, MAGDALENA</v>
      </c>
      <c r="T278" s="1" t="s">
        <v>50</v>
      </c>
      <c r="U278" s="1" t="s">
        <v>51</v>
      </c>
      <c r="V278" s="1" t="s">
        <v>52</v>
      </c>
      <c r="W278" s="1" t="s">
        <v>2329</v>
      </c>
      <c r="X278" s="3">
        <v>22594</v>
      </c>
      <c r="Y278" s="1" t="s">
        <v>2330</v>
      </c>
      <c r="AB278" s="1" t="s">
        <v>41</v>
      </c>
      <c r="AC278" s="1" t="s">
        <v>42</v>
      </c>
      <c r="AD278" s="1" t="s">
        <v>43</v>
      </c>
    </row>
    <row r="279" spans="1:30" x14ac:dyDescent="0.2">
      <c r="A279" s="1" t="str">
        <f t="shared" si="8"/>
        <v>1161124441E0</v>
      </c>
      <c r="B279" s="1" t="s">
        <v>28</v>
      </c>
      <c r="C279" s="1" t="s">
        <v>29</v>
      </c>
      <c r="D279" s="1" t="s">
        <v>30</v>
      </c>
      <c r="E279" s="1" t="s">
        <v>31</v>
      </c>
      <c r="F279" s="1" t="s">
        <v>1846</v>
      </c>
      <c r="G279" s="1" t="s">
        <v>1847</v>
      </c>
      <c r="H279" s="1" t="s">
        <v>1183</v>
      </c>
      <c r="I279" s="1" t="s">
        <v>1848</v>
      </c>
      <c r="J279" s="1" t="s">
        <v>2331</v>
      </c>
      <c r="K279" s="1" t="s">
        <v>32</v>
      </c>
      <c r="L279" s="1" t="s">
        <v>32</v>
      </c>
      <c r="M279" s="1" t="s">
        <v>45</v>
      </c>
      <c r="N279" s="1" t="s">
        <v>46</v>
      </c>
      <c r="O279" s="1" t="s">
        <v>56</v>
      </c>
      <c r="P279" s="1" t="s">
        <v>255</v>
      </c>
      <c r="Q279" s="1" t="s">
        <v>77</v>
      </c>
      <c r="R279" s="1" t="s">
        <v>2332</v>
      </c>
      <c r="S279" s="1" t="str">
        <f t="shared" si="9"/>
        <v>VASQUEZ PONCE, WILFREDO BERNABE</v>
      </c>
      <c r="T279" s="1" t="s">
        <v>69</v>
      </c>
      <c r="U279" s="1" t="s">
        <v>51</v>
      </c>
      <c r="V279" s="1" t="s">
        <v>52</v>
      </c>
      <c r="W279" s="1" t="s">
        <v>2333</v>
      </c>
      <c r="X279" s="3">
        <v>26095</v>
      </c>
      <c r="Y279" s="1" t="s">
        <v>2334</v>
      </c>
      <c r="AB279" s="1" t="s">
        <v>41</v>
      </c>
      <c r="AC279" s="1" t="s">
        <v>42</v>
      </c>
      <c r="AD279" s="1" t="s">
        <v>43</v>
      </c>
    </row>
    <row r="280" spans="1:30" x14ac:dyDescent="0.2">
      <c r="A280" s="1" t="str">
        <f t="shared" si="8"/>
        <v>1161124441E3</v>
      </c>
      <c r="B280" s="1" t="s">
        <v>28</v>
      </c>
      <c r="C280" s="1" t="s">
        <v>29</v>
      </c>
      <c r="D280" s="1" t="s">
        <v>30</v>
      </c>
      <c r="E280" s="1" t="s">
        <v>31</v>
      </c>
      <c r="F280" s="1" t="s">
        <v>1846</v>
      </c>
      <c r="G280" s="1" t="s">
        <v>1847</v>
      </c>
      <c r="H280" s="1" t="s">
        <v>1183</v>
      </c>
      <c r="I280" s="1" t="s">
        <v>1848</v>
      </c>
      <c r="J280" s="1" t="s">
        <v>2335</v>
      </c>
      <c r="K280" s="1" t="s">
        <v>32</v>
      </c>
      <c r="L280" s="1" t="s">
        <v>32</v>
      </c>
      <c r="M280" s="1" t="s">
        <v>45</v>
      </c>
      <c r="N280" s="1" t="s">
        <v>66</v>
      </c>
      <c r="O280" s="1" t="s">
        <v>2336</v>
      </c>
      <c r="P280" s="1" t="s">
        <v>117</v>
      </c>
      <c r="Q280" s="1" t="s">
        <v>461</v>
      </c>
      <c r="R280" s="1" t="s">
        <v>2337</v>
      </c>
      <c r="S280" s="1" t="str">
        <f t="shared" si="9"/>
        <v>RUELAS ACERO, DONIA ALIZANDRA</v>
      </c>
      <c r="T280" s="1" t="s">
        <v>69</v>
      </c>
      <c r="U280" s="1" t="s">
        <v>51</v>
      </c>
      <c r="V280" s="1" t="s">
        <v>52</v>
      </c>
      <c r="W280" s="1" t="s">
        <v>2338</v>
      </c>
      <c r="X280" s="3">
        <v>32393</v>
      </c>
      <c r="Y280" s="1" t="s">
        <v>2339</v>
      </c>
      <c r="Z280" s="3">
        <v>42795</v>
      </c>
      <c r="AA280" s="3">
        <v>43100</v>
      </c>
      <c r="AB280" s="1" t="s">
        <v>324</v>
      </c>
      <c r="AC280" s="1" t="s">
        <v>71</v>
      </c>
      <c r="AD280" s="1" t="s">
        <v>43</v>
      </c>
    </row>
    <row r="281" spans="1:30" x14ac:dyDescent="0.2">
      <c r="A281" s="1" t="str">
        <f t="shared" si="8"/>
        <v>1161124441E3</v>
      </c>
      <c r="B281" s="1" t="s">
        <v>28</v>
      </c>
      <c r="C281" s="1" t="s">
        <v>29</v>
      </c>
      <c r="D281" s="1" t="s">
        <v>30</v>
      </c>
      <c r="E281" s="1" t="s">
        <v>31</v>
      </c>
      <c r="F281" s="1" t="s">
        <v>1846</v>
      </c>
      <c r="G281" s="1" t="s">
        <v>1847</v>
      </c>
      <c r="H281" s="1" t="s">
        <v>1183</v>
      </c>
      <c r="I281" s="1" t="s">
        <v>1848</v>
      </c>
      <c r="J281" s="1" t="s">
        <v>2335</v>
      </c>
      <c r="K281" s="1" t="s">
        <v>32</v>
      </c>
      <c r="L281" s="1" t="s">
        <v>32</v>
      </c>
      <c r="M281" s="1" t="s">
        <v>45</v>
      </c>
      <c r="N281" s="1" t="s">
        <v>46</v>
      </c>
      <c r="O281" s="1" t="s">
        <v>56</v>
      </c>
      <c r="P281" s="1" t="s">
        <v>188</v>
      </c>
      <c r="Q281" s="1" t="s">
        <v>730</v>
      </c>
      <c r="R281" s="1" t="s">
        <v>1999</v>
      </c>
      <c r="S281" s="1" t="str">
        <f t="shared" si="9"/>
        <v>TITO LIPA, JOSE PANFILO</v>
      </c>
      <c r="T281" s="1" t="s">
        <v>38</v>
      </c>
      <c r="U281" s="1" t="s">
        <v>51</v>
      </c>
      <c r="V281" s="1" t="s">
        <v>891</v>
      </c>
      <c r="W281" s="1" t="s">
        <v>2000</v>
      </c>
      <c r="X281" s="3">
        <v>23627</v>
      </c>
      <c r="Y281" s="1" t="s">
        <v>2001</v>
      </c>
      <c r="Z281" s="3">
        <v>42795</v>
      </c>
      <c r="AA281" s="3">
        <v>43100</v>
      </c>
      <c r="AB281" s="1" t="s">
        <v>41</v>
      </c>
      <c r="AC281" s="1" t="s">
        <v>42</v>
      </c>
      <c r="AD281" s="1" t="s">
        <v>43</v>
      </c>
    </row>
    <row r="282" spans="1:30" x14ac:dyDescent="0.2">
      <c r="A282" s="1" t="str">
        <f t="shared" si="8"/>
        <v>1161124441E4</v>
      </c>
      <c r="B282" s="1" t="s">
        <v>28</v>
      </c>
      <c r="C282" s="1" t="s">
        <v>29</v>
      </c>
      <c r="D282" s="1" t="s">
        <v>30</v>
      </c>
      <c r="E282" s="1" t="s">
        <v>31</v>
      </c>
      <c r="F282" s="1" t="s">
        <v>1846</v>
      </c>
      <c r="G282" s="1" t="s">
        <v>1847</v>
      </c>
      <c r="H282" s="1" t="s">
        <v>1183</v>
      </c>
      <c r="I282" s="1" t="s">
        <v>1848</v>
      </c>
      <c r="J282" s="1" t="s">
        <v>2340</v>
      </c>
      <c r="K282" s="1" t="s">
        <v>32</v>
      </c>
      <c r="L282" s="1" t="s">
        <v>32</v>
      </c>
      <c r="M282" s="1" t="s">
        <v>45</v>
      </c>
      <c r="N282" s="1" t="s">
        <v>66</v>
      </c>
      <c r="O282" s="1" t="s">
        <v>2341</v>
      </c>
      <c r="P282" s="1" t="s">
        <v>978</v>
      </c>
      <c r="Q282" s="1" t="s">
        <v>178</v>
      </c>
      <c r="R282" s="1" t="s">
        <v>2342</v>
      </c>
      <c r="S282" s="1" t="str">
        <f t="shared" si="9"/>
        <v>QUINTO MORALES, MARTA EMILIA</v>
      </c>
      <c r="T282" s="1" t="s">
        <v>69</v>
      </c>
      <c r="U282" s="1" t="s">
        <v>51</v>
      </c>
      <c r="V282" s="1" t="s">
        <v>52</v>
      </c>
      <c r="W282" s="1" t="s">
        <v>2343</v>
      </c>
      <c r="X282" s="3">
        <v>26918</v>
      </c>
      <c r="Y282" s="1" t="s">
        <v>2344</v>
      </c>
      <c r="Z282" s="3">
        <v>42866</v>
      </c>
      <c r="AA282" s="3">
        <v>43100</v>
      </c>
      <c r="AB282" s="1" t="s">
        <v>324</v>
      </c>
      <c r="AC282" s="1" t="s">
        <v>71</v>
      </c>
      <c r="AD282" s="1" t="s">
        <v>43</v>
      </c>
    </row>
    <row r="283" spans="1:30" x14ac:dyDescent="0.2">
      <c r="A283" s="1" t="str">
        <f t="shared" si="8"/>
        <v>1161124441E4</v>
      </c>
      <c r="B283" s="1" t="s">
        <v>28</v>
      </c>
      <c r="C283" s="1" t="s">
        <v>29</v>
      </c>
      <c r="D283" s="1" t="s">
        <v>30</v>
      </c>
      <c r="E283" s="1" t="s">
        <v>31</v>
      </c>
      <c r="F283" s="1" t="s">
        <v>1846</v>
      </c>
      <c r="G283" s="1" t="s">
        <v>1847</v>
      </c>
      <c r="H283" s="1" t="s">
        <v>1183</v>
      </c>
      <c r="I283" s="1" t="s">
        <v>1848</v>
      </c>
      <c r="J283" s="1" t="s">
        <v>2340</v>
      </c>
      <c r="K283" s="1" t="s">
        <v>32</v>
      </c>
      <c r="L283" s="1" t="s">
        <v>32</v>
      </c>
      <c r="M283" s="1" t="s">
        <v>45</v>
      </c>
      <c r="N283" s="1" t="s">
        <v>46</v>
      </c>
      <c r="O283" s="1" t="s">
        <v>56</v>
      </c>
      <c r="P283" s="1" t="s">
        <v>513</v>
      </c>
      <c r="Q283" s="1" t="s">
        <v>259</v>
      </c>
      <c r="R283" s="1" t="s">
        <v>1917</v>
      </c>
      <c r="S283" s="1" t="str">
        <f t="shared" si="9"/>
        <v>TOLEDO BARRIGA, FELIX WILBER</v>
      </c>
      <c r="T283" s="1" t="s">
        <v>38</v>
      </c>
      <c r="U283" s="1" t="s">
        <v>51</v>
      </c>
      <c r="V283" s="1" t="s">
        <v>891</v>
      </c>
      <c r="W283" s="1" t="s">
        <v>1918</v>
      </c>
      <c r="X283" s="3">
        <v>24960</v>
      </c>
      <c r="Y283" s="1" t="s">
        <v>1919</v>
      </c>
      <c r="Z283" s="3">
        <v>42795</v>
      </c>
      <c r="AA283" s="3">
        <v>43100</v>
      </c>
      <c r="AB283" s="1" t="s">
        <v>41</v>
      </c>
      <c r="AC283" s="1" t="s">
        <v>42</v>
      </c>
      <c r="AD283" s="1" t="s">
        <v>43</v>
      </c>
    </row>
    <row r="284" spans="1:30" x14ac:dyDescent="0.2">
      <c r="A284" s="1" t="str">
        <f t="shared" si="8"/>
        <v>1161124441E7</v>
      </c>
      <c r="B284" s="1" t="s">
        <v>28</v>
      </c>
      <c r="C284" s="1" t="s">
        <v>29</v>
      </c>
      <c r="D284" s="1" t="s">
        <v>30</v>
      </c>
      <c r="E284" s="1" t="s">
        <v>31</v>
      </c>
      <c r="F284" s="1" t="s">
        <v>1846</v>
      </c>
      <c r="G284" s="1" t="s">
        <v>1847</v>
      </c>
      <c r="H284" s="1" t="s">
        <v>1183</v>
      </c>
      <c r="I284" s="1" t="s">
        <v>1848</v>
      </c>
      <c r="J284" s="1" t="s">
        <v>2345</v>
      </c>
      <c r="K284" s="1" t="s">
        <v>32</v>
      </c>
      <c r="L284" s="1" t="s">
        <v>32</v>
      </c>
      <c r="M284" s="1" t="s">
        <v>45</v>
      </c>
      <c r="N284" s="1" t="s">
        <v>46</v>
      </c>
      <c r="O284" s="1" t="s">
        <v>56</v>
      </c>
      <c r="P284" s="1" t="s">
        <v>2346</v>
      </c>
      <c r="Q284" s="1" t="s">
        <v>274</v>
      </c>
      <c r="R284" s="1" t="s">
        <v>544</v>
      </c>
      <c r="S284" s="1" t="str">
        <f t="shared" si="9"/>
        <v>TRIGOS SANCHEZ, MARIA DEL CARMEN</v>
      </c>
      <c r="T284" s="1" t="s">
        <v>50</v>
      </c>
      <c r="U284" s="1" t="s">
        <v>51</v>
      </c>
      <c r="V284" s="1" t="s">
        <v>52</v>
      </c>
      <c r="W284" s="1" t="s">
        <v>2347</v>
      </c>
      <c r="X284" s="3">
        <v>24868</v>
      </c>
      <c r="Y284" s="1" t="s">
        <v>2348</v>
      </c>
      <c r="AB284" s="1" t="s">
        <v>41</v>
      </c>
      <c r="AC284" s="1" t="s">
        <v>42</v>
      </c>
      <c r="AD284" s="1" t="s">
        <v>43</v>
      </c>
    </row>
    <row r="285" spans="1:30" x14ac:dyDescent="0.2">
      <c r="A285" s="1" t="str">
        <f t="shared" si="8"/>
        <v>1161124441E8</v>
      </c>
      <c r="B285" s="1" t="s">
        <v>28</v>
      </c>
      <c r="C285" s="1" t="s">
        <v>29</v>
      </c>
      <c r="D285" s="1" t="s">
        <v>30</v>
      </c>
      <c r="E285" s="1" t="s">
        <v>31</v>
      </c>
      <c r="F285" s="1" t="s">
        <v>1846</v>
      </c>
      <c r="G285" s="1" t="s">
        <v>1847</v>
      </c>
      <c r="H285" s="1" t="s">
        <v>1183</v>
      </c>
      <c r="I285" s="1" t="s">
        <v>1848</v>
      </c>
      <c r="J285" s="1" t="s">
        <v>2349</v>
      </c>
      <c r="K285" s="1" t="s">
        <v>32</v>
      </c>
      <c r="L285" s="1" t="s">
        <v>32</v>
      </c>
      <c r="M285" s="1" t="s">
        <v>45</v>
      </c>
      <c r="N285" s="1" t="s">
        <v>66</v>
      </c>
      <c r="O285" s="1" t="s">
        <v>2350</v>
      </c>
      <c r="P285" s="1" t="s">
        <v>2351</v>
      </c>
      <c r="Q285" s="1" t="s">
        <v>943</v>
      </c>
      <c r="R285" s="1" t="s">
        <v>974</v>
      </c>
      <c r="S285" s="1" t="str">
        <f t="shared" si="9"/>
        <v>LERMA CARRION, JUAN CARLOS</v>
      </c>
      <c r="T285" s="1" t="s">
        <v>69</v>
      </c>
      <c r="U285" s="1" t="s">
        <v>51</v>
      </c>
      <c r="V285" s="1" t="s">
        <v>52</v>
      </c>
      <c r="W285" s="1" t="s">
        <v>2352</v>
      </c>
      <c r="X285" s="3">
        <v>28366</v>
      </c>
      <c r="Y285" s="1" t="s">
        <v>2353</v>
      </c>
      <c r="Z285" s="3">
        <v>42795</v>
      </c>
      <c r="AA285" s="3">
        <v>43100</v>
      </c>
      <c r="AB285" s="1" t="s">
        <v>324</v>
      </c>
      <c r="AC285" s="1" t="s">
        <v>71</v>
      </c>
      <c r="AD285" s="1" t="s">
        <v>43</v>
      </c>
    </row>
    <row r="286" spans="1:30" x14ac:dyDescent="0.2">
      <c r="A286" s="1" t="str">
        <f t="shared" si="8"/>
        <v>1161124441E8</v>
      </c>
      <c r="B286" s="1" t="s">
        <v>28</v>
      </c>
      <c r="C286" s="1" t="s">
        <v>29</v>
      </c>
      <c r="D286" s="1" t="s">
        <v>30</v>
      </c>
      <c r="E286" s="1" t="s">
        <v>31</v>
      </c>
      <c r="F286" s="1" t="s">
        <v>1846</v>
      </c>
      <c r="G286" s="1" t="s">
        <v>1847</v>
      </c>
      <c r="H286" s="1" t="s">
        <v>1183</v>
      </c>
      <c r="I286" s="1" t="s">
        <v>1848</v>
      </c>
      <c r="J286" s="1" t="s">
        <v>2349</v>
      </c>
      <c r="K286" s="1" t="s">
        <v>32</v>
      </c>
      <c r="L286" s="1" t="s">
        <v>32</v>
      </c>
      <c r="M286" s="1" t="s">
        <v>45</v>
      </c>
      <c r="N286" s="1" t="s">
        <v>46</v>
      </c>
      <c r="O286" s="1" t="s">
        <v>56</v>
      </c>
      <c r="P286" s="1" t="s">
        <v>1985</v>
      </c>
      <c r="Q286" s="1" t="s">
        <v>1986</v>
      </c>
      <c r="R286" s="1" t="s">
        <v>1987</v>
      </c>
      <c r="S286" s="1" t="str">
        <f t="shared" si="9"/>
        <v>TRUJILLO ORTIZ DE ORUE, HECTOR ANIBAL</v>
      </c>
      <c r="T286" s="1" t="s">
        <v>63</v>
      </c>
      <c r="U286" s="1" t="s">
        <v>51</v>
      </c>
      <c r="V286" s="1" t="s">
        <v>891</v>
      </c>
      <c r="W286" s="1" t="s">
        <v>1988</v>
      </c>
      <c r="X286" s="3">
        <v>25094</v>
      </c>
      <c r="Y286" s="1" t="s">
        <v>1989</v>
      </c>
      <c r="Z286" s="3">
        <v>42795</v>
      </c>
      <c r="AA286" s="3">
        <v>43100</v>
      </c>
      <c r="AB286" s="1" t="s">
        <v>41</v>
      </c>
      <c r="AC286" s="1" t="s">
        <v>42</v>
      </c>
      <c r="AD286" s="1" t="s">
        <v>43</v>
      </c>
    </row>
    <row r="287" spans="1:30" x14ac:dyDescent="0.2">
      <c r="A287" s="1" t="str">
        <f t="shared" si="8"/>
        <v>1161124441E9</v>
      </c>
      <c r="B287" s="1" t="s">
        <v>28</v>
      </c>
      <c r="C287" s="1" t="s">
        <v>29</v>
      </c>
      <c r="D287" s="1" t="s">
        <v>30</v>
      </c>
      <c r="E287" s="1" t="s">
        <v>31</v>
      </c>
      <c r="F287" s="1" t="s">
        <v>1846</v>
      </c>
      <c r="G287" s="1" t="s">
        <v>1847</v>
      </c>
      <c r="H287" s="1" t="s">
        <v>1183</v>
      </c>
      <c r="I287" s="1" t="s">
        <v>1848</v>
      </c>
      <c r="J287" s="1" t="s">
        <v>2354</v>
      </c>
      <c r="K287" s="1" t="s">
        <v>32</v>
      </c>
      <c r="L287" s="1" t="s">
        <v>32</v>
      </c>
      <c r="M287" s="1" t="s">
        <v>45</v>
      </c>
      <c r="N287" s="1" t="s">
        <v>46</v>
      </c>
      <c r="O287" s="1" t="s">
        <v>56</v>
      </c>
      <c r="P287" s="1" t="s">
        <v>403</v>
      </c>
      <c r="Q287" s="1" t="s">
        <v>634</v>
      </c>
      <c r="R287" s="1" t="s">
        <v>2355</v>
      </c>
      <c r="S287" s="1" t="str">
        <f t="shared" si="9"/>
        <v>TURPO PANCCA, ILDIFONZO WALTER</v>
      </c>
      <c r="T287" s="1" t="s">
        <v>38</v>
      </c>
      <c r="U287" s="1" t="s">
        <v>51</v>
      </c>
      <c r="V287" s="1" t="s">
        <v>52</v>
      </c>
      <c r="W287" s="1" t="s">
        <v>2356</v>
      </c>
      <c r="X287" s="3">
        <v>24860</v>
      </c>
      <c r="Y287" s="1" t="s">
        <v>2357</v>
      </c>
      <c r="AB287" s="1" t="s">
        <v>41</v>
      </c>
      <c r="AC287" s="1" t="s">
        <v>42</v>
      </c>
      <c r="AD287" s="1" t="s">
        <v>43</v>
      </c>
    </row>
    <row r="288" spans="1:30" x14ac:dyDescent="0.2">
      <c r="A288" s="1" t="str">
        <f t="shared" si="8"/>
        <v>1161124451E0</v>
      </c>
      <c r="B288" s="1" t="s">
        <v>28</v>
      </c>
      <c r="C288" s="1" t="s">
        <v>29</v>
      </c>
      <c r="D288" s="1" t="s">
        <v>30</v>
      </c>
      <c r="E288" s="1" t="s">
        <v>31</v>
      </c>
      <c r="F288" s="1" t="s">
        <v>1846</v>
      </c>
      <c r="G288" s="1" t="s">
        <v>1847</v>
      </c>
      <c r="H288" s="1" t="s">
        <v>1183</v>
      </c>
      <c r="I288" s="1" t="s">
        <v>1848</v>
      </c>
      <c r="J288" s="1" t="s">
        <v>2358</v>
      </c>
      <c r="K288" s="1" t="s">
        <v>32</v>
      </c>
      <c r="L288" s="1" t="s">
        <v>32</v>
      </c>
      <c r="M288" s="1" t="s">
        <v>45</v>
      </c>
      <c r="N288" s="1" t="s">
        <v>46</v>
      </c>
      <c r="O288" s="1" t="s">
        <v>56</v>
      </c>
      <c r="P288" s="1" t="s">
        <v>610</v>
      </c>
      <c r="Q288" s="1" t="s">
        <v>241</v>
      </c>
      <c r="R288" s="1" t="s">
        <v>2359</v>
      </c>
      <c r="S288" s="1" t="str">
        <f t="shared" si="9"/>
        <v>VIZCARRA ARCE, MARIA AYDEE</v>
      </c>
      <c r="T288" s="1" t="s">
        <v>38</v>
      </c>
      <c r="U288" s="1" t="s">
        <v>51</v>
      </c>
      <c r="V288" s="1" t="s">
        <v>52</v>
      </c>
      <c r="W288" s="1" t="s">
        <v>2360</v>
      </c>
      <c r="X288" s="3">
        <v>25225</v>
      </c>
      <c r="Y288" s="1" t="s">
        <v>2361</v>
      </c>
      <c r="AB288" s="1" t="s">
        <v>41</v>
      </c>
      <c r="AC288" s="1" t="s">
        <v>42</v>
      </c>
      <c r="AD288" s="1" t="s">
        <v>43</v>
      </c>
    </row>
    <row r="289" spans="1:30" x14ac:dyDescent="0.2">
      <c r="A289" s="1" t="str">
        <f t="shared" si="8"/>
        <v>1161124451E1</v>
      </c>
      <c r="B289" s="1" t="s">
        <v>28</v>
      </c>
      <c r="C289" s="1" t="s">
        <v>29</v>
      </c>
      <c r="D289" s="1" t="s">
        <v>30</v>
      </c>
      <c r="E289" s="1" t="s">
        <v>31</v>
      </c>
      <c r="F289" s="1" t="s">
        <v>1846</v>
      </c>
      <c r="G289" s="1" t="s">
        <v>1847</v>
      </c>
      <c r="H289" s="1" t="s">
        <v>1183</v>
      </c>
      <c r="I289" s="1" t="s">
        <v>1848</v>
      </c>
      <c r="J289" s="1" t="s">
        <v>2362</v>
      </c>
      <c r="K289" s="1" t="s">
        <v>32</v>
      </c>
      <c r="L289" s="1" t="s">
        <v>32</v>
      </c>
      <c r="M289" s="1" t="s">
        <v>45</v>
      </c>
      <c r="N289" s="1" t="s">
        <v>46</v>
      </c>
      <c r="O289" s="1" t="s">
        <v>2363</v>
      </c>
      <c r="P289" s="1" t="s">
        <v>343</v>
      </c>
      <c r="Q289" s="1" t="s">
        <v>2364</v>
      </c>
      <c r="R289" s="1" t="s">
        <v>2365</v>
      </c>
      <c r="S289" s="1" t="str">
        <f t="shared" si="9"/>
        <v>VARGAS SIHUINTA, ROBERTO CARLOS</v>
      </c>
      <c r="T289" s="1" t="s">
        <v>55</v>
      </c>
      <c r="U289" s="1" t="s">
        <v>51</v>
      </c>
      <c r="V289" s="1" t="s">
        <v>52</v>
      </c>
      <c r="W289" s="1" t="s">
        <v>2366</v>
      </c>
      <c r="X289" s="3">
        <v>28570</v>
      </c>
      <c r="Y289" s="1" t="s">
        <v>2367</v>
      </c>
      <c r="AB289" s="1" t="s">
        <v>41</v>
      </c>
      <c r="AC289" s="1" t="s">
        <v>42</v>
      </c>
      <c r="AD289" s="1" t="s">
        <v>43</v>
      </c>
    </row>
    <row r="290" spans="1:30" x14ac:dyDescent="0.2">
      <c r="A290" s="1" t="str">
        <f t="shared" si="8"/>
        <v>1161124451E3</v>
      </c>
      <c r="B290" s="1" t="s">
        <v>28</v>
      </c>
      <c r="C290" s="1" t="s">
        <v>29</v>
      </c>
      <c r="D290" s="1" t="s">
        <v>30</v>
      </c>
      <c r="E290" s="1" t="s">
        <v>31</v>
      </c>
      <c r="F290" s="1" t="s">
        <v>1846</v>
      </c>
      <c r="G290" s="1" t="s">
        <v>1847</v>
      </c>
      <c r="H290" s="1" t="s">
        <v>1183</v>
      </c>
      <c r="I290" s="1" t="s">
        <v>1848</v>
      </c>
      <c r="J290" s="1" t="s">
        <v>2368</v>
      </c>
      <c r="K290" s="1" t="s">
        <v>32</v>
      </c>
      <c r="L290" s="1" t="s">
        <v>32</v>
      </c>
      <c r="M290" s="1" t="s">
        <v>45</v>
      </c>
      <c r="N290" s="1" t="s">
        <v>46</v>
      </c>
      <c r="O290" s="1" t="s">
        <v>56</v>
      </c>
      <c r="P290" s="1" t="s">
        <v>134</v>
      </c>
      <c r="Q290" s="1" t="s">
        <v>208</v>
      </c>
      <c r="R290" s="1" t="s">
        <v>2369</v>
      </c>
      <c r="S290" s="1" t="str">
        <f t="shared" si="9"/>
        <v>FLORES CHAVEZ, JOEL BRUNO</v>
      </c>
      <c r="T290" s="1" t="s">
        <v>50</v>
      </c>
      <c r="U290" s="1" t="s">
        <v>51</v>
      </c>
      <c r="V290" s="1" t="s">
        <v>52</v>
      </c>
      <c r="W290" s="1" t="s">
        <v>2370</v>
      </c>
      <c r="X290" s="3">
        <v>24975</v>
      </c>
      <c r="Y290" s="1" t="s">
        <v>2371</v>
      </c>
      <c r="AB290" s="1" t="s">
        <v>41</v>
      </c>
      <c r="AC290" s="1" t="s">
        <v>42</v>
      </c>
      <c r="AD290" s="1" t="s">
        <v>43</v>
      </c>
    </row>
    <row r="291" spans="1:30" x14ac:dyDescent="0.2">
      <c r="A291" s="1" t="str">
        <f t="shared" si="8"/>
        <v>1161124451E5</v>
      </c>
      <c r="B291" s="1" t="s">
        <v>28</v>
      </c>
      <c r="C291" s="1" t="s">
        <v>29</v>
      </c>
      <c r="D291" s="1" t="s">
        <v>30</v>
      </c>
      <c r="E291" s="1" t="s">
        <v>31</v>
      </c>
      <c r="F291" s="1" t="s">
        <v>1846</v>
      </c>
      <c r="G291" s="1" t="s">
        <v>1847</v>
      </c>
      <c r="H291" s="1" t="s">
        <v>1183</v>
      </c>
      <c r="I291" s="1" t="s">
        <v>1848</v>
      </c>
      <c r="J291" s="1" t="s">
        <v>2372</v>
      </c>
      <c r="K291" s="1" t="s">
        <v>32</v>
      </c>
      <c r="L291" s="1" t="s">
        <v>32</v>
      </c>
      <c r="M291" s="1" t="s">
        <v>45</v>
      </c>
      <c r="N291" s="1" t="s">
        <v>46</v>
      </c>
      <c r="O291" s="1" t="s">
        <v>56</v>
      </c>
      <c r="P291" s="1" t="s">
        <v>140</v>
      </c>
      <c r="Q291" s="1" t="s">
        <v>277</v>
      </c>
      <c r="R291" s="1" t="s">
        <v>2373</v>
      </c>
      <c r="S291" s="1" t="str">
        <f t="shared" si="9"/>
        <v>VELASQUEZ PAUCAR, FRANCISCO MELQUIADES</v>
      </c>
      <c r="T291" s="1" t="s">
        <v>55</v>
      </c>
      <c r="U291" s="1" t="s">
        <v>51</v>
      </c>
      <c r="V291" s="1" t="s">
        <v>52</v>
      </c>
      <c r="W291" s="1" t="s">
        <v>2374</v>
      </c>
      <c r="X291" s="3">
        <v>23947</v>
      </c>
      <c r="Y291" s="1" t="s">
        <v>2375</v>
      </c>
      <c r="AB291" s="1" t="s">
        <v>41</v>
      </c>
      <c r="AC291" s="1" t="s">
        <v>42</v>
      </c>
      <c r="AD291" s="1" t="s">
        <v>43</v>
      </c>
    </row>
    <row r="292" spans="1:30" x14ac:dyDescent="0.2">
      <c r="A292" s="1" t="str">
        <f t="shared" si="8"/>
        <v>1161124451E8</v>
      </c>
      <c r="B292" s="1" t="s">
        <v>28</v>
      </c>
      <c r="C292" s="1" t="s">
        <v>29</v>
      </c>
      <c r="D292" s="1" t="s">
        <v>30</v>
      </c>
      <c r="E292" s="1" t="s">
        <v>31</v>
      </c>
      <c r="F292" s="1" t="s">
        <v>1846</v>
      </c>
      <c r="G292" s="1" t="s">
        <v>1847</v>
      </c>
      <c r="H292" s="1" t="s">
        <v>1183</v>
      </c>
      <c r="I292" s="1" t="s">
        <v>1848</v>
      </c>
      <c r="J292" s="1" t="s">
        <v>2376</v>
      </c>
      <c r="K292" s="1" t="s">
        <v>32</v>
      </c>
      <c r="L292" s="1" t="s">
        <v>32</v>
      </c>
      <c r="M292" s="1" t="s">
        <v>45</v>
      </c>
      <c r="N292" s="1" t="s">
        <v>46</v>
      </c>
      <c r="O292" s="1" t="s">
        <v>56</v>
      </c>
      <c r="P292" s="1" t="s">
        <v>61</v>
      </c>
      <c r="Q292" s="1" t="s">
        <v>770</v>
      </c>
      <c r="R292" s="1" t="s">
        <v>1063</v>
      </c>
      <c r="S292" s="1" t="str">
        <f t="shared" si="9"/>
        <v>VILCA CAPAQUIRA, CELESTINO</v>
      </c>
      <c r="T292" s="1" t="s">
        <v>38</v>
      </c>
      <c r="U292" s="1" t="s">
        <v>51</v>
      </c>
      <c r="V292" s="1" t="s">
        <v>52</v>
      </c>
      <c r="W292" s="1" t="s">
        <v>2377</v>
      </c>
      <c r="X292" s="3">
        <v>23473</v>
      </c>
      <c r="Y292" s="1" t="s">
        <v>2378</v>
      </c>
      <c r="AB292" s="1" t="s">
        <v>41</v>
      </c>
      <c r="AC292" s="1" t="s">
        <v>42</v>
      </c>
      <c r="AD292" s="1" t="s">
        <v>43</v>
      </c>
    </row>
    <row r="293" spans="1:30" x14ac:dyDescent="0.2">
      <c r="A293" s="1" t="str">
        <f t="shared" si="8"/>
        <v>1161124461E3</v>
      </c>
      <c r="B293" s="1" t="s">
        <v>28</v>
      </c>
      <c r="C293" s="1" t="s">
        <v>29</v>
      </c>
      <c r="D293" s="1" t="s">
        <v>30</v>
      </c>
      <c r="E293" s="1" t="s">
        <v>31</v>
      </c>
      <c r="F293" s="1" t="s">
        <v>1846</v>
      </c>
      <c r="G293" s="1" t="s">
        <v>1847</v>
      </c>
      <c r="H293" s="1" t="s">
        <v>1183</v>
      </c>
      <c r="I293" s="1" t="s">
        <v>1848</v>
      </c>
      <c r="J293" s="1" t="s">
        <v>2379</v>
      </c>
      <c r="K293" s="1" t="s">
        <v>32</v>
      </c>
      <c r="L293" s="1" t="s">
        <v>32</v>
      </c>
      <c r="M293" s="1" t="s">
        <v>45</v>
      </c>
      <c r="N293" s="1" t="s">
        <v>46</v>
      </c>
      <c r="O293" s="1" t="s">
        <v>56</v>
      </c>
      <c r="P293" s="1" t="s">
        <v>173</v>
      </c>
      <c r="Q293" s="1" t="s">
        <v>134</v>
      </c>
      <c r="R293" s="1" t="s">
        <v>2380</v>
      </c>
      <c r="S293" s="1" t="str">
        <f t="shared" si="9"/>
        <v>YUCRA FLORES, ROGER FERNANDO</v>
      </c>
      <c r="T293" s="1" t="s">
        <v>63</v>
      </c>
      <c r="U293" s="1" t="s">
        <v>51</v>
      </c>
      <c r="V293" s="1" t="s">
        <v>52</v>
      </c>
      <c r="W293" s="1" t="s">
        <v>2381</v>
      </c>
      <c r="X293" s="3">
        <v>24259</v>
      </c>
      <c r="Y293" s="1" t="s">
        <v>2382</v>
      </c>
      <c r="AB293" s="1" t="s">
        <v>41</v>
      </c>
      <c r="AC293" s="1" t="s">
        <v>42</v>
      </c>
      <c r="AD293" s="1" t="s">
        <v>43</v>
      </c>
    </row>
    <row r="294" spans="1:30" x14ac:dyDescent="0.2">
      <c r="A294" s="1" t="str">
        <f t="shared" si="8"/>
        <v>1161124461E5</v>
      </c>
      <c r="B294" s="1" t="s">
        <v>28</v>
      </c>
      <c r="C294" s="1" t="s">
        <v>29</v>
      </c>
      <c r="D294" s="1" t="s">
        <v>30</v>
      </c>
      <c r="E294" s="1" t="s">
        <v>31</v>
      </c>
      <c r="F294" s="1" t="s">
        <v>1846</v>
      </c>
      <c r="G294" s="1" t="s">
        <v>1847</v>
      </c>
      <c r="H294" s="1" t="s">
        <v>1183</v>
      </c>
      <c r="I294" s="1" t="s">
        <v>1848</v>
      </c>
      <c r="J294" s="1" t="s">
        <v>2383</v>
      </c>
      <c r="K294" s="1" t="s">
        <v>32</v>
      </c>
      <c r="L294" s="1" t="s">
        <v>32</v>
      </c>
      <c r="M294" s="1" t="s">
        <v>45</v>
      </c>
      <c r="N294" s="1" t="s">
        <v>46</v>
      </c>
      <c r="O294" s="1" t="s">
        <v>56</v>
      </c>
      <c r="P294" s="1" t="s">
        <v>739</v>
      </c>
      <c r="Q294" s="1" t="s">
        <v>361</v>
      </c>
      <c r="R294" s="1" t="s">
        <v>395</v>
      </c>
      <c r="S294" s="1" t="str">
        <f t="shared" si="9"/>
        <v>ZAMALLOA QUENTA, EDGAR</v>
      </c>
      <c r="T294" s="1" t="s">
        <v>69</v>
      </c>
      <c r="U294" s="1" t="s">
        <v>51</v>
      </c>
      <c r="V294" s="1" t="s">
        <v>52</v>
      </c>
      <c r="W294" s="1" t="s">
        <v>2384</v>
      </c>
      <c r="X294" s="3">
        <v>25718</v>
      </c>
      <c r="Y294" s="1" t="s">
        <v>2385</v>
      </c>
      <c r="AB294" s="1" t="s">
        <v>41</v>
      </c>
      <c r="AC294" s="1" t="s">
        <v>42</v>
      </c>
      <c r="AD294" s="1" t="s">
        <v>43</v>
      </c>
    </row>
    <row r="295" spans="1:30" x14ac:dyDescent="0.2">
      <c r="A295" s="1" t="str">
        <f t="shared" si="8"/>
        <v>1161124461E7</v>
      </c>
      <c r="B295" s="1" t="s">
        <v>28</v>
      </c>
      <c r="C295" s="1" t="s">
        <v>29</v>
      </c>
      <c r="D295" s="1" t="s">
        <v>30</v>
      </c>
      <c r="E295" s="1" t="s">
        <v>31</v>
      </c>
      <c r="F295" s="1" t="s">
        <v>1846</v>
      </c>
      <c r="G295" s="1" t="s">
        <v>1847</v>
      </c>
      <c r="H295" s="1" t="s">
        <v>1183</v>
      </c>
      <c r="I295" s="1" t="s">
        <v>1848</v>
      </c>
      <c r="J295" s="1" t="s">
        <v>2386</v>
      </c>
      <c r="K295" s="1" t="s">
        <v>32</v>
      </c>
      <c r="L295" s="1" t="s">
        <v>32</v>
      </c>
      <c r="M295" s="1" t="s">
        <v>45</v>
      </c>
      <c r="N295" s="1" t="s">
        <v>46</v>
      </c>
      <c r="O295" s="1" t="s">
        <v>2387</v>
      </c>
      <c r="P295" s="1" t="s">
        <v>144</v>
      </c>
      <c r="Q295" s="1" t="s">
        <v>179</v>
      </c>
      <c r="R295" s="1" t="s">
        <v>1980</v>
      </c>
      <c r="S295" s="1" t="str">
        <f t="shared" si="9"/>
        <v>CARPIO PACHECO, AMERICO ESTEBAN</v>
      </c>
      <c r="T295" s="1" t="s">
        <v>63</v>
      </c>
      <c r="U295" s="1" t="s">
        <v>51</v>
      </c>
      <c r="V295" s="1" t="s">
        <v>891</v>
      </c>
      <c r="W295" s="1" t="s">
        <v>1981</v>
      </c>
      <c r="X295" s="3">
        <v>22496</v>
      </c>
      <c r="Y295" s="1" t="s">
        <v>1982</v>
      </c>
      <c r="Z295" s="3">
        <v>42795</v>
      </c>
      <c r="AA295" s="3">
        <v>43100</v>
      </c>
      <c r="AB295" s="1" t="s">
        <v>41</v>
      </c>
      <c r="AC295" s="1" t="s">
        <v>42</v>
      </c>
      <c r="AD295" s="1" t="s">
        <v>43</v>
      </c>
    </row>
    <row r="296" spans="1:30" x14ac:dyDescent="0.2">
      <c r="A296" s="1" t="str">
        <f t="shared" si="8"/>
        <v>1161124461E7</v>
      </c>
      <c r="B296" s="1" t="s">
        <v>28</v>
      </c>
      <c r="C296" s="1" t="s">
        <v>29</v>
      </c>
      <c r="D296" s="1" t="s">
        <v>30</v>
      </c>
      <c r="E296" s="1" t="s">
        <v>31</v>
      </c>
      <c r="F296" s="1" t="s">
        <v>1846</v>
      </c>
      <c r="G296" s="1" t="s">
        <v>1847</v>
      </c>
      <c r="H296" s="1" t="s">
        <v>1183</v>
      </c>
      <c r="I296" s="1" t="s">
        <v>1848</v>
      </c>
      <c r="J296" s="1" t="s">
        <v>2386</v>
      </c>
      <c r="K296" s="1" t="s">
        <v>32</v>
      </c>
      <c r="L296" s="1" t="s">
        <v>32</v>
      </c>
      <c r="M296" s="1" t="s">
        <v>45</v>
      </c>
      <c r="N296" s="1" t="s">
        <v>66</v>
      </c>
      <c r="O296" s="1" t="s">
        <v>2388</v>
      </c>
      <c r="P296" s="1" t="s">
        <v>597</v>
      </c>
      <c r="Q296" s="1" t="s">
        <v>58</v>
      </c>
      <c r="R296" s="1" t="s">
        <v>1170</v>
      </c>
      <c r="S296" s="1" t="str">
        <f t="shared" si="9"/>
        <v>LORENZO ARPASI, VICTORIANO</v>
      </c>
      <c r="T296" s="1" t="s">
        <v>69</v>
      </c>
      <c r="U296" s="1" t="s">
        <v>51</v>
      </c>
      <c r="V296" s="1" t="s">
        <v>52</v>
      </c>
      <c r="W296" s="1" t="s">
        <v>2389</v>
      </c>
      <c r="X296" s="3">
        <v>25650</v>
      </c>
      <c r="Y296" s="1" t="s">
        <v>2390</v>
      </c>
      <c r="Z296" s="3">
        <v>42857</v>
      </c>
      <c r="AA296" s="3">
        <v>43100</v>
      </c>
      <c r="AB296" s="1" t="s">
        <v>324</v>
      </c>
      <c r="AC296" s="1" t="s">
        <v>71</v>
      </c>
      <c r="AD296" s="1" t="s">
        <v>43</v>
      </c>
    </row>
    <row r="297" spans="1:30" x14ac:dyDescent="0.2">
      <c r="A297" s="1" t="str">
        <f t="shared" si="8"/>
        <v>1161124481E1</v>
      </c>
      <c r="B297" s="1" t="s">
        <v>28</v>
      </c>
      <c r="C297" s="1" t="s">
        <v>29</v>
      </c>
      <c r="D297" s="1" t="s">
        <v>30</v>
      </c>
      <c r="E297" s="1" t="s">
        <v>31</v>
      </c>
      <c r="F297" s="1" t="s">
        <v>1846</v>
      </c>
      <c r="G297" s="1" t="s">
        <v>1847</v>
      </c>
      <c r="H297" s="1" t="s">
        <v>1183</v>
      </c>
      <c r="I297" s="1" t="s">
        <v>1848</v>
      </c>
      <c r="J297" s="1" t="s">
        <v>2391</v>
      </c>
      <c r="K297" s="1" t="s">
        <v>32</v>
      </c>
      <c r="L297" s="1" t="s">
        <v>32</v>
      </c>
      <c r="M297" s="1" t="s">
        <v>45</v>
      </c>
      <c r="N297" s="1" t="s">
        <v>66</v>
      </c>
      <c r="O297" s="1" t="s">
        <v>2392</v>
      </c>
      <c r="P297" s="1" t="s">
        <v>37</v>
      </c>
      <c r="Q297" s="1" t="s">
        <v>2393</v>
      </c>
      <c r="R297" s="1" t="s">
        <v>2394</v>
      </c>
      <c r="S297" s="1" t="str">
        <f t="shared" si="9"/>
        <v>ROQUE GUISADO, ZAIDA LILIANA</v>
      </c>
      <c r="T297" s="1" t="s">
        <v>69</v>
      </c>
      <c r="U297" s="1" t="s">
        <v>51</v>
      </c>
      <c r="V297" s="1" t="s">
        <v>52</v>
      </c>
      <c r="W297" s="1" t="s">
        <v>2395</v>
      </c>
      <c r="X297" s="3">
        <v>27823</v>
      </c>
      <c r="Y297" s="1" t="s">
        <v>2396</v>
      </c>
      <c r="Z297" s="3">
        <v>42795</v>
      </c>
      <c r="AA297" s="3">
        <v>43100</v>
      </c>
      <c r="AB297" s="1" t="s">
        <v>41</v>
      </c>
      <c r="AC297" s="1" t="s">
        <v>71</v>
      </c>
      <c r="AD297" s="1" t="s">
        <v>43</v>
      </c>
    </row>
    <row r="298" spans="1:30" x14ac:dyDescent="0.2">
      <c r="A298" s="1" t="str">
        <f t="shared" si="8"/>
        <v>1161124481E8</v>
      </c>
      <c r="B298" s="1" t="s">
        <v>28</v>
      </c>
      <c r="C298" s="1" t="s">
        <v>29</v>
      </c>
      <c r="D298" s="1" t="s">
        <v>30</v>
      </c>
      <c r="E298" s="1" t="s">
        <v>31</v>
      </c>
      <c r="F298" s="1" t="s">
        <v>1846</v>
      </c>
      <c r="G298" s="1" t="s">
        <v>1847</v>
      </c>
      <c r="H298" s="1" t="s">
        <v>1183</v>
      </c>
      <c r="I298" s="1" t="s">
        <v>1848</v>
      </c>
      <c r="J298" s="1" t="s">
        <v>2397</v>
      </c>
      <c r="K298" s="1" t="s">
        <v>32</v>
      </c>
      <c r="L298" s="1" t="s">
        <v>32</v>
      </c>
      <c r="M298" s="1" t="s">
        <v>45</v>
      </c>
      <c r="N298" s="1" t="s">
        <v>46</v>
      </c>
      <c r="O298" s="1" t="s">
        <v>2398</v>
      </c>
      <c r="P298" s="1" t="s">
        <v>165</v>
      </c>
      <c r="Q298" s="1" t="s">
        <v>310</v>
      </c>
      <c r="R298" s="1" t="s">
        <v>2399</v>
      </c>
      <c r="S298" s="1" t="str">
        <f t="shared" si="9"/>
        <v>PEREZ NINA, ABEL</v>
      </c>
      <c r="T298" s="1" t="s">
        <v>69</v>
      </c>
      <c r="U298" s="1" t="s">
        <v>51</v>
      </c>
      <c r="V298" s="1" t="s">
        <v>52</v>
      </c>
      <c r="W298" s="1" t="s">
        <v>2400</v>
      </c>
      <c r="X298" s="3">
        <v>25997</v>
      </c>
      <c r="Y298" s="1" t="s">
        <v>2401</v>
      </c>
      <c r="AB298" s="1" t="s">
        <v>41</v>
      </c>
      <c r="AC298" s="1" t="s">
        <v>42</v>
      </c>
      <c r="AD298" s="1" t="s">
        <v>43</v>
      </c>
    </row>
    <row r="299" spans="1:30" x14ac:dyDescent="0.2">
      <c r="A299" s="1" t="str">
        <f t="shared" si="8"/>
        <v>1161124491E2</v>
      </c>
      <c r="B299" s="1" t="s">
        <v>28</v>
      </c>
      <c r="C299" s="1" t="s">
        <v>29</v>
      </c>
      <c r="D299" s="1" t="s">
        <v>30</v>
      </c>
      <c r="E299" s="1" t="s">
        <v>31</v>
      </c>
      <c r="F299" s="1" t="s">
        <v>1846</v>
      </c>
      <c r="G299" s="1" t="s">
        <v>1847</v>
      </c>
      <c r="H299" s="1" t="s">
        <v>1183</v>
      </c>
      <c r="I299" s="1" t="s">
        <v>1848</v>
      </c>
      <c r="J299" s="1" t="s">
        <v>2402</v>
      </c>
      <c r="K299" s="1" t="s">
        <v>32</v>
      </c>
      <c r="L299" s="1" t="s">
        <v>32</v>
      </c>
      <c r="M299" s="1" t="s">
        <v>45</v>
      </c>
      <c r="N299" s="1" t="s">
        <v>46</v>
      </c>
      <c r="O299" s="1" t="s">
        <v>2403</v>
      </c>
      <c r="P299" s="1" t="s">
        <v>1072</v>
      </c>
      <c r="Q299" s="1" t="s">
        <v>320</v>
      </c>
      <c r="R299" s="1" t="s">
        <v>281</v>
      </c>
      <c r="S299" s="1" t="str">
        <f t="shared" si="9"/>
        <v>GUZMAN AGUILAR, EDITH</v>
      </c>
      <c r="T299" s="1" t="s">
        <v>50</v>
      </c>
      <c r="U299" s="1" t="s">
        <v>51</v>
      </c>
      <c r="V299" s="1" t="s">
        <v>52</v>
      </c>
      <c r="W299" s="1" t="s">
        <v>2404</v>
      </c>
      <c r="X299" s="3">
        <v>24001</v>
      </c>
      <c r="Y299" s="1" t="s">
        <v>2405</v>
      </c>
      <c r="AB299" s="1" t="s">
        <v>41</v>
      </c>
      <c r="AC299" s="1" t="s">
        <v>42</v>
      </c>
      <c r="AD299" s="1" t="s">
        <v>43</v>
      </c>
    </row>
    <row r="300" spans="1:30" x14ac:dyDescent="0.2">
      <c r="A300" s="1" t="str">
        <f t="shared" si="8"/>
        <v>1168214411E3</v>
      </c>
      <c r="B300" s="1" t="s">
        <v>28</v>
      </c>
      <c r="C300" s="1" t="s">
        <v>29</v>
      </c>
      <c r="D300" s="1" t="s">
        <v>30</v>
      </c>
      <c r="E300" s="1" t="s">
        <v>31</v>
      </c>
      <c r="F300" s="1" t="s">
        <v>1846</v>
      </c>
      <c r="G300" s="1" t="s">
        <v>1847</v>
      </c>
      <c r="H300" s="1" t="s">
        <v>1183</v>
      </c>
      <c r="I300" s="1" t="s">
        <v>1848</v>
      </c>
      <c r="J300" s="1" t="s">
        <v>2406</v>
      </c>
      <c r="K300" s="1" t="s">
        <v>32</v>
      </c>
      <c r="L300" s="1" t="s">
        <v>32</v>
      </c>
      <c r="M300" s="1" t="s">
        <v>45</v>
      </c>
      <c r="N300" s="1" t="s">
        <v>66</v>
      </c>
      <c r="O300" s="1" t="s">
        <v>2407</v>
      </c>
      <c r="P300" s="1" t="s">
        <v>134</v>
      </c>
      <c r="Q300" s="1" t="s">
        <v>83</v>
      </c>
      <c r="R300" s="1" t="s">
        <v>2408</v>
      </c>
      <c r="S300" s="1" t="str">
        <f t="shared" si="9"/>
        <v>FLORES CONDORI, MARILU</v>
      </c>
      <c r="T300" s="1" t="s">
        <v>69</v>
      </c>
      <c r="U300" s="1" t="s">
        <v>51</v>
      </c>
      <c r="V300" s="1" t="s">
        <v>52</v>
      </c>
      <c r="W300" s="1" t="s">
        <v>2409</v>
      </c>
      <c r="X300" s="3">
        <v>28870</v>
      </c>
      <c r="Y300" s="1" t="s">
        <v>2410</v>
      </c>
      <c r="Z300" s="3">
        <v>42795</v>
      </c>
      <c r="AA300" s="3">
        <v>43100</v>
      </c>
      <c r="AB300" s="1" t="s">
        <v>324</v>
      </c>
      <c r="AC300" s="1" t="s">
        <v>71</v>
      </c>
      <c r="AD300" s="1" t="s">
        <v>43</v>
      </c>
    </row>
    <row r="301" spans="1:30" x14ac:dyDescent="0.2">
      <c r="A301" s="1" t="str">
        <f t="shared" si="8"/>
        <v>1168214411E3</v>
      </c>
      <c r="B301" s="1" t="s">
        <v>28</v>
      </c>
      <c r="C301" s="1" t="s">
        <v>29</v>
      </c>
      <c r="D301" s="1" t="s">
        <v>30</v>
      </c>
      <c r="E301" s="1" t="s">
        <v>31</v>
      </c>
      <c r="F301" s="1" t="s">
        <v>1846</v>
      </c>
      <c r="G301" s="1" t="s">
        <v>1847</v>
      </c>
      <c r="H301" s="1" t="s">
        <v>1183</v>
      </c>
      <c r="I301" s="1" t="s">
        <v>1848</v>
      </c>
      <c r="J301" s="1" t="s">
        <v>2406</v>
      </c>
      <c r="K301" s="1" t="s">
        <v>32</v>
      </c>
      <c r="L301" s="1" t="s">
        <v>32</v>
      </c>
      <c r="M301" s="1" t="s">
        <v>45</v>
      </c>
      <c r="N301" s="1" t="s">
        <v>46</v>
      </c>
      <c r="O301" s="1" t="s">
        <v>2411</v>
      </c>
      <c r="P301" s="1" t="s">
        <v>146</v>
      </c>
      <c r="Q301" s="1" t="s">
        <v>91</v>
      </c>
      <c r="R301" s="1" t="s">
        <v>467</v>
      </c>
      <c r="S301" s="1" t="str">
        <f t="shared" si="9"/>
        <v>GONZALES ACHATA, FLOR DE MARIA</v>
      </c>
      <c r="T301" s="1" t="s">
        <v>63</v>
      </c>
      <c r="U301" s="1" t="s">
        <v>51</v>
      </c>
      <c r="V301" s="1" t="s">
        <v>891</v>
      </c>
      <c r="W301" s="1" t="s">
        <v>1873</v>
      </c>
      <c r="X301" s="3">
        <v>24713</v>
      </c>
      <c r="Y301" s="1" t="s">
        <v>1874</v>
      </c>
      <c r="Z301" s="3">
        <v>42795</v>
      </c>
      <c r="AA301" s="3">
        <v>43100</v>
      </c>
      <c r="AB301" s="1" t="s">
        <v>41</v>
      </c>
      <c r="AC301" s="1" t="s">
        <v>42</v>
      </c>
      <c r="AD301" s="1" t="s">
        <v>43</v>
      </c>
    </row>
    <row r="302" spans="1:30" x14ac:dyDescent="0.2">
      <c r="A302" s="1" t="str">
        <f t="shared" si="8"/>
        <v>21EV01700273</v>
      </c>
      <c r="B302" s="1" t="s">
        <v>28</v>
      </c>
      <c r="C302" s="1" t="s">
        <v>29</v>
      </c>
      <c r="D302" s="1" t="s">
        <v>30</v>
      </c>
      <c r="E302" s="1" t="s">
        <v>31</v>
      </c>
      <c r="F302" s="1" t="s">
        <v>1846</v>
      </c>
      <c r="G302" s="1" t="s">
        <v>1847</v>
      </c>
      <c r="H302" s="1" t="s">
        <v>1183</v>
      </c>
      <c r="I302" s="1" t="s">
        <v>1848</v>
      </c>
      <c r="J302" s="1" t="s">
        <v>2412</v>
      </c>
      <c r="K302" s="1" t="s">
        <v>32</v>
      </c>
      <c r="L302" s="1" t="s">
        <v>32</v>
      </c>
      <c r="M302" s="1" t="s">
        <v>1626</v>
      </c>
      <c r="N302" s="1" t="s">
        <v>66</v>
      </c>
      <c r="O302" s="1" t="s">
        <v>1627</v>
      </c>
      <c r="P302" s="1" t="s">
        <v>161</v>
      </c>
      <c r="Q302" s="1" t="s">
        <v>2413</v>
      </c>
      <c r="R302" s="1" t="s">
        <v>1095</v>
      </c>
      <c r="S302" s="1" t="str">
        <f t="shared" si="9"/>
        <v>RAMOS PATRICIO, ELIAS</v>
      </c>
      <c r="T302" s="1" t="s">
        <v>69</v>
      </c>
      <c r="U302" s="1" t="s">
        <v>51</v>
      </c>
      <c r="V302" s="1" t="s">
        <v>52</v>
      </c>
      <c r="W302" s="1" t="s">
        <v>2414</v>
      </c>
      <c r="X302" s="3">
        <v>30676</v>
      </c>
      <c r="Y302" s="1" t="s">
        <v>2415</v>
      </c>
      <c r="Z302" s="3">
        <v>42803</v>
      </c>
      <c r="AA302" s="3">
        <v>43100</v>
      </c>
      <c r="AB302" s="1" t="s">
        <v>127</v>
      </c>
      <c r="AC302" s="1" t="s">
        <v>71</v>
      </c>
      <c r="AD302" s="1" t="s">
        <v>43</v>
      </c>
    </row>
    <row r="303" spans="1:30" x14ac:dyDescent="0.2">
      <c r="A303" s="1" t="str">
        <f t="shared" si="8"/>
        <v>1161114401E1</v>
      </c>
      <c r="B303" s="1" t="s">
        <v>28</v>
      </c>
      <c r="C303" s="1" t="s">
        <v>29</v>
      </c>
      <c r="D303" s="1" t="s">
        <v>30</v>
      </c>
      <c r="E303" s="1" t="s">
        <v>31</v>
      </c>
      <c r="F303" s="1" t="s">
        <v>1846</v>
      </c>
      <c r="G303" s="1" t="s">
        <v>1847</v>
      </c>
      <c r="H303" s="1" t="s">
        <v>1183</v>
      </c>
      <c r="I303" s="1" t="s">
        <v>1848</v>
      </c>
      <c r="J303" s="1" t="s">
        <v>2416</v>
      </c>
      <c r="K303" s="1" t="s">
        <v>32</v>
      </c>
      <c r="L303" s="1" t="s">
        <v>84</v>
      </c>
      <c r="M303" s="1" t="s">
        <v>84</v>
      </c>
      <c r="N303" s="1" t="s">
        <v>46</v>
      </c>
      <c r="O303" s="1" t="s">
        <v>56</v>
      </c>
      <c r="P303" s="1" t="s">
        <v>121</v>
      </c>
      <c r="Q303" s="1" t="s">
        <v>317</v>
      </c>
      <c r="R303" s="1" t="s">
        <v>2417</v>
      </c>
      <c r="S303" s="1" t="str">
        <f t="shared" si="9"/>
        <v>PAREDES ZEA, HERNAN ARTURO</v>
      </c>
      <c r="T303" s="1" t="s">
        <v>44</v>
      </c>
      <c r="U303" s="1" t="s">
        <v>51</v>
      </c>
      <c r="V303" s="1" t="s">
        <v>52</v>
      </c>
      <c r="W303" s="1" t="s">
        <v>2418</v>
      </c>
      <c r="X303" s="3">
        <v>22069</v>
      </c>
      <c r="Y303" s="1" t="s">
        <v>2419</v>
      </c>
      <c r="AB303" s="1" t="s">
        <v>41</v>
      </c>
      <c r="AC303" s="1" t="s">
        <v>87</v>
      </c>
      <c r="AD303" s="1" t="s">
        <v>43</v>
      </c>
    </row>
    <row r="304" spans="1:30" x14ac:dyDescent="0.2">
      <c r="A304" s="1" t="str">
        <f t="shared" si="8"/>
        <v>1161114421E1</v>
      </c>
      <c r="B304" s="1" t="s">
        <v>28</v>
      </c>
      <c r="C304" s="1" t="s">
        <v>29</v>
      </c>
      <c r="D304" s="1" t="s">
        <v>30</v>
      </c>
      <c r="E304" s="1" t="s">
        <v>31</v>
      </c>
      <c r="F304" s="1" t="s">
        <v>1846</v>
      </c>
      <c r="G304" s="1" t="s">
        <v>1847</v>
      </c>
      <c r="H304" s="1" t="s">
        <v>1183</v>
      </c>
      <c r="I304" s="1" t="s">
        <v>1848</v>
      </c>
      <c r="J304" s="1" t="s">
        <v>2420</v>
      </c>
      <c r="K304" s="1" t="s">
        <v>32</v>
      </c>
      <c r="L304" s="1" t="s">
        <v>84</v>
      </c>
      <c r="M304" s="1" t="s">
        <v>84</v>
      </c>
      <c r="N304" s="1" t="s">
        <v>46</v>
      </c>
      <c r="O304" s="1" t="s">
        <v>56</v>
      </c>
      <c r="P304" s="1" t="s">
        <v>141</v>
      </c>
      <c r="Q304" s="1" t="s">
        <v>387</v>
      </c>
      <c r="R304" s="1" t="s">
        <v>2421</v>
      </c>
      <c r="S304" s="1" t="str">
        <f t="shared" si="9"/>
        <v>CRUZ TIQUILLOCA, SERAFIN RODOLFO</v>
      </c>
      <c r="T304" s="1" t="s">
        <v>44</v>
      </c>
      <c r="U304" s="1" t="s">
        <v>51</v>
      </c>
      <c r="V304" s="1" t="s">
        <v>52</v>
      </c>
      <c r="W304" s="1" t="s">
        <v>2422</v>
      </c>
      <c r="X304" s="3">
        <v>22566</v>
      </c>
      <c r="Y304" s="1" t="s">
        <v>2423</v>
      </c>
      <c r="AB304" s="1" t="s">
        <v>41</v>
      </c>
      <c r="AC304" s="1" t="s">
        <v>87</v>
      </c>
      <c r="AD304" s="1" t="s">
        <v>43</v>
      </c>
    </row>
    <row r="305" spans="1:30" x14ac:dyDescent="0.2">
      <c r="A305" s="1" t="str">
        <f t="shared" si="8"/>
        <v>1161114441E0</v>
      </c>
      <c r="B305" s="1" t="s">
        <v>28</v>
      </c>
      <c r="C305" s="1" t="s">
        <v>29</v>
      </c>
      <c r="D305" s="1" t="s">
        <v>30</v>
      </c>
      <c r="E305" s="1" t="s">
        <v>31</v>
      </c>
      <c r="F305" s="1" t="s">
        <v>1846</v>
      </c>
      <c r="G305" s="1" t="s">
        <v>1847</v>
      </c>
      <c r="H305" s="1" t="s">
        <v>1183</v>
      </c>
      <c r="I305" s="1" t="s">
        <v>1848</v>
      </c>
      <c r="J305" s="1" t="s">
        <v>2424</v>
      </c>
      <c r="K305" s="1" t="s">
        <v>32</v>
      </c>
      <c r="L305" s="1" t="s">
        <v>84</v>
      </c>
      <c r="M305" s="1" t="s">
        <v>84</v>
      </c>
      <c r="N305" s="1" t="s">
        <v>46</v>
      </c>
      <c r="O305" s="1" t="s">
        <v>2425</v>
      </c>
      <c r="P305" s="1" t="s">
        <v>159</v>
      </c>
      <c r="Q305" s="1" t="s">
        <v>104</v>
      </c>
      <c r="R305" s="1" t="s">
        <v>2426</v>
      </c>
      <c r="S305" s="1" t="str">
        <f t="shared" si="9"/>
        <v>LAURA CHARAJA, VICTOR ALFREDO</v>
      </c>
      <c r="T305" s="1" t="s">
        <v>44</v>
      </c>
      <c r="U305" s="1" t="s">
        <v>51</v>
      </c>
      <c r="V305" s="1" t="s">
        <v>52</v>
      </c>
      <c r="W305" s="1" t="s">
        <v>2427</v>
      </c>
      <c r="X305" s="3">
        <v>20819</v>
      </c>
      <c r="Y305" s="1" t="s">
        <v>2428</v>
      </c>
      <c r="AB305" s="1" t="s">
        <v>41</v>
      </c>
      <c r="AC305" s="1" t="s">
        <v>87</v>
      </c>
      <c r="AD305" s="1" t="s">
        <v>43</v>
      </c>
    </row>
    <row r="306" spans="1:30" x14ac:dyDescent="0.2">
      <c r="A306" s="1" t="str">
        <f t="shared" si="8"/>
        <v>1161114451E1</v>
      </c>
      <c r="B306" s="1" t="s">
        <v>28</v>
      </c>
      <c r="C306" s="1" t="s">
        <v>29</v>
      </c>
      <c r="D306" s="1" t="s">
        <v>30</v>
      </c>
      <c r="E306" s="1" t="s">
        <v>31</v>
      </c>
      <c r="F306" s="1" t="s">
        <v>1846</v>
      </c>
      <c r="G306" s="1" t="s">
        <v>1847</v>
      </c>
      <c r="H306" s="1" t="s">
        <v>1183</v>
      </c>
      <c r="I306" s="1" t="s">
        <v>1848</v>
      </c>
      <c r="J306" s="1" t="s">
        <v>2429</v>
      </c>
      <c r="K306" s="1" t="s">
        <v>32</v>
      </c>
      <c r="L306" s="1" t="s">
        <v>84</v>
      </c>
      <c r="M306" s="1" t="s">
        <v>84</v>
      </c>
      <c r="N306" s="1" t="s">
        <v>46</v>
      </c>
      <c r="O306" s="1" t="s">
        <v>56</v>
      </c>
      <c r="P306" s="1" t="s">
        <v>2430</v>
      </c>
      <c r="Q306" s="1" t="s">
        <v>1083</v>
      </c>
      <c r="R306" s="1" t="s">
        <v>2431</v>
      </c>
      <c r="S306" s="1" t="str">
        <f t="shared" si="9"/>
        <v>ESTOFANERO MARAZA, ISAAC</v>
      </c>
      <c r="T306" s="1" t="s">
        <v>44</v>
      </c>
      <c r="U306" s="1" t="s">
        <v>51</v>
      </c>
      <c r="V306" s="1" t="s">
        <v>52</v>
      </c>
      <c r="W306" s="1" t="s">
        <v>2432</v>
      </c>
      <c r="X306" s="3">
        <v>22800</v>
      </c>
      <c r="Y306" s="1" t="s">
        <v>2433</v>
      </c>
      <c r="AB306" s="1" t="s">
        <v>41</v>
      </c>
      <c r="AC306" s="1" t="s">
        <v>87</v>
      </c>
      <c r="AD306" s="1" t="s">
        <v>43</v>
      </c>
    </row>
    <row r="307" spans="1:30" x14ac:dyDescent="0.2">
      <c r="A307" s="1" t="str">
        <f t="shared" si="8"/>
        <v>1161114451E4</v>
      </c>
      <c r="B307" s="1" t="s">
        <v>28</v>
      </c>
      <c r="C307" s="1" t="s">
        <v>29</v>
      </c>
      <c r="D307" s="1" t="s">
        <v>30</v>
      </c>
      <c r="E307" s="1" t="s">
        <v>31</v>
      </c>
      <c r="F307" s="1" t="s">
        <v>1846</v>
      </c>
      <c r="G307" s="1" t="s">
        <v>1847</v>
      </c>
      <c r="H307" s="1" t="s">
        <v>1183</v>
      </c>
      <c r="I307" s="1" t="s">
        <v>1848</v>
      </c>
      <c r="J307" s="1" t="s">
        <v>2434</v>
      </c>
      <c r="K307" s="1" t="s">
        <v>32</v>
      </c>
      <c r="L307" s="1" t="s">
        <v>84</v>
      </c>
      <c r="M307" s="1" t="s">
        <v>84</v>
      </c>
      <c r="N307" s="1" t="s">
        <v>46</v>
      </c>
      <c r="O307" s="1" t="s">
        <v>56</v>
      </c>
      <c r="P307" s="1" t="s">
        <v>134</v>
      </c>
      <c r="Q307" s="1" t="s">
        <v>85</v>
      </c>
      <c r="R307" s="1" t="s">
        <v>2435</v>
      </c>
      <c r="S307" s="1" t="str">
        <f t="shared" si="9"/>
        <v>FLORES PINEDA, FREDDY</v>
      </c>
      <c r="T307" s="1" t="s">
        <v>44</v>
      </c>
      <c r="U307" s="1" t="s">
        <v>51</v>
      </c>
      <c r="V307" s="1" t="s">
        <v>52</v>
      </c>
      <c r="W307" s="1" t="s">
        <v>2436</v>
      </c>
      <c r="X307" s="3">
        <v>22705</v>
      </c>
      <c r="Y307" s="1" t="s">
        <v>2437</v>
      </c>
      <c r="AB307" s="1" t="s">
        <v>41</v>
      </c>
      <c r="AC307" s="1" t="s">
        <v>87</v>
      </c>
      <c r="AD307" s="1" t="s">
        <v>43</v>
      </c>
    </row>
    <row r="308" spans="1:30" x14ac:dyDescent="0.2">
      <c r="A308" s="1" t="str">
        <f t="shared" si="8"/>
        <v>1161114481E0</v>
      </c>
      <c r="B308" s="1" t="s">
        <v>28</v>
      </c>
      <c r="C308" s="1" t="s">
        <v>29</v>
      </c>
      <c r="D308" s="1" t="s">
        <v>30</v>
      </c>
      <c r="E308" s="1" t="s">
        <v>31</v>
      </c>
      <c r="F308" s="1" t="s">
        <v>1846</v>
      </c>
      <c r="G308" s="1" t="s">
        <v>1847</v>
      </c>
      <c r="H308" s="1" t="s">
        <v>1183</v>
      </c>
      <c r="I308" s="1" t="s">
        <v>1848</v>
      </c>
      <c r="J308" s="1" t="s">
        <v>2438</v>
      </c>
      <c r="K308" s="1" t="s">
        <v>32</v>
      </c>
      <c r="L308" s="1" t="s">
        <v>84</v>
      </c>
      <c r="M308" s="1" t="s">
        <v>84</v>
      </c>
      <c r="N308" s="1" t="s">
        <v>46</v>
      </c>
      <c r="O308" s="1" t="s">
        <v>56</v>
      </c>
      <c r="P308" s="1" t="s">
        <v>352</v>
      </c>
      <c r="Q308" s="1" t="s">
        <v>139</v>
      </c>
      <c r="R308" s="1" t="s">
        <v>2439</v>
      </c>
      <c r="S308" s="1" t="str">
        <f t="shared" si="9"/>
        <v>MENDOZA MACHACA, FRANCISCO ALFREDO</v>
      </c>
      <c r="T308" s="1" t="s">
        <v>44</v>
      </c>
      <c r="U308" s="1" t="s">
        <v>51</v>
      </c>
      <c r="V308" s="1" t="s">
        <v>52</v>
      </c>
      <c r="W308" s="1" t="s">
        <v>2440</v>
      </c>
      <c r="X308" s="3">
        <v>20350</v>
      </c>
      <c r="Y308" s="1" t="s">
        <v>2441</v>
      </c>
      <c r="AB308" s="1" t="s">
        <v>41</v>
      </c>
      <c r="AC308" s="1" t="s">
        <v>87</v>
      </c>
      <c r="AD308" s="1" t="s">
        <v>43</v>
      </c>
    </row>
    <row r="309" spans="1:30" x14ac:dyDescent="0.2">
      <c r="A309" s="1" t="str">
        <f t="shared" si="8"/>
        <v>1161114481E3</v>
      </c>
      <c r="B309" s="1" t="s">
        <v>28</v>
      </c>
      <c r="C309" s="1" t="s">
        <v>29</v>
      </c>
      <c r="D309" s="1" t="s">
        <v>30</v>
      </c>
      <c r="E309" s="1" t="s">
        <v>31</v>
      </c>
      <c r="F309" s="1" t="s">
        <v>1846</v>
      </c>
      <c r="G309" s="1" t="s">
        <v>1847</v>
      </c>
      <c r="H309" s="1" t="s">
        <v>1183</v>
      </c>
      <c r="I309" s="1" t="s">
        <v>1848</v>
      </c>
      <c r="J309" s="1" t="s">
        <v>2442</v>
      </c>
      <c r="K309" s="1" t="s">
        <v>32</v>
      </c>
      <c r="L309" s="1" t="s">
        <v>84</v>
      </c>
      <c r="M309" s="1" t="s">
        <v>84</v>
      </c>
      <c r="N309" s="1" t="s">
        <v>66</v>
      </c>
      <c r="O309" s="1" t="s">
        <v>2443</v>
      </c>
      <c r="P309" s="1" t="s">
        <v>250</v>
      </c>
      <c r="Q309" s="1" t="s">
        <v>2444</v>
      </c>
      <c r="R309" s="1" t="s">
        <v>2445</v>
      </c>
      <c r="S309" s="1" t="str">
        <f t="shared" si="9"/>
        <v>CHIPANA ANCACHI, ALAN DENIS</v>
      </c>
      <c r="T309" s="1" t="s">
        <v>44</v>
      </c>
      <c r="U309" s="1" t="s">
        <v>51</v>
      </c>
      <c r="V309" s="1" t="s">
        <v>52</v>
      </c>
      <c r="W309" s="1" t="s">
        <v>2446</v>
      </c>
      <c r="X309" s="3">
        <v>31759</v>
      </c>
      <c r="Y309" s="1" t="s">
        <v>2447</v>
      </c>
      <c r="Z309" s="3">
        <v>42795</v>
      </c>
      <c r="AA309" s="3">
        <v>43100</v>
      </c>
      <c r="AB309" s="1" t="s">
        <v>41</v>
      </c>
      <c r="AC309" s="1" t="s">
        <v>87</v>
      </c>
      <c r="AD309" s="1" t="s">
        <v>43</v>
      </c>
    </row>
    <row r="310" spans="1:30" x14ac:dyDescent="0.2">
      <c r="A310" s="1" t="str">
        <f t="shared" si="8"/>
        <v>1161124411E9</v>
      </c>
      <c r="B310" s="1" t="s">
        <v>28</v>
      </c>
      <c r="C310" s="1" t="s">
        <v>29</v>
      </c>
      <c r="D310" s="1" t="s">
        <v>30</v>
      </c>
      <c r="E310" s="1" t="s">
        <v>31</v>
      </c>
      <c r="F310" s="1" t="s">
        <v>1846</v>
      </c>
      <c r="G310" s="1" t="s">
        <v>1847</v>
      </c>
      <c r="H310" s="1" t="s">
        <v>1183</v>
      </c>
      <c r="I310" s="1" t="s">
        <v>1848</v>
      </c>
      <c r="J310" s="1" t="s">
        <v>2448</v>
      </c>
      <c r="K310" s="1" t="s">
        <v>32</v>
      </c>
      <c r="L310" s="1" t="s">
        <v>84</v>
      </c>
      <c r="M310" s="1" t="s">
        <v>84</v>
      </c>
      <c r="N310" s="1" t="s">
        <v>46</v>
      </c>
      <c r="O310" s="1" t="s">
        <v>56</v>
      </c>
      <c r="P310" s="1" t="s">
        <v>82</v>
      </c>
      <c r="Q310" s="1" t="s">
        <v>271</v>
      </c>
      <c r="R310" s="1" t="s">
        <v>1010</v>
      </c>
      <c r="S310" s="1" t="str">
        <f t="shared" si="9"/>
        <v>QUISPE PUMA, GUILLERMO</v>
      </c>
      <c r="T310" s="1" t="s">
        <v>44</v>
      </c>
      <c r="U310" s="1" t="s">
        <v>51</v>
      </c>
      <c r="V310" s="1" t="s">
        <v>52</v>
      </c>
      <c r="W310" s="1" t="s">
        <v>2449</v>
      </c>
      <c r="X310" s="3">
        <v>22822</v>
      </c>
      <c r="Y310" s="1" t="s">
        <v>2450</v>
      </c>
      <c r="AB310" s="1" t="s">
        <v>41</v>
      </c>
      <c r="AC310" s="1" t="s">
        <v>87</v>
      </c>
      <c r="AD310" s="1" t="s">
        <v>43</v>
      </c>
    </row>
    <row r="311" spans="1:30" x14ac:dyDescent="0.2">
      <c r="A311" s="1" t="str">
        <f t="shared" si="8"/>
        <v>1161124421E5</v>
      </c>
      <c r="B311" s="1" t="s">
        <v>28</v>
      </c>
      <c r="C311" s="1" t="s">
        <v>29</v>
      </c>
      <c r="D311" s="1" t="s">
        <v>30</v>
      </c>
      <c r="E311" s="1" t="s">
        <v>31</v>
      </c>
      <c r="F311" s="1" t="s">
        <v>1846</v>
      </c>
      <c r="G311" s="1" t="s">
        <v>1847</v>
      </c>
      <c r="H311" s="1" t="s">
        <v>1183</v>
      </c>
      <c r="I311" s="1" t="s">
        <v>1848</v>
      </c>
      <c r="J311" s="1" t="s">
        <v>2451</v>
      </c>
      <c r="K311" s="1" t="s">
        <v>32</v>
      </c>
      <c r="L311" s="1" t="s">
        <v>84</v>
      </c>
      <c r="M311" s="1" t="s">
        <v>84</v>
      </c>
      <c r="N311" s="1" t="s">
        <v>46</v>
      </c>
      <c r="O311" s="1" t="s">
        <v>2452</v>
      </c>
      <c r="P311" s="1" t="s">
        <v>137</v>
      </c>
      <c r="Q311" s="1" t="s">
        <v>2453</v>
      </c>
      <c r="R311" s="1" t="s">
        <v>2454</v>
      </c>
      <c r="S311" s="1" t="str">
        <f t="shared" si="9"/>
        <v>HERRERA GANDARILLAS, ROGER RAMON</v>
      </c>
      <c r="T311" s="1" t="s">
        <v>44</v>
      </c>
      <c r="U311" s="1" t="s">
        <v>51</v>
      </c>
      <c r="V311" s="1" t="s">
        <v>52</v>
      </c>
      <c r="W311" s="1" t="s">
        <v>2455</v>
      </c>
      <c r="X311" s="3">
        <v>22524</v>
      </c>
      <c r="Y311" s="1" t="s">
        <v>2456</v>
      </c>
      <c r="AB311" s="1" t="s">
        <v>41</v>
      </c>
      <c r="AC311" s="1" t="s">
        <v>87</v>
      </c>
      <c r="AD311" s="1" t="s">
        <v>43</v>
      </c>
    </row>
    <row r="312" spans="1:30" x14ac:dyDescent="0.2">
      <c r="A312" s="1" t="str">
        <f t="shared" si="8"/>
        <v>1161124421E7</v>
      </c>
      <c r="B312" s="1" t="s">
        <v>28</v>
      </c>
      <c r="C312" s="1" t="s">
        <v>29</v>
      </c>
      <c r="D312" s="1" t="s">
        <v>30</v>
      </c>
      <c r="E312" s="1" t="s">
        <v>31</v>
      </c>
      <c r="F312" s="1" t="s">
        <v>1846</v>
      </c>
      <c r="G312" s="1" t="s">
        <v>1847</v>
      </c>
      <c r="H312" s="1" t="s">
        <v>1183</v>
      </c>
      <c r="I312" s="1" t="s">
        <v>1848</v>
      </c>
      <c r="J312" s="1" t="s">
        <v>2457</v>
      </c>
      <c r="K312" s="1" t="s">
        <v>32</v>
      </c>
      <c r="L312" s="1" t="s">
        <v>84</v>
      </c>
      <c r="M312" s="1" t="s">
        <v>84</v>
      </c>
      <c r="N312" s="1" t="s">
        <v>46</v>
      </c>
      <c r="O312" s="1" t="s">
        <v>56</v>
      </c>
      <c r="P312" s="1" t="s">
        <v>183</v>
      </c>
      <c r="Q312" s="1" t="s">
        <v>295</v>
      </c>
      <c r="R312" s="1" t="s">
        <v>977</v>
      </c>
      <c r="S312" s="1" t="str">
        <f t="shared" si="9"/>
        <v>ROJAS GORDILLO, MARCO ANTONIO</v>
      </c>
      <c r="T312" s="1" t="s">
        <v>44</v>
      </c>
      <c r="U312" s="1" t="s">
        <v>51</v>
      </c>
      <c r="V312" s="1" t="s">
        <v>52</v>
      </c>
      <c r="W312" s="1" t="s">
        <v>2458</v>
      </c>
      <c r="X312" s="3">
        <v>23541</v>
      </c>
      <c r="Y312" s="1" t="s">
        <v>2459</v>
      </c>
      <c r="AB312" s="1" t="s">
        <v>41</v>
      </c>
      <c r="AC312" s="1" t="s">
        <v>87</v>
      </c>
      <c r="AD312" s="1" t="s">
        <v>43</v>
      </c>
    </row>
    <row r="313" spans="1:30" x14ac:dyDescent="0.2">
      <c r="A313" s="1" t="str">
        <f t="shared" si="8"/>
        <v>1161124431E7</v>
      </c>
      <c r="B313" s="1" t="s">
        <v>28</v>
      </c>
      <c r="C313" s="1" t="s">
        <v>29</v>
      </c>
      <c r="D313" s="1" t="s">
        <v>30</v>
      </c>
      <c r="E313" s="1" t="s">
        <v>31</v>
      </c>
      <c r="F313" s="1" t="s">
        <v>1846</v>
      </c>
      <c r="G313" s="1" t="s">
        <v>1847</v>
      </c>
      <c r="H313" s="1" t="s">
        <v>1183</v>
      </c>
      <c r="I313" s="1" t="s">
        <v>1848</v>
      </c>
      <c r="J313" s="1" t="s">
        <v>2460</v>
      </c>
      <c r="K313" s="1" t="s">
        <v>32</v>
      </c>
      <c r="L313" s="1" t="s">
        <v>84</v>
      </c>
      <c r="M313" s="1" t="s">
        <v>84</v>
      </c>
      <c r="N313" s="1" t="s">
        <v>46</v>
      </c>
      <c r="O313" s="1" t="s">
        <v>2461</v>
      </c>
      <c r="P313" s="1" t="s">
        <v>1099</v>
      </c>
      <c r="Q313" s="1" t="s">
        <v>141</v>
      </c>
      <c r="R313" s="1" t="s">
        <v>974</v>
      </c>
      <c r="S313" s="1" t="str">
        <f t="shared" si="9"/>
        <v>ROMANI CRUZ, JUAN CARLOS</v>
      </c>
      <c r="T313" s="1" t="s">
        <v>44</v>
      </c>
      <c r="U313" s="1" t="s">
        <v>51</v>
      </c>
      <c r="V313" s="1" t="s">
        <v>52</v>
      </c>
      <c r="W313" s="1" t="s">
        <v>2462</v>
      </c>
      <c r="X313" s="3">
        <v>23627</v>
      </c>
      <c r="Y313" s="1" t="s">
        <v>2463</v>
      </c>
      <c r="AB313" s="1" t="s">
        <v>41</v>
      </c>
      <c r="AC313" s="1" t="s">
        <v>87</v>
      </c>
      <c r="AD313" s="1" t="s">
        <v>43</v>
      </c>
    </row>
    <row r="314" spans="1:30" x14ac:dyDescent="0.2">
      <c r="A314" s="1" t="str">
        <f t="shared" si="8"/>
        <v>1161124471E1</v>
      </c>
      <c r="B314" s="1" t="s">
        <v>28</v>
      </c>
      <c r="C314" s="1" t="s">
        <v>29</v>
      </c>
      <c r="D314" s="1" t="s">
        <v>30</v>
      </c>
      <c r="E314" s="1" t="s">
        <v>31</v>
      </c>
      <c r="F314" s="1" t="s">
        <v>1846</v>
      </c>
      <c r="G314" s="1" t="s">
        <v>1847</v>
      </c>
      <c r="H314" s="1" t="s">
        <v>1183</v>
      </c>
      <c r="I314" s="1" t="s">
        <v>1848</v>
      </c>
      <c r="J314" s="1" t="s">
        <v>2464</v>
      </c>
      <c r="K314" s="1" t="s">
        <v>97</v>
      </c>
      <c r="L314" s="1" t="s">
        <v>799</v>
      </c>
      <c r="M314" s="1" t="s">
        <v>2465</v>
      </c>
      <c r="N314" s="1" t="s">
        <v>46</v>
      </c>
      <c r="O314" s="1" t="s">
        <v>2466</v>
      </c>
      <c r="P314" s="1" t="s">
        <v>173</v>
      </c>
      <c r="Q314" s="1" t="s">
        <v>82</v>
      </c>
      <c r="R314" s="1" t="s">
        <v>2467</v>
      </c>
      <c r="S314" s="1" t="str">
        <f t="shared" si="9"/>
        <v>YUCRA QUISPE, LOURDES AMANDA</v>
      </c>
      <c r="T314" s="1" t="s">
        <v>839</v>
      </c>
      <c r="U314" s="1" t="s">
        <v>39</v>
      </c>
      <c r="V314" s="1" t="s">
        <v>52</v>
      </c>
      <c r="W314" s="1" t="s">
        <v>2468</v>
      </c>
      <c r="X314" s="3">
        <v>23427</v>
      </c>
      <c r="Y314" s="1" t="s">
        <v>2469</v>
      </c>
      <c r="AB314" s="1" t="s">
        <v>41</v>
      </c>
      <c r="AC314" s="1" t="s">
        <v>102</v>
      </c>
      <c r="AD314" s="1" t="s">
        <v>43</v>
      </c>
    </row>
    <row r="315" spans="1:30" x14ac:dyDescent="0.2">
      <c r="A315" s="1" t="str">
        <f t="shared" si="8"/>
        <v>921481215911</v>
      </c>
      <c r="B315" s="1" t="s">
        <v>28</v>
      </c>
      <c r="C315" s="1" t="s">
        <v>29</v>
      </c>
      <c r="D315" s="1" t="s">
        <v>30</v>
      </c>
      <c r="E315" s="1" t="s">
        <v>31</v>
      </c>
      <c r="F315" s="1" t="s">
        <v>1846</v>
      </c>
      <c r="G315" s="1" t="s">
        <v>1847</v>
      </c>
      <c r="H315" s="1" t="s">
        <v>1183</v>
      </c>
      <c r="I315" s="1" t="s">
        <v>1848</v>
      </c>
      <c r="J315" s="1" t="s">
        <v>2470</v>
      </c>
      <c r="K315" s="1" t="s">
        <v>97</v>
      </c>
      <c r="L315" s="1" t="s">
        <v>799</v>
      </c>
      <c r="M315" s="1" t="s">
        <v>2471</v>
      </c>
      <c r="N315" s="1" t="s">
        <v>46</v>
      </c>
      <c r="O315" s="1" t="s">
        <v>2472</v>
      </c>
      <c r="P315" s="1" t="s">
        <v>203</v>
      </c>
      <c r="Q315" s="1" t="s">
        <v>161</v>
      </c>
      <c r="R315" s="1" t="s">
        <v>945</v>
      </c>
      <c r="S315" s="1" t="str">
        <f t="shared" si="9"/>
        <v>APAZA RAMOS, PORFIRIO</v>
      </c>
      <c r="T315" s="1" t="s">
        <v>2473</v>
      </c>
      <c r="U315" s="1" t="s">
        <v>39</v>
      </c>
      <c r="V315" s="1" t="s">
        <v>52</v>
      </c>
      <c r="W315" s="1" t="s">
        <v>2474</v>
      </c>
      <c r="X315" s="3">
        <v>18387</v>
      </c>
      <c r="Y315" s="1" t="s">
        <v>2475</v>
      </c>
      <c r="AB315" s="1" t="s">
        <v>41</v>
      </c>
      <c r="AC315" s="1" t="s">
        <v>102</v>
      </c>
      <c r="AD315" s="1" t="s">
        <v>43</v>
      </c>
    </row>
    <row r="316" spans="1:30" x14ac:dyDescent="0.2">
      <c r="A316" s="1" t="str">
        <f t="shared" si="8"/>
        <v>1161114431E7</v>
      </c>
      <c r="B316" s="1" t="s">
        <v>28</v>
      </c>
      <c r="C316" s="1" t="s">
        <v>29</v>
      </c>
      <c r="D316" s="1" t="s">
        <v>30</v>
      </c>
      <c r="E316" s="1" t="s">
        <v>31</v>
      </c>
      <c r="F316" s="1" t="s">
        <v>1846</v>
      </c>
      <c r="G316" s="1" t="s">
        <v>1847</v>
      </c>
      <c r="H316" s="1" t="s">
        <v>1183</v>
      </c>
      <c r="I316" s="1" t="s">
        <v>1848</v>
      </c>
      <c r="J316" s="1" t="s">
        <v>2476</v>
      </c>
      <c r="K316" s="1" t="s">
        <v>97</v>
      </c>
      <c r="L316" s="1" t="s">
        <v>788</v>
      </c>
      <c r="M316" s="1" t="s">
        <v>2477</v>
      </c>
      <c r="N316" s="1" t="s">
        <v>46</v>
      </c>
      <c r="O316" s="1" t="s">
        <v>2478</v>
      </c>
      <c r="P316" s="1" t="s">
        <v>121</v>
      </c>
      <c r="Q316" s="1" t="s">
        <v>579</v>
      </c>
      <c r="R316" s="1" t="s">
        <v>2479</v>
      </c>
      <c r="S316" s="1" t="str">
        <f t="shared" si="9"/>
        <v>PAREDES COLCA, FEDERICO</v>
      </c>
      <c r="T316" s="1" t="s">
        <v>202</v>
      </c>
      <c r="U316" s="1" t="s">
        <v>39</v>
      </c>
      <c r="V316" s="1" t="s">
        <v>52</v>
      </c>
      <c r="W316" s="1" t="s">
        <v>2480</v>
      </c>
      <c r="X316" s="3">
        <v>24306</v>
      </c>
      <c r="Y316" s="1" t="s">
        <v>2481</v>
      </c>
      <c r="AB316" s="1" t="s">
        <v>41</v>
      </c>
      <c r="AC316" s="1" t="s">
        <v>102</v>
      </c>
      <c r="AD316" s="1" t="s">
        <v>43</v>
      </c>
    </row>
    <row r="317" spans="1:30" x14ac:dyDescent="0.2">
      <c r="A317" s="1" t="str">
        <f t="shared" si="8"/>
        <v>1161114431E8</v>
      </c>
      <c r="B317" s="1" t="s">
        <v>28</v>
      </c>
      <c r="C317" s="1" t="s">
        <v>29</v>
      </c>
      <c r="D317" s="1" t="s">
        <v>30</v>
      </c>
      <c r="E317" s="1" t="s">
        <v>31</v>
      </c>
      <c r="F317" s="1" t="s">
        <v>1846</v>
      </c>
      <c r="G317" s="1" t="s">
        <v>1847</v>
      </c>
      <c r="H317" s="1" t="s">
        <v>1183</v>
      </c>
      <c r="I317" s="1" t="s">
        <v>1848</v>
      </c>
      <c r="J317" s="1" t="s">
        <v>2482</v>
      </c>
      <c r="K317" s="1" t="s">
        <v>97</v>
      </c>
      <c r="L317" s="1" t="s">
        <v>788</v>
      </c>
      <c r="M317" s="1" t="s">
        <v>1659</v>
      </c>
      <c r="N317" s="1" t="s">
        <v>46</v>
      </c>
      <c r="O317" s="1" t="s">
        <v>56</v>
      </c>
      <c r="P317" s="1" t="s">
        <v>2483</v>
      </c>
      <c r="Q317" s="1" t="s">
        <v>2484</v>
      </c>
      <c r="R317" s="1" t="s">
        <v>2485</v>
      </c>
      <c r="S317" s="1" t="str">
        <f t="shared" si="9"/>
        <v>CISNEROS OJEDA, VILMA VICTORIA</v>
      </c>
      <c r="T317" s="1" t="s">
        <v>107</v>
      </c>
      <c r="U317" s="1" t="s">
        <v>39</v>
      </c>
      <c r="V317" s="1" t="s">
        <v>52</v>
      </c>
      <c r="W317" s="1" t="s">
        <v>2486</v>
      </c>
      <c r="X317" s="3">
        <v>19789</v>
      </c>
      <c r="Y317" s="1" t="s">
        <v>2487</v>
      </c>
      <c r="AB317" s="1" t="s">
        <v>41</v>
      </c>
      <c r="AC317" s="1" t="s">
        <v>102</v>
      </c>
      <c r="AD317" s="1" t="s">
        <v>43</v>
      </c>
    </row>
    <row r="318" spans="1:30" x14ac:dyDescent="0.2">
      <c r="A318" s="1" t="str">
        <f t="shared" si="8"/>
        <v>1161124411E8</v>
      </c>
      <c r="B318" s="1" t="s">
        <v>28</v>
      </c>
      <c r="C318" s="1" t="s">
        <v>29</v>
      </c>
      <c r="D318" s="1" t="s">
        <v>30</v>
      </c>
      <c r="E318" s="1" t="s">
        <v>31</v>
      </c>
      <c r="F318" s="1" t="s">
        <v>1846</v>
      </c>
      <c r="G318" s="1" t="s">
        <v>1847</v>
      </c>
      <c r="H318" s="1" t="s">
        <v>1183</v>
      </c>
      <c r="I318" s="1" t="s">
        <v>1848</v>
      </c>
      <c r="J318" s="1" t="s">
        <v>2488</v>
      </c>
      <c r="K318" s="1" t="s">
        <v>97</v>
      </c>
      <c r="L318" s="1" t="s">
        <v>788</v>
      </c>
      <c r="M318" s="1" t="s">
        <v>2489</v>
      </c>
      <c r="N318" s="1" t="s">
        <v>46</v>
      </c>
      <c r="O318" s="1" t="s">
        <v>56</v>
      </c>
      <c r="P318" s="1" t="s">
        <v>82</v>
      </c>
      <c r="Q318" s="1" t="s">
        <v>687</v>
      </c>
      <c r="R318" s="1" t="s">
        <v>769</v>
      </c>
      <c r="S318" s="1" t="str">
        <f t="shared" si="9"/>
        <v>QUISPE NINARAQUI, JUAN</v>
      </c>
      <c r="T318" s="1" t="s">
        <v>790</v>
      </c>
      <c r="U318" s="1" t="s">
        <v>39</v>
      </c>
      <c r="V318" s="1" t="s">
        <v>52</v>
      </c>
      <c r="W318" s="1" t="s">
        <v>2490</v>
      </c>
      <c r="X318" s="3">
        <v>21348</v>
      </c>
      <c r="Y318" s="1" t="s">
        <v>2491</v>
      </c>
      <c r="AB318" s="1" t="s">
        <v>41</v>
      </c>
      <c r="AC318" s="1" t="s">
        <v>102</v>
      </c>
      <c r="AD318" s="1" t="s">
        <v>43</v>
      </c>
    </row>
    <row r="319" spans="1:30" x14ac:dyDescent="0.2">
      <c r="A319" s="1" t="str">
        <f t="shared" si="8"/>
        <v>1161124431E9</v>
      </c>
      <c r="B319" s="1" t="s">
        <v>28</v>
      </c>
      <c r="C319" s="1" t="s">
        <v>29</v>
      </c>
      <c r="D319" s="1" t="s">
        <v>30</v>
      </c>
      <c r="E319" s="1" t="s">
        <v>31</v>
      </c>
      <c r="F319" s="1" t="s">
        <v>1846</v>
      </c>
      <c r="G319" s="1" t="s">
        <v>1847</v>
      </c>
      <c r="H319" s="1" t="s">
        <v>1183</v>
      </c>
      <c r="I319" s="1" t="s">
        <v>1848</v>
      </c>
      <c r="J319" s="1" t="s">
        <v>2492</v>
      </c>
      <c r="K319" s="1" t="s">
        <v>97</v>
      </c>
      <c r="L319" s="1" t="s">
        <v>788</v>
      </c>
      <c r="M319" s="1" t="s">
        <v>789</v>
      </c>
      <c r="N319" s="1" t="s">
        <v>46</v>
      </c>
      <c r="O319" s="1" t="s">
        <v>56</v>
      </c>
      <c r="P319" s="1" t="s">
        <v>248</v>
      </c>
      <c r="Q319" s="1" t="s">
        <v>212</v>
      </c>
      <c r="R319" s="1" t="s">
        <v>917</v>
      </c>
      <c r="S319" s="1" t="str">
        <f t="shared" si="9"/>
        <v>TICONA CANAZA, DELFINA</v>
      </c>
      <c r="T319" s="1" t="s">
        <v>790</v>
      </c>
      <c r="U319" s="1" t="s">
        <v>39</v>
      </c>
      <c r="V319" s="1" t="s">
        <v>52</v>
      </c>
      <c r="W319" s="1" t="s">
        <v>2493</v>
      </c>
      <c r="X319" s="3">
        <v>18880</v>
      </c>
      <c r="Y319" s="1" t="s">
        <v>2494</v>
      </c>
      <c r="AB319" s="1" t="s">
        <v>41</v>
      </c>
      <c r="AC319" s="1" t="s">
        <v>102</v>
      </c>
      <c r="AD319" s="1" t="s">
        <v>43</v>
      </c>
    </row>
    <row r="320" spans="1:30" x14ac:dyDescent="0.2">
      <c r="A320" s="1" t="str">
        <f t="shared" si="8"/>
        <v>1161124451E7</v>
      </c>
      <c r="B320" s="1" t="s">
        <v>28</v>
      </c>
      <c r="C320" s="1" t="s">
        <v>29</v>
      </c>
      <c r="D320" s="1" t="s">
        <v>30</v>
      </c>
      <c r="E320" s="1" t="s">
        <v>31</v>
      </c>
      <c r="F320" s="1" t="s">
        <v>1846</v>
      </c>
      <c r="G320" s="1" t="s">
        <v>1847</v>
      </c>
      <c r="H320" s="1" t="s">
        <v>1183</v>
      </c>
      <c r="I320" s="1" t="s">
        <v>1848</v>
      </c>
      <c r="J320" s="1" t="s">
        <v>2495</v>
      </c>
      <c r="K320" s="1" t="s">
        <v>97</v>
      </c>
      <c r="L320" s="1" t="s">
        <v>788</v>
      </c>
      <c r="M320" s="1" t="s">
        <v>840</v>
      </c>
      <c r="N320" s="1" t="s">
        <v>46</v>
      </c>
      <c r="O320" s="1" t="s">
        <v>56</v>
      </c>
      <c r="P320" s="1" t="s">
        <v>60</v>
      </c>
      <c r="Q320" s="1" t="s">
        <v>749</v>
      </c>
      <c r="R320" s="1" t="s">
        <v>616</v>
      </c>
      <c r="S320" s="1" t="str">
        <f t="shared" si="9"/>
        <v>ARIAS ADUVIRI, ALEJANDRINA</v>
      </c>
      <c r="T320" s="1" t="s">
        <v>107</v>
      </c>
      <c r="U320" s="1" t="s">
        <v>39</v>
      </c>
      <c r="V320" s="1" t="s">
        <v>52</v>
      </c>
      <c r="W320" s="1" t="s">
        <v>2496</v>
      </c>
      <c r="X320" s="3">
        <v>20315</v>
      </c>
      <c r="Y320" s="1" t="s">
        <v>2497</v>
      </c>
      <c r="AB320" s="1" t="s">
        <v>41</v>
      </c>
      <c r="AC320" s="1" t="s">
        <v>102</v>
      </c>
      <c r="AD320" s="1" t="s">
        <v>43</v>
      </c>
    </row>
    <row r="321" spans="1:30" x14ac:dyDescent="0.2">
      <c r="A321" s="1" t="str">
        <f t="shared" si="8"/>
        <v>1161124481E9</v>
      </c>
      <c r="B321" s="1" t="s">
        <v>28</v>
      </c>
      <c r="C321" s="1" t="s">
        <v>29</v>
      </c>
      <c r="D321" s="1" t="s">
        <v>30</v>
      </c>
      <c r="E321" s="1" t="s">
        <v>31</v>
      </c>
      <c r="F321" s="1" t="s">
        <v>1846</v>
      </c>
      <c r="G321" s="1" t="s">
        <v>1847</v>
      </c>
      <c r="H321" s="1" t="s">
        <v>1183</v>
      </c>
      <c r="I321" s="1" t="s">
        <v>1848</v>
      </c>
      <c r="J321" s="1" t="s">
        <v>2498</v>
      </c>
      <c r="K321" s="1" t="s">
        <v>97</v>
      </c>
      <c r="L321" s="1" t="s">
        <v>788</v>
      </c>
      <c r="M321" s="1" t="s">
        <v>1659</v>
      </c>
      <c r="N321" s="1" t="s">
        <v>46</v>
      </c>
      <c r="O321" s="1" t="s">
        <v>56</v>
      </c>
      <c r="P321" s="1" t="s">
        <v>698</v>
      </c>
      <c r="Q321" s="1" t="s">
        <v>1105</v>
      </c>
      <c r="R321" s="1" t="s">
        <v>1085</v>
      </c>
      <c r="S321" s="1" t="str">
        <f t="shared" si="9"/>
        <v>CCAMA GAMARRA, LOURDES MARIA</v>
      </c>
      <c r="T321" s="1" t="s">
        <v>790</v>
      </c>
      <c r="U321" s="1" t="s">
        <v>39</v>
      </c>
      <c r="V321" s="1" t="s">
        <v>52</v>
      </c>
      <c r="W321" s="1" t="s">
        <v>2499</v>
      </c>
      <c r="X321" s="3">
        <v>24072</v>
      </c>
      <c r="Y321" s="1" t="s">
        <v>2500</v>
      </c>
      <c r="AB321" s="1" t="s">
        <v>41</v>
      </c>
      <c r="AC321" s="1" t="s">
        <v>102</v>
      </c>
      <c r="AD321" s="1" t="s">
        <v>43</v>
      </c>
    </row>
    <row r="322" spans="1:30" x14ac:dyDescent="0.2">
      <c r="A322" s="1" t="str">
        <f t="shared" si="8"/>
        <v>1161124491E1</v>
      </c>
      <c r="B322" s="1" t="s">
        <v>28</v>
      </c>
      <c r="C322" s="1" t="s">
        <v>29</v>
      </c>
      <c r="D322" s="1" t="s">
        <v>30</v>
      </c>
      <c r="E322" s="1" t="s">
        <v>31</v>
      </c>
      <c r="F322" s="1" t="s">
        <v>1846</v>
      </c>
      <c r="G322" s="1" t="s">
        <v>1847</v>
      </c>
      <c r="H322" s="1" t="s">
        <v>1183</v>
      </c>
      <c r="I322" s="1" t="s">
        <v>1848</v>
      </c>
      <c r="J322" s="1" t="s">
        <v>2501</v>
      </c>
      <c r="K322" s="1" t="s">
        <v>97</v>
      </c>
      <c r="L322" s="1" t="s">
        <v>788</v>
      </c>
      <c r="M322" s="1" t="s">
        <v>1659</v>
      </c>
      <c r="N322" s="1" t="s">
        <v>46</v>
      </c>
      <c r="O322" s="1" t="s">
        <v>56</v>
      </c>
      <c r="P322" s="1" t="s">
        <v>158</v>
      </c>
      <c r="Q322" s="1" t="s">
        <v>402</v>
      </c>
      <c r="R322" s="1" t="s">
        <v>993</v>
      </c>
      <c r="S322" s="1" t="str">
        <f t="shared" si="9"/>
        <v>MACEDO RAMIREZ, ALFREDO</v>
      </c>
      <c r="T322" s="1" t="s">
        <v>333</v>
      </c>
      <c r="U322" s="1" t="s">
        <v>39</v>
      </c>
      <c r="V322" s="1" t="s">
        <v>52</v>
      </c>
      <c r="W322" s="1" t="s">
        <v>2502</v>
      </c>
      <c r="X322" s="3">
        <v>22811</v>
      </c>
      <c r="Y322" s="1" t="s">
        <v>2503</v>
      </c>
      <c r="AB322" s="1" t="s">
        <v>41</v>
      </c>
      <c r="AC322" s="1" t="s">
        <v>102</v>
      </c>
      <c r="AD322" s="1" t="s">
        <v>43</v>
      </c>
    </row>
    <row r="323" spans="1:30" x14ac:dyDescent="0.2">
      <c r="A323" s="1" t="str">
        <f t="shared" si="8"/>
        <v>1161114401E9</v>
      </c>
      <c r="B323" s="1" t="s">
        <v>28</v>
      </c>
      <c r="C323" s="1" t="s">
        <v>29</v>
      </c>
      <c r="D323" s="1" t="s">
        <v>30</v>
      </c>
      <c r="E323" s="1" t="s">
        <v>31</v>
      </c>
      <c r="F323" s="1" t="s">
        <v>1846</v>
      </c>
      <c r="G323" s="1" t="s">
        <v>1847</v>
      </c>
      <c r="H323" s="1" t="s">
        <v>1183</v>
      </c>
      <c r="I323" s="1" t="s">
        <v>1848</v>
      </c>
      <c r="J323" s="1" t="s">
        <v>2504</v>
      </c>
      <c r="K323" s="1" t="s">
        <v>97</v>
      </c>
      <c r="L323" s="1" t="s">
        <v>98</v>
      </c>
      <c r="M323" s="1" t="s">
        <v>791</v>
      </c>
      <c r="N323" s="1" t="s">
        <v>46</v>
      </c>
      <c r="O323" s="1" t="s">
        <v>56</v>
      </c>
      <c r="P323" s="1" t="s">
        <v>2505</v>
      </c>
      <c r="Q323" s="1" t="s">
        <v>2506</v>
      </c>
      <c r="R323" s="1" t="s">
        <v>2507</v>
      </c>
      <c r="S323" s="1" t="str">
        <f t="shared" si="9"/>
        <v>POLANCO HUAMANI, ROSARIO DORIS</v>
      </c>
      <c r="T323" s="1" t="s">
        <v>107</v>
      </c>
      <c r="U323" s="1" t="s">
        <v>39</v>
      </c>
      <c r="V323" s="1" t="s">
        <v>52</v>
      </c>
      <c r="W323" s="1" t="s">
        <v>2508</v>
      </c>
      <c r="X323" s="3">
        <v>21967</v>
      </c>
      <c r="Y323" s="1" t="s">
        <v>2509</v>
      </c>
      <c r="AB323" s="1" t="s">
        <v>41</v>
      </c>
      <c r="AC323" s="1" t="s">
        <v>102</v>
      </c>
      <c r="AD323" s="1" t="s">
        <v>43</v>
      </c>
    </row>
    <row r="324" spans="1:30" x14ac:dyDescent="0.2">
      <c r="A324" s="1" t="str">
        <f t="shared" ref="A324:A387" si="10">J324</f>
        <v>1161114411E7</v>
      </c>
      <c r="B324" s="1" t="s">
        <v>28</v>
      </c>
      <c r="C324" s="1" t="s">
        <v>29</v>
      </c>
      <c r="D324" s="1" t="s">
        <v>30</v>
      </c>
      <c r="E324" s="1" t="s">
        <v>31</v>
      </c>
      <c r="F324" s="1" t="s">
        <v>1846</v>
      </c>
      <c r="G324" s="1" t="s">
        <v>1847</v>
      </c>
      <c r="H324" s="1" t="s">
        <v>1183</v>
      </c>
      <c r="I324" s="1" t="s">
        <v>1848</v>
      </c>
      <c r="J324" s="1" t="s">
        <v>2510</v>
      </c>
      <c r="K324" s="1" t="s">
        <v>97</v>
      </c>
      <c r="L324" s="1" t="s">
        <v>98</v>
      </c>
      <c r="M324" s="1" t="s">
        <v>1419</v>
      </c>
      <c r="N324" s="1" t="s">
        <v>46</v>
      </c>
      <c r="O324" s="1" t="s">
        <v>2511</v>
      </c>
      <c r="P324" s="1" t="s">
        <v>183</v>
      </c>
      <c r="Q324" s="1" t="s">
        <v>1032</v>
      </c>
      <c r="R324" s="1" t="s">
        <v>195</v>
      </c>
      <c r="S324" s="1" t="str">
        <f t="shared" ref="S324:S387" si="11">CONCATENATE(P324," ",Q324,", ",R324)</f>
        <v>ROJAS LIENDO, ELIZABETH</v>
      </c>
      <c r="T324" s="1" t="s">
        <v>202</v>
      </c>
      <c r="U324" s="1" t="s">
        <v>39</v>
      </c>
      <c r="V324" s="1" t="s">
        <v>52</v>
      </c>
      <c r="W324" s="1" t="s">
        <v>2512</v>
      </c>
      <c r="X324" s="3">
        <v>23112</v>
      </c>
      <c r="Y324" s="1" t="s">
        <v>2513</v>
      </c>
      <c r="AB324" s="1" t="s">
        <v>41</v>
      </c>
      <c r="AC324" s="1" t="s">
        <v>102</v>
      </c>
      <c r="AD324" s="1" t="s">
        <v>43</v>
      </c>
    </row>
    <row r="325" spans="1:30" x14ac:dyDescent="0.2">
      <c r="A325" s="1" t="str">
        <f t="shared" si="10"/>
        <v>1161114411E9</v>
      </c>
      <c r="B325" s="1" t="s">
        <v>28</v>
      </c>
      <c r="C325" s="1" t="s">
        <v>29</v>
      </c>
      <c r="D325" s="1" t="s">
        <v>30</v>
      </c>
      <c r="E325" s="1" t="s">
        <v>31</v>
      </c>
      <c r="F325" s="1" t="s">
        <v>1846</v>
      </c>
      <c r="G325" s="1" t="s">
        <v>1847</v>
      </c>
      <c r="H325" s="1" t="s">
        <v>1183</v>
      </c>
      <c r="I325" s="1" t="s">
        <v>1848</v>
      </c>
      <c r="J325" s="1" t="s">
        <v>2514</v>
      </c>
      <c r="K325" s="1" t="s">
        <v>97</v>
      </c>
      <c r="L325" s="1" t="s">
        <v>98</v>
      </c>
      <c r="M325" s="1" t="s">
        <v>99</v>
      </c>
      <c r="N325" s="1" t="s">
        <v>46</v>
      </c>
      <c r="O325" s="1" t="s">
        <v>56</v>
      </c>
      <c r="P325" s="1" t="s">
        <v>2515</v>
      </c>
      <c r="Q325" s="1" t="s">
        <v>83</v>
      </c>
      <c r="R325" s="1" t="s">
        <v>911</v>
      </c>
      <c r="S325" s="1" t="str">
        <f t="shared" si="11"/>
        <v>ARAZOLA CONDORI, ALFONSO</v>
      </c>
      <c r="T325" s="1" t="s">
        <v>156</v>
      </c>
      <c r="U325" s="1" t="s">
        <v>39</v>
      </c>
      <c r="V325" s="1" t="s">
        <v>52</v>
      </c>
      <c r="W325" s="1" t="s">
        <v>2516</v>
      </c>
      <c r="X325" s="3">
        <v>23091</v>
      </c>
      <c r="Y325" s="1" t="s">
        <v>2517</v>
      </c>
      <c r="AB325" s="1" t="s">
        <v>41</v>
      </c>
      <c r="AC325" s="1" t="s">
        <v>102</v>
      </c>
      <c r="AD325" s="1" t="s">
        <v>43</v>
      </c>
    </row>
    <row r="326" spans="1:30" x14ac:dyDescent="0.2">
      <c r="A326" s="1" t="str">
        <f t="shared" si="10"/>
        <v>1161114421E4</v>
      </c>
      <c r="B326" s="1" t="s">
        <v>28</v>
      </c>
      <c r="C326" s="1" t="s">
        <v>29</v>
      </c>
      <c r="D326" s="1" t="s">
        <v>30</v>
      </c>
      <c r="E326" s="1" t="s">
        <v>31</v>
      </c>
      <c r="F326" s="1" t="s">
        <v>1846</v>
      </c>
      <c r="G326" s="1" t="s">
        <v>1847</v>
      </c>
      <c r="H326" s="1" t="s">
        <v>1183</v>
      </c>
      <c r="I326" s="1" t="s">
        <v>1848</v>
      </c>
      <c r="J326" s="1" t="s">
        <v>2518</v>
      </c>
      <c r="K326" s="1" t="s">
        <v>97</v>
      </c>
      <c r="L326" s="1" t="s">
        <v>98</v>
      </c>
      <c r="M326" s="1" t="s">
        <v>2519</v>
      </c>
      <c r="N326" s="1" t="s">
        <v>46</v>
      </c>
      <c r="O326" s="1" t="s">
        <v>56</v>
      </c>
      <c r="P326" s="1" t="s">
        <v>92</v>
      </c>
      <c r="Q326" s="1" t="s">
        <v>2520</v>
      </c>
      <c r="R326" s="1" t="s">
        <v>2521</v>
      </c>
      <c r="S326" s="1" t="str">
        <f t="shared" si="11"/>
        <v>CACERES CASOS, AMALIA ARMIDA</v>
      </c>
      <c r="T326" s="1" t="s">
        <v>107</v>
      </c>
      <c r="U326" s="1" t="s">
        <v>39</v>
      </c>
      <c r="V326" s="1" t="s">
        <v>52</v>
      </c>
      <c r="W326" s="1" t="s">
        <v>2522</v>
      </c>
      <c r="X326" s="3">
        <v>18852</v>
      </c>
      <c r="Y326" s="1" t="s">
        <v>2523</v>
      </c>
      <c r="AB326" s="1" t="s">
        <v>41</v>
      </c>
      <c r="AC326" s="1" t="s">
        <v>102</v>
      </c>
      <c r="AD326" s="1" t="s">
        <v>43</v>
      </c>
    </row>
    <row r="327" spans="1:30" x14ac:dyDescent="0.2">
      <c r="A327" s="1" t="str">
        <f t="shared" si="10"/>
        <v>1161114431E2</v>
      </c>
      <c r="B327" s="1" t="s">
        <v>28</v>
      </c>
      <c r="C327" s="1" t="s">
        <v>29</v>
      </c>
      <c r="D327" s="1" t="s">
        <v>30</v>
      </c>
      <c r="E327" s="1" t="s">
        <v>31</v>
      </c>
      <c r="F327" s="1" t="s">
        <v>1846</v>
      </c>
      <c r="G327" s="1" t="s">
        <v>1847</v>
      </c>
      <c r="H327" s="1" t="s">
        <v>1183</v>
      </c>
      <c r="I327" s="1" t="s">
        <v>1848</v>
      </c>
      <c r="J327" s="1" t="s">
        <v>2524</v>
      </c>
      <c r="K327" s="1" t="s">
        <v>97</v>
      </c>
      <c r="L327" s="1" t="s">
        <v>98</v>
      </c>
      <c r="M327" s="1" t="s">
        <v>99</v>
      </c>
      <c r="N327" s="1" t="s">
        <v>46</v>
      </c>
      <c r="O327" s="1" t="s">
        <v>56</v>
      </c>
      <c r="P327" s="1" t="s">
        <v>305</v>
      </c>
      <c r="Q327" s="1" t="s">
        <v>83</v>
      </c>
      <c r="R327" s="1" t="s">
        <v>841</v>
      </c>
      <c r="S327" s="1" t="str">
        <f t="shared" si="11"/>
        <v>CHAMBILLA CONDORI, MARIANO</v>
      </c>
      <c r="T327" s="1" t="s">
        <v>101</v>
      </c>
      <c r="U327" s="1" t="s">
        <v>39</v>
      </c>
      <c r="V327" s="1" t="s">
        <v>52</v>
      </c>
      <c r="W327" s="1" t="s">
        <v>2525</v>
      </c>
      <c r="X327" s="3">
        <v>19982</v>
      </c>
      <c r="Y327" s="1" t="s">
        <v>2526</v>
      </c>
      <c r="AB327" s="1" t="s">
        <v>41</v>
      </c>
      <c r="AC327" s="1" t="s">
        <v>102</v>
      </c>
      <c r="AD327" s="1" t="s">
        <v>43</v>
      </c>
    </row>
    <row r="328" spans="1:30" x14ac:dyDescent="0.2">
      <c r="A328" s="1" t="str">
        <f t="shared" si="10"/>
        <v>1161114431E5</v>
      </c>
      <c r="B328" s="1" t="s">
        <v>28</v>
      </c>
      <c r="C328" s="1" t="s">
        <v>29</v>
      </c>
      <c r="D328" s="1" t="s">
        <v>30</v>
      </c>
      <c r="E328" s="1" t="s">
        <v>31</v>
      </c>
      <c r="F328" s="1" t="s">
        <v>1846</v>
      </c>
      <c r="G328" s="1" t="s">
        <v>1847</v>
      </c>
      <c r="H328" s="1" t="s">
        <v>1183</v>
      </c>
      <c r="I328" s="1" t="s">
        <v>1848</v>
      </c>
      <c r="J328" s="1" t="s">
        <v>2527</v>
      </c>
      <c r="K328" s="1" t="s">
        <v>97</v>
      </c>
      <c r="L328" s="1" t="s">
        <v>98</v>
      </c>
      <c r="M328" s="1" t="s">
        <v>791</v>
      </c>
      <c r="N328" s="1" t="s">
        <v>46</v>
      </c>
      <c r="O328" s="1" t="s">
        <v>56</v>
      </c>
      <c r="P328" s="1" t="s">
        <v>250</v>
      </c>
      <c r="Q328" s="1" t="s">
        <v>893</v>
      </c>
      <c r="R328" s="1" t="s">
        <v>903</v>
      </c>
      <c r="S328" s="1" t="str">
        <f t="shared" si="11"/>
        <v>CHIPANA MUSAJA, LUIS</v>
      </c>
      <c r="T328" s="1" t="s">
        <v>107</v>
      </c>
      <c r="U328" s="1" t="s">
        <v>39</v>
      </c>
      <c r="V328" s="1" t="s">
        <v>52</v>
      </c>
      <c r="W328" s="1" t="s">
        <v>2528</v>
      </c>
      <c r="X328" s="3">
        <v>22951</v>
      </c>
      <c r="Y328" s="1" t="s">
        <v>2529</v>
      </c>
      <c r="AB328" s="1" t="s">
        <v>41</v>
      </c>
      <c r="AC328" s="1" t="s">
        <v>102</v>
      </c>
      <c r="AD328" s="1" t="s">
        <v>43</v>
      </c>
    </row>
    <row r="329" spans="1:30" x14ac:dyDescent="0.2">
      <c r="A329" s="1" t="str">
        <f t="shared" si="10"/>
        <v>1161114461E2</v>
      </c>
      <c r="B329" s="1" t="s">
        <v>28</v>
      </c>
      <c r="C329" s="1" t="s">
        <v>29</v>
      </c>
      <c r="D329" s="1" t="s">
        <v>30</v>
      </c>
      <c r="E329" s="1" t="s">
        <v>31</v>
      </c>
      <c r="F329" s="1" t="s">
        <v>1846</v>
      </c>
      <c r="G329" s="1" t="s">
        <v>1847</v>
      </c>
      <c r="H329" s="1" t="s">
        <v>1183</v>
      </c>
      <c r="I329" s="1" t="s">
        <v>1848</v>
      </c>
      <c r="J329" s="1" t="s">
        <v>2530</v>
      </c>
      <c r="K329" s="1" t="s">
        <v>97</v>
      </c>
      <c r="L329" s="1" t="s">
        <v>98</v>
      </c>
      <c r="M329" s="1" t="s">
        <v>99</v>
      </c>
      <c r="N329" s="1" t="s">
        <v>46</v>
      </c>
      <c r="O329" s="1" t="s">
        <v>56</v>
      </c>
      <c r="P329" s="1" t="s">
        <v>146</v>
      </c>
      <c r="Q329" s="1" t="s">
        <v>291</v>
      </c>
      <c r="R329" s="1" t="s">
        <v>2531</v>
      </c>
      <c r="S329" s="1" t="str">
        <f t="shared" si="11"/>
        <v>GONZALES CUTIPA, JUAN ARTURO</v>
      </c>
      <c r="T329" s="1" t="s">
        <v>202</v>
      </c>
      <c r="U329" s="1" t="s">
        <v>39</v>
      </c>
      <c r="V329" s="1" t="s">
        <v>52</v>
      </c>
      <c r="W329" s="1" t="s">
        <v>2532</v>
      </c>
      <c r="X329" s="3">
        <v>23097</v>
      </c>
      <c r="Y329" s="1" t="s">
        <v>2533</v>
      </c>
      <c r="AB329" s="1" t="s">
        <v>41</v>
      </c>
      <c r="AC329" s="1" t="s">
        <v>102</v>
      </c>
      <c r="AD329" s="1" t="s">
        <v>43</v>
      </c>
    </row>
    <row r="330" spans="1:30" x14ac:dyDescent="0.2">
      <c r="A330" s="1" t="str">
        <f t="shared" si="10"/>
        <v>1161114461E9</v>
      </c>
      <c r="B330" s="1" t="s">
        <v>28</v>
      </c>
      <c r="C330" s="1" t="s">
        <v>29</v>
      </c>
      <c r="D330" s="1" t="s">
        <v>30</v>
      </c>
      <c r="E330" s="1" t="s">
        <v>31</v>
      </c>
      <c r="F330" s="1" t="s">
        <v>1846</v>
      </c>
      <c r="G330" s="1" t="s">
        <v>1847</v>
      </c>
      <c r="H330" s="1" t="s">
        <v>1183</v>
      </c>
      <c r="I330" s="1" t="s">
        <v>1848</v>
      </c>
      <c r="J330" s="1" t="s">
        <v>2534</v>
      </c>
      <c r="K330" s="1" t="s">
        <v>97</v>
      </c>
      <c r="L330" s="1" t="s">
        <v>98</v>
      </c>
      <c r="M330" s="1" t="s">
        <v>2535</v>
      </c>
      <c r="N330" s="1" t="s">
        <v>46</v>
      </c>
      <c r="O330" s="1" t="s">
        <v>56</v>
      </c>
      <c r="P330" s="1" t="s">
        <v>242</v>
      </c>
      <c r="Q330" s="1" t="s">
        <v>161</v>
      </c>
      <c r="R330" s="1" t="s">
        <v>521</v>
      </c>
      <c r="S330" s="1" t="str">
        <f t="shared" si="11"/>
        <v>JIMENEZ RAMOS, NORMA</v>
      </c>
      <c r="T330" s="1" t="s">
        <v>107</v>
      </c>
      <c r="U330" s="1" t="s">
        <v>39</v>
      </c>
      <c r="V330" s="1" t="s">
        <v>52</v>
      </c>
      <c r="W330" s="1" t="s">
        <v>2536</v>
      </c>
      <c r="X330" s="3">
        <v>22786</v>
      </c>
      <c r="Y330" s="1" t="s">
        <v>2537</v>
      </c>
      <c r="AB330" s="1" t="s">
        <v>41</v>
      </c>
      <c r="AC330" s="1" t="s">
        <v>102</v>
      </c>
      <c r="AD330" s="1" t="s">
        <v>43</v>
      </c>
    </row>
    <row r="331" spans="1:30" x14ac:dyDescent="0.2">
      <c r="A331" s="1" t="str">
        <f t="shared" si="10"/>
        <v>1161114471E7</v>
      </c>
      <c r="B331" s="1" t="s">
        <v>28</v>
      </c>
      <c r="C331" s="1" t="s">
        <v>29</v>
      </c>
      <c r="D331" s="1" t="s">
        <v>30</v>
      </c>
      <c r="E331" s="1" t="s">
        <v>31</v>
      </c>
      <c r="F331" s="1" t="s">
        <v>1846</v>
      </c>
      <c r="G331" s="1" t="s">
        <v>1847</v>
      </c>
      <c r="H331" s="1" t="s">
        <v>1183</v>
      </c>
      <c r="I331" s="1" t="s">
        <v>1848</v>
      </c>
      <c r="J331" s="1" t="s">
        <v>2538</v>
      </c>
      <c r="K331" s="1" t="s">
        <v>97</v>
      </c>
      <c r="L331" s="1" t="s">
        <v>98</v>
      </c>
      <c r="M331" s="1" t="s">
        <v>396</v>
      </c>
      <c r="N331" s="1" t="s">
        <v>46</v>
      </c>
      <c r="O331" s="1" t="s">
        <v>56</v>
      </c>
      <c r="P331" s="1" t="s">
        <v>114</v>
      </c>
      <c r="Q331" s="1" t="s">
        <v>134</v>
      </c>
      <c r="R331" s="1" t="s">
        <v>2539</v>
      </c>
      <c r="S331" s="1" t="str">
        <f t="shared" si="11"/>
        <v>MAMANI FLORES, LUCIANO ZACARIAS</v>
      </c>
      <c r="T331" s="1" t="s">
        <v>156</v>
      </c>
      <c r="U331" s="1" t="s">
        <v>39</v>
      </c>
      <c r="V331" s="1" t="s">
        <v>52</v>
      </c>
      <c r="W331" s="1" t="s">
        <v>2540</v>
      </c>
      <c r="X331" s="3">
        <v>21260</v>
      </c>
      <c r="Y331" s="1" t="s">
        <v>2541</v>
      </c>
      <c r="AB331" s="1" t="s">
        <v>41</v>
      </c>
      <c r="AC331" s="1" t="s">
        <v>102</v>
      </c>
      <c r="AD331" s="1" t="s">
        <v>43</v>
      </c>
    </row>
    <row r="332" spans="1:30" x14ac:dyDescent="0.2">
      <c r="A332" s="1" t="str">
        <f t="shared" si="10"/>
        <v>1161114481E1</v>
      </c>
      <c r="B332" s="1" t="s">
        <v>28</v>
      </c>
      <c r="C332" s="1" t="s">
        <v>29</v>
      </c>
      <c r="D332" s="1" t="s">
        <v>30</v>
      </c>
      <c r="E332" s="1" t="s">
        <v>31</v>
      </c>
      <c r="F332" s="1" t="s">
        <v>1846</v>
      </c>
      <c r="G332" s="1" t="s">
        <v>1847</v>
      </c>
      <c r="H332" s="1" t="s">
        <v>1183</v>
      </c>
      <c r="I332" s="1" t="s">
        <v>1848</v>
      </c>
      <c r="J332" s="1" t="s">
        <v>2542</v>
      </c>
      <c r="K332" s="1" t="s">
        <v>97</v>
      </c>
      <c r="L332" s="1" t="s">
        <v>98</v>
      </c>
      <c r="M332" s="1" t="s">
        <v>396</v>
      </c>
      <c r="N332" s="1" t="s">
        <v>46</v>
      </c>
      <c r="O332" s="1" t="s">
        <v>56</v>
      </c>
      <c r="P332" s="1" t="s">
        <v>114</v>
      </c>
      <c r="Q332" s="1" t="s">
        <v>352</v>
      </c>
      <c r="R332" s="1" t="s">
        <v>441</v>
      </c>
      <c r="S332" s="1" t="str">
        <f t="shared" si="11"/>
        <v>MAMANI MENDOZA, FELIX</v>
      </c>
      <c r="T332" s="1" t="s">
        <v>185</v>
      </c>
      <c r="U332" s="1" t="s">
        <v>39</v>
      </c>
      <c r="V332" s="1" t="s">
        <v>52</v>
      </c>
      <c r="W332" s="1" t="s">
        <v>2543</v>
      </c>
      <c r="X332" s="3">
        <v>24114</v>
      </c>
      <c r="Y332" s="1" t="s">
        <v>2544</v>
      </c>
      <c r="AB332" s="1" t="s">
        <v>41</v>
      </c>
      <c r="AC332" s="1" t="s">
        <v>102</v>
      </c>
      <c r="AD332" s="1" t="s">
        <v>43</v>
      </c>
    </row>
    <row r="333" spans="1:30" x14ac:dyDescent="0.2">
      <c r="A333" s="1" t="str">
        <f t="shared" si="10"/>
        <v>1161114481E6</v>
      </c>
      <c r="B333" s="1" t="s">
        <v>28</v>
      </c>
      <c r="C333" s="1" t="s">
        <v>29</v>
      </c>
      <c r="D333" s="1" t="s">
        <v>30</v>
      </c>
      <c r="E333" s="1" t="s">
        <v>31</v>
      </c>
      <c r="F333" s="1" t="s">
        <v>1846</v>
      </c>
      <c r="G333" s="1" t="s">
        <v>1847</v>
      </c>
      <c r="H333" s="1" t="s">
        <v>1183</v>
      </c>
      <c r="I333" s="1" t="s">
        <v>1848</v>
      </c>
      <c r="J333" s="1" t="s">
        <v>2545</v>
      </c>
      <c r="K333" s="1" t="s">
        <v>97</v>
      </c>
      <c r="L333" s="1" t="s">
        <v>98</v>
      </c>
      <c r="M333" s="1" t="s">
        <v>99</v>
      </c>
      <c r="N333" s="1" t="s">
        <v>46</v>
      </c>
      <c r="O333" s="1" t="s">
        <v>56</v>
      </c>
      <c r="P333" s="1" t="s">
        <v>273</v>
      </c>
      <c r="Q333" s="1" t="s">
        <v>320</v>
      </c>
      <c r="R333" s="1" t="s">
        <v>2546</v>
      </c>
      <c r="S333" s="1" t="str">
        <f t="shared" si="11"/>
        <v>MAYTA AGUILAR, SANTOS TEODORO</v>
      </c>
      <c r="T333" s="1" t="s">
        <v>101</v>
      </c>
      <c r="U333" s="1" t="s">
        <v>39</v>
      </c>
      <c r="V333" s="1" t="s">
        <v>52</v>
      </c>
      <c r="W333" s="1" t="s">
        <v>2547</v>
      </c>
      <c r="X333" s="3">
        <v>18576</v>
      </c>
      <c r="Y333" s="1" t="s">
        <v>2548</v>
      </c>
      <c r="AB333" s="1" t="s">
        <v>41</v>
      </c>
      <c r="AC333" s="1" t="s">
        <v>102</v>
      </c>
      <c r="AD333" s="1" t="s">
        <v>43</v>
      </c>
    </row>
    <row r="334" spans="1:30" x14ac:dyDescent="0.2">
      <c r="A334" s="1" t="str">
        <f t="shared" si="10"/>
        <v>1161114491E6</v>
      </c>
      <c r="B334" s="1" t="s">
        <v>28</v>
      </c>
      <c r="C334" s="1" t="s">
        <v>29</v>
      </c>
      <c r="D334" s="1" t="s">
        <v>30</v>
      </c>
      <c r="E334" s="1" t="s">
        <v>31</v>
      </c>
      <c r="F334" s="1" t="s">
        <v>1846</v>
      </c>
      <c r="G334" s="1" t="s">
        <v>1847</v>
      </c>
      <c r="H334" s="1" t="s">
        <v>1183</v>
      </c>
      <c r="I334" s="1" t="s">
        <v>1848</v>
      </c>
      <c r="J334" s="1" t="s">
        <v>2549</v>
      </c>
      <c r="K334" s="1" t="s">
        <v>97</v>
      </c>
      <c r="L334" s="1" t="s">
        <v>98</v>
      </c>
      <c r="M334" s="1" t="s">
        <v>99</v>
      </c>
      <c r="N334" s="1" t="s">
        <v>46</v>
      </c>
      <c r="O334" s="1" t="s">
        <v>56</v>
      </c>
      <c r="P334" s="1" t="s">
        <v>262</v>
      </c>
      <c r="Q334" s="1" t="s">
        <v>248</v>
      </c>
      <c r="R334" s="1" t="s">
        <v>845</v>
      </c>
      <c r="S334" s="1" t="str">
        <f t="shared" si="11"/>
        <v>NUÑEZ TICONA, EDILBERTO</v>
      </c>
      <c r="T334" s="1" t="s">
        <v>185</v>
      </c>
      <c r="U334" s="1" t="s">
        <v>39</v>
      </c>
      <c r="V334" s="1" t="s">
        <v>52</v>
      </c>
      <c r="W334" s="1" t="s">
        <v>2550</v>
      </c>
      <c r="X334" s="3">
        <v>23607</v>
      </c>
      <c r="Y334" s="1" t="s">
        <v>2551</v>
      </c>
      <c r="AB334" s="1" t="s">
        <v>41</v>
      </c>
      <c r="AC334" s="1" t="s">
        <v>102</v>
      </c>
      <c r="AD334" s="1" t="s">
        <v>43</v>
      </c>
    </row>
    <row r="335" spans="1:30" x14ac:dyDescent="0.2">
      <c r="A335" s="1" t="str">
        <f t="shared" si="10"/>
        <v>1161124421E3</v>
      </c>
      <c r="B335" s="1" t="s">
        <v>28</v>
      </c>
      <c r="C335" s="1" t="s">
        <v>29</v>
      </c>
      <c r="D335" s="1" t="s">
        <v>30</v>
      </c>
      <c r="E335" s="1" t="s">
        <v>31</v>
      </c>
      <c r="F335" s="1" t="s">
        <v>1846</v>
      </c>
      <c r="G335" s="1" t="s">
        <v>1847</v>
      </c>
      <c r="H335" s="1" t="s">
        <v>1183</v>
      </c>
      <c r="I335" s="1" t="s">
        <v>1848</v>
      </c>
      <c r="J335" s="1" t="s">
        <v>2552</v>
      </c>
      <c r="K335" s="1" t="s">
        <v>97</v>
      </c>
      <c r="L335" s="1" t="s">
        <v>98</v>
      </c>
      <c r="M335" s="1" t="s">
        <v>1419</v>
      </c>
      <c r="N335" s="1" t="s">
        <v>46</v>
      </c>
      <c r="O335" s="1" t="s">
        <v>56</v>
      </c>
      <c r="P335" s="1" t="s">
        <v>82</v>
      </c>
      <c r="Q335" s="1" t="s">
        <v>61</v>
      </c>
      <c r="R335" s="1" t="s">
        <v>2553</v>
      </c>
      <c r="S335" s="1" t="str">
        <f t="shared" si="11"/>
        <v>QUISPE VILCA, EUSEBIO LEOPOLDO</v>
      </c>
      <c r="T335" s="1" t="s">
        <v>107</v>
      </c>
      <c r="U335" s="1" t="s">
        <v>39</v>
      </c>
      <c r="V335" s="1" t="s">
        <v>52</v>
      </c>
      <c r="W335" s="1" t="s">
        <v>2554</v>
      </c>
      <c r="X335" s="3">
        <v>19678</v>
      </c>
      <c r="Y335" s="1" t="s">
        <v>2555</v>
      </c>
      <c r="AB335" s="1" t="s">
        <v>41</v>
      </c>
      <c r="AC335" s="1" t="s">
        <v>102</v>
      </c>
      <c r="AD335" s="1" t="s">
        <v>43</v>
      </c>
    </row>
    <row r="336" spans="1:30" x14ac:dyDescent="0.2">
      <c r="A336" s="1" t="str">
        <f t="shared" si="10"/>
        <v>1161124431E0</v>
      </c>
      <c r="B336" s="1" t="s">
        <v>28</v>
      </c>
      <c r="C336" s="1" t="s">
        <v>29</v>
      </c>
      <c r="D336" s="1" t="s">
        <v>30</v>
      </c>
      <c r="E336" s="1" t="s">
        <v>31</v>
      </c>
      <c r="F336" s="1" t="s">
        <v>1846</v>
      </c>
      <c r="G336" s="1" t="s">
        <v>1847</v>
      </c>
      <c r="H336" s="1" t="s">
        <v>1183</v>
      </c>
      <c r="I336" s="1" t="s">
        <v>1848</v>
      </c>
      <c r="J336" s="1" t="s">
        <v>2556</v>
      </c>
      <c r="K336" s="1" t="s">
        <v>97</v>
      </c>
      <c r="L336" s="1" t="s">
        <v>98</v>
      </c>
      <c r="M336" s="1" t="s">
        <v>99</v>
      </c>
      <c r="N336" s="1" t="s">
        <v>46</v>
      </c>
      <c r="O336" s="1" t="s">
        <v>2557</v>
      </c>
      <c r="P336" s="1" t="s">
        <v>61</v>
      </c>
      <c r="Q336" s="1" t="s">
        <v>114</v>
      </c>
      <c r="R336" s="1" t="s">
        <v>2558</v>
      </c>
      <c r="S336" s="1" t="str">
        <f t="shared" si="11"/>
        <v>VILCA MAMANI, ISIDORA</v>
      </c>
      <c r="T336" s="1" t="s">
        <v>109</v>
      </c>
      <c r="U336" s="1" t="s">
        <v>39</v>
      </c>
      <c r="V336" s="1" t="s">
        <v>52</v>
      </c>
      <c r="W336" s="1" t="s">
        <v>2559</v>
      </c>
      <c r="X336" s="3">
        <v>23471</v>
      </c>
      <c r="Y336" s="1" t="s">
        <v>2560</v>
      </c>
      <c r="AB336" s="1" t="s">
        <v>41</v>
      </c>
      <c r="AC336" s="1" t="s">
        <v>102</v>
      </c>
      <c r="AD336" s="1" t="s">
        <v>43</v>
      </c>
    </row>
    <row r="337" spans="1:30" x14ac:dyDescent="0.2">
      <c r="A337" s="1" t="str">
        <f t="shared" si="10"/>
        <v>1161124441E2</v>
      </c>
      <c r="B337" s="1" t="s">
        <v>28</v>
      </c>
      <c r="C337" s="1" t="s">
        <v>29</v>
      </c>
      <c r="D337" s="1" t="s">
        <v>30</v>
      </c>
      <c r="E337" s="1" t="s">
        <v>31</v>
      </c>
      <c r="F337" s="1" t="s">
        <v>1846</v>
      </c>
      <c r="G337" s="1" t="s">
        <v>1847</v>
      </c>
      <c r="H337" s="1" t="s">
        <v>1183</v>
      </c>
      <c r="I337" s="1" t="s">
        <v>1848</v>
      </c>
      <c r="J337" s="1" t="s">
        <v>2561</v>
      </c>
      <c r="K337" s="1" t="s">
        <v>97</v>
      </c>
      <c r="L337" s="1" t="s">
        <v>98</v>
      </c>
      <c r="M337" s="1" t="s">
        <v>99</v>
      </c>
      <c r="N337" s="1" t="s">
        <v>46</v>
      </c>
      <c r="O337" s="1" t="s">
        <v>56</v>
      </c>
      <c r="P337" s="1" t="s">
        <v>824</v>
      </c>
      <c r="Q337" s="1" t="s">
        <v>134</v>
      </c>
      <c r="R337" s="1" t="s">
        <v>2562</v>
      </c>
      <c r="S337" s="1" t="str">
        <f t="shared" si="11"/>
        <v>TISNADO FLORES, NANCY FRANCISCA</v>
      </c>
      <c r="T337" s="1" t="s">
        <v>839</v>
      </c>
      <c r="U337" s="1" t="s">
        <v>39</v>
      </c>
      <c r="V337" s="1" t="s">
        <v>52</v>
      </c>
      <c r="W337" s="1" t="s">
        <v>2563</v>
      </c>
      <c r="X337" s="3">
        <v>20349</v>
      </c>
      <c r="Y337" s="1" t="s">
        <v>2564</v>
      </c>
      <c r="AB337" s="1" t="s">
        <v>41</v>
      </c>
      <c r="AC337" s="1" t="s">
        <v>102</v>
      </c>
      <c r="AD337" s="1" t="s">
        <v>43</v>
      </c>
    </row>
    <row r="338" spans="1:30" x14ac:dyDescent="0.2">
      <c r="A338" s="1" t="str">
        <f t="shared" si="10"/>
        <v>1161124451E2</v>
      </c>
      <c r="B338" s="1" t="s">
        <v>28</v>
      </c>
      <c r="C338" s="1" t="s">
        <v>29</v>
      </c>
      <c r="D338" s="1" t="s">
        <v>30</v>
      </c>
      <c r="E338" s="1" t="s">
        <v>31</v>
      </c>
      <c r="F338" s="1" t="s">
        <v>1846</v>
      </c>
      <c r="G338" s="1" t="s">
        <v>1847</v>
      </c>
      <c r="H338" s="1" t="s">
        <v>1183</v>
      </c>
      <c r="I338" s="1" t="s">
        <v>1848</v>
      </c>
      <c r="J338" s="1" t="s">
        <v>2565</v>
      </c>
      <c r="K338" s="1" t="s">
        <v>97</v>
      </c>
      <c r="L338" s="1" t="s">
        <v>98</v>
      </c>
      <c r="M338" s="1" t="s">
        <v>99</v>
      </c>
      <c r="N338" s="1" t="s">
        <v>46</v>
      </c>
      <c r="O338" s="1" t="s">
        <v>56</v>
      </c>
      <c r="P338" s="1" t="s">
        <v>140</v>
      </c>
      <c r="Q338" s="1" t="s">
        <v>143</v>
      </c>
      <c r="R338" s="1" t="s">
        <v>2566</v>
      </c>
      <c r="S338" s="1" t="str">
        <f t="shared" si="11"/>
        <v>VELASQUEZ COILA, JUAN PASTOR</v>
      </c>
      <c r="T338" s="1" t="s">
        <v>202</v>
      </c>
      <c r="U338" s="1" t="s">
        <v>39</v>
      </c>
      <c r="V338" s="1" t="s">
        <v>52</v>
      </c>
      <c r="W338" s="1" t="s">
        <v>2567</v>
      </c>
      <c r="X338" s="3">
        <v>24926</v>
      </c>
      <c r="Y338" s="1" t="s">
        <v>2568</v>
      </c>
      <c r="AB338" s="1" t="s">
        <v>41</v>
      </c>
      <c r="AC338" s="1" t="s">
        <v>102</v>
      </c>
      <c r="AD338" s="1" t="s">
        <v>43</v>
      </c>
    </row>
    <row r="339" spans="1:30" x14ac:dyDescent="0.2">
      <c r="A339" s="1" t="str">
        <f t="shared" si="10"/>
        <v>1161124451E6</v>
      </c>
      <c r="B339" s="1" t="s">
        <v>28</v>
      </c>
      <c r="C339" s="1" t="s">
        <v>29</v>
      </c>
      <c r="D339" s="1" t="s">
        <v>30</v>
      </c>
      <c r="E339" s="1" t="s">
        <v>31</v>
      </c>
      <c r="F339" s="1" t="s">
        <v>1846</v>
      </c>
      <c r="G339" s="1" t="s">
        <v>1847</v>
      </c>
      <c r="H339" s="1" t="s">
        <v>1183</v>
      </c>
      <c r="I339" s="1" t="s">
        <v>1848</v>
      </c>
      <c r="J339" s="1" t="s">
        <v>2569</v>
      </c>
      <c r="K339" s="1" t="s">
        <v>97</v>
      </c>
      <c r="L339" s="1" t="s">
        <v>98</v>
      </c>
      <c r="M339" s="1" t="s">
        <v>99</v>
      </c>
      <c r="N339" s="1" t="s">
        <v>46</v>
      </c>
      <c r="O339" s="1" t="s">
        <v>2570</v>
      </c>
      <c r="P339" s="1" t="s">
        <v>1009</v>
      </c>
      <c r="Q339" s="1" t="s">
        <v>320</v>
      </c>
      <c r="R339" s="1" t="s">
        <v>2571</v>
      </c>
      <c r="S339" s="1" t="str">
        <f t="shared" si="11"/>
        <v>CCAMAPAZA AGUILAR, MAXIMIANA</v>
      </c>
      <c r="T339" s="1" t="s">
        <v>185</v>
      </c>
      <c r="U339" s="1" t="s">
        <v>39</v>
      </c>
      <c r="V339" s="1" t="s">
        <v>52</v>
      </c>
      <c r="W339" s="1" t="s">
        <v>2572</v>
      </c>
      <c r="X339" s="3">
        <v>18040</v>
      </c>
      <c r="Y339" s="1" t="s">
        <v>2573</v>
      </c>
      <c r="Z339" s="3">
        <v>42417</v>
      </c>
      <c r="AA339" s="3">
        <v>42735</v>
      </c>
      <c r="AB339" s="1" t="s">
        <v>41</v>
      </c>
      <c r="AC339" s="1" t="s">
        <v>102</v>
      </c>
      <c r="AD339" s="1" t="s">
        <v>43</v>
      </c>
    </row>
    <row r="340" spans="1:30" x14ac:dyDescent="0.2">
      <c r="A340" s="1" t="str">
        <f t="shared" si="10"/>
        <v>1161124451E9</v>
      </c>
      <c r="B340" s="1" t="s">
        <v>28</v>
      </c>
      <c r="C340" s="1" t="s">
        <v>29</v>
      </c>
      <c r="D340" s="1" t="s">
        <v>30</v>
      </c>
      <c r="E340" s="1" t="s">
        <v>31</v>
      </c>
      <c r="F340" s="1" t="s">
        <v>1846</v>
      </c>
      <c r="G340" s="1" t="s">
        <v>1847</v>
      </c>
      <c r="H340" s="1" t="s">
        <v>1183</v>
      </c>
      <c r="I340" s="1" t="s">
        <v>1848</v>
      </c>
      <c r="J340" s="1" t="s">
        <v>2574</v>
      </c>
      <c r="K340" s="1" t="s">
        <v>97</v>
      </c>
      <c r="L340" s="1" t="s">
        <v>98</v>
      </c>
      <c r="M340" s="1" t="s">
        <v>103</v>
      </c>
      <c r="N340" s="1" t="s">
        <v>46</v>
      </c>
      <c r="O340" s="1" t="s">
        <v>2575</v>
      </c>
      <c r="P340" s="1" t="s">
        <v>722</v>
      </c>
      <c r="Q340" s="1" t="s">
        <v>61</v>
      </c>
      <c r="R340" s="1" t="s">
        <v>2576</v>
      </c>
      <c r="S340" s="1" t="str">
        <f t="shared" si="11"/>
        <v>ANDRADE VILCA, JOSE RUFO</v>
      </c>
      <c r="T340" s="1" t="s">
        <v>109</v>
      </c>
      <c r="U340" s="1" t="s">
        <v>39</v>
      </c>
      <c r="V340" s="1" t="s">
        <v>52</v>
      </c>
      <c r="W340" s="1" t="s">
        <v>2577</v>
      </c>
      <c r="X340" s="3">
        <v>22885</v>
      </c>
      <c r="Y340" s="1" t="s">
        <v>2578</v>
      </c>
      <c r="Z340" s="3">
        <v>42417</v>
      </c>
      <c r="AA340" s="3">
        <v>42735</v>
      </c>
      <c r="AB340" s="1" t="s">
        <v>41</v>
      </c>
      <c r="AC340" s="1" t="s">
        <v>102</v>
      </c>
      <c r="AD340" s="1" t="s">
        <v>43</v>
      </c>
    </row>
    <row r="341" spans="1:30" x14ac:dyDescent="0.2">
      <c r="A341" s="1" t="str">
        <f t="shared" si="10"/>
        <v>1161124461E2</v>
      </c>
      <c r="B341" s="1" t="s">
        <v>28</v>
      </c>
      <c r="C341" s="1" t="s">
        <v>29</v>
      </c>
      <c r="D341" s="1" t="s">
        <v>30</v>
      </c>
      <c r="E341" s="1" t="s">
        <v>31</v>
      </c>
      <c r="F341" s="1" t="s">
        <v>1846</v>
      </c>
      <c r="G341" s="1" t="s">
        <v>1847</v>
      </c>
      <c r="H341" s="1" t="s">
        <v>1183</v>
      </c>
      <c r="I341" s="1" t="s">
        <v>1848</v>
      </c>
      <c r="J341" s="1" t="s">
        <v>2579</v>
      </c>
      <c r="K341" s="1" t="s">
        <v>97</v>
      </c>
      <c r="L341" s="1" t="s">
        <v>98</v>
      </c>
      <c r="M341" s="1" t="s">
        <v>99</v>
      </c>
      <c r="N341" s="1" t="s">
        <v>46</v>
      </c>
      <c r="O341" s="1" t="s">
        <v>2580</v>
      </c>
      <c r="P341" s="1" t="s">
        <v>248</v>
      </c>
      <c r="Q341" s="1" t="s">
        <v>377</v>
      </c>
      <c r="R341" s="1" t="s">
        <v>2581</v>
      </c>
      <c r="S341" s="1" t="str">
        <f t="shared" si="11"/>
        <v>TICONA HUARACHI, ISAAC FRANCISCO</v>
      </c>
      <c r="T341" s="1" t="s">
        <v>109</v>
      </c>
      <c r="U341" s="1" t="s">
        <v>39</v>
      </c>
      <c r="V341" s="1" t="s">
        <v>52</v>
      </c>
      <c r="W341" s="1" t="s">
        <v>2582</v>
      </c>
      <c r="X341" s="3">
        <v>26453</v>
      </c>
      <c r="Y341" s="1" t="s">
        <v>2583</v>
      </c>
      <c r="AB341" s="1" t="s">
        <v>41</v>
      </c>
      <c r="AC341" s="1" t="s">
        <v>102</v>
      </c>
      <c r="AD341" s="1" t="s">
        <v>43</v>
      </c>
    </row>
    <row r="342" spans="1:30" x14ac:dyDescent="0.2">
      <c r="A342" s="1" t="str">
        <f t="shared" si="10"/>
        <v>1161124461E4</v>
      </c>
      <c r="B342" s="1" t="s">
        <v>28</v>
      </c>
      <c r="C342" s="1" t="s">
        <v>29</v>
      </c>
      <c r="D342" s="1" t="s">
        <v>30</v>
      </c>
      <c r="E342" s="1" t="s">
        <v>31</v>
      </c>
      <c r="F342" s="1" t="s">
        <v>1846</v>
      </c>
      <c r="G342" s="1" t="s">
        <v>1847</v>
      </c>
      <c r="H342" s="1" t="s">
        <v>1183</v>
      </c>
      <c r="I342" s="1" t="s">
        <v>1848</v>
      </c>
      <c r="J342" s="1" t="s">
        <v>2584</v>
      </c>
      <c r="K342" s="1" t="s">
        <v>97</v>
      </c>
      <c r="L342" s="1" t="s">
        <v>98</v>
      </c>
      <c r="M342" s="1" t="s">
        <v>2585</v>
      </c>
      <c r="N342" s="1" t="s">
        <v>46</v>
      </c>
      <c r="O342" s="1" t="s">
        <v>2586</v>
      </c>
      <c r="P342" s="1" t="s">
        <v>140</v>
      </c>
      <c r="Q342" s="1" t="s">
        <v>247</v>
      </c>
      <c r="R342" s="1" t="s">
        <v>224</v>
      </c>
      <c r="S342" s="1" t="str">
        <f t="shared" si="11"/>
        <v>VELASQUEZ NAVARRO, SUSANA</v>
      </c>
      <c r="T342" s="1" t="s">
        <v>202</v>
      </c>
      <c r="U342" s="1" t="s">
        <v>39</v>
      </c>
      <c r="V342" s="1" t="s">
        <v>52</v>
      </c>
      <c r="W342" s="1" t="s">
        <v>2587</v>
      </c>
      <c r="X342" s="3">
        <v>24735</v>
      </c>
      <c r="Y342" s="1" t="s">
        <v>2588</v>
      </c>
      <c r="AB342" s="1" t="s">
        <v>41</v>
      </c>
      <c r="AC342" s="1" t="s">
        <v>102</v>
      </c>
      <c r="AD342" s="1" t="s">
        <v>43</v>
      </c>
    </row>
    <row r="343" spans="1:30" x14ac:dyDescent="0.2">
      <c r="A343" s="1" t="str">
        <f t="shared" si="10"/>
        <v>1161124461E6</v>
      </c>
      <c r="B343" s="1" t="s">
        <v>28</v>
      </c>
      <c r="C343" s="1" t="s">
        <v>29</v>
      </c>
      <c r="D343" s="1" t="s">
        <v>30</v>
      </c>
      <c r="E343" s="1" t="s">
        <v>31</v>
      </c>
      <c r="F343" s="1" t="s">
        <v>1846</v>
      </c>
      <c r="G343" s="1" t="s">
        <v>1847</v>
      </c>
      <c r="H343" s="1" t="s">
        <v>1183</v>
      </c>
      <c r="I343" s="1" t="s">
        <v>1848</v>
      </c>
      <c r="J343" s="1" t="s">
        <v>2589</v>
      </c>
      <c r="K343" s="1" t="s">
        <v>97</v>
      </c>
      <c r="L343" s="1" t="s">
        <v>98</v>
      </c>
      <c r="M343" s="1" t="s">
        <v>808</v>
      </c>
      <c r="N343" s="1" t="s">
        <v>46</v>
      </c>
      <c r="O343" s="1" t="s">
        <v>2590</v>
      </c>
      <c r="P343" s="1" t="s">
        <v>272</v>
      </c>
      <c r="Q343" s="1" t="s">
        <v>350</v>
      </c>
      <c r="R343" s="1" t="s">
        <v>2591</v>
      </c>
      <c r="S343" s="1" t="str">
        <f t="shared" si="11"/>
        <v>SALAS ZARATE, RUTH DELIA</v>
      </c>
      <c r="T343" s="1" t="s">
        <v>109</v>
      </c>
      <c r="U343" s="1" t="s">
        <v>39</v>
      </c>
      <c r="V343" s="1" t="s">
        <v>52</v>
      </c>
      <c r="W343" s="1" t="s">
        <v>2592</v>
      </c>
      <c r="X343" s="3">
        <v>28936</v>
      </c>
      <c r="Y343" s="1" t="s">
        <v>2593</v>
      </c>
      <c r="Z343" s="3">
        <v>42065</v>
      </c>
      <c r="AA343" s="3">
        <v>42369</v>
      </c>
      <c r="AB343" s="1" t="s">
        <v>41</v>
      </c>
      <c r="AC343" s="1" t="s">
        <v>102</v>
      </c>
      <c r="AD343" s="1" t="s">
        <v>43</v>
      </c>
    </row>
    <row r="344" spans="1:30" x14ac:dyDescent="0.2">
      <c r="A344" s="1" t="str">
        <f t="shared" si="10"/>
        <v>1161124481E0</v>
      </c>
      <c r="B344" s="1" t="s">
        <v>28</v>
      </c>
      <c r="C344" s="1" t="s">
        <v>29</v>
      </c>
      <c r="D344" s="1" t="s">
        <v>30</v>
      </c>
      <c r="E344" s="1" t="s">
        <v>31</v>
      </c>
      <c r="F344" s="1" t="s">
        <v>1846</v>
      </c>
      <c r="G344" s="1" t="s">
        <v>1847</v>
      </c>
      <c r="H344" s="1" t="s">
        <v>1183</v>
      </c>
      <c r="I344" s="1" t="s">
        <v>1848</v>
      </c>
      <c r="J344" s="1" t="s">
        <v>2594</v>
      </c>
      <c r="K344" s="1" t="s">
        <v>97</v>
      </c>
      <c r="L344" s="1" t="s">
        <v>98</v>
      </c>
      <c r="M344" s="1" t="s">
        <v>1419</v>
      </c>
      <c r="N344" s="1" t="s">
        <v>46</v>
      </c>
      <c r="O344" s="1" t="s">
        <v>2595</v>
      </c>
      <c r="P344" s="1" t="s">
        <v>114</v>
      </c>
      <c r="Q344" s="1" t="s">
        <v>291</v>
      </c>
      <c r="R344" s="1" t="s">
        <v>2596</v>
      </c>
      <c r="S344" s="1" t="str">
        <f t="shared" si="11"/>
        <v>MAMANI CUTIPA, ALFONSO DEMETRIO</v>
      </c>
      <c r="T344" s="1" t="s">
        <v>439</v>
      </c>
      <c r="U344" s="1" t="s">
        <v>39</v>
      </c>
      <c r="V344" s="1" t="s">
        <v>52</v>
      </c>
      <c r="W344" s="1" t="s">
        <v>2597</v>
      </c>
      <c r="X344" s="3">
        <v>22644</v>
      </c>
      <c r="Y344" s="1" t="s">
        <v>2598</v>
      </c>
      <c r="Z344" s="3">
        <v>42064</v>
      </c>
      <c r="AA344" s="3">
        <v>42369</v>
      </c>
      <c r="AB344" s="1" t="s">
        <v>41</v>
      </c>
      <c r="AC344" s="1" t="s">
        <v>102</v>
      </c>
      <c r="AD344" s="1" t="s">
        <v>43</v>
      </c>
    </row>
    <row r="345" spans="1:30" x14ac:dyDescent="0.2">
      <c r="A345" s="1" t="str">
        <f t="shared" si="10"/>
        <v>1161124481E6</v>
      </c>
      <c r="B345" s="1" t="s">
        <v>28</v>
      </c>
      <c r="C345" s="1" t="s">
        <v>29</v>
      </c>
      <c r="D345" s="1" t="s">
        <v>30</v>
      </c>
      <c r="E345" s="1" t="s">
        <v>31</v>
      </c>
      <c r="F345" s="1" t="s">
        <v>1846</v>
      </c>
      <c r="G345" s="1" t="s">
        <v>1847</v>
      </c>
      <c r="H345" s="1" t="s">
        <v>1183</v>
      </c>
      <c r="I345" s="1" t="s">
        <v>1848</v>
      </c>
      <c r="J345" s="1" t="s">
        <v>2599</v>
      </c>
      <c r="K345" s="1" t="s">
        <v>97</v>
      </c>
      <c r="L345" s="1" t="s">
        <v>98</v>
      </c>
      <c r="M345" s="1" t="s">
        <v>99</v>
      </c>
      <c r="N345" s="1" t="s">
        <v>46</v>
      </c>
      <c r="O345" s="1" t="s">
        <v>2600</v>
      </c>
      <c r="P345" s="1" t="s">
        <v>82</v>
      </c>
      <c r="Q345" s="1" t="s">
        <v>323</v>
      </c>
      <c r="R345" s="1" t="s">
        <v>2601</v>
      </c>
      <c r="S345" s="1" t="str">
        <f t="shared" si="11"/>
        <v>QUISPE TAPIA, ORLANDO GERVACIO</v>
      </c>
      <c r="T345" s="1" t="s">
        <v>109</v>
      </c>
      <c r="U345" s="1" t="s">
        <v>39</v>
      </c>
      <c r="V345" s="1" t="s">
        <v>52</v>
      </c>
      <c r="W345" s="1" t="s">
        <v>2602</v>
      </c>
      <c r="X345" s="3">
        <v>27204</v>
      </c>
      <c r="Y345" s="1" t="s">
        <v>2603</v>
      </c>
      <c r="AB345" s="1" t="s">
        <v>41</v>
      </c>
      <c r="AC345" s="1" t="s">
        <v>102</v>
      </c>
      <c r="AD345" s="1" t="s">
        <v>43</v>
      </c>
    </row>
    <row r="346" spans="1:30" x14ac:dyDescent="0.2">
      <c r="A346" s="1" t="str">
        <f t="shared" si="10"/>
        <v>1161124481E7</v>
      </c>
      <c r="B346" s="1" t="s">
        <v>28</v>
      </c>
      <c r="C346" s="1" t="s">
        <v>29</v>
      </c>
      <c r="D346" s="1" t="s">
        <v>30</v>
      </c>
      <c r="E346" s="1" t="s">
        <v>31</v>
      </c>
      <c r="F346" s="1" t="s">
        <v>1846</v>
      </c>
      <c r="G346" s="1" t="s">
        <v>1847</v>
      </c>
      <c r="H346" s="1" t="s">
        <v>1183</v>
      </c>
      <c r="I346" s="1" t="s">
        <v>1848</v>
      </c>
      <c r="J346" s="1" t="s">
        <v>2604</v>
      </c>
      <c r="K346" s="1" t="s">
        <v>97</v>
      </c>
      <c r="L346" s="1" t="s">
        <v>98</v>
      </c>
      <c r="M346" s="1" t="s">
        <v>99</v>
      </c>
      <c r="N346" s="1" t="s">
        <v>46</v>
      </c>
      <c r="O346" s="1" t="s">
        <v>463</v>
      </c>
      <c r="P346" s="1" t="s">
        <v>323</v>
      </c>
      <c r="Q346" s="1" t="s">
        <v>82</v>
      </c>
      <c r="R346" s="1" t="s">
        <v>1011</v>
      </c>
      <c r="S346" s="1" t="str">
        <f t="shared" si="11"/>
        <v>TAPIA QUISPE, MODESTO</v>
      </c>
      <c r="T346" s="1" t="s">
        <v>109</v>
      </c>
      <c r="U346" s="1" t="s">
        <v>39</v>
      </c>
      <c r="V346" s="1" t="s">
        <v>52</v>
      </c>
      <c r="W346" s="1" t="s">
        <v>2605</v>
      </c>
      <c r="X346" s="3">
        <v>24515</v>
      </c>
      <c r="Y346" s="1" t="s">
        <v>2606</v>
      </c>
      <c r="AB346" s="1" t="s">
        <v>41</v>
      </c>
      <c r="AC346" s="1" t="s">
        <v>102</v>
      </c>
      <c r="AD346" s="1" t="s">
        <v>43</v>
      </c>
    </row>
    <row r="347" spans="1:30" x14ac:dyDescent="0.2">
      <c r="A347" s="1" t="str">
        <f t="shared" si="10"/>
        <v>1112114411E0</v>
      </c>
      <c r="B347" s="1" t="s">
        <v>28</v>
      </c>
      <c r="C347" s="1" t="s">
        <v>29</v>
      </c>
      <c r="D347" s="1" t="s">
        <v>30</v>
      </c>
      <c r="E347" s="1" t="s">
        <v>31</v>
      </c>
      <c r="F347" s="1" t="s">
        <v>2607</v>
      </c>
      <c r="G347" s="1" t="s">
        <v>2608</v>
      </c>
      <c r="H347" s="1" t="s">
        <v>1183</v>
      </c>
      <c r="I347" s="1" t="s">
        <v>2609</v>
      </c>
      <c r="J347" s="1" t="s">
        <v>2610</v>
      </c>
      <c r="K347" s="1" t="s">
        <v>32</v>
      </c>
      <c r="L347" s="1" t="s">
        <v>33</v>
      </c>
      <c r="M347" s="1" t="s">
        <v>34</v>
      </c>
      <c r="N347" s="1" t="s">
        <v>765</v>
      </c>
      <c r="O347" s="1" t="s">
        <v>2611</v>
      </c>
      <c r="P347" s="1" t="s">
        <v>92</v>
      </c>
      <c r="Q347" s="1" t="s">
        <v>359</v>
      </c>
      <c r="R347" s="1" t="s">
        <v>2612</v>
      </c>
      <c r="S347" s="1" t="str">
        <f t="shared" si="11"/>
        <v>CACERES COLQUEHUANCA, AYDA GLADYS</v>
      </c>
      <c r="T347" s="1" t="s">
        <v>38</v>
      </c>
      <c r="U347" s="1" t="s">
        <v>39</v>
      </c>
      <c r="V347" s="1" t="s">
        <v>52</v>
      </c>
      <c r="W347" s="1" t="s">
        <v>2613</v>
      </c>
      <c r="X347" s="3">
        <v>24801</v>
      </c>
      <c r="Y347" s="1" t="s">
        <v>2614</v>
      </c>
      <c r="Z347" s="3">
        <v>42795</v>
      </c>
      <c r="AA347" s="3">
        <v>43100</v>
      </c>
      <c r="AB347" s="1" t="s">
        <v>41</v>
      </c>
      <c r="AC347" s="1" t="s">
        <v>42</v>
      </c>
      <c r="AD347" s="1" t="s">
        <v>43</v>
      </c>
    </row>
    <row r="348" spans="1:30" x14ac:dyDescent="0.2">
      <c r="A348" s="1" t="str">
        <f t="shared" si="10"/>
        <v>1112114421E7</v>
      </c>
      <c r="B348" s="1" t="s">
        <v>28</v>
      </c>
      <c r="C348" s="1" t="s">
        <v>29</v>
      </c>
      <c r="D348" s="1" t="s">
        <v>30</v>
      </c>
      <c r="E348" s="1" t="s">
        <v>31</v>
      </c>
      <c r="F348" s="1" t="s">
        <v>2607</v>
      </c>
      <c r="G348" s="1" t="s">
        <v>2608</v>
      </c>
      <c r="H348" s="1" t="s">
        <v>1183</v>
      </c>
      <c r="I348" s="1" t="s">
        <v>2609</v>
      </c>
      <c r="J348" s="1" t="s">
        <v>2615</v>
      </c>
      <c r="K348" s="1" t="s">
        <v>32</v>
      </c>
      <c r="L348" s="1" t="s">
        <v>33</v>
      </c>
      <c r="M348" s="1" t="s">
        <v>776</v>
      </c>
      <c r="N348" s="1" t="s">
        <v>46</v>
      </c>
      <c r="O348" s="1" t="s">
        <v>56</v>
      </c>
      <c r="P348" s="1" t="s">
        <v>233</v>
      </c>
      <c r="Q348" s="1" t="s">
        <v>92</v>
      </c>
      <c r="R348" s="1" t="s">
        <v>2616</v>
      </c>
      <c r="S348" s="1" t="str">
        <f t="shared" si="11"/>
        <v>CASTILLO CACERES, MARIO SERAPIO</v>
      </c>
      <c r="T348" s="1" t="s">
        <v>38</v>
      </c>
      <c r="U348" s="1" t="s">
        <v>39</v>
      </c>
      <c r="V348" s="1" t="s">
        <v>52</v>
      </c>
      <c r="W348" s="1" t="s">
        <v>2617</v>
      </c>
      <c r="X348" s="3">
        <v>22059</v>
      </c>
      <c r="Y348" s="1" t="s">
        <v>2618</v>
      </c>
      <c r="Z348" s="3">
        <v>42341</v>
      </c>
      <c r="AB348" s="1" t="s">
        <v>41</v>
      </c>
      <c r="AC348" s="1" t="s">
        <v>42</v>
      </c>
      <c r="AD348" s="1" t="s">
        <v>43</v>
      </c>
    </row>
    <row r="349" spans="1:30" x14ac:dyDescent="0.2">
      <c r="A349" s="1" t="str">
        <f t="shared" si="10"/>
        <v>1112114451E6</v>
      </c>
      <c r="B349" s="1" t="s">
        <v>28</v>
      </c>
      <c r="C349" s="1" t="s">
        <v>29</v>
      </c>
      <c r="D349" s="1" t="s">
        <v>30</v>
      </c>
      <c r="E349" s="1" t="s">
        <v>31</v>
      </c>
      <c r="F349" s="1" t="s">
        <v>2607</v>
      </c>
      <c r="G349" s="1" t="s">
        <v>2608</v>
      </c>
      <c r="H349" s="1" t="s">
        <v>1183</v>
      </c>
      <c r="I349" s="1" t="s">
        <v>2609</v>
      </c>
      <c r="J349" s="1" t="s">
        <v>2619</v>
      </c>
      <c r="K349" s="1" t="s">
        <v>32</v>
      </c>
      <c r="L349" s="1" t="s">
        <v>33</v>
      </c>
      <c r="M349" s="1" t="s">
        <v>776</v>
      </c>
      <c r="N349" s="1" t="s">
        <v>35</v>
      </c>
      <c r="O349" s="1" t="s">
        <v>2620</v>
      </c>
      <c r="P349" s="1" t="s">
        <v>114</v>
      </c>
      <c r="Q349" s="1" t="s">
        <v>114</v>
      </c>
      <c r="R349" s="1" t="s">
        <v>1095</v>
      </c>
      <c r="S349" s="1" t="str">
        <f t="shared" si="11"/>
        <v>MAMANI MAMANI, ELIAS</v>
      </c>
      <c r="T349" s="1" t="s">
        <v>341</v>
      </c>
      <c r="U349" s="1" t="s">
        <v>39</v>
      </c>
      <c r="V349" s="1" t="s">
        <v>112</v>
      </c>
      <c r="W349" s="1" t="s">
        <v>2621</v>
      </c>
      <c r="X349" s="3">
        <v>25039</v>
      </c>
      <c r="Y349" s="1" t="s">
        <v>2622</v>
      </c>
      <c r="Z349" s="3">
        <v>42064</v>
      </c>
      <c r="AA349" s="3">
        <v>43524</v>
      </c>
      <c r="AB349" s="1" t="s">
        <v>41</v>
      </c>
      <c r="AC349" s="1" t="s">
        <v>42</v>
      </c>
      <c r="AD349" s="1" t="s">
        <v>43</v>
      </c>
    </row>
    <row r="350" spans="1:30" x14ac:dyDescent="0.2">
      <c r="A350" s="1" t="str">
        <f t="shared" si="10"/>
        <v>1112124411E6</v>
      </c>
      <c r="B350" s="1" t="s">
        <v>28</v>
      </c>
      <c r="C350" s="1" t="s">
        <v>29</v>
      </c>
      <c r="D350" s="1" t="s">
        <v>30</v>
      </c>
      <c r="E350" s="1" t="s">
        <v>31</v>
      </c>
      <c r="F350" s="1" t="s">
        <v>2607</v>
      </c>
      <c r="G350" s="1" t="s">
        <v>2608</v>
      </c>
      <c r="H350" s="1" t="s">
        <v>1183</v>
      </c>
      <c r="I350" s="1" t="s">
        <v>2609</v>
      </c>
      <c r="J350" s="1" t="s">
        <v>2623</v>
      </c>
      <c r="K350" s="1" t="s">
        <v>32</v>
      </c>
      <c r="L350" s="1" t="s">
        <v>33</v>
      </c>
      <c r="M350" s="1" t="s">
        <v>776</v>
      </c>
      <c r="N350" s="1" t="s">
        <v>35</v>
      </c>
      <c r="O350" s="1" t="s">
        <v>2624</v>
      </c>
      <c r="P350" s="1" t="s">
        <v>838</v>
      </c>
      <c r="Q350" s="1" t="s">
        <v>85</v>
      </c>
      <c r="R350" s="1" t="s">
        <v>2625</v>
      </c>
      <c r="S350" s="1" t="str">
        <f t="shared" si="11"/>
        <v>YAPO PINEDA, LILIANA ANYELA</v>
      </c>
      <c r="T350" s="1" t="s">
        <v>38</v>
      </c>
      <c r="U350" s="1" t="s">
        <v>39</v>
      </c>
      <c r="V350" s="1" t="s">
        <v>171</v>
      </c>
      <c r="W350" s="1" t="s">
        <v>2626</v>
      </c>
      <c r="X350" s="3">
        <v>25987</v>
      </c>
      <c r="Y350" s="1" t="s">
        <v>2627</v>
      </c>
      <c r="Z350" s="3">
        <v>42779</v>
      </c>
      <c r="AA350" s="3">
        <v>44239</v>
      </c>
      <c r="AB350" s="1" t="s">
        <v>41</v>
      </c>
      <c r="AC350" s="1" t="s">
        <v>42</v>
      </c>
      <c r="AD350" s="1" t="s">
        <v>43</v>
      </c>
    </row>
    <row r="351" spans="1:30" x14ac:dyDescent="0.2">
      <c r="A351" s="1" t="str">
        <f t="shared" si="10"/>
        <v>1112114401E0</v>
      </c>
      <c r="B351" s="1" t="s">
        <v>28</v>
      </c>
      <c r="C351" s="1" t="s">
        <v>29</v>
      </c>
      <c r="D351" s="1" t="s">
        <v>30</v>
      </c>
      <c r="E351" s="1" t="s">
        <v>31</v>
      </c>
      <c r="F351" s="1" t="s">
        <v>2607</v>
      </c>
      <c r="G351" s="1" t="s">
        <v>2608</v>
      </c>
      <c r="H351" s="1" t="s">
        <v>1183</v>
      </c>
      <c r="I351" s="1" t="s">
        <v>2609</v>
      </c>
      <c r="J351" s="1" t="s">
        <v>2628</v>
      </c>
      <c r="K351" s="1" t="s">
        <v>32</v>
      </c>
      <c r="L351" s="1" t="s">
        <v>1326</v>
      </c>
      <c r="M351" s="1" t="s">
        <v>1451</v>
      </c>
      <c r="N351" s="1" t="s">
        <v>765</v>
      </c>
      <c r="O351" s="1" t="s">
        <v>2629</v>
      </c>
      <c r="P351" s="1" t="s">
        <v>338</v>
      </c>
      <c r="Q351" s="1" t="s">
        <v>1173</v>
      </c>
      <c r="R351" s="1" t="s">
        <v>2630</v>
      </c>
      <c r="S351" s="1" t="str">
        <f t="shared" si="11"/>
        <v>BORDA ASCENCIO, ROMULO MARCOS</v>
      </c>
      <c r="T351" s="1" t="s">
        <v>38</v>
      </c>
      <c r="U351" s="1" t="s">
        <v>39</v>
      </c>
      <c r="V351" s="1" t="s">
        <v>52</v>
      </c>
      <c r="W351" s="1" t="s">
        <v>2631</v>
      </c>
      <c r="X351" s="3">
        <v>23625</v>
      </c>
      <c r="Y351" s="1" t="s">
        <v>2632</v>
      </c>
      <c r="Z351" s="3">
        <v>42795</v>
      </c>
      <c r="AA351" s="3">
        <v>43100</v>
      </c>
      <c r="AB351" s="1" t="s">
        <v>41</v>
      </c>
      <c r="AC351" s="1" t="s">
        <v>42</v>
      </c>
      <c r="AD351" s="1" t="s">
        <v>43</v>
      </c>
    </row>
    <row r="352" spans="1:30" x14ac:dyDescent="0.2">
      <c r="A352" s="1" t="str">
        <f t="shared" si="10"/>
        <v>1112114411E3</v>
      </c>
      <c r="B352" s="1" t="s">
        <v>28</v>
      </c>
      <c r="C352" s="1" t="s">
        <v>29</v>
      </c>
      <c r="D352" s="1" t="s">
        <v>30</v>
      </c>
      <c r="E352" s="1" t="s">
        <v>31</v>
      </c>
      <c r="F352" s="1" t="s">
        <v>2607</v>
      </c>
      <c r="G352" s="1" t="s">
        <v>2608</v>
      </c>
      <c r="H352" s="1" t="s">
        <v>1183</v>
      </c>
      <c r="I352" s="1" t="s">
        <v>2609</v>
      </c>
      <c r="J352" s="1" t="s">
        <v>2633</v>
      </c>
      <c r="K352" s="1" t="s">
        <v>32</v>
      </c>
      <c r="L352" s="1" t="s">
        <v>1326</v>
      </c>
      <c r="M352" s="1" t="s">
        <v>1451</v>
      </c>
      <c r="N352" s="1" t="s">
        <v>46</v>
      </c>
      <c r="O352" s="1" t="s">
        <v>56</v>
      </c>
      <c r="P352" s="1" t="s">
        <v>2634</v>
      </c>
      <c r="Q352" s="1" t="s">
        <v>594</v>
      </c>
      <c r="R352" s="1" t="s">
        <v>2635</v>
      </c>
      <c r="S352" s="1" t="str">
        <f t="shared" si="11"/>
        <v>ALZAMORA JUAREZ, MILTON ELMER</v>
      </c>
      <c r="T352" s="1" t="s">
        <v>63</v>
      </c>
      <c r="U352" s="1" t="s">
        <v>39</v>
      </c>
      <c r="V352" s="1" t="s">
        <v>52</v>
      </c>
      <c r="W352" s="1" t="s">
        <v>2636</v>
      </c>
      <c r="X352" s="3">
        <v>24239</v>
      </c>
      <c r="Y352" s="1" t="s">
        <v>2637</v>
      </c>
      <c r="AB352" s="1" t="s">
        <v>41</v>
      </c>
      <c r="AC352" s="1" t="s">
        <v>42</v>
      </c>
      <c r="AD352" s="1" t="s">
        <v>43</v>
      </c>
    </row>
    <row r="353" spans="1:30" x14ac:dyDescent="0.2">
      <c r="A353" s="1" t="str">
        <f t="shared" si="10"/>
        <v>1112114421E1</v>
      </c>
      <c r="B353" s="1" t="s">
        <v>28</v>
      </c>
      <c r="C353" s="1" t="s">
        <v>29</v>
      </c>
      <c r="D353" s="1" t="s">
        <v>30</v>
      </c>
      <c r="E353" s="1" t="s">
        <v>31</v>
      </c>
      <c r="F353" s="1" t="s">
        <v>2607</v>
      </c>
      <c r="G353" s="1" t="s">
        <v>2608</v>
      </c>
      <c r="H353" s="1" t="s">
        <v>1183</v>
      </c>
      <c r="I353" s="1" t="s">
        <v>2609</v>
      </c>
      <c r="J353" s="1" t="s">
        <v>2638</v>
      </c>
      <c r="K353" s="1" t="s">
        <v>32</v>
      </c>
      <c r="L353" s="1" t="s">
        <v>1326</v>
      </c>
      <c r="M353" s="1" t="s">
        <v>1895</v>
      </c>
      <c r="N353" s="1" t="s">
        <v>46</v>
      </c>
      <c r="O353" s="1" t="s">
        <v>56</v>
      </c>
      <c r="P353" s="1" t="s">
        <v>92</v>
      </c>
      <c r="Q353" s="1" t="s">
        <v>359</v>
      </c>
      <c r="R353" s="1" t="s">
        <v>2612</v>
      </c>
      <c r="S353" s="1" t="str">
        <f t="shared" si="11"/>
        <v>CACERES COLQUEHUANCA, AYDA GLADYS</v>
      </c>
      <c r="T353" s="1" t="s">
        <v>38</v>
      </c>
      <c r="U353" s="1" t="s">
        <v>39</v>
      </c>
      <c r="V353" s="1" t="s">
        <v>891</v>
      </c>
      <c r="W353" s="1" t="s">
        <v>2613</v>
      </c>
      <c r="X353" s="3">
        <v>24801</v>
      </c>
      <c r="Y353" s="1" t="s">
        <v>2614</v>
      </c>
      <c r="Z353" s="3">
        <v>42795</v>
      </c>
      <c r="AA353" s="3">
        <v>43100</v>
      </c>
      <c r="AB353" s="1" t="s">
        <v>41</v>
      </c>
      <c r="AC353" s="1" t="s">
        <v>42</v>
      </c>
      <c r="AD353" s="1" t="s">
        <v>43</v>
      </c>
    </row>
    <row r="354" spans="1:30" x14ac:dyDescent="0.2">
      <c r="A354" s="1" t="str">
        <f t="shared" si="10"/>
        <v>1112114421E1</v>
      </c>
      <c r="B354" s="1" t="s">
        <v>28</v>
      </c>
      <c r="C354" s="1" t="s">
        <v>29</v>
      </c>
      <c r="D354" s="1" t="s">
        <v>30</v>
      </c>
      <c r="E354" s="1" t="s">
        <v>31</v>
      </c>
      <c r="F354" s="1" t="s">
        <v>2607</v>
      </c>
      <c r="G354" s="1" t="s">
        <v>2608</v>
      </c>
      <c r="H354" s="1" t="s">
        <v>1183</v>
      </c>
      <c r="I354" s="1" t="s">
        <v>2609</v>
      </c>
      <c r="J354" s="1" t="s">
        <v>2638</v>
      </c>
      <c r="K354" s="1" t="s">
        <v>32</v>
      </c>
      <c r="L354" s="1" t="s">
        <v>1326</v>
      </c>
      <c r="M354" s="1" t="s">
        <v>1895</v>
      </c>
      <c r="N354" s="1" t="s">
        <v>765</v>
      </c>
      <c r="O354" s="1" t="s">
        <v>2639</v>
      </c>
      <c r="P354" s="1" t="s">
        <v>242</v>
      </c>
      <c r="Q354" s="1" t="s">
        <v>179</v>
      </c>
      <c r="R354" s="1" t="s">
        <v>2640</v>
      </c>
      <c r="S354" s="1" t="str">
        <f t="shared" si="11"/>
        <v>JIMENEZ PACHECO, JUAN SEBASTIAN</v>
      </c>
      <c r="T354" s="1" t="s">
        <v>55</v>
      </c>
      <c r="U354" s="1" t="s">
        <v>39</v>
      </c>
      <c r="V354" s="1" t="s">
        <v>52</v>
      </c>
      <c r="W354" s="1" t="s">
        <v>2641</v>
      </c>
      <c r="X354" s="3">
        <v>25459</v>
      </c>
      <c r="Y354" s="1" t="s">
        <v>2642</v>
      </c>
      <c r="Z354" s="3">
        <v>42795</v>
      </c>
      <c r="AA354" s="3">
        <v>43100</v>
      </c>
      <c r="AB354" s="1" t="s">
        <v>324</v>
      </c>
      <c r="AC354" s="1" t="s">
        <v>42</v>
      </c>
      <c r="AD354" s="1" t="s">
        <v>43</v>
      </c>
    </row>
    <row r="355" spans="1:30" x14ac:dyDescent="0.2">
      <c r="A355" s="1" t="str">
        <f t="shared" si="10"/>
        <v>1112114441E9</v>
      </c>
      <c r="B355" s="1" t="s">
        <v>28</v>
      </c>
      <c r="C355" s="1" t="s">
        <v>29</v>
      </c>
      <c r="D355" s="1" t="s">
        <v>30</v>
      </c>
      <c r="E355" s="1" t="s">
        <v>31</v>
      </c>
      <c r="F355" s="1" t="s">
        <v>2607</v>
      </c>
      <c r="G355" s="1" t="s">
        <v>2608</v>
      </c>
      <c r="H355" s="1" t="s">
        <v>1183</v>
      </c>
      <c r="I355" s="1" t="s">
        <v>2609</v>
      </c>
      <c r="J355" s="1" t="s">
        <v>2643</v>
      </c>
      <c r="K355" s="1" t="s">
        <v>32</v>
      </c>
      <c r="L355" s="1" t="s">
        <v>1326</v>
      </c>
      <c r="M355" s="1" t="s">
        <v>1958</v>
      </c>
      <c r="N355" s="1" t="s">
        <v>46</v>
      </c>
      <c r="O355" s="1" t="s">
        <v>56</v>
      </c>
      <c r="P355" s="1" t="s">
        <v>134</v>
      </c>
      <c r="Q355" s="1" t="s">
        <v>939</v>
      </c>
      <c r="R355" s="1" t="s">
        <v>2644</v>
      </c>
      <c r="S355" s="1" t="str">
        <f t="shared" si="11"/>
        <v>FLORES SOTO, ERNESTO BENITO</v>
      </c>
      <c r="T355" s="1" t="s">
        <v>50</v>
      </c>
      <c r="U355" s="1" t="s">
        <v>39</v>
      </c>
      <c r="V355" s="1" t="s">
        <v>52</v>
      </c>
      <c r="W355" s="1" t="s">
        <v>2645</v>
      </c>
      <c r="X355" s="3">
        <v>21929</v>
      </c>
      <c r="Y355" s="1" t="s">
        <v>2646</v>
      </c>
      <c r="AB355" s="1" t="s">
        <v>41</v>
      </c>
      <c r="AC355" s="1" t="s">
        <v>42</v>
      </c>
      <c r="AD355" s="1" t="s">
        <v>43</v>
      </c>
    </row>
    <row r="356" spans="1:30" x14ac:dyDescent="0.2">
      <c r="A356" s="1" t="str">
        <f t="shared" si="10"/>
        <v>1112114451E7</v>
      </c>
      <c r="B356" s="1" t="s">
        <v>28</v>
      </c>
      <c r="C356" s="1" t="s">
        <v>29</v>
      </c>
      <c r="D356" s="1" t="s">
        <v>30</v>
      </c>
      <c r="E356" s="1" t="s">
        <v>31</v>
      </c>
      <c r="F356" s="1" t="s">
        <v>2607</v>
      </c>
      <c r="G356" s="1" t="s">
        <v>2608</v>
      </c>
      <c r="H356" s="1" t="s">
        <v>1183</v>
      </c>
      <c r="I356" s="1" t="s">
        <v>2609</v>
      </c>
      <c r="J356" s="1" t="s">
        <v>2647</v>
      </c>
      <c r="K356" s="1" t="s">
        <v>32</v>
      </c>
      <c r="L356" s="1" t="s">
        <v>1326</v>
      </c>
      <c r="M356" s="1" t="s">
        <v>1876</v>
      </c>
      <c r="N356" s="1" t="s">
        <v>765</v>
      </c>
      <c r="O356" s="1" t="s">
        <v>2648</v>
      </c>
      <c r="P356" s="1" t="s">
        <v>37</v>
      </c>
      <c r="Q356" s="1" t="s">
        <v>193</v>
      </c>
      <c r="R356" s="1" t="s">
        <v>2649</v>
      </c>
      <c r="S356" s="1" t="str">
        <f t="shared" si="11"/>
        <v>ROQUE GARNICA, EDGAR MOISES</v>
      </c>
      <c r="T356" s="1" t="s">
        <v>55</v>
      </c>
      <c r="U356" s="1" t="s">
        <v>39</v>
      </c>
      <c r="V356" s="1" t="s">
        <v>52</v>
      </c>
      <c r="W356" s="1" t="s">
        <v>2650</v>
      </c>
      <c r="X356" s="3">
        <v>24809</v>
      </c>
      <c r="Y356" s="1" t="s">
        <v>2651</v>
      </c>
      <c r="Z356" s="3">
        <v>42986</v>
      </c>
      <c r="AA356" s="3">
        <v>43100</v>
      </c>
      <c r="AB356" s="1" t="s">
        <v>41</v>
      </c>
      <c r="AC356" s="1" t="s">
        <v>42</v>
      </c>
      <c r="AD356" s="1" t="s">
        <v>43</v>
      </c>
    </row>
    <row r="357" spans="1:30" x14ac:dyDescent="0.2">
      <c r="A357" s="1" t="str">
        <f t="shared" si="10"/>
        <v>1112114481E8</v>
      </c>
      <c r="B357" s="1" t="s">
        <v>28</v>
      </c>
      <c r="C357" s="1" t="s">
        <v>29</v>
      </c>
      <c r="D357" s="1" t="s">
        <v>30</v>
      </c>
      <c r="E357" s="1" t="s">
        <v>31</v>
      </c>
      <c r="F357" s="1" t="s">
        <v>2607</v>
      </c>
      <c r="G357" s="1" t="s">
        <v>2608</v>
      </c>
      <c r="H357" s="1" t="s">
        <v>1183</v>
      </c>
      <c r="I357" s="1" t="s">
        <v>2609</v>
      </c>
      <c r="J357" s="1" t="s">
        <v>2652</v>
      </c>
      <c r="K357" s="1" t="s">
        <v>32</v>
      </c>
      <c r="L357" s="1" t="s">
        <v>1326</v>
      </c>
      <c r="M357" s="1" t="s">
        <v>1327</v>
      </c>
      <c r="N357" s="1" t="s">
        <v>46</v>
      </c>
      <c r="O357" s="1" t="s">
        <v>2653</v>
      </c>
      <c r="P357" s="1" t="s">
        <v>255</v>
      </c>
      <c r="Q357" s="1" t="s">
        <v>449</v>
      </c>
      <c r="R357" s="1" t="s">
        <v>2654</v>
      </c>
      <c r="S357" s="1" t="str">
        <f t="shared" si="11"/>
        <v>VASQUEZ ESPINOZA, EDITH MARIA</v>
      </c>
      <c r="T357" s="1" t="s">
        <v>55</v>
      </c>
      <c r="U357" s="1" t="s">
        <v>39</v>
      </c>
      <c r="V357" s="1" t="s">
        <v>52</v>
      </c>
      <c r="W357" s="1" t="s">
        <v>2655</v>
      </c>
      <c r="X357" s="3">
        <v>21406</v>
      </c>
      <c r="Y357" s="1" t="s">
        <v>2656</v>
      </c>
      <c r="AB357" s="1" t="s">
        <v>41</v>
      </c>
      <c r="AC357" s="1" t="s">
        <v>42</v>
      </c>
      <c r="AD357" s="1" t="s">
        <v>43</v>
      </c>
    </row>
    <row r="358" spans="1:30" x14ac:dyDescent="0.2">
      <c r="A358" s="1" t="str">
        <f t="shared" si="10"/>
        <v>1112114491E7</v>
      </c>
      <c r="B358" s="1" t="s">
        <v>28</v>
      </c>
      <c r="C358" s="1" t="s">
        <v>29</v>
      </c>
      <c r="D358" s="1" t="s">
        <v>30</v>
      </c>
      <c r="E358" s="1" t="s">
        <v>31</v>
      </c>
      <c r="F358" s="1" t="s">
        <v>2607</v>
      </c>
      <c r="G358" s="1" t="s">
        <v>2608</v>
      </c>
      <c r="H358" s="1" t="s">
        <v>1183</v>
      </c>
      <c r="I358" s="1" t="s">
        <v>2609</v>
      </c>
      <c r="J358" s="1" t="s">
        <v>2657</v>
      </c>
      <c r="K358" s="1" t="s">
        <v>32</v>
      </c>
      <c r="L358" s="1" t="s">
        <v>1326</v>
      </c>
      <c r="M358" s="1" t="s">
        <v>1451</v>
      </c>
      <c r="N358" s="1" t="s">
        <v>765</v>
      </c>
      <c r="O358" s="1" t="s">
        <v>2658</v>
      </c>
      <c r="P358" s="1" t="s">
        <v>603</v>
      </c>
      <c r="Q358" s="1" t="s">
        <v>203</v>
      </c>
      <c r="R358" s="1" t="s">
        <v>2659</v>
      </c>
      <c r="S358" s="1" t="str">
        <f t="shared" si="11"/>
        <v>CALLA APAZA, MARLENI CHEPA</v>
      </c>
      <c r="T358" s="1" t="s">
        <v>341</v>
      </c>
      <c r="U358" s="1" t="s">
        <v>39</v>
      </c>
      <c r="V358" s="1" t="s">
        <v>52</v>
      </c>
      <c r="W358" s="1" t="s">
        <v>2660</v>
      </c>
      <c r="X358" s="3">
        <v>24478</v>
      </c>
      <c r="Y358" s="1" t="s">
        <v>2661</v>
      </c>
      <c r="Z358" s="3">
        <v>42795</v>
      </c>
      <c r="AA358" s="3">
        <v>43100</v>
      </c>
      <c r="AB358" s="1" t="s">
        <v>41</v>
      </c>
      <c r="AC358" s="1" t="s">
        <v>42</v>
      </c>
      <c r="AD358" s="1" t="s">
        <v>43</v>
      </c>
    </row>
    <row r="359" spans="1:30" x14ac:dyDescent="0.2">
      <c r="A359" s="1" t="str">
        <f t="shared" si="10"/>
        <v>1112124411E5</v>
      </c>
      <c r="B359" s="1" t="s">
        <v>28</v>
      </c>
      <c r="C359" s="1" t="s">
        <v>29</v>
      </c>
      <c r="D359" s="1" t="s">
        <v>30</v>
      </c>
      <c r="E359" s="1" t="s">
        <v>31</v>
      </c>
      <c r="F359" s="1" t="s">
        <v>2607</v>
      </c>
      <c r="G359" s="1" t="s">
        <v>2608</v>
      </c>
      <c r="H359" s="1" t="s">
        <v>1183</v>
      </c>
      <c r="I359" s="1" t="s">
        <v>2609</v>
      </c>
      <c r="J359" s="1" t="s">
        <v>2662</v>
      </c>
      <c r="K359" s="1" t="s">
        <v>32</v>
      </c>
      <c r="L359" s="1" t="s">
        <v>1326</v>
      </c>
      <c r="M359" s="1" t="s">
        <v>1327</v>
      </c>
      <c r="N359" s="1" t="s">
        <v>765</v>
      </c>
      <c r="O359" s="1" t="s">
        <v>2663</v>
      </c>
      <c r="P359" s="1" t="s">
        <v>867</v>
      </c>
      <c r="Q359" s="1" t="s">
        <v>283</v>
      </c>
      <c r="R359" s="1" t="s">
        <v>2664</v>
      </c>
      <c r="S359" s="1" t="str">
        <f t="shared" si="11"/>
        <v>COPA FUENTES, ABRAHAM</v>
      </c>
      <c r="T359" s="1" t="s">
        <v>38</v>
      </c>
      <c r="U359" s="1" t="s">
        <v>39</v>
      </c>
      <c r="V359" s="1" t="s">
        <v>52</v>
      </c>
      <c r="W359" s="1" t="s">
        <v>2665</v>
      </c>
      <c r="X359" s="3">
        <v>23452</v>
      </c>
      <c r="Y359" s="1" t="s">
        <v>2666</v>
      </c>
      <c r="Z359" s="3">
        <v>43003</v>
      </c>
      <c r="AA359" s="3">
        <v>43100</v>
      </c>
      <c r="AB359" s="1" t="s">
        <v>41</v>
      </c>
      <c r="AC359" s="1" t="s">
        <v>42</v>
      </c>
      <c r="AD359" s="1" t="s">
        <v>43</v>
      </c>
    </row>
    <row r="360" spans="1:30" x14ac:dyDescent="0.2">
      <c r="A360" s="1" t="str">
        <f t="shared" si="10"/>
        <v>1112124411E9</v>
      </c>
      <c r="B360" s="1" t="s">
        <v>28</v>
      </c>
      <c r="C360" s="1" t="s">
        <v>29</v>
      </c>
      <c r="D360" s="1" t="s">
        <v>30</v>
      </c>
      <c r="E360" s="1" t="s">
        <v>31</v>
      </c>
      <c r="F360" s="1" t="s">
        <v>2607</v>
      </c>
      <c r="G360" s="1" t="s">
        <v>2608</v>
      </c>
      <c r="H360" s="1" t="s">
        <v>1183</v>
      </c>
      <c r="I360" s="1" t="s">
        <v>2609</v>
      </c>
      <c r="J360" s="1" t="s">
        <v>2667</v>
      </c>
      <c r="K360" s="1" t="s">
        <v>32</v>
      </c>
      <c r="L360" s="1" t="s">
        <v>1326</v>
      </c>
      <c r="M360" s="1" t="s">
        <v>1327</v>
      </c>
      <c r="N360" s="1" t="s">
        <v>46</v>
      </c>
      <c r="O360" s="1" t="s">
        <v>56</v>
      </c>
      <c r="P360" s="1" t="s">
        <v>560</v>
      </c>
      <c r="Q360" s="1" t="s">
        <v>203</v>
      </c>
      <c r="R360" s="1" t="s">
        <v>2668</v>
      </c>
      <c r="S360" s="1" t="str">
        <f t="shared" si="11"/>
        <v>VILLALTA APAZA, MIRIAM GLORIA</v>
      </c>
      <c r="T360" s="1" t="s">
        <v>50</v>
      </c>
      <c r="U360" s="1" t="s">
        <v>39</v>
      </c>
      <c r="V360" s="1" t="s">
        <v>52</v>
      </c>
      <c r="W360" s="1" t="s">
        <v>2669</v>
      </c>
      <c r="X360" s="3">
        <v>23736</v>
      </c>
      <c r="Y360" s="1" t="s">
        <v>2670</v>
      </c>
      <c r="AB360" s="1" t="s">
        <v>41</v>
      </c>
      <c r="AC360" s="1" t="s">
        <v>42</v>
      </c>
      <c r="AD360" s="1" t="s">
        <v>43</v>
      </c>
    </row>
    <row r="361" spans="1:30" x14ac:dyDescent="0.2">
      <c r="A361" s="1" t="str">
        <f t="shared" si="10"/>
        <v>1112124421E6</v>
      </c>
      <c r="B361" s="1" t="s">
        <v>28</v>
      </c>
      <c r="C361" s="1" t="s">
        <v>29</v>
      </c>
      <c r="D361" s="1" t="s">
        <v>30</v>
      </c>
      <c r="E361" s="1" t="s">
        <v>31</v>
      </c>
      <c r="F361" s="1" t="s">
        <v>2607</v>
      </c>
      <c r="G361" s="1" t="s">
        <v>2608</v>
      </c>
      <c r="H361" s="1" t="s">
        <v>1183</v>
      </c>
      <c r="I361" s="1" t="s">
        <v>2609</v>
      </c>
      <c r="J361" s="1" t="s">
        <v>2671</v>
      </c>
      <c r="K361" s="1" t="s">
        <v>32</v>
      </c>
      <c r="L361" s="1" t="s">
        <v>1326</v>
      </c>
      <c r="M361" s="1" t="s">
        <v>1895</v>
      </c>
      <c r="N361" s="1" t="s">
        <v>765</v>
      </c>
      <c r="O361" s="1" t="s">
        <v>2672</v>
      </c>
      <c r="P361" s="1" t="s">
        <v>269</v>
      </c>
      <c r="Q361" s="1" t="s">
        <v>161</v>
      </c>
      <c r="R361" s="1" t="s">
        <v>432</v>
      </c>
      <c r="S361" s="1" t="str">
        <f t="shared" si="11"/>
        <v>CALDERON RAMOS, JOSE ANTONIO</v>
      </c>
      <c r="T361" s="1" t="s">
        <v>38</v>
      </c>
      <c r="U361" s="1" t="s">
        <v>39</v>
      </c>
      <c r="V361" s="1" t="s">
        <v>52</v>
      </c>
      <c r="W361" s="1" t="s">
        <v>2673</v>
      </c>
      <c r="X361" s="3">
        <v>22663</v>
      </c>
      <c r="Y361" s="1" t="s">
        <v>2674</v>
      </c>
      <c r="Z361" s="3">
        <v>42795</v>
      </c>
      <c r="AA361" s="3">
        <v>43100</v>
      </c>
      <c r="AB361" s="1" t="s">
        <v>41</v>
      </c>
      <c r="AC361" s="1" t="s">
        <v>42</v>
      </c>
      <c r="AD361" s="1" t="s">
        <v>43</v>
      </c>
    </row>
    <row r="362" spans="1:30" x14ac:dyDescent="0.2">
      <c r="A362" s="1" t="str">
        <f t="shared" si="10"/>
        <v>1112114401E1</v>
      </c>
      <c r="B362" s="1" t="s">
        <v>28</v>
      </c>
      <c r="C362" s="1" t="s">
        <v>29</v>
      </c>
      <c r="D362" s="1" t="s">
        <v>30</v>
      </c>
      <c r="E362" s="1" t="s">
        <v>31</v>
      </c>
      <c r="F362" s="1" t="s">
        <v>2607</v>
      </c>
      <c r="G362" s="1" t="s">
        <v>2608</v>
      </c>
      <c r="H362" s="1" t="s">
        <v>1183</v>
      </c>
      <c r="I362" s="1" t="s">
        <v>2609</v>
      </c>
      <c r="J362" s="1" t="s">
        <v>2675</v>
      </c>
      <c r="K362" s="1" t="s">
        <v>32</v>
      </c>
      <c r="L362" s="1" t="s">
        <v>32</v>
      </c>
      <c r="M362" s="1" t="s">
        <v>45</v>
      </c>
      <c r="N362" s="1" t="s">
        <v>46</v>
      </c>
      <c r="O362" s="1" t="s">
        <v>56</v>
      </c>
      <c r="P362" s="1" t="s">
        <v>117</v>
      </c>
      <c r="Q362" s="1" t="s">
        <v>429</v>
      </c>
      <c r="R362" s="1" t="s">
        <v>483</v>
      </c>
      <c r="S362" s="1" t="str">
        <f t="shared" si="11"/>
        <v>RUELAS HANCCO, JOSE</v>
      </c>
      <c r="T362" s="1" t="s">
        <v>50</v>
      </c>
      <c r="U362" s="1" t="s">
        <v>51</v>
      </c>
      <c r="V362" s="1" t="s">
        <v>52</v>
      </c>
      <c r="W362" s="1" t="s">
        <v>2676</v>
      </c>
      <c r="X362" s="3">
        <v>21995</v>
      </c>
      <c r="Y362" s="1" t="s">
        <v>2677</v>
      </c>
      <c r="AB362" s="1" t="s">
        <v>41</v>
      </c>
      <c r="AC362" s="1" t="s">
        <v>42</v>
      </c>
      <c r="AD362" s="1" t="s">
        <v>43</v>
      </c>
    </row>
    <row r="363" spans="1:30" x14ac:dyDescent="0.2">
      <c r="A363" s="1" t="str">
        <f t="shared" si="10"/>
        <v>1112114401E2</v>
      </c>
      <c r="B363" s="1" t="s">
        <v>28</v>
      </c>
      <c r="C363" s="1" t="s">
        <v>29</v>
      </c>
      <c r="D363" s="1" t="s">
        <v>30</v>
      </c>
      <c r="E363" s="1" t="s">
        <v>31</v>
      </c>
      <c r="F363" s="1" t="s">
        <v>2607</v>
      </c>
      <c r="G363" s="1" t="s">
        <v>2608</v>
      </c>
      <c r="H363" s="1" t="s">
        <v>1183</v>
      </c>
      <c r="I363" s="1" t="s">
        <v>2609</v>
      </c>
      <c r="J363" s="1" t="s">
        <v>2678</v>
      </c>
      <c r="K363" s="1" t="s">
        <v>32</v>
      </c>
      <c r="L363" s="1" t="s">
        <v>32</v>
      </c>
      <c r="M363" s="1" t="s">
        <v>45</v>
      </c>
      <c r="N363" s="1" t="s">
        <v>46</v>
      </c>
      <c r="O363" s="1" t="s">
        <v>2679</v>
      </c>
      <c r="P363" s="1" t="s">
        <v>77</v>
      </c>
      <c r="Q363" s="1" t="s">
        <v>283</v>
      </c>
      <c r="R363" s="1" t="s">
        <v>2680</v>
      </c>
      <c r="S363" s="1" t="str">
        <f t="shared" si="11"/>
        <v>PONCE FUENTES, YOVANA FLORINDA</v>
      </c>
      <c r="T363" s="1" t="s">
        <v>50</v>
      </c>
      <c r="U363" s="1" t="s">
        <v>51</v>
      </c>
      <c r="V363" s="1" t="s">
        <v>52</v>
      </c>
      <c r="W363" s="1" t="s">
        <v>2681</v>
      </c>
      <c r="X363" s="3">
        <v>26388</v>
      </c>
      <c r="Y363" s="1" t="s">
        <v>2682</v>
      </c>
      <c r="AB363" s="1" t="s">
        <v>41</v>
      </c>
      <c r="AC363" s="1" t="s">
        <v>42</v>
      </c>
      <c r="AD363" s="1" t="s">
        <v>43</v>
      </c>
    </row>
    <row r="364" spans="1:30" x14ac:dyDescent="0.2">
      <c r="A364" s="1" t="str">
        <f t="shared" si="10"/>
        <v>1112114401E3</v>
      </c>
      <c r="B364" s="1" t="s">
        <v>28</v>
      </c>
      <c r="C364" s="1" t="s">
        <v>29</v>
      </c>
      <c r="D364" s="1" t="s">
        <v>30</v>
      </c>
      <c r="E364" s="1" t="s">
        <v>31</v>
      </c>
      <c r="F364" s="1" t="s">
        <v>2607</v>
      </c>
      <c r="G364" s="1" t="s">
        <v>2608</v>
      </c>
      <c r="H364" s="1" t="s">
        <v>1183</v>
      </c>
      <c r="I364" s="1" t="s">
        <v>2609</v>
      </c>
      <c r="J364" s="1" t="s">
        <v>2683</v>
      </c>
      <c r="K364" s="1" t="s">
        <v>32</v>
      </c>
      <c r="L364" s="1" t="s">
        <v>32</v>
      </c>
      <c r="M364" s="1" t="s">
        <v>45</v>
      </c>
      <c r="N364" s="1" t="s">
        <v>66</v>
      </c>
      <c r="O364" s="1" t="s">
        <v>2684</v>
      </c>
      <c r="P364" s="1" t="s">
        <v>971</v>
      </c>
      <c r="Q364" s="1" t="s">
        <v>113</v>
      </c>
      <c r="R364" s="1" t="s">
        <v>2685</v>
      </c>
      <c r="S364" s="1" t="str">
        <f t="shared" si="11"/>
        <v>HUARSAYA CHAMBI, LUZ MARITZA</v>
      </c>
      <c r="T364" s="1" t="s">
        <v>69</v>
      </c>
      <c r="U364" s="1" t="s">
        <v>51</v>
      </c>
      <c r="V364" s="1" t="s">
        <v>52</v>
      </c>
      <c r="W364" s="1" t="s">
        <v>2686</v>
      </c>
      <c r="X364" s="3">
        <v>31519</v>
      </c>
      <c r="Y364" s="1" t="s">
        <v>2687</v>
      </c>
      <c r="Z364" s="3">
        <v>42795</v>
      </c>
      <c r="AA364" s="3">
        <v>43100</v>
      </c>
      <c r="AB364" s="1" t="s">
        <v>41</v>
      </c>
      <c r="AC364" s="1" t="s">
        <v>71</v>
      </c>
      <c r="AD364" s="1" t="s">
        <v>43</v>
      </c>
    </row>
    <row r="365" spans="1:30" x14ac:dyDescent="0.2">
      <c r="A365" s="1" t="str">
        <f t="shared" si="10"/>
        <v>1112114401E6</v>
      </c>
      <c r="B365" s="1" t="s">
        <v>28</v>
      </c>
      <c r="C365" s="1" t="s">
        <v>29</v>
      </c>
      <c r="D365" s="1" t="s">
        <v>30</v>
      </c>
      <c r="E365" s="1" t="s">
        <v>31</v>
      </c>
      <c r="F365" s="1" t="s">
        <v>2607</v>
      </c>
      <c r="G365" s="1" t="s">
        <v>2608</v>
      </c>
      <c r="H365" s="1" t="s">
        <v>1183</v>
      </c>
      <c r="I365" s="1" t="s">
        <v>2609</v>
      </c>
      <c r="J365" s="1" t="s">
        <v>2688</v>
      </c>
      <c r="K365" s="1" t="s">
        <v>32</v>
      </c>
      <c r="L365" s="1" t="s">
        <v>32</v>
      </c>
      <c r="M365" s="1" t="s">
        <v>45</v>
      </c>
      <c r="N365" s="1" t="s">
        <v>46</v>
      </c>
      <c r="O365" s="1" t="s">
        <v>56</v>
      </c>
      <c r="P365" s="1" t="s">
        <v>108</v>
      </c>
      <c r="Q365" s="1" t="s">
        <v>255</v>
      </c>
      <c r="R365" s="1" t="s">
        <v>2689</v>
      </c>
      <c r="S365" s="1" t="str">
        <f t="shared" si="11"/>
        <v>SOTOMAYOR VASQUEZ, MICAELA ANTONIA</v>
      </c>
      <c r="T365" s="1" t="s">
        <v>63</v>
      </c>
      <c r="U365" s="1" t="s">
        <v>51</v>
      </c>
      <c r="V365" s="1" t="s">
        <v>52</v>
      </c>
      <c r="W365" s="1" t="s">
        <v>2690</v>
      </c>
      <c r="X365" s="3">
        <v>26643</v>
      </c>
      <c r="Y365" s="1" t="s">
        <v>2691</v>
      </c>
      <c r="AB365" s="1" t="s">
        <v>41</v>
      </c>
      <c r="AC365" s="1" t="s">
        <v>42</v>
      </c>
      <c r="AD365" s="1" t="s">
        <v>43</v>
      </c>
    </row>
    <row r="366" spans="1:30" x14ac:dyDescent="0.2">
      <c r="A366" s="1" t="str">
        <f t="shared" si="10"/>
        <v>1112114401E7</v>
      </c>
      <c r="B366" s="1" t="s">
        <v>28</v>
      </c>
      <c r="C366" s="1" t="s">
        <v>29</v>
      </c>
      <c r="D366" s="1" t="s">
        <v>30</v>
      </c>
      <c r="E366" s="1" t="s">
        <v>31</v>
      </c>
      <c r="F366" s="1" t="s">
        <v>2607</v>
      </c>
      <c r="G366" s="1" t="s">
        <v>2608</v>
      </c>
      <c r="H366" s="1" t="s">
        <v>1183</v>
      </c>
      <c r="I366" s="1" t="s">
        <v>2609</v>
      </c>
      <c r="J366" s="1" t="s">
        <v>2692</v>
      </c>
      <c r="K366" s="1" t="s">
        <v>32</v>
      </c>
      <c r="L366" s="1" t="s">
        <v>32</v>
      </c>
      <c r="M366" s="1" t="s">
        <v>45</v>
      </c>
      <c r="N366" s="1" t="s">
        <v>66</v>
      </c>
      <c r="O366" s="1" t="s">
        <v>2693</v>
      </c>
      <c r="P366" s="1" t="s">
        <v>82</v>
      </c>
      <c r="Q366" s="1" t="s">
        <v>322</v>
      </c>
      <c r="R366" s="1" t="s">
        <v>2694</v>
      </c>
      <c r="S366" s="1" t="str">
        <f t="shared" si="11"/>
        <v>QUISPE BONIFACIO, RUDY</v>
      </c>
      <c r="T366" s="1" t="s">
        <v>69</v>
      </c>
      <c r="U366" s="1" t="s">
        <v>51</v>
      </c>
      <c r="V366" s="1" t="s">
        <v>52</v>
      </c>
      <c r="W366" s="1" t="s">
        <v>2695</v>
      </c>
      <c r="X366" s="3">
        <v>31584</v>
      </c>
      <c r="Y366" s="1" t="s">
        <v>2696</v>
      </c>
      <c r="Z366" s="3">
        <v>42917</v>
      </c>
      <c r="AA366" s="3">
        <v>43007</v>
      </c>
      <c r="AB366" s="1" t="s">
        <v>324</v>
      </c>
      <c r="AC366" s="1" t="s">
        <v>71</v>
      </c>
      <c r="AD366" s="1" t="s">
        <v>43</v>
      </c>
    </row>
    <row r="367" spans="1:30" x14ac:dyDescent="0.2">
      <c r="A367" s="1" t="str">
        <f t="shared" si="10"/>
        <v>1112114401E7</v>
      </c>
      <c r="B367" s="1" t="s">
        <v>28</v>
      </c>
      <c r="C367" s="1" t="s">
        <v>29</v>
      </c>
      <c r="D367" s="1" t="s">
        <v>30</v>
      </c>
      <c r="E367" s="1" t="s">
        <v>31</v>
      </c>
      <c r="F367" s="1" t="s">
        <v>2607</v>
      </c>
      <c r="G367" s="1" t="s">
        <v>2608</v>
      </c>
      <c r="H367" s="1" t="s">
        <v>1183</v>
      </c>
      <c r="I367" s="1" t="s">
        <v>2609</v>
      </c>
      <c r="J367" s="1" t="s">
        <v>2692</v>
      </c>
      <c r="K367" s="1" t="s">
        <v>32</v>
      </c>
      <c r="L367" s="1" t="s">
        <v>32</v>
      </c>
      <c r="M367" s="1" t="s">
        <v>45</v>
      </c>
      <c r="N367" s="1" t="s">
        <v>46</v>
      </c>
      <c r="O367" s="1" t="s">
        <v>56</v>
      </c>
      <c r="P367" s="1" t="s">
        <v>323</v>
      </c>
      <c r="Q367" s="1" t="s">
        <v>382</v>
      </c>
      <c r="R367" s="1" t="s">
        <v>2697</v>
      </c>
      <c r="S367" s="1" t="str">
        <f t="shared" si="11"/>
        <v>TAPIA FERNANDEZ, TOMAS GINER</v>
      </c>
      <c r="T367" s="1" t="s">
        <v>63</v>
      </c>
      <c r="U367" s="1" t="s">
        <v>51</v>
      </c>
      <c r="V367" s="1" t="s">
        <v>325</v>
      </c>
      <c r="W367" s="1" t="s">
        <v>2698</v>
      </c>
      <c r="X367" s="3">
        <v>23699</v>
      </c>
      <c r="Y367" s="1" t="s">
        <v>2699</v>
      </c>
      <c r="Z367" s="3">
        <v>42917</v>
      </c>
      <c r="AA367" s="3">
        <v>43007</v>
      </c>
      <c r="AB367" s="1" t="s">
        <v>41</v>
      </c>
      <c r="AC367" s="1" t="s">
        <v>42</v>
      </c>
      <c r="AD367" s="1" t="s">
        <v>43</v>
      </c>
    </row>
    <row r="368" spans="1:30" x14ac:dyDescent="0.2">
      <c r="A368" s="1" t="str">
        <f t="shared" si="10"/>
        <v>1112114401E8</v>
      </c>
      <c r="B368" s="1" t="s">
        <v>28</v>
      </c>
      <c r="C368" s="1" t="s">
        <v>29</v>
      </c>
      <c r="D368" s="1" t="s">
        <v>30</v>
      </c>
      <c r="E368" s="1" t="s">
        <v>31</v>
      </c>
      <c r="F368" s="1" t="s">
        <v>2607</v>
      </c>
      <c r="G368" s="1" t="s">
        <v>2608</v>
      </c>
      <c r="H368" s="1" t="s">
        <v>1183</v>
      </c>
      <c r="I368" s="1" t="s">
        <v>2609</v>
      </c>
      <c r="J368" s="1" t="s">
        <v>2700</v>
      </c>
      <c r="K368" s="1" t="s">
        <v>32</v>
      </c>
      <c r="L368" s="1" t="s">
        <v>32</v>
      </c>
      <c r="M368" s="1" t="s">
        <v>45</v>
      </c>
      <c r="N368" s="1" t="s">
        <v>46</v>
      </c>
      <c r="O368" s="1" t="s">
        <v>2701</v>
      </c>
      <c r="P368" s="1" t="s">
        <v>698</v>
      </c>
      <c r="Q368" s="1" t="s">
        <v>226</v>
      </c>
      <c r="R368" s="1" t="s">
        <v>2702</v>
      </c>
      <c r="S368" s="1" t="str">
        <f t="shared" si="11"/>
        <v>CCAMA CATACORA, WILLIAM LEANDRO</v>
      </c>
      <c r="T368" s="1" t="s">
        <v>50</v>
      </c>
      <c r="U368" s="1" t="s">
        <v>51</v>
      </c>
      <c r="V368" s="1" t="s">
        <v>52</v>
      </c>
      <c r="W368" s="1" t="s">
        <v>2703</v>
      </c>
      <c r="X368" s="3">
        <v>24423</v>
      </c>
      <c r="Y368" s="1" t="s">
        <v>2704</v>
      </c>
      <c r="AB368" s="1" t="s">
        <v>41</v>
      </c>
      <c r="AC368" s="1" t="s">
        <v>42</v>
      </c>
      <c r="AD368" s="1" t="s">
        <v>43</v>
      </c>
    </row>
    <row r="369" spans="1:30" x14ac:dyDescent="0.2">
      <c r="A369" s="1" t="str">
        <f t="shared" si="10"/>
        <v>1112114401E9</v>
      </c>
      <c r="B369" s="1" t="s">
        <v>28</v>
      </c>
      <c r="C369" s="1" t="s">
        <v>29</v>
      </c>
      <c r="D369" s="1" t="s">
        <v>30</v>
      </c>
      <c r="E369" s="1" t="s">
        <v>31</v>
      </c>
      <c r="F369" s="1" t="s">
        <v>2607</v>
      </c>
      <c r="G369" s="1" t="s">
        <v>2608</v>
      </c>
      <c r="H369" s="1" t="s">
        <v>1183</v>
      </c>
      <c r="I369" s="1" t="s">
        <v>2609</v>
      </c>
      <c r="J369" s="1" t="s">
        <v>2705</v>
      </c>
      <c r="K369" s="1" t="s">
        <v>32</v>
      </c>
      <c r="L369" s="1" t="s">
        <v>32</v>
      </c>
      <c r="M369" s="1" t="s">
        <v>45</v>
      </c>
      <c r="N369" s="1" t="s">
        <v>46</v>
      </c>
      <c r="O369" s="1" t="s">
        <v>56</v>
      </c>
      <c r="P369" s="1" t="s">
        <v>824</v>
      </c>
      <c r="Q369" s="1" t="s">
        <v>134</v>
      </c>
      <c r="R369" s="1" t="s">
        <v>2706</v>
      </c>
      <c r="S369" s="1" t="str">
        <f t="shared" si="11"/>
        <v>TISNADO FLORES, NICOMEDES ARMANDO</v>
      </c>
      <c r="T369" s="1" t="s">
        <v>50</v>
      </c>
      <c r="U369" s="1" t="s">
        <v>51</v>
      </c>
      <c r="V369" s="1" t="s">
        <v>52</v>
      </c>
      <c r="W369" s="1" t="s">
        <v>2707</v>
      </c>
      <c r="X369" s="3">
        <v>20712</v>
      </c>
      <c r="Y369" s="1" t="s">
        <v>2708</v>
      </c>
      <c r="AB369" s="1" t="s">
        <v>41</v>
      </c>
      <c r="AC369" s="1" t="s">
        <v>42</v>
      </c>
      <c r="AD369" s="1" t="s">
        <v>43</v>
      </c>
    </row>
    <row r="370" spans="1:30" x14ac:dyDescent="0.2">
      <c r="A370" s="1" t="str">
        <f t="shared" si="10"/>
        <v>1112114411E4</v>
      </c>
      <c r="B370" s="1" t="s">
        <v>28</v>
      </c>
      <c r="C370" s="1" t="s">
        <v>29</v>
      </c>
      <c r="D370" s="1" t="s">
        <v>30</v>
      </c>
      <c r="E370" s="1" t="s">
        <v>31</v>
      </c>
      <c r="F370" s="1" t="s">
        <v>2607</v>
      </c>
      <c r="G370" s="1" t="s">
        <v>2608</v>
      </c>
      <c r="H370" s="1" t="s">
        <v>1183</v>
      </c>
      <c r="I370" s="1" t="s">
        <v>2609</v>
      </c>
      <c r="J370" s="1" t="s">
        <v>2709</v>
      </c>
      <c r="K370" s="1" t="s">
        <v>32</v>
      </c>
      <c r="L370" s="1" t="s">
        <v>32</v>
      </c>
      <c r="M370" s="1" t="s">
        <v>45</v>
      </c>
      <c r="N370" s="1" t="s">
        <v>46</v>
      </c>
      <c r="O370" s="1" t="s">
        <v>56</v>
      </c>
      <c r="P370" s="1" t="s">
        <v>203</v>
      </c>
      <c r="Q370" s="1" t="s">
        <v>146</v>
      </c>
      <c r="R370" s="1" t="s">
        <v>2710</v>
      </c>
      <c r="S370" s="1" t="str">
        <f t="shared" si="11"/>
        <v>APAZA GONZALES, ABAD BLAS</v>
      </c>
      <c r="T370" s="1" t="s">
        <v>38</v>
      </c>
      <c r="U370" s="1" t="s">
        <v>51</v>
      </c>
      <c r="V370" s="1" t="s">
        <v>325</v>
      </c>
      <c r="W370" s="1" t="s">
        <v>2711</v>
      </c>
      <c r="X370" s="3">
        <v>23974</v>
      </c>
      <c r="Y370" s="1" t="s">
        <v>2712</v>
      </c>
      <c r="Z370" s="3">
        <v>42828</v>
      </c>
      <c r="AA370" s="3">
        <v>43100</v>
      </c>
      <c r="AB370" s="1" t="s">
        <v>41</v>
      </c>
      <c r="AC370" s="1" t="s">
        <v>42</v>
      </c>
      <c r="AD370" s="1" t="s">
        <v>43</v>
      </c>
    </row>
    <row r="371" spans="1:30" x14ac:dyDescent="0.2">
      <c r="A371" s="1" t="str">
        <f t="shared" si="10"/>
        <v>1112114411E4</v>
      </c>
      <c r="B371" s="1" t="s">
        <v>28</v>
      </c>
      <c r="C371" s="1" t="s">
        <v>29</v>
      </c>
      <c r="D371" s="1" t="s">
        <v>30</v>
      </c>
      <c r="E371" s="1" t="s">
        <v>31</v>
      </c>
      <c r="F371" s="1" t="s">
        <v>2607</v>
      </c>
      <c r="G371" s="1" t="s">
        <v>2608</v>
      </c>
      <c r="H371" s="1" t="s">
        <v>1183</v>
      </c>
      <c r="I371" s="1" t="s">
        <v>2609</v>
      </c>
      <c r="J371" s="1" t="s">
        <v>2709</v>
      </c>
      <c r="K371" s="1" t="s">
        <v>32</v>
      </c>
      <c r="L371" s="1" t="s">
        <v>32</v>
      </c>
      <c r="M371" s="1" t="s">
        <v>45</v>
      </c>
      <c r="N371" s="1" t="s">
        <v>66</v>
      </c>
      <c r="O371" s="1" t="s">
        <v>2713</v>
      </c>
      <c r="P371" s="1" t="s">
        <v>114</v>
      </c>
      <c r="Q371" s="1" t="s">
        <v>82</v>
      </c>
      <c r="R371" s="1" t="s">
        <v>683</v>
      </c>
      <c r="S371" s="1" t="str">
        <f t="shared" si="11"/>
        <v>MAMANI QUISPE, EDWIN</v>
      </c>
      <c r="T371" s="1" t="s">
        <v>69</v>
      </c>
      <c r="U371" s="1" t="s">
        <v>51</v>
      </c>
      <c r="V371" s="1" t="s">
        <v>52</v>
      </c>
      <c r="W371" s="1" t="s">
        <v>2714</v>
      </c>
      <c r="X371" s="3">
        <v>31859</v>
      </c>
      <c r="Y371" s="1" t="s">
        <v>2715</v>
      </c>
      <c r="Z371" s="3">
        <v>42830</v>
      </c>
      <c r="AA371" s="3">
        <v>43100</v>
      </c>
      <c r="AB371" s="1" t="s">
        <v>324</v>
      </c>
      <c r="AC371" s="1" t="s">
        <v>71</v>
      </c>
      <c r="AD371" s="1" t="s">
        <v>43</v>
      </c>
    </row>
    <row r="372" spans="1:30" x14ac:dyDescent="0.2">
      <c r="A372" s="1" t="str">
        <f t="shared" si="10"/>
        <v>1112114411E5</v>
      </c>
      <c r="B372" s="1" t="s">
        <v>28</v>
      </c>
      <c r="C372" s="1" t="s">
        <v>29</v>
      </c>
      <c r="D372" s="1" t="s">
        <v>30</v>
      </c>
      <c r="E372" s="1" t="s">
        <v>31</v>
      </c>
      <c r="F372" s="1" t="s">
        <v>2607</v>
      </c>
      <c r="G372" s="1" t="s">
        <v>2608</v>
      </c>
      <c r="H372" s="1" t="s">
        <v>1183</v>
      </c>
      <c r="I372" s="1" t="s">
        <v>2609</v>
      </c>
      <c r="J372" s="1" t="s">
        <v>2716</v>
      </c>
      <c r="K372" s="1" t="s">
        <v>32</v>
      </c>
      <c r="L372" s="1" t="s">
        <v>32</v>
      </c>
      <c r="M372" s="1" t="s">
        <v>45</v>
      </c>
      <c r="N372" s="1" t="s">
        <v>66</v>
      </c>
      <c r="O372" s="1" t="s">
        <v>2717</v>
      </c>
      <c r="P372" s="1" t="s">
        <v>204</v>
      </c>
      <c r="Q372" s="1" t="s">
        <v>139</v>
      </c>
      <c r="R372" s="1" t="s">
        <v>2718</v>
      </c>
      <c r="S372" s="1" t="str">
        <f t="shared" si="11"/>
        <v>REYNOSO MACHACA, KARINA BETZABETH</v>
      </c>
      <c r="T372" s="1" t="s">
        <v>69</v>
      </c>
      <c r="U372" s="1" t="s">
        <v>51</v>
      </c>
      <c r="V372" s="1" t="s">
        <v>52</v>
      </c>
      <c r="W372" s="1" t="s">
        <v>2719</v>
      </c>
      <c r="X372" s="3">
        <v>28991</v>
      </c>
      <c r="Y372" s="1" t="s">
        <v>2720</v>
      </c>
      <c r="Z372" s="3">
        <v>42795</v>
      </c>
      <c r="AA372" s="3">
        <v>43100</v>
      </c>
      <c r="AB372" s="1" t="s">
        <v>41</v>
      </c>
      <c r="AC372" s="1" t="s">
        <v>71</v>
      </c>
      <c r="AD372" s="1" t="s">
        <v>43</v>
      </c>
    </row>
    <row r="373" spans="1:30" x14ac:dyDescent="0.2">
      <c r="A373" s="1" t="str">
        <f t="shared" si="10"/>
        <v>1112114411E7</v>
      </c>
      <c r="B373" s="1" t="s">
        <v>28</v>
      </c>
      <c r="C373" s="1" t="s">
        <v>29</v>
      </c>
      <c r="D373" s="1" t="s">
        <v>30</v>
      </c>
      <c r="E373" s="1" t="s">
        <v>31</v>
      </c>
      <c r="F373" s="1" t="s">
        <v>2607</v>
      </c>
      <c r="G373" s="1" t="s">
        <v>2608</v>
      </c>
      <c r="H373" s="1" t="s">
        <v>1183</v>
      </c>
      <c r="I373" s="1" t="s">
        <v>2609</v>
      </c>
      <c r="J373" s="1" t="s">
        <v>2721</v>
      </c>
      <c r="K373" s="1" t="s">
        <v>32</v>
      </c>
      <c r="L373" s="1" t="s">
        <v>32</v>
      </c>
      <c r="M373" s="1" t="s">
        <v>45</v>
      </c>
      <c r="N373" s="1" t="s">
        <v>66</v>
      </c>
      <c r="O373" s="1" t="s">
        <v>2722</v>
      </c>
      <c r="P373" s="1" t="s">
        <v>141</v>
      </c>
      <c r="Q373" s="1" t="s">
        <v>83</v>
      </c>
      <c r="R373" s="1" t="s">
        <v>2723</v>
      </c>
      <c r="S373" s="1" t="str">
        <f t="shared" si="11"/>
        <v>CRUZ CONDORI, VILLEN ADER LEE</v>
      </c>
      <c r="T373" s="1" t="s">
        <v>69</v>
      </c>
      <c r="U373" s="1" t="s">
        <v>51</v>
      </c>
      <c r="V373" s="1" t="s">
        <v>52</v>
      </c>
      <c r="W373" s="1" t="s">
        <v>2724</v>
      </c>
      <c r="X373" s="3">
        <v>27909</v>
      </c>
      <c r="Y373" s="1" t="s">
        <v>2725</v>
      </c>
      <c r="Z373" s="3">
        <v>42795</v>
      </c>
      <c r="AA373" s="3">
        <v>43100</v>
      </c>
      <c r="AB373" s="1" t="s">
        <v>41</v>
      </c>
      <c r="AC373" s="1" t="s">
        <v>71</v>
      </c>
      <c r="AD373" s="1" t="s">
        <v>43</v>
      </c>
    </row>
    <row r="374" spans="1:30" x14ac:dyDescent="0.2">
      <c r="A374" s="1" t="str">
        <f t="shared" si="10"/>
        <v>1112114411E8</v>
      </c>
      <c r="B374" s="1" t="s">
        <v>28</v>
      </c>
      <c r="C374" s="1" t="s">
        <v>29</v>
      </c>
      <c r="D374" s="1" t="s">
        <v>30</v>
      </c>
      <c r="E374" s="1" t="s">
        <v>31</v>
      </c>
      <c r="F374" s="1" t="s">
        <v>2607</v>
      </c>
      <c r="G374" s="1" t="s">
        <v>2608</v>
      </c>
      <c r="H374" s="1" t="s">
        <v>1183</v>
      </c>
      <c r="I374" s="1" t="s">
        <v>2609</v>
      </c>
      <c r="J374" s="1" t="s">
        <v>2726</v>
      </c>
      <c r="K374" s="1" t="s">
        <v>32</v>
      </c>
      <c r="L374" s="1" t="s">
        <v>32</v>
      </c>
      <c r="M374" s="1" t="s">
        <v>45</v>
      </c>
      <c r="N374" s="1" t="s">
        <v>46</v>
      </c>
      <c r="O374" s="1" t="s">
        <v>2727</v>
      </c>
      <c r="P374" s="1" t="s">
        <v>2728</v>
      </c>
      <c r="Q374" s="1" t="s">
        <v>263</v>
      </c>
      <c r="R374" s="1" t="s">
        <v>2729</v>
      </c>
      <c r="S374" s="1" t="str">
        <f t="shared" si="11"/>
        <v>HUERTA ALATA, JAVIER GUSTAVO</v>
      </c>
      <c r="T374" s="1" t="s">
        <v>55</v>
      </c>
      <c r="U374" s="1" t="s">
        <v>51</v>
      </c>
      <c r="V374" s="1" t="s">
        <v>52</v>
      </c>
      <c r="W374" s="1" t="s">
        <v>2730</v>
      </c>
      <c r="X374" s="3">
        <v>26226</v>
      </c>
      <c r="Y374" s="1" t="s">
        <v>2731</v>
      </c>
      <c r="AB374" s="1" t="s">
        <v>41</v>
      </c>
      <c r="AC374" s="1" t="s">
        <v>42</v>
      </c>
      <c r="AD374" s="1" t="s">
        <v>43</v>
      </c>
    </row>
    <row r="375" spans="1:30" x14ac:dyDescent="0.2">
      <c r="A375" s="1" t="str">
        <f t="shared" si="10"/>
        <v>1112114411E9</v>
      </c>
      <c r="B375" s="1" t="s">
        <v>28</v>
      </c>
      <c r="C375" s="1" t="s">
        <v>29</v>
      </c>
      <c r="D375" s="1" t="s">
        <v>30</v>
      </c>
      <c r="E375" s="1" t="s">
        <v>31</v>
      </c>
      <c r="F375" s="1" t="s">
        <v>2607</v>
      </c>
      <c r="G375" s="1" t="s">
        <v>2608</v>
      </c>
      <c r="H375" s="1" t="s">
        <v>1183</v>
      </c>
      <c r="I375" s="1" t="s">
        <v>2609</v>
      </c>
      <c r="J375" s="1" t="s">
        <v>2732</v>
      </c>
      <c r="K375" s="1" t="s">
        <v>32</v>
      </c>
      <c r="L375" s="1" t="s">
        <v>32</v>
      </c>
      <c r="M375" s="1" t="s">
        <v>45</v>
      </c>
      <c r="N375" s="1" t="s">
        <v>46</v>
      </c>
      <c r="O375" s="1" t="s">
        <v>56</v>
      </c>
      <c r="P375" s="1" t="s">
        <v>405</v>
      </c>
      <c r="Q375" s="1" t="s">
        <v>833</v>
      </c>
      <c r="R375" s="1" t="s">
        <v>2733</v>
      </c>
      <c r="S375" s="1" t="str">
        <f t="shared" si="11"/>
        <v>AYALA POLLOYQUERI, EDWIN LUIS</v>
      </c>
      <c r="T375" s="1" t="s">
        <v>55</v>
      </c>
      <c r="U375" s="1" t="s">
        <v>51</v>
      </c>
      <c r="V375" s="1" t="s">
        <v>52</v>
      </c>
      <c r="W375" s="1" t="s">
        <v>2734</v>
      </c>
      <c r="X375" s="3">
        <v>26560</v>
      </c>
      <c r="Y375" s="1" t="s">
        <v>2735</v>
      </c>
      <c r="AB375" s="1" t="s">
        <v>41</v>
      </c>
      <c r="AC375" s="1" t="s">
        <v>42</v>
      </c>
      <c r="AD375" s="1" t="s">
        <v>43</v>
      </c>
    </row>
    <row r="376" spans="1:30" x14ac:dyDescent="0.2">
      <c r="A376" s="1" t="str">
        <f t="shared" si="10"/>
        <v>1112114421E3</v>
      </c>
      <c r="B376" s="1" t="s">
        <v>28</v>
      </c>
      <c r="C376" s="1" t="s">
        <v>29</v>
      </c>
      <c r="D376" s="1" t="s">
        <v>30</v>
      </c>
      <c r="E376" s="1" t="s">
        <v>31</v>
      </c>
      <c r="F376" s="1" t="s">
        <v>2607</v>
      </c>
      <c r="G376" s="1" t="s">
        <v>2608</v>
      </c>
      <c r="H376" s="1" t="s">
        <v>1183</v>
      </c>
      <c r="I376" s="1" t="s">
        <v>2609</v>
      </c>
      <c r="J376" s="1" t="s">
        <v>2736</v>
      </c>
      <c r="K376" s="1" t="s">
        <v>32</v>
      </c>
      <c r="L376" s="1" t="s">
        <v>32</v>
      </c>
      <c r="M376" s="1" t="s">
        <v>45</v>
      </c>
      <c r="N376" s="1" t="s">
        <v>46</v>
      </c>
      <c r="O376" s="1" t="s">
        <v>56</v>
      </c>
      <c r="P376" s="1" t="s">
        <v>269</v>
      </c>
      <c r="Q376" s="1" t="s">
        <v>161</v>
      </c>
      <c r="R376" s="1" t="s">
        <v>432</v>
      </c>
      <c r="S376" s="1" t="str">
        <f t="shared" si="11"/>
        <v>CALDERON RAMOS, JOSE ANTONIO</v>
      </c>
      <c r="T376" s="1" t="s">
        <v>38</v>
      </c>
      <c r="U376" s="1" t="s">
        <v>51</v>
      </c>
      <c r="V376" s="1" t="s">
        <v>891</v>
      </c>
      <c r="W376" s="1" t="s">
        <v>2673</v>
      </c>
      <c r="X376" s="3">
        <v>22663</v>
      </c>
      <c r="Y376" s="1" t="s">
        <v>2674</v>
      </c>
      <c r="Z376" s="3">
        <v>42795</v>
      </c>
      <c r="AA376" s="3">
        <v>43100</v>
      </c>
      <c r="AB376" s="1" t="s">
        <v>41</v>
      </c>
      <c r="AC376" s="1" t="s">
        <v>42</v>
      </c>
      <c r="AD376" s="1" t="s">
        <v>43</v>
      </c>
    </row>
    <row r="377" spans="1:30" x14ac:dyDescent="0.2">
      <c r="A377" s="1" t="str">
        <f t="shared" si="10"/>
        <v>1112114421E3</v>
      </c>
      <c r="B377" s="1" t="s">
        <v>28</v>
      </c>
      <c r="C377" s="1" t="s">
        <v>29</v>
      </c>
      <c r="D377" s="1" t="s">
        <v>30</v>
      </c>
      <c r="E377" s="1" t="s">
        <v>31</v>
      </c>
      <c r="F377" s="1" t="s">
        <v>2607</v>
      </c>
      <c r="G377" s="1" t="s">
        <v>2608</v>
      </c>
      <c r="H377" s="1" t="s">
        <v>1183</v>
      </c>
      <c r="I377" s="1" t="s">
        <v>2609</v>
      </c>
      <c r="J377" s="1" t="s">
        <v>2736</v>
      </c>
      <c r="K377" s="1" t="s">
        <v>32</v>
      </c>
      <c r="L377" s="1" t="s">
        <v>32</v>
      </c>
      <c r="M377" s="1" t="s">
        <v>45</v>
      </c>
      <c r="N377" s="1" t="s">
        <v>66</v>
      </c>
      <c r="O377" s="1" t="s">
        <v>2737</v>
      </c>
      <c r="P377" s="1" t="s">
        <v>248</v>
      </c>
      <c r="Q377" s="1" t="s">
        <v>358</v>
      </c>
      <c r="R377" s="1" t="s">
        <v>230</v>
      </c>
      <c r="S377" s="1" t="str">
        <f t="shared" si="11"/>
        <v>TICONA COAQUIRA, LUZ MARINA</v>
      </c>
      <c r="T377" s="1" t="s">
        <v>69</v>
      </c>
      <c r="U377" s="1" t="s">
        <v>51</v>
      </c>
      <c r="V377" s="1" t="s">
        <v>52</v>
      </c>
      <c r="W377" s="1" t="s">
        <v>276</v>
      </c>
      <c r="X377" s="3">
        <v>30375</v>
      </c>
      <c r="Y377" s="1" t="s">
        <v>2738</v>
      </c>
      <c r="Z377" s="3">
        <v>42795</v>
      </c>
      <c r="AA377" s="3">
        <v>43100</v>
      </c>
      <c r="AB377" s="1" t="s">
        <v>324</v>
      </c>
      <c r="AC377" s="1" t="s">
        <v>71</v>
      </c>
      <c r="AD377" s="1" t="s">
        <v>43</v>
      </c>
    </row>
    <row r="378" spans="1:30" x14ac:dyDescent="0.2">
      <c r="A378" s="1" t="str">
        <f t="shared" si="10"/>
        <v>1112114421E4</v>
      </c>
      <c r="B378" s="1" t="s">
        <v>28</v>
      </c>
      <c r="C378" s="1" t="s">
        <v>29</v>
      </c>
      <c r="D378" s="1" t="s">
        <v>30</v>
      </c>
      <c r="E378" s="1" t="s">
        <v>31</v>
      </c>
      <c r="F378" s="1" t="s">
        <v>2607</v>
      </c>
      <c r="G378" s="1" t="s">
        <v>2608</v>
      </c>
      <c r="H378" s="1" t="s">
        <v>1183</v>
      </c>
      <c r="I378" s="1" t="s">
        <v>2609</v>
      </c>
      <c r="J378" s="1" t="s">
        <v>2739</v>
      </c>
      <c r="K378" s="1" t="s">
        <v>32</v>
      </c>
      <c r="L378" s="1" t="s">
        <v>32</v>
      </c>
      <c r="M378" s="1" t="s">
        <v>45</v>
      </c>
      <c r="N378" s="1" t="s">
        <v>46</v>
      </c>
      <c r="O378" s="1" t="s">
        <v>56</v>
      </c>
      <c r="P378" s="1" t="s">
        <v>603</v>
      </c>
      <c r="Q378" s="1" t="s">
        <v>203</v>
      </c>
      <c r="R378" s="1" t="s">
        <v>2659</v>
      </c>
      <c r="S378" s="1" t="str">
        <f t="shared" si="11"/>
        <v>CALLA APAZA, MARLENI CHEPA</v>
      </c>
      <c r="T378" s="1" t="s">
        <v>341</v>
      </c>
      <c r="U378" s="1" t="s">
        <v>51</v>
      </c>
      <c r="V378" s="1" t="s">
        <v>891</v>
      </c>
      <c r="W378" s="1" t="s">
        <v>2660</v>
      </c>
      <c r="X378" s="3">
        <v>24478</v>
      </c>
      <c r="Y378" s="1" t="s">
        <v>2661</v>
      </c>
      <c r="Z378" s="3">
        <v>42795</v>
      </c>
      <c r="AA378" s="3">
        <v>43100</v>
      </c>
      <c r="AB378" s="1" t="s">
        <v>41</v>
      </c>
      <c r="AC378" s="1" t="s">
        <v>42</v>
      </c>
      <c r="AD378" s="1" t="s">
        <v>43</v>
      </c>
    </row>
    <row r="379" spans="1:30" x14ac:dyDescent="0.2">
      <c r="A379" s="1" t="str">
        <f t="shared" si="10"/>
        <v>1112114421E4</v>
      </c>
      <c r="B379" s="1" t="s">
        <v>28</v>
      </c>
      <c r="C379" s="1" t="s">
        <v>29</v>
      </c>
      <c r="D379" s="1" t="s">
        <v>30</v>
      </c>
      <c r="E379" s="1" t="s">
        <v>31</v>
      </c>
      <c r="F379" s="1" t="s">
        <v>2607</v>
      </c>
      <c r="G379" s="1" t="s">
        <v>2608</v>
      </c>
      <c r="H379" s="1" t="s">
        <v>1183</v>
      </c>
      <c r="I379" s="1" t="s">
        <v>2609</v>
      </c>
      <c r="J379" s="1" t="s">
        <v>2739</v>
      </c>
      <c r="K379" s="1" t="s">
        <v>32</v>
      </c>
      <c r="L379" s="1" t="s">
        <v>32</v>
      </c>
      <c r="M379" s="1" t="s">
        <v>45</v>
      </c>
      <c r="N379" s="1" t="s">
        <v>66</v>
      </c>
      <c r="O379" s="1" t="s">
        <v>2740</v>
      </c>
      <c r="P379" s="1" t="s">
        <v>161</v>
      </c>
      <c r="Q379" s="1" t="s">
        <v>114</v>
      </c>
      <c r="R379" s="1" t="s">
        <v>2741</v>
      </c>
      <c r="S379" s="1" t="str">
        <f t="shared" si="11"/>
        <v>RAMOS MAMANI, MARIA YSABEL</v>
      </c>
      <c r="T379" s="1" t="s">
        <v>69</v>
      </c>
      <c r="U379" s="1" t="s">
        <v>51</v>
      </c>
      <c r="V379" s="1" t="s">
        <v>52</v>
      </c>
      <c r="W379" s="1" t="s">
        <v>2742</v>
      </c>
      <c r="X379" s="3">
        <v>29304</v>
      </c>
      <c r="Y379" s="1" t="s">
        <v>2743</v>
      </c>
      <c r="Z379" s="3">
        <v>42795</v>
      </c>
      <c r="AA379" s="3">
        <v>43100</v>
      </c>
      <c r="AB379" s="1" t="s">
        <v>324</v>
      </c>
      <c r="AC379" s="1" t="s">
        <v>71</v>
      </c>
      <c r="AD379" s="1" t="s">
        <v>43</v>
      </c>
    </row>
    <row r="380" spans="1:30" x14ac:dyDescent="0.2">
      <c r="A380" s="1" t="str">
        <f t="shared" si="10"/>
        <v>1112114421E5</v>
      </c>
      <c r="B380" s="1" t="s">
        <v>28</v>
      </c>
      <c r="C380" s="1" t="s">
        <v>29</v>
      </c>
      <c r="D380" s="1" t="s">
        <v>30</v>
      </c>
      <c r="E380" s="1" t="s">
        <v>31</v>
      </c>
      <c r="F380" s="1" t="s">
        <v>2607</v>
      </c>
      <c r="G380" s="1" t="s">
        <v>2608</v>
      </c>
      <c r="H380" s="1" t="s">
        <v>1183</v>
      </c>
      <c r="I380" s="1" t="s">
        <v>2609</v>
      </c>
      <c r="J380" s="1" t="s">
        <v>2744</v>
      </c>
      <c r="K380" s="1" t="s">
        <v>32</v>
      </c>
      <c r="L380" s="1" t="s">
        <v>32</v>
      </c>
      <c r="M380" s="1" t="s">
        <v>45</v>
      </c>
      <c r="N380" s="1" t="s">
        <v>46</v>
      </c>
      <c r="O380" s="1" t="s">
        <v>56</v>
      </c>
      <c r="P380" s="1" t="s">
        <v>535</v>
      </c>
      <c r="Q380" s="1" t="s">
        <v>196</v>
      </c>
      <c r="R380" s="1" t="s">
        <v>2745</v>
      </c>
      <c r="S380" s="1" t="str">
        <f t="shared" si="11"/>
        <v>CALSIN ORDOÑEZ, CARLOS SATURNINO</v>
      </c>
      <c r="T380" s="1" t="s">
        <v>50</v>
      </c>
      <c r="U380" s="1" t="s">
        <v>51</v>
      </c>
      <c r="V380" s="1" t="s">
        <v>52</v>
      </c>
      <c r="W380" s="1" t="s">
        <v>2746</v>
      </c>
      <c r="X380" s="3">
        <v>21282</v>
      </c>
      <c r="Y380" s="1" t="s">
        <v>2747</v>
      </c>
      <c r="AB380" s="1" t="s">
        <v>41</v>
      </c>
      <c r="AC380" s="1" t="s">
        <v>42</v>
      </c>
      <c r="AD380" s="1" t="s">
        <v>43</v>
      </c>
    </row>
    <row r="381" spans="1:30" x14ac:dyDescent="0.2">
      <c r="A381" s="1" t="str">
        <f t="shared" si="10"/>
        <v>1112114421E6</v>
      </c>
      <c r="B381" s="1" t="s">
        <v>28</v>
      </c>
      <c r="C381" s="1" t="s">
        <v>29</v>
      </c>
      <c r="D381" s="1" t="s">
        <v>30</v>
      </c>
      <c r="E381" s="1" t="s">
        <v>31</v>
      </c>
      <c r="F381" s="1" t="s">
        <v>2607</v>
      </c>
      <c r="G381" s="1" t="s">
        <v>2608</v>
      </c>
      <c r="H381" s="1" t="s">
        <v>1183</v>
      </c>
      <c r="I381" s="1" t="s">
        <v>2609</v>
      </c>
      <c r="J381" s="1" t="s">
        <v>2748</v>
      </c>
      <c r="K381" s="1" t="s">
        <v>32</v>
      </c>
      <c r="L381" s="1" t="s">
        <v>32</v>
      </c>
      <c r="M381" s="1" t="s">
        <v>45</v>
      </c>
      <c r="N381" s="1" t="s">
        <v>66</v>
      </c>
      <c r="O381" s="1" t="s">
        <v>2749</v>
      </c>
      <c r="P381" s="1" t="s">
        <v>83</v>
      </c>
      <c r="Q381" s="1" t="s">
        <v>268</v>
      </c>
      <c r="R381" s="1" t="s">
        <v>2750</v>
      </c>
      <c r="S381" s="1" t="str">
        <f t="shared" si="11"/>
        <v>CONDORI MAQUERA, YONY</v>
      </c>
      <c r="T381" s="1" t="s">
        <v>69</v>
      </c>
      <c r="U381" s="1" t="s">
        <v>51</v>
      </c>
      <c r="V381" s="1" t="s">
        <v>52</v>
      </c>
      <c r="W381" s="1" t="s">
        <v>2751</v>
      </c>
      <c r="X381" s="3">
        <v>30691</v>
      </c>
      <c r="Y381" s="1" t="s">
        <v>2752</v>
      </c>
      <c r="Z381" s="3">
        <v>42816</v>
      </c>
      <c r="AA381" s="3">
        <v>42947</v>
      </c>
      <c r="AB381" s="1" t="s">
        <v>324</v>
      </c>
      <c r="AC381" s="1" t="s">
        <v>71</v>
      </c>
      <c r="AD381" s="1" t="s">
        <v>43</v>
      </c>
    </row>
    <row r="382" spans="1:30" x14ac:dyDescent="0.2">
      <c r="A382" s="1" t="str">
        <f t="shared" si="10"/>
        <v>1112114421E6</v>
      </c>
      <c r="B382" s="1" t="s">
        <v>28</v>
      </c>
      <c r="C382" s="1" t="s">
        <v>29</v>
      </c>
      <c r="D382" s="1" t="s">
        <v>30</v>
      </c>
      <c r="E382" s="1" t="s">
        <v>31</v>
      </c>
      <c r="F382" s="1" t="s">
        <v>2607</v>
      </c>
      <c r="G382" s="1" t="s">
        <v>2608</v>
      </c>
      <c r="H382" s="1" t="s">
        <v>1183</v>
      </c>
      <c r="I382" s="1" t="s">
        <v>2609</v>
      </c>
      <c r="J382" s="1" t="s">
        <v>2748</v>
      </c>
      <c r="K382" s="1" t="s">
        <v>32</v>
      </c>
      <c r="L382" s="1" t="s">
        <v>32</v>
      </c>
      <c r="M382" s="1" t="s">
        <v>45</v>
      </c>
      <c r="N382" s="1" t="s">
        <v>46</v>
      </c>
      <c r="O382" s="1" t="s">
        <v>2753</v>
      </c>
      <c r="P382" s="1" t="s">
        <v>114</v>
      </c>
      <c r="Q382" s="1" t="s">
        <v>269</v>
      </c>
      <c r="R382" s="1" t="s">
        <v>2754</v>
      </c>
      <c r="S382" s="1" t="str">
        <f t="shared" si="11"/>
        <v>MAMANI CALDERON, CESAR DAVID</v>
      </c>
      <c r="T382" s="1" t="s">
        <v>50</v>
      </c>
      <c r="U382" s="1" t="s">
        <v>51</v>
      </c>
      <c r="V382" s="1" t="s">
        <v>325</v>
      </c>
      <c r="W382" s="1" t="s">
        <v>2755</v>
      </c>
      <c r="X382" s="3">
        <v>25834</v>
      </c>
      <c r="Y382" s="1" t="s">
        <v>2756</v>
      </c>
      <c r="Z382" s="3">
        <v>42807</v>
      </c>
      <c r="AA382" s="3">
        <v>42947</v>
      </c>
      <c r="AB382" s="1" t="s">
        <v>41</v>
      </c>
      <c r="AC382" s="1" t="s">
        <v>42</v>
      </c>
      <c r="AD382" s="1" t="s">
        <v>43</v>
      </c>
    </row>
    <row r="383" spans="1:30" x14ac:dyDescent="0.2">
      <c r="A383" s="1" t="str">
        <f t="shared" si="10"/>
        <v>1112114431E2</v>
      </c>
      <c r="B383" s="1" t="s">
        <v>28</v>
      </c>
      <c r="C383" s="1" t="s">
        <v>29</v>
      </c>
      <c r="D383" s="1" t="s">
        <v>30</v>
      </c>
      <c r="E383" s="1" t="s">
        <v>31</v>
      </c>
      <c r="F383" s="1" t="s">
        <v>2607</v>
      </c>
      <c r="G383" s="1" t="s">
        <v>2608</v>
      </c>
      <c r="H383" s="1" t="s">
        <v>1183</v>
      </c>
      <c r="I383" s="1" t="s">
        <v>2609</v>
      </c>
      <c r="J383" s="1" t="s">
        <v>2757</v>
      </c>
      <c r="K383" s="1" t="s">
        <v>32</v>
      </c>
      <c r="L383" s="1" t="s">
        <v>32</v>
      </c>
      <c r="M383" s="1" t="s">
        <v>45</v>
      </c>
      <c r="N383" s="1" t="s">
        <v>46</v>
      </c>
      <c r="O383" s="1" t="s">
        <v>56</v>
      </c>
      <c r="P383" s="1" t="s">
        <v>73</v>
      </c>
      <c r="Q383" s="1" t="s">
        <v>570</v>
      </c>
      <c r="R383" s="1" t="s">
        <v>483</v>
      </c>
      <c r="S383" s="1" t="str">
        <f t="shared" si="11"/>
        <v>CHOQUE ALAVE, JOSE</v>
      </c>
      <c r="T383" s="1" t="s">
        <v>50</v>
      </c>
      <c r="U383" s="1" t="s">
        <v>51</v>
      </c>
      <c r="V383" s="1" t="s">
        <v>325</v>
      </c>
      <c r="W383" s="1" t="s">
        <v>2758</v>
      </c>
      <c r="X383" s="3">
        <v>23707</v>
      </c>
      <c r="Y383" s="1" t="s">
        <v>2759</v>
      </c>
      <c r="Z383" s="3">
        <v>42948</v>
      </c>
      <c r="AA383" s="3">
        <v>43008</v>
      </c>
      <c r="AB383" s="1" t="s">
        <v>41</v>
      </c>
      <c r="AC383" s="1" t="s">
        <v>42</v>
      </c>
      <c r="AD383" s="1" t="s">
        <v>43</v>
      </c>
    </row>
    <row r="384" spans="1:30" x14ac:dyDescent="0.2">
      <c r="A384" s="1" t="str">
        <f t="shared" si="10"/>
        <v>1112114431E2</v>
      </c>
      <c r="B384" s="1" t="s">
        <v>28</v>
      </c>
      <c r="C384" s="1" t="s">
        <v>29</v>
      </c>
      <c r="D384" s="1" t="s">
        <v>30</v>
      </c>
      <c r="E384" s="1" t="s">
        <v>31</v>
      </c>
      <c r="F384" s="1" t="s">
        <v>2607</v>
      </c>
      <c r="G384" s="1" t="s">
        <v>2608</v>
      </c>
      <c r="H384" s="1" t="s">
        <v>1183</v>
      </c>
      <c r="I384" s="1" t="s">
        <v>2609</v>
      </c>
      <c r="J384" s="1" t="s">
        <v>2757</v>
      </c>
      <c r="K384" s="1" t="s">
        <v>32</v>
      </c>
      <c r="L384" s="1" t="s">
        <v>32</v>
      </c>
      <c r="M384" s="1" t="s">
        <v>45</v>
      </c>
      <c r="N384" s="1" t="s">
        <v>66</v>
      </c>
      <c r="O384" s="1" t="s">
        <v>2760</v>
      </c>
      <c r="P384" s="1" t="s">
        <v>168</v>
      </c>
      <c r="Q384" s="1" t="s">
        <v>134</v>
      </c>
      <c r="R384" s="1" t="s">
        <v>974</v>
      </c>
      <c r="S384" s="1" t="str">
        <f t="shared" si="11"/>
        <v>CHURA FLORES, JUAN CARLOS</v>
      </c>
      <c r="T384" s="1" t="s">
        <v>69</v>
      </c>
      <c r="U384" s="1" t="s">
        <v>51</v>
      </c>
      <c r="V384" s="1" t="s">
        <v>52</v>
      </c>
      <c r="W384" s="1" t="s">
        <v>2761</v>
      </c>
      <c r="X384" s="3">
        <v>29769</v>
      </c>
      <c r="Y384" s="1" t="s">
        <v>2762</v>
      </c>
      <c r="Z384" s="3">
        <v>42948</v>
      </c>
      <c r="AA384" s="3">
        <v>43008</v>
      </c>
      <c r="AB384" s="1" t="s">
        <v>324</v>
      </c>
      <c r="AC384" s="1" t="s">
        <v>71</v>
      </c>
      <c r="AD384" s="1" t="s">
        <v>43</v>
      </c>
    </row>
    <row r="385" spans="1:30" x14ac:dyDescent="0.2">
      <c r="A385" s="1" t="str">
        <f t="shared" si="10"/>
        <v>1112114431E3</v>
      </c>
      <c r="B385" s="1" t="s">
        <v>28</v>
      </c>
      <c r="C385" s="1" t="s">
        <v>29</v>
      </c>
      <c r="D385" s="1" t="s">
        <v>30</v>
      </c>
      <c r="E385" s="1" t="s">
        <v>31</v>
      </c>
      <c r="F385" s="1" t="s">
        <v>2607</v>
      </c>
      <c r="G385" s="1" t="s">
        <v>2608</v>
      </c>
      <c r="H385" s="1" t="s">
        <v>1183</v>
      </c>
      <c r="I385" s="1" t="s">
        <v>2609</v>
      </c>
      <c r="J385" s="1" t="s">
        <v>2763</v>
      </c>
      <c r="K385" s="1" t="s">
        <v>32</v>
      </c>
      <c r="L385" s="1" t="s">
        <v>32</v>
      </c>
      <c r="M385" s="1" t="s">
        <v>45</v>
      </c>
      <c r="N385" s="1" t="s">
        <v>66</v>
      </c>
      <c r="O385" s="1" t="s">
        <v>2764</v>
      </c>
      <c r="P385" s="1" t="s">
        <v>82</v>
      </c>
      <c r="Q385" s="1" t="s">
        <v>2765</v>
      </c>
      <c r="R385" s="1" t="s">
        <v>2766</v>
      </c>
      <c r="S385" s="1" t="str">
        <f t="shared" si="11"/>
        <v>QUISPE COYA, GIULIANA SOLEDAD</v>
      </c>
      <c r="T385" s="1" t="s">
        <v>69</v>
      </c>
      <c r="U385" s="1" t="s">
        <v>51</v>
      </c>
      <c r="V385" s="1" t="s">
        <v>52</v>
      </c>
      <c r="W385" s="1" t="s">
        <v>2767</v>
      </c>
      <c r="X385" s="3">
        <v>31352</v>
      </c>
      <c r="Y385" s="1" t="s">
        <v>2768</v>
      </c>
      <c r="Z385" s="3">
        <v>42795</v>
      </c>
      <c r="AA385" s="3">
        <v>43100</v>
      </c>
      <c r="AB385" s="1" t="s">
        <v>41</v>
      </c>
      <c r="AC385" s="1" t="s">
        <v>71</v>
      </c>
      <c r="AD385" s="1" t="s">
        <v>43</v>
      </c>
    </row>
    <row r="386" spans="1:30" x14ac:dyDescent="0.2">
      <c r="A386" s="1" t="str">
        <f t="shared" si="10"/>
        <v>1112114431E4</v>
      </c>
      <c r="B386" s="1" t="s">
        <v>28</v>
      </c>
      <c r="C386" s="1" t="s">
        <v>29</v>
      </c>
      <c r="D386" s="1" t="s">
        <v>30</v>
      </c>
      <c r="E386" s="1" t="s">
        <v>31</v>
      </c>
      <c r="F386" s="1" t="s">
        <v>2607</v>
      </c>
      <c r="G386" s="1" t="s">
        <v>2608</v>
      </c>
      <c r="H386" s="1" t="s">
        <v>1183</v>
      </c>
      <c r="I386" s="1" t="s">
        <v>2609</v>
      </c>
      <c r="J386" s="1" t="s">
        <v>2769</v>
      </c>
      <c r="K386" s="1" t="s">
        <v>32</v>
      </c>
      <c r="L386" s="1" t="s">
        <v>32</v>
      </c>
      <c r="M386" s="1" t="s">
        <v>45</v>
      </c>
      <c r="N386" s="1" t="s">
        <v>46</v>
      </c>
      <c r="O386" s="1" t="s">
        <v>56</v>
      </c>
      <c r="P386" s="1" t="s">
        <v>73</v>
      </c>
      <c r="Q386" s="1" t="s">
        <v>141</v>
      </c>
      <c r="R386" s="1" t="s">
        <v>2770</v>
      </c>
      <c r="S386" s="1" t="str">
        <f t="shared" si="11"/>
        <v>CHOQUE CRUZ, CELIA NANCY</v>
      </c>
      <c r="T386" s="1" t="s">
        <v>50</v>
      </c>
      <c r="U386" s="1" t="s">
        <v>51</v>
      </c>
      <c r="V386" s="1" t="s">
        <v>52</v>
      </c>
      <c r="W386" s="1" t="s">
        <v>2771</v>
      </c>
      <c r="X386" s="3">
        <v>21947</v>
      </c>
      <c r="Y386" s="1" t="s">
        <v>2772</v>
      </c>
      <c r="AB386" s="1" t="s">
        <v>41</v>
      </c>
      <c r="AC386" s="1" t="s">
        <v>42</v>
      </c>
      <c r="AD386" s="1" t="s">
        <v>43</v>
      </c>
    </row>
    <row r="387" spans="1:30" x14ac:dyDescent="0.2">
      <c r="A387" s="1" t="str">
        <f t="shared" si="10"/>
        <v>1112114431E5</v>
      </c>
      <c r="B387" s="1" t="s">
        <v>28</v>
      </c>
      <c r="C387" s="1" t="s">
        <v>29</v>
      </c>
      <c r="D387" s="1" t="s">
        <v>30</v>
      </c>
      <c r="E387" s="1" t="s">
        <v>31</v>
      </c>
      <c r="F387" s="1" t="s">
        <v>2607</v>
      </c>
      <c r="G387" s="1" t="s">
        <v>2608</v>
      </c>
      <c r="H387" s="1" t="s">
        <v>1183</v>
      </c>
      <c r="I387" s="1" t="s">
        <v>2609</v>
      </c>
      <c r="J387" s="1" t="s">
        <v>2773</v>
      </c>
      <c r="K387" s="1" t="s">
        <v>32</v>
      </c>
      <c r="L387" s="1" t="s">
        <v>32</v>
      </c>
      <c r="M387" s="1" t="s">
        <v>45</v>
      </c>
      <c r="N387" s="1" t="s">
        <v>46</v>
      </c>
      <c r="O387" s="1" t="s">
        <v>2774</v>
      </c>
      <c r="P387" s="1" t="s">
        <v>1119</v>
      </c>
      <c r="Q387" s="1" t="s">
        <v>88</v>
      </c>
      <c r="R387" s="1" t="s">
        <v>2775</v>
      </c>
      <c r="S387" s="1" t="str">
        <f t="shared" si="11"/>
        <v>CAÑAPATAÑA LARICO, LUCILA BEATRIZ</v>
      </c>
      <c r="T387" s="1" t="s">
        <v>69</v>
      </c>
      <c r="U387" s="1" t="s">
        <v>51</v>
      </c>
      <c r="V387" s="1" t="s">
        <v>52</v>
      </c>
      <c r="W387" s="1" t="s">
        <v>2776</v>
      </c>
      <c r="X387" s="3">
        <v>26155</v>
      </c>
      <c r="Y387" s="1" t="s">
        <v>2777</v>
      </c>
      <c r="AB387" s="1" t="s">
        <v>41</v>
      </c>
      <c r="AC387" s="1" t="s">
        <v>42</v>
      </c>
      <c r="AD387" s="1" t="s">
        <v>43</v>
      </c>
    </row>
    <row r="388" spans="1:30" x14ac:dyDescent="0.2">
      <c r="A388" s="1" t="str">
        <f t="shared" ref="A388:A451" si="12">J388</f>
        <v>1112114431E6</v>
      </c>
      <c r="B388" s="1" t="s">
        <v>28</v>
      </c>
      <c r="C388" s="1" t="s">
        <v>29</v>
      </c>
      <c r="D388" s="1" t="s">
        <v>30</v>
      </c>
      <c r="E388" s="1" t="s">
        <v>31</v>
      </c>
      <c r="F388" s="1" t="s">
        <v>2607</v>
      </c>
      <c r="G388" s="1" t="s">
        <v>2608</v>
      </c>
      <c r="H388" s="1" t="s">
        <v>1183</v>
      </c>
      <c r="I388" s="1" t="s">
        <v>2609</v>
      </c>
      <c r="J388" s="1" t="s">
        <v>2778</v>
      </c>
      <c r="K388" s="1" t="s">
        <v>32</v>
      </c>
      <c r="L388" s="1" t="s">
        <v>32</v>
      </c>
      <c r="M388" s="1" t="s">
        <v>45</v>
      </c>
      <c r="N388" s="1" t="s">
        <v>46</v>
      </c>
      <c r="O388" s="1" t="s">
        <v>56</v>
      </c>
      <c r="P388" s="1" t="s">
        <v>490</v>
      </c>
      <c r="Q388" s="1" t="s">
        <v>268</v>
      </c>
      <c r="R388" s="1" t="s">
        <v>2779</v>
      </c>
      <c r="S388" s="1" t="str">
        <f t="shared" ref="S388:S451" si="13">CONCATENATE(P388," ",Q388,", ",R388)</f>
        <v>CHURAYRA MAQUERA, JORGE ORESTES</v>
      </c>
      <c r="T388" s="1" t="s">
        <v>55</v>
      </c>
      <c r="U388" s="1" t="s">
        <v>51</v>
      </c>
      <c r="V388" s="1" t="s">
        <v>52</v>
      </c>
      <c r="W388" s="1" t="s">
        <v>2780</v>
      </c>
      <c r="X388" s="3">
        <v>22063</v>
      </c>
      <c r="Y388" s="1" t="s">
        <v>2781</v>
      </c>
      <c r="AB388" s="1" t="s">
        <v>41</v>
      </c>
      <c r="AC388" s="1" t="s">
        <v>42</v>
      </c>
      <c r="AD388" s="1" t="s">
        <v>43</v>
      </c>
    </row>
    <row r="389" spans="1:30" x14ac:dyDescent="0.2">
      <c r="A389" s="1" t="str">
        <f t="shared" si="12"/>
        <v>1112114431E7</v>
      </c>
      <c r="B389" s="1" t="s">
        <v>28</v>
      </c>
      <c r="C389" s="1" t="s">
        <v>29</v>
      </c>
      <c r="D389" s="1" t="s">
        <v>30</v>
      </c>
      <c r="E389" s="1" t="s">
        <v>31</v>
      </c>
      <c r="F389" s="1" t="s">
        <v>2607</v>
      </c>
      <c r="G389" s="1" t="s">
        <v>2608</v>
      </c>
      <c r="H389" s="1" t="s">
        <v>1183</v>
      </c>
      <c r="I389" s="1" t="s">
        <v>2609</v>
      </c>
      <c r="J389" s="1" t="s">
        <v>2782</v>
      </c>
      <c r="K389" s="1" t="s">
        <v>32</v>
      </c>
      <c r="L389" s="1" t="s">
        <v>32</v>
      </c>
      <c r="M389" s="1" t="s">
        <v>45</v>
      </c>
      <c r="N389" s="1" t="s">
        <v>46</v>
      </c>
      <c r="O389" s="1" t="s">
        <v>56</v>
      </c>
      <c r="P389" s="1" t="s">
        <v>105</v>
      </c>
      <c r="Q389" s="1" t="s">
        <v>630</v>
      </c>
      <c r="R389" s="1" t="s">
        <v>2783</v>
      </c>
      <c r="S389" s="1" t="str">
        <f t="shared" si="13"/>
        <v>COLQUE LIMACHE, NOEL ROGER</v>
      </c>
      <c r="T389" s="1" t="s">
        <v>50</v>
      </c>
      <c r="U389" s="1" t="s">
        <v>51</v>
      </c>
      <c r="V389" s="1" t="s">
        <v>52</v>
      </c>
      <c r="W389" s="1" t="s">
        <v>2784</v>
      </c>
      <c r="X389" s="3">
        <v>25088</v>
      </c>
      <c r="Y389" s="1" t="s">
        <v>2785</v>
      </c>
      <c r="AB389" s="1" t="s">
        <v>41</v>
      </c>
      <c r="AC389" s="1" t="s">
        <v>42</v>
      </c>
      <c r="AD389" s="1" t="s">
        <v>43</v>
      </c>
    </row>
    <row r="390" spans="1:30" x14ac:dyDescent="0.2">
      <c r="A390" s="1" t="str">
        <f t="shared" si="12"/>
        <v>1112114431E8</v>
      </c>
      <c r="B390" s="1" t="s">
        <v>28</v>
      </c>
      <c r="C390" s="1" t="s">
        <v>29</v>
      </c>
      <c r="D390" s="1" t="s">
        <v>30</v>
      </c>
      <c r="E390" s="1" t="s">
        <v>31</v>
      </c>
      <c r="F390" s="1" t="s">
        <v>2607</v>
      </c>
      <c r="G390" s="1" t="s">
        <v>2608</v>
      </c>
      <c r="H390" s="1" t="s">
        <v>1183</v>
      </c>
      <c r="I390" s="1" t="s">
        <v>2609</v>
      </c>
      <c r="J390" s="1" t="s">
        <v>2786</v>
      </c>
      <c r="K390" s="1" t="s">
        <v>32</v>
      </c>
      <c r="L390" s="1" t="s">
        <v>32</v>
      </c>
      <c r="M390" s="1" t="s">
        <v>45</v>
      </c>
      <c r="N390" s="1" t="s">
        <v>66</v>
      </c>
      <c r="O390" s="1" t="s">
        <v>2787</v>
      </c>
      <c r="P390" s="1" t="s">
        <v>114</v>
      </c>
      <c r="Q390" s="1" t="s">
        <v>308</v>
      </c>
      <c r="R390" s="1" t="s">
        <v>521</v>
      </c>
      <c r="S390" s="1" t="str">
        <f t="shared" si="13"/>
        <v>MAMANI ALVAREZ, NORMA</v>
      </c>
      <c r="T390" s="1" t="s">
        <v>69</v>
      </c>
      <c r="U390" s="1" t="s">
        <v>51</v>
      </c>
      <c r="V390" s="1" t="s">
        <v>52</v>
      </c>
      <c r="W390" s="1" t="s">
        <v>2788</v>
      </c>
      <c r="X390" s="3">
        <v>28737</v>
      </c>
      <c r="Y390" s="1" t="s">
        <v>2789</v>
      </c>
      <c r="Z390" s="3">
        <v>42801</v>
      </c>
      <c r="AA390" s="3">
        <v>43100</v>
      </c>
      <c r="AB390" s="1" t="s">
        <v>41</v>
      </c>
      <c r="AC390" s="1" t="s">
        <v>71</v>
      </c>
      <c r="AD390" s="1" t="s">
        <v>43</v>
      </c>
    </row>
    <row r="391" spans="1:30" x14ac:dyDescent="0.2">
      <c r="A391" s="1" t="str">
        <f t="shared" si="12"/>
        <v>1112114431E9</v>
      </c>
      <c r="B391" s="1" t="s">
        <v>28</v>
      </c>
      <c r="C391" s="1" t="s">
        <v>29</v>
      </c>
      <c r="D391" s="1" t="s">
        <v>30</v>
      </c>
      <c r="E391" s="1" t="s">
        <v>31</v>
      </c>
      <c r="F391" s="1" t="s">
        <v>2607</v>
      </c>
      <c r="G391" s="1" t="s">
        <v>2608</v>
      </c>
      <c r="H391" s="1" t="s">
        <v>1183</v>
      </c>
      <c r="I391" s="1" t="s">
        <v>2609</v>
      </c>
      <c r="J391" s="1" t="s">
        <v>2790</v>
      </c>
      <c r="K391" s="1" t="s">
        <v>32</v>
      </c>
      <c r="L391" s="1" t="s">
        <v>32</v>
      </c>
      <c r="M391" s="1" t="s">
        <v>45</v>
      </c>
      <c r="N391" s="1" t="s">
        <v>46</v>
      </c>
      <c r="O391" s="1" t="s">
        <v>56</v>
      </c>
      <c r="P391" s="1" t="s">
        <v>867</v>
      </c>
      <c r="Q391" s="1" t="s">
        <v>283</v>
      </c>
      <c r="R391" s="1" t="s">
        <v>2664</v>
      </c>
      <c r="S391" s="1" t="str">
        <f t="shared" si="13"/>
        <v>COPA FUENTES, ABRAHAM</v>
      </c>
      <c r="T391" s="1" t="s">
        <v>38</v>
      </c>
      <c r="U391" s="1" t="s">
        <v>51</v>
      </c>
      <c r="V391" s="1" t="s">
        <v>891</v>
      </c>
      <c r="W391" s="1" t="s">
        <v>2665</v>
      </c>
      <c r="X391" s="3">
        <v>23452</v>
      </c>
      <c r="Y391" s="1" t="s">
        <v>2666</v>
      </c>
      <c r="Z391" s="3">
        <v>43003</v>
      </c>
      <c r="AA391" s="3">
        <v>43100</v>
      </c>
      <c r="AB391" s="1" t="s">
        <v>41</v>
      </c>
      <c r="AC391" s="1" t="s">
        <v>42</v>
      </c>
      <c r="AD391" s="1" t="s">
        <v>43</v>
      </c>
    </row>
    <row r="392" spans="1:30" x14ac:dyDescent="0.2">
      <c r="A392" s="1" t="str">
        <f t="shared" si="12"/>
        <v>1112114431E9</v>
      </c>
      <c r="B392" s="1" t="s">
        <v>28</v>
      </c>
      <c r="C392" s="1" t="s">
        <v>29</v>
      </c>
      <c r="D392" s="1" t="s">
        <v>30</v>
      </c>
      <c r="E392" s="1" t="s">
        <v>31</v>
      </c>
      <c r="F392" s="1" t="s">
        <v>2607</v>
      </c>
      <c r="G392" s="1" t="s">
        <v>2608</v>
      </c>
      <c r="H392" s="1" t="s">
        <v>1183</v>
      </c>
      <c r="I392" s="1" t="s">
        <v>2609</v>
      </c>
      <c r="J392" s="1" t="s">
        <v>2790</v>
      </c>
      <c r="K392" s="1" t="s">
        <v>32</v>
      </c>
      <c r="L392" s="1" t="s">
        <v>32</v>
      </c>
      <c r="M392" s="1" t="s">
        <v>45</v>
      </c>
      <c r="N392" s="1" t="s">
        <v>66</v>
      </c>
      <c r="O392" s="1" t="s">
        <v>2791</v>
      </c>
      <c r="P392" s="1" t="s">
        <v>74</v>
      </c>
      <c r="Q392" s="1" t="s">
        <v>372</v>
      </c>
      <c r="R392" s="1" t="s">
        <v>683</v>
      </c>
      <c r="S392" s="1" t="str">
        <f t="shared" si="13"/>
        <v>LOPEZ GUEVARA, EDWIN</v>
      </c>
      <c r="T392" s="1" t="s">
        <v>69</v>
      </c>
      <c r="U392" s="1" t="s">
        <v>51</v>
      </c>
      <c r="V392" s="1" t="s">
        <v>52</v>
      </c>
      <c r="W392" s="1" t="s">
        <v>2792</v>
      </c>
      <c r="X392" s="3">
        <v>27743</v>
      </c>
      <c r="Y392" s="1" t="s">
        <v>2793</v>
      </c>
      <c r="Z392" s="3">
        <v>43010</v>
      </c>
      <c r="AA392" s="3">
        <v>43100</v>
      </c>
      <c r="AB392" s="1" t="s">
        <v>324</v>
      </c>
      <c r="AC392" s="1" t="s">
        <v>71</v>
      </c>
      <c r="AD392" s="1" t="s">
        <v>43</v>
      </c>
    </row>
    <row r="393" spans="1:30" x14ac:dyDescent="0.2">
      <c r="A393" s="1" t="str">
        <f t="shared" si="12"/>
        <v>1112114441E0</v>
      </c>
      <c r="B393" s="1" t="s">
        <v>28</v>
      </c>
      <c r="C393" s="1" t="s">
        <v>29</v>
      </c>
      <c r="D393" s="1" t="s">
        <v>30</v>
      </c>
      <c r="E393" s="1" t="s">
        <v>31</v>
      </c>
      <c r="F393" s="1" t="s">
        <v>2607</v>
      </c>
      <c r="G393" s="1" t="s">
        <v>2608</v>
      </c>
      <c r="H393" s="1" t="s">
        <v>1183</v>
      </c>
      <c r="I393" s="1" t="s">
        <v>2609</v>
      </c>
      <c r="J393" s="1" t="s">
        <v>2794</v>
      </c>
      <c r="K393" s="1" t="s">
        <v>32</v>
      </c>
      <c r="L393" s="1" t="s">
        <v>32</v>
      </c>
      <c r="M393" s="1" t="s">
        <v>45</v>
      </c>
      <c r="N393" s="1" t="s">
        <v>46</v>
      </c>
      <c r="O393" s="1" t="s">
        <v>56</v>
      </c>
      <c r="P393" s="1" t="s">
        <v>134</v>
      </c>
      <c r="Q393" s="1" t="s">
        <v>130</v>
      </c>
      <c r="R393" s="1" t="s">
        <v>2795</v>
      </c>
      <c r="S393" s="1" t="str">
        <f t="shared" si="13"/>
        <v>FLORES TORRES, GLADYS JULIA</v>
      </c>
      <c r="T393" s="1" t="s">
        <v>50</v>
      </c>
      <c r="U393" s="1" t="s">
        <v>51</v>
      </c>
      <c r="V393" s="1" t="s">
        <v>52</v>
      </c>
      <c r="W393" s="1" t="s">
        <v>2796</v>
      </c>
      <c r="X393" s="3">
        <v>21296</v>
      </c>
      <c r="Y393" s="1" t="s">
        <v>2797</v>
      </c>
      <c r="AB393" s="1" t="s">
        <v>41</v>
      </c>
      <c r="AC393" s="1" t="s">
        <v>42</v>
      </c>
      <c r="AD393" s="1" t="s">
        <v>43</v>
      </c>
    </row>
    <row r="394" spans="1:30" x14ac:dyDescent="0.2">
      <c r="A394" s="1" t="str">
        <f t="shared" si="12"/>
        <v>1112114441E2</v>
      </c>
      <c r="B394" s="1" t="s">
        <v>28</v>
      </c>
      <c r="C394" s="1" t="s">
        <v>29</v>
      </c>
      <c r="D394" s="1" t="s">
        <v>30</v>
      </c>
      <c r="E394" s="1" t="s">
        <v>31</v>
      </c>
      <c r="F394" s="1" t="s">
        <v>2607</v>
      </c>
      <c r="G394" s="1" t="s">
        <v>2608</v>
      </c>
      <c r="H394" s="1" t="s">
        <v>1183</v>
      </c>
      <c r="I394" s="1" t="s">
        <v>2609</v>
      </c>
      <c r="J394" s="1" t="s">
        <v>2798</v>
      </c>
      <c r="K394" s="1" t="s">
        <v>32</v>
      </c>
      <c r="L394" s="1" t="s">
        <v>32</v>
      </c>
      <c r="M394" s="1" t="s">
        <v>45</v>
      </c>
      <c r="N394" s="1" t="s">
        <v>46</v>
      </c>
      <c r="O394" s="1" t="s">
        <v>2799</v>
      </c>
      <c r="P394" s="1" t="s">
        <v>338</v>
      </c>
      <c r="Q394" s="1" t="s">
        <v>1173</v>
      </c>
      <c r="R394" s="1" t="s">
        <v>2630</v>
      </c>
      <c r="S394" s="1" t="str">
        <f t="shared" si="13"/>
        <v>BORDA ASCENCIO, ROMULO MARCOS</v>
      </c>
      <c r="T394" s="1" t="s">
        <v>38</v>
      </c>
      <c r="U394" s="1" t="s">
        <v>51</v>
      </c>
      <c r="V394" s="1" t="s">
        <v>891</v>
      </c>
      <c r="W394" s="1" t="s">
        <v>2631</v>
      </c>
      <c r="X394" s="3">
        <v>23625</v>
      </c>
      <c r="Y394" s="1" t="s">
        <v>2632</v>
      </c>
      <c r="Z394" s="3">
        <v>42795</v>
      </c>
      <c r="AA394" s="3">
        <v>43100</v>
      </c>
      <c r="AB394" s="1" t="s">
        <v>41</v>
      </c>
      <c r="AC394" s="1" t="s">
        <v>42</v>
      </c>
      <c r="AD394" s="1" t="s">
        <v>43</v>
      </c>
    </row>
    <row r="395" spans="1:30" x14ac:dyDescent="0.2">
      <c r="A395" s="1" t="str">
        <f t="shared" si="12"/>
        <v>1112114441E2</v>
      </c>
      <c r="B395" s="1" t="s">
        <v>28</v>
      </c>
      <c r="C395" s="1" t="s">
        <v>29</v>
      </c>
      <c r="D395" s="1" t="s">
        <v>30</v>
      </c>
      <c r="E395" s="1" t="s">
        <v>31</v>
      </c>
      <c r="F395" s="1" t="s">
        <v>2607</v>
      </c>
      <c r="G395" s="1" t="s">
        <v>2608</v>
      </c>
      <c r="H395" s="1" t="s">
        <v>1183</v>
      </c>
      <c r="I395" s="1" t="s">
        <v>2609</v>
      </c>
      <c r="J395" s="1" t="s">
        <v>2798</v>
      </c>
      <c r="K395" s="1" t="s">
        <v>32</v>
      </c>
      <c r="L395" s="1" t="s">
        <v>32</v>
      </c>
      <c r="M395" s="1" t="s">
        <v>45</v>
      </c>
      <c r="N395" s="1" t="s">
        <v>66</v>
      </c>
      <c r="O395" s="1" t="s">
        <v>2800</v>
      </c>
      <c r="P395" s="1" t="s">
        <v>168</v>
      </c>
      <c r="Q395" s="1" t="s">
        <v>2801</v>
      </c>
      <c r="R395" s="1" t="s">
        <v>2802</v>
      </c>
      <c r="S395" s="1" t="str">
        <f t="shared" si="13"/>
        <v>CHURA OSCACOPA, VIANEY GREISY</v>
      </c>
      <c r="T395" s="1" t="s">
        <v>69</v>
      </c>
      <c r="U395" s="1" t="s">
        <v>51</v>
      </c>
      <c r="V395" s="1" t="s">
        <v>52</v>
      </c>
      <c r="W395" s="1" t="s">
        <v>2803</v>
      </c>
      <c r="X395" s="3">
        <v>29416</v>
      </c>
      <c r="Y395" s="1" t="s">
        <v>2804</v>
      </c>
      <c r="Z395" s="3">
        <v>42795</v>
      </c>
      <c r="AA395" s="3">
        <v>43100</v>
      </c>
      <c r="AB395" s="1" t="s">
        <v>324</v>
      </c>
      <c r="AC395" s="1" t="s">
        <v>71</v>
      </c>
      <c r="AD395" s="1" t="s">
        <v>43</v>
      </c>
    </row>
    <row r="396" spans="1:30" x14ac:dyDescent="0.2">
      <c r="A396" s="1" t="str">
        <f t="shared" si="12"/>
        <v>1112114441E6</v>
      </c>
      <c r="B396" s="1" t="s">
        <v>28</v>
      </c>
      <c r="C396" s="1" t="s">
        <v>29</v>
      </c>
      <c r="D396" s="1" t="s">
        <v>30</v>
      </c>
      <c r="E396" s="1" t="s">
        <v>31</v>
      </c>
      <c r="F396" s="1" t="s">
        <v>2607</v>
      </c>
      <c r="G396" s="1" t="s">
        <v>2608</v>
      </c>
      <c r="H396" s="1" t="s">
        <v>1183</v>
      </c>
      <c r="I396" s="1" t="s">
        <v>2609</v>
      </c>
      <c r="J396" s="1" t="s">
        <v>2805</v>
      </c>
      <c r="K396" s="1" t="s">
        <v>32</v>
      </c>
      <c r="L396" s="1" t="s">
        <v>32</v>
      </c>
      <c r="M396" s="1" t="s">
        <v>45</v>
      </c>
      <c r="N396" s="1" t="s">
        <v>46</v>
      </c>
      <c r="O396" s="1" t="s">
        <v>56</v>
      </c>
      <c r="P396" s="1" t="s">
        <v>316</v>
      </c>
      <c r="Q396" s="1" t="s">
        <v>446</v>
      </c>
      <c r="R396" s="1" t="s">
        <v>2806</v>
      </c>
      <c r="S396" s="1" t="str">
        <f t="shared" si="13"/>
        <v>FIGUEROA BEJAR, NORMA FLORA</v>
      </c>
      <c r="T396" s="1" t="s">
        <v>50</v>
      </c>
      <c r="U396" s="1" t="s">
        <v>51</v>
      </c>
      <c r="V396" s="1" t="s">
        <v>52</v>
      </c>
      <c r="W396" s="1" t="s">
        <v>2807</v>
      </c>
      <c r="X396" s="3">
        <v>21669</v>
      </c>
      <c r="Y396" s="1" t="s">
        <v>2808</v>
      </c>
      <c r="AB396" s="1" t="s">
        <v>41</v>
      </c>
      <c r="AC396" s="1" t="s">
        <v>42</v>
      </c>
      <c r="AD396" s="1" t="s">
        <v>43</v>
      </c>
    </row>
    <row r="397" spans="1:30" x14ac:dyDescent="0.2">
      <c r="A397" s="1" t="str">
        <f t="shared" si="12"/>
        <v>1112114441E7</v>
      </c>
      <c r="B397" s="1" t="s">
        <v>28</v>
      </c>
      <c r="C397" s="1" t="s">
        <v>29</v>
      </c>
      <c r="D397" s="1" t="s">
        <v>30</v>
      </c>
      <c r="E397" s="1" t="s">
        <v>31</v>
      </c>
      <c r="F397" s="1" t="s">
        <v>2607</v>
      </c>
      <c r="G397" s="1" t="s">
        <v>2608</v>
      </c>
      <c r="H397" s="1" t="s">
        <v>1183</v>
      </c>
      <c r="I397" s="1" t="s">
        <v>2609</v>
      </c>
      <c r="J397" s="1" t="s">
        <v>2809</v>
      </c>
      <c r="K397" s="1" t="s">
        <v>32</v>
      </c>
      <c r="L397" s="1" t="s">
        <v>32</v>
      </c>
      <c r="M397" s="1" t="s">
        <v>45</v>
      </c>
      <c r="N397" s="1" t="s">
        <v>46</v>
      </c>
      <c r="O397" s="1" t="s">
        <v>56</v>
      </c>
      <c r="P397" s="1" t="s">
        <v>134</v>
      </c>
      <c r="Q397" s="1" t="s">
        <v>73</v>
      </c>
      <c r="R397" s="1" t="s">
        <v>2810</v>
      </c>
      <c r="S397" s="1" t="str">
        <f t="shared" si="13"/>
        <v>FLORES CHOQUE, ALFREDO EUGENIO</v>
      </c>
      <c r="T397" s="1" t="s">
        <v>50</v>
      </c>
      <c r="U397" s="1" t="s">
        <v>51</v>
      </c>
      <c r="V397" s="1" t="s">
        <v>52</v>
      </c>
      <c r="W397" s="1" t="s">
        <v>2811</v>
      </c>
      <c r="X397" s="3">
        <v>22600</v>
      </c>
      <c r="Y397" s="1" t="s">
        <v>2812</v>
      </c>
      <c r="AB397" s="1" t="s">
        <v>41</v>
      </c>
      <c r="AC397" s="1" t="s">
        <v>42</v>
      </c>
      <c r="AD397" s="1" t="s">
        <v>43</v>
      </c>
    </row>
    <row r="398" spans="1:30" x14ac:dyDescent="0.2">
      <c r="A398" s="1" t="str">
        <f t="shared" si="12"/>
        <v>1112114441E8</v>
      </c>
      <c r="B398" s="1" t="s">
        <v>28</v>
      </c>
      <c r="C398" s="1" t="s">
        <v>29</v>
      </c>
      <c r="D398" s="1" t="s">
        <v>30</v>
      </c>
      <c r="E398" s="1" t="s">
        <v>31</v>
      </c>
      <c r="F398" s="1" t="s">
        <v>2607</v>
      </c>
      <c r="G398" s="1" t="s">
        <v>2608</v>
      </c>
      <c r="H398" s="1" t="s">
        <v>1183</v>
      </c>
      <c r="I398" s="1" t="s">
        <v>2609</v>
      </c>
      <c r="J398" s="1" t="s">
        <v>2813</v>
      </c>
      <c r="K398" s="1" t="s">
        <v>32</v>
      </c>
      <c r="L398" s="1" t="s">
        <v>32</v>
      </c>
      <c r="M398" s="1" t="s">
        <v>45</v>
      </c>
      <c r="N398" s="1" t="s">
        <v>46</v>
      </c>
      <c r="O398" s="1" t="s">
        <v>2814</v>
      </c>
      <c r="P398" s="1" t="s">
        <v>417</v>
      </c>
      <c r="Q398" s="1" t="s">
        <v>82</v>
      </c>
      <c r="R398" s="1" t="s">
        <v>2815</v>
      </c>
      <c r="S398" s="1" t="str">
        <f t="shared" si="13"/>
        <v>BARRIENTOS QUISPE, EUFROSINA</v>
      </c>
      <c r="T398" s="1" t="s">
        <v>69</v>
      </c>
      <c r="U398" s="1" t="s">
        <v>51</v>
      </c>
      <c r="V398" s="1" t="s">
        <v>52</v>
      </c>
      <c r="W398" s="1" t="s">
        <v>2816</v>
      </c>
      <c r="X398" s="3">
        <v>26300</v>
      </c>
      <c r="Y398" s="1" t="s">
        <v>2817</v>
      </c>
      <c r="Z398" s="3">
        <v>42795</v>
      </c>
      <c r="AB398" s="1" t="s">
        <v>41</v>
      </c>
      <c r="AC398" s="1" t="s">
        <v>42</v>
      </c>
      <c r="AD398" s="1" t="s">
        <v>43</v>
      </c>
    </row>
    <row r="399" spans="1:30" x14ac:dyDescent="0.2">
      <c r="A399" s="1" t="str">
        <f t="shared" si="12"/>
        <v>1112114451E0</v>
      </c>
      <c r="B399" s="1" t="s">
        <v>28</v>
      </c>
      <c r="C399" s="1" t="s">
        <v>29</v>
      </c>
      <c r="D399" s="1" t="s">
        <v>30</v>
      </c>
      <c r="E399" s="1" t="s">
        <v>31</v>
      </c>
      <c r="F399" s="1" t="s">
        <v>2607</v>
      </c>
      <c r="G399" s="1" t="s">
        <v>2608</v>
      </c>
      <c r="H399" s="1" t="s">
        <v>1183</v>
      </c>
      <c r="I399" s="1" t="s">
        <v>2609</v>
      </c>
      <c r="J399" s="1" t="s">
        <v>2818</v>
      </c>
      <c r="K399" s="1" t="s">
        <v>32</v>
      </c>
      <c r="L399" s="1" t="s">
        <v>32</v>
      </c>
      <c r="M399" s="1" t="s">
        <v>45</v>
      </c>
      <c r="N399" s="1" t="s">
        <v>46</v>
      </c>
      <c r="O399" s="1" t="s">
        <v>56</v>
      </c>
      <c r="P399" s="1" t="s">
        <v>1174</v>
      </c>
      <c r="Q399" s="1" t="s">
        <v>182</v>
      </c>
      <c r="R399" s="1" t="s">
        <v>2819</v>
      </c>
      <c r="S399" s="1" t="str">
        <f t="shared" si="13"/>
        <v>ITURRY LOZA, LEONIDAS HORACIO</v>
      </c>
      <c r="T399" s="1" t="s">
        <v>50</v>
      </c>
      <c r="U399" s="1" t="s">
        <v>51</v>
      </c>
      <c r="V399" s="1" t="s">
        <v>52</v>
      </c>
      <c r="W399" s="1" t="s">
        <v>2820</v>
      </c>
      <c r="X399" s="3">
        <v>22999</v>
      </c>
      <c r="Y399" s="1" t="s">
        <v>2821</v>
      </c>
      <c r="AB399" s="1" t="s">
        <v>41</v>
      </c>
      <c r="AC399" s="1" t="s">
        <v>42</v>
      </c>
      <c r="AD399" s="1" t="s">
        <v>43</v>
      </c>
    </row>
    <row r="400" spans="1:30" x14ac:dyDescent="0.2">
      <c r="A400" s="1" t="str">
        <f t="shared" si="12"/>
        <v>1112114451E1</v>
      </c>
      <c r="B400" s="1" t="s">
        <v>28</v>
      </c>
      <c r="C400" s="1" t="s">
        <v>29</v>
      </c>
      <c r="D400" s="1" t="s">
        <v>30</v>
      </c>
      <c r="E400" s="1" t="s">
        <v>31</v>
      </c>
      <c r="F400" s="1" t="s">
        <v>2607</v>
      </c>
      <c r="G400" s="1" t="s">
        <v>2608</v>
      </c>
      <c r="H400" s="1" t="s">
        <v>1183</v>
      </c>
      <c r="I400" s="1" t="s">
        <v>2609</v>
      </c>
      <c r="J400" s="1" t="s">
        <v>2822</v>
      </c>
      <c r="K400" s="1" t="s">
        <v>32</v>
      </c>
      <c r="L400" s="1" t="s">
        <v>32</v>
      </c>
      <c r="M400" s="1" t="s">
        <v>45</v>
      </c>
      <c r="N400" s="1" t="s">
        <v>46</v>
      </c>
      <c r="O400" s="1" t="s">
        <v>56</v>
      </c>
      <c r="P400" s="1" t="s">
        <v>64</v>
      </c>
      <c r="Q400" s="1" t="s">
        <v>161</v>
      </c>
      <c r="R400" s="1" t="s">
        <v>746</v>
      </c>
      <c r="S400" s="1" t="str">
        <f t="shared" si="13"/>
        <v>GALLEGOS RAMOS, MIGUEL ANGEL</v>
      </c>
      <c r="T400" s="1" t="s">
        <v>55</v>
      </c>
      <c r="U400" s="1" t="s">
        <v>51</v>
      </c>
      <c r="V400" s="1" t="s">
        <v>52</v>
      </c>
      <c r="W400" s="1" t="s">
        <v>2823</v>
      </c>
      <c r="X400" s="3">
        <v>19123</v>
      </c>
      <c r="Y400" s="1" t="s">
        <v>2824</v>
      </c>
      <c r="AB400" s="1" t="s">
        <v>41</v>
      </c>
      <c r="AC400" s="1" t="s">
        <v>42</v>
      </c>
      <c r="AD400" s="1" t="s">
        <v>43</v>
      </c>
    </row>
    <row r="401" spans="1:30" x14ac:dyDescent="0.2">
      <c r="A401" s="1" t="str">
        <f t="shared" si="12"/>
        <v>1112114461E4</v>
      </c>
      <c r="B401" s="1" t="s">
        <v>28</v>
      </c>
      <c r="C401" s="1" t="s">
        <v>29</v>
      </c>
      <c r="D401" s="1" t="s">
        <v>30</v>
      </c>
      <c r="E401" s="1" t="s">
        <v>31</v>
      </c>
      <c r="F401" s="1" t="s">
        <v>2607</v>
      </c>
      <c r="G401" s="1" t="s">
        <v>2608</v>
      </c>
      <c r="H401" s="1" t="s">
        <v>1183</v>
      </c>
      <c r="I401" s="1" t="s">
        <v>2609</v>
      </c>
      <c r="J401" s="1" t="s">
        <v>2825</v>
      </c>
      <c r="K401" s="1" t="s">
        <v>32</v>
      </c>
      <c r="L401" s="1" t="s">
        <v>32</v>
      </c>
      <c r="M401" s="1" t="s">
        <v>45</v>
      </c>
      <c r="N401" s="1" t="s">
        <v>46</v>
      </c>
      <c r="O401" s="1" t="s">
        <v>56</v>
      </c>
      <c r="P401" s="1" t="s">
        <v>1020</v>
      </c>
      <c r="Q401" s="1" t="s">
        <v>291</v>
      </c>
      <c r="R401" s="1" t="s">
        <v>945</v>
      </c>
      <c r="S401" s="1" t="str">
        <f t="shared" si="13"/>
        <v>LAYME CUTIPA, PORFIRIO</v>
      </c>
      <c r="T401" s="1" t="s">
        <v>55</v>
      </c>
      <c r="U401" s="1" t="s">
        <v>51</v>
      </c>
      <c r="V401" s="1" t="s">
        <v>52</v>
      </c>
      <c r="W401" s="1" t="s">
        <v>2826</v>
      </c>
      <c r="X401" s="3">
        <v>23433</v>
      </c>
      <c r="Y401" s="1" t="s">
        <v>2827</v>
      </c>
      <c r="AB401" s="1" t="s">
        <v>41</v>
      </c>
      <c r="AC401" s="1" t="s">
        <v>42</v>
      </c>
      <c r="AD401" s="1" t="s">
        <v>43</v>
      </c>
    </row>
    <row r="402" spans="1:30" x14ac:dyDescent="0.2">
      <c r="A402" s="1" t="str">
        <f t="shared" si="12"/>
        <v>1112114461E5</v>
      </c>
      <c r="B402" s="1" t="s">
        <v>28</v>
      </c>
      <c r="C402" s="1" t="s">
        <v>29</v>
      </c>
      <c r="D402" s="1" t="s">
        <v>30</v>
      </c>
      <c r="E402" s="1" t="s">
        <v>31</v>
      </c>
      <c r="F402" s="1" t="s">
        <v>2607</v>
      </c>
      <c r="G402" s="1" t="s">
        <v>2608</v>
      </c>
      <c r="H402" s="1" t="s">
        <v>1183</v>
      </c>
      <c r="I402" s="1" t="s">
        <v>2609</v>
      </c>
      <c r="J402" s="1" t="s">
        <v>2828</v>
      </c>
      <c r="K402" s="1" t="s">
        <v>32</v>
      </c>
      <c r="L402" s="1" t="s">
        <v>32</v>
      </c>
      <c r="M402" s="1" t="s">
        <v>45</v>
      </c>
      <c r="N402" s="1" t="s">
        <v>46</v>
      </c>
      <c r="O402" s="1" t="s">
        <v>56</v>
      </c>
      <c r="P402" s="1" t="s">
        <v>2829</v>
      </c>
      <c r="Q402" s="1" t="s">
        <v>383</v>
      </c>
      <c r="R402" s="1" t="s">
        <v>2830</v>
      </c>
      <c r="S402" s="1" t="str">
        <f t="shared" si="13"/>
        <v>LIRA LUJAN, FIDEL ALEJANDRO</v>
      </c>
      <c r="T402" s="1" t="s">
        <v>63</v>
      </c>
      <c r="U402" s="1" t="s">
        <v>51</v>
      </c>
      <c r="V402" s="1" t="s">
        <v>52</v>
      </c>
      <c r="W402" s="1" t="s">
        <v>2831</v>
      </c>
      <c r="X402" s="3">
        <v>19033</v>
      </c>
      <c r="Y402" s="1" t="s">
        <v>2832</v>
      </c>
      <c r="AB402" s="1" t="s">
        <v>41</v>
      </c>
      <c r="AC402" s="1" t="s">
        <v>42</v>
      </c>
      <c r="AD402" s="1" t="s">
        <v>43</v>
      </c>
    </row>
    <row r="403" spans="1:30" x14ac:dyDescent="0.2">
      <c r="A403" s="1" t="str">
        <f t="shared" si="12"/>
        <v>1112114471E0</v>
      </c>
      <c r="B403" s="1" t="s">
        <v>28</v>
      </c>
      <c r="C403" s="1" t="s">
        <v>29</v>
      </c>
      <c r="D403" s="1" t="s">
        <v>30</v>
      </c>
      <c r="E403" s="1" t="s">
        <v>31</v>
      </c>
      <c r="F403" s="1" t="s">
        <v>2607</v>
      </c>
      <c r="G403" s="1" t="s">
        <v>2608</v>
      </c>
      <c r="H403" s="1" t="s">
        <v>1183</v>
      </c>
      <c r="I403" s="1" t="s">
        <v>2609</v>
      </c>
      <c r="J403" s="1" t="s">
        <v>2833</v>
      </c>
      <c r="K403" s="1" t="s">
        <v>32</v>
      </c>
      <c r="L403" s="1" t="s">
        <v>32</v>
      </c>
      <c r="M403" s="1" t="s">
        <v>45</v>
      </c>
      <c r="N403" s="1" t="s">
        <v>46</v>
      </c>
      <c r="O403" s="1" t="s">
        <v>56</v>
      </c>
      <c r="P403" s="1" t="s">
        <v>931</v>
      </c>
      <c r="Q403" s="1" t="s">
        <v>152</v>
      </c>
      <c r="R403" s="1" t="s">
        <v>2834</v>
      </c>
      <c r="S403" s="1" t="str">
        <f t="shared" si="13"/>
        <v>ONQUE LLANQUE, WILLY SILVESTRE</v>
      </c>
      <c r="T403" s="1" t="s">
        <v>50</v>
      </c>
      <c r="U403" s="1" t="s">
        <v>51</v>
      </c>
      <c r="V403" s="1" t="s">
        <v>52</v>
      </c>
      <c r="W403" s="1" t="s">
        <v>2835</v>
      </c>
      <c r="X403" s="3">
        <v>24837</v>
      </c>
      <c r="Y403" s="1" t="s">
        <v>2836</v>
      </c>
      <c r="AB403" s="1" t="s">
        <v>41</v>
      </c>
      <c r="AC403" s="1" t="s">
        <v>42</v>
      </c>
      <c r="AD403" s="1" t="s">
        <v>43</v>
      </c>
    </row>
    <row r="404" spans="1:30" x14ac:dyDescent="0.2">
      <c r="A404" s="1" t="str">
        <f t="shared" si="12"/>
        <v>1112114471E3</v>
      </c>
      <c r="B404" s="1" t="s">
        <v>28</v>
      </c>
      <c r="C404" s="1" t="s">
        <v>29</v>
      </c>
      <c r="D404" s="1" t="s">
        <v>30</v>
      </c>
      <c r="E404" s="1" t="s">
        <v>31</v>
      </c>
      <c r="F404" s="1" t="s">
        <v>2607</v>
      </c>
      <c r="G404" s="1" t="s">
        <v>2608</v>
      </c>
      <c r="H404" s="1" t="s">
        <v>1183</v>
      </c>
      <c r="I404" s="1" t="s">
        <v>2609</v>
      </c>
      <c r="J404" s="1" t="s">
        <v>2837</v>
      </c>
      <c r="K404" s="1" t="s">
        <v>32</v>
      </c>
      <c r="L404" s="1" t="s">
        <v>32</v>
      </c>
      <c r="M404" s="1" t="s">
        <v>45</v>
      </c>
      <c r="N404" s="1" t="s">
        <v>46</v>
      </c>
      <c r="O404" s="1" t="s">
        <v>2838</v>
      </c>
      <c r="P404" s="1" t="s">
        <v>318</v>
      </c>
      <c r="Q404" s="1" t="s">
        <v>869</v>
      </c>
      <c r="R404" s="1" t="s">
        <v>2839</v>
      </c>
      <c r="S404" s="1" t="str">
        <f t="shared" si="13"/>
        <v>LUQUE ARO, JUAN VICTOR</v>
      </c>
      <c r="T404" s="1" t="s">
        <v>38</v>
      </c>
      <c r="U404" s="1" t="s">
        <v>51</v>
      </c>
      <c r="V404" s="1" t="s">
        <v>52</v>
      </c>
      <c r="W404" s="1" t="s">
        <v>2840</v>
      </c>
      <c r="X404" s="3">
        <v>25285</v>
      </c>
      <c r="Y404" s="1" t="s">
        <v>2841</v>
      </c>
      <c r="AB404" s="1" t="s">
        <v>41</v>
      </c>
      <c r="AC404" s="1" t="s">
        <v>42</v>
      </c>
      <c r="AD404" s="1" t="s">
        <v>43</v>
      </c>
    </row>
    <row r="405" spans="1:30" x14ac:dyDescent="0.2">
      <c r="A405" s="1" t="str">
        <f t="shared" si="12"/>
        <v>1112114471E5</v>
      </c>
      <c r="B405" s="1" t="s">
        <v>28</v>
      </c>
      <c r="C405" s="1" t="s">
        <v>29</v>
      </c>
      <c r="D405" s="1" t="s">
        <v>30</v>
      </c>
      <c r="E405" s="1" t="s">
        <v>31</v>
      </c>
      <c r="F405" s="1" t="s">
        <v>2607</v>
      </c>
      <c r="G405" s="1" t="s">
        <v>2608</v>
      </c>
      <c r="H405" s="1" t="s">
        <v>1183</v>
      </c>
      <c r="I405" s="1" t="s">
        <v>2609</v>
      </c>
      <c r="J405" s="1" t="s">
        <v>2842</v>
      </c>
      <c r="K405" s="1" t="s">
        <v>32</v>
      </c>
      <c r="L405" s="1" t="s">
        <v>32</v>
      </c>
      <c r="M405" s="1" t="s">
        <v>45</v>
      </c>
      <c r="N405" s="1" t="s">
        <v>46</v>
      </c>
      <c r="O405" s="1" t="s">
        <v>56</v>
      </c>
      <c r="P405" s="1" t="s">
        <v>2843</v>
      </c>
      <c r="Q405" s="1" t="s">
        <v>277</v>
      </c>
      <c r="R405" s="1" t="s">
        <v>1075</v>
      </c>
      <c r="S405" s="1" t="str">
        <f t="shared" si="13"/>
        <v>MOLLUNI PAUCAR, JULIO</v>
      </c>
      <c r="T405" s="1" t="s">
        <v>63</v>
      </c>
      <c r="U405" s="1" t="s">
        <v>51</v>
      </c>
      <c r="V405" s="1" t="s">
        <v>52</v>
      </c>
      <c r="W405" s="1" t="s">
        <v>2844</v>
      </c>
      <c r="X405" s="3">
        <v>21759</v>
      </c>
      <c r="Y405" s="1" t="s">
        <v>2845</v>
      </c>
      <c r="AB405" s="1" t="s">
        <v>41</v>
      </c>
      <c r="AC405" s="1" t="s">
        <v>42</v>
      </c>
      <c r="AD405" s="1" t="s">
        <v>43</v>
      </c>
    </row>
    <row r="406" spans="1:30" x14ac:dyDescent="0.2">
      <c r="A406" s="1" t="str">
        <f t="shared" si="12"/>
        <v>1112114471E6</v>
      </c>
      <c r="B406" s="1" t="s">
        <v>28</v>
      </c>
      <c r="C406" s="1" t="s">
        <v>29</v>
      </c>
      <c r="D406" s="1" t="s">
        <v>30</v>
      </c>
      <c r="E406" s="1" t="s">
        <v>31</v>
      </c>
      <c r="F406" s="1" t="s">
        <v>2607</v>
      </c>
      <c r="G406" s="1" t="s">
        <v>2608</v>
      </c>
      <c r="H406" s="1" t="s">
        <v>1183</v>
      </c>
      <c r="I406" s="1" t="s">
        <v>2609</v>
      </c>
      <c r="J406" s="1" t="s">
        <v>2846</v>
      </c>
      <c r="K406" s="1" t="s">
        <v>32</v>
      </c>
      <c r="L406" s="1" t="s">
        <v>32</v>
      </c>
      <c r="M406" s="1" t="s">
        <v>45</v>
      </c>
      <c r="N406" s="1" t="s">
        <v>46</v>
      </c>
      <c r="O406" s="1" t="s">
        <v>56</v>
      </c>
      <c r="P406" s="1" t="s">
        <v>829</v>
      </c>
      <c r="Q406" s="1" t="s">
        <v>320</v>
      </c>
      <c r="R406" s="1" t="s">
        <v>2847</v>
      </c>
      <c r="S406" s="1" t="str">
        <f t="shared" si="13"/>
        <v>MONTESINOS AGUILAR, RODOLFO</v>
      </c>
      <c r="T406" s="1" t="s">
        <v>63</v>
      </c>
      <c r="U406" s="1" t="s">
        <v>51</v>
      </c>
      <c r="V406" s="1" t="s">
        <v>52</v>
      </c>
      <c r="W406" s="1" t="s">
        <v>2848</v>
      </c>
      <c r="X406" s="3">
        <v>27019</v>
      </c>
      <c r="Y406" s="1" t="s">
        <v>2849</v>
      </c>
      <c r="AB406" s="1" t="s">
        <v>41</v>
      </c>
      <c r="AC406" s="1" t="s">
        <v>42</v>
      </c>
      <c r="AD406" s="1" t="s">
        <v>43</v>
      </c>
    </row>
    <row r="407" spans="1:30" x14ac:dyDescent="0.2">
      <c r="A407" s="1" t="str">
        <f t="shared" si="12"/>
        <v>1112114471E7</v>
      </c>
      <c r="B407" s="1" t="s">
        <v>28</v>
      </c>
      <c r="C407" s="1" t="s">
        <v>29</v>
      </c>
      <c r="D407" s="1" t="s">
        <v>30</v>
      </c>
      <c r="E407" s="1" t="s">
        <v>31</v>
      </c>
      <c r="F407" s="1" t="s">
        <v>2607</v>
      </c>
      <c r="G407" s="1" t="s">
        <v>2608</v>
      </c>
      <c r="H407" s="1" t="s">
        <v>1183</v>
      </c>
      <c r="I407" s="1" t="s">
        <v>2609</v>
      </c>
      <c r="J407" s="1" t="s">
        <v>2850</v>
      </c>
      <c r="K407" s="1" t="s">
        <v>32</v>
      </c>
      <c r="L407" s="1" t="s">
        <v>32</v>
      </c>
      <c r="M407" s="1" t="s">
        <v>45</v>
      </c>
      <c r="N407" s="1" t="s">
        <v>46</v>
      </c>
      <c r="O407" s="1" t="s">
        <v>56</v>
      </c>
      <c r="P407" s="1" t="s">
        <v>2851</v>
      </c>
      <c r="Q407" s="1" t="s">
        <v>83</v>
      </c>
      <c r="R407" s="1" t="s">
        <v>1039</v>
      </c>
      <c r="S407" s="1" t="str">
        <f t="shared" si="13"/>
        <v>MUÑUICO CONDORI, ANTONIA</v>
      </c>
      <c r="T407" s="1" t="s">
        <v>50</v>
      </c>
      <c r="U407" s="1" t="s">
        <v>51</v>
      </c>
      <c r="V407" s="1" t="s">
        <v>52</v>
      </c>
      <c r="W407" s="1" t="s">
        <v>2852</v>
      </c>
      <c r="X407" s="3">
        <v>20614</v>
      </c>
      <c r="Y407" s="1" t="s">
        <v>2853</v>
      </c>
      <c r="AB407" s="1" t="s">
        <v>41</v>
      </c>
      <c r="AC407" s="1" t="s">
        <v>42</v>
      </c>
      <c r="AD407" s="1" t="s">
        <v>43</v>
      </c>
    </row>
    <row r="408" spans="1:30" x14ac:dyDescent="0.2">
      <c r="A408" s="1" t="str">
        <f t="shared" si="12"/>
        <v>1112114471E8</v>
      </c>
      <c r="B408" s="1" t="s">
        <v>28</v>
      </c>
      <c r="C408" s="1" t="s">
        <v>29</v>
      </c>
      <c r="D408" s="1" t="s">
        <v>30</v>
      </c>
      <c r="E408" s="1" t="s">
        <v>31</v>
      </c>
      <c r="F408" s="1" t="s">
        <v>2607</v>
      </c>
      <c r="G408" s="1" t="s">
        <v>2608</v>
      </c>
      <c r="H408" s="1" t="s">
        <v>1183</v>
      </c>
      <c r="I408" s="1" t="s">
        <v>2609</v>
      </c>
      <c r="J408" s="1" t="s">
        <v>2854</v>
      </c>
      <c r="K408" s="1" t="s">
        <v>32</v>
      </c>
      <c r="L408" s="1" t="s">
        <v>32</v>
      </c>
      <c r="M408" s="1" t="s">
        <v>45</v>
      </c>
      <c r="N408" s="1" t="s">
        <v>46</v>
      </c>
      <c r="O408" s="1" t="s">
        <v>2855</v>
      </c>
      <c r="P408" s="1" t="s">
        <v>310</v>
      </c>
      <c r="Q408" s="1" t="s">
        <v>104</v>
      </c>
      <c r="R408" s="1" t="s">
        <v>2856</v>
      </c>
      <c r="S408" s="1" t="str">
        <f t="shared" si="13"/>
        <v>NINA CHARAJA, ADA PAMELA</v>
      </c>
      <c r="T408" s="1" t="s">
        <v>55</v>
      </c>
      <c r="U408" s="1" t="s">
        <v>51</v>
      </c>
      <c r="V408" s="1" t="s">
        <v>52</v>
      </c>
      <c r="W408" s="1" t="s">
        <v>2857</v>
      </c>
      <c r="X408" s="3">
        <v>28115</v>
      </c>
      <c r="Y408" s="1" t="s">
        <v>2858</v>
      </c>
      <c r="AB408" s="1" t="s">
        <v>41</v>
      </c>
      <c r="AC408" s="1" t="s">
        <v>42</v>
      </c>
      <c r="AD408" s="1" t="s">
        <v>43</v>
      </c>
    </row>
    <row r="409" spans="1:30" x14ac:dyDescent="0.2">
      <c r="A409" s="1" t="str">
        <f t="shared" si="12"/>
        <v>1112114471E9</v>
      </c>
      <c r="B409" s="1" t="s">
        <v>28</v>
      </c>
      <c r="C409" s="1" t="s">
        <v>29</v>
      </c>
      <c r="D409" s="1" t="s">
        <v>30</v>
      </c>
      <c r="E409" s="1" t="s">
        <v>31</v>
      </c>
      <c r="F409" s="1" t="s">
        <v>2607</v>
      </c>
      <c r="G409" s="1" t="s">
        <v>2608</v>
      </c>
      <c r="H409" s="1" t="s">
        <v>1183</v>
      </c>
      <c r="I409" s="1" t="s">
        <v>2609</v>
      </c>
      <c r="J409" s="1" t="s">
        <v>2859</v>
      </c>
      <c r="K409" s="1" t="s">
        <v>32</v>
      </c>
      <c r="L409" s="1" t="s">
        <v>32</v>
      </c>
      <c r="M409" s="1" t="s">
        <v>45</v>
      </c>
      <c r="N409" s="1" t="s">
        <v>46</v>
      </c>
      <c r="O409" s="1" t="s">
        <v>56</v>
      </c>
      <c r="P409" s="1" t="s">
        <v>567</v>
      </c>
      <c r="Q409" s="1" t="s">
        <v>457</v>
      </c>
      <c r="R409" s="1" t="s">
        <v>2860</v>
      </c>
      <c r="S409" s="1" t="str">
        <f t="shared" si="13"/>
        <v>ÑACA NAYRA, RUBEN THEODULO</v>
      </c>
      <c r="T409" s="1" t="s">
        <v>55</v>
      </c>
      <c r="U409" s="1" t="s">
        <v>51</v>
      </c>
      <c r="V409" s="1" t="s">
        <v>52</v>
      </c>
      <c r="W409" s="1" t="s">
        <v>2861</v>
      </c>
      <c r="X409" s="3">
        <v>23471</v>
      </c>
      <c r="Y409" s="1" t="s">
        <v>2862</v>
      </c>
      <c r="AB409" s="1" t="s">
        <v>41</v>
      </c>
      <c r="AC409" s="1" t="s">
        <v>42</v>
      </c>
      <c r="AD409" s="1" t="s">
        <v>43</v>
      </c>
    </row>
    <row r="410" spans="1:30" x14ac:dyDescent="0.2">
      <c r="A410" s="1" t="str">
        <f t="shared" si="12"/>
        <v>1112114481E0</v>
      </c>
      <c r="B410" s="1" t="s">
        <v>28</v>
      </c>
      <c r="C410" s="1" t="s">
        <v>29</v>
      </c>
      <c r="D410" s="1" t="s">
        <v>30</v>
      </c>
      <c r="E410" s="1" t="s">
        <v>31</v>
      </c>
      <c r="F410" s="1" t="s">
        <v>2607</v>
      </c>
      <c r="G410" s="1" t="s">
        <v>2608</v>
      </c>
      <c r="H410" s="1" t="s">
        <v>1183</v>
      </c>
      <c r="I410" s="1" t="s">
        <v>2609</v>
      </c>
      <c r="J410" s="1" t="s">
        <v>2863</v>
      </c>
      <c r="K410" s="1" t="s">
        <v>32</v>
      </c>
      <c r="L410" s="1" t="s">
        <v>32</v>
      </c>
      <c r="M410" s="1" t="s">
        <v>45</v>
      </c>
      <c r="N410" s="1" t="s">
        <v>46</v>
      </c>
      <c r="O410" s="1" t="s">
        <v>56</v>
      </c>
      <c r="P410" s="1" t="s">
        <v>85</v>
      </c>
      <c r="Q410" s="1" t="s">
        <v>146</v>
      </c>
      <c r="R410" s="1" t="s">
        <v>2864</v>
      </c>
      <c r="S410" s="1" t="str">
        <f t="shared" si="13"/>
        <v>PINEDA GONZALES, OCTAVIO HUMBERTO</v>
      </c>
      <c r="T410" s="1" t="s">
        <v>50</v>
      </c>
      <c r="U410" s="1" t="s">
        <v>51</v>
      </c>
      <c r="V410" s="1" t="s">
        <v>52</v>
      </c>
      <c r="W410" s="1" t="s">
        <v>2865</v>
      </c>
      <c r="X410" s="3">
        <v>21874</v>
      </c>
      <c r="Y410" s="1" t="s">
        <v>2866</v>
      </c>
      <c r="AB410" s="1" t="s">
        <v>41</v>
      </c>
      <c r="AC410" s="1" t="s">
        <v>42</v>
      </c>
      <c r="AD410" s="1" t="s">
        <v>43</v>
      </c>
    </row>
    <row r="411" spans="1:30" x14ac:dyDescent="0.2">
      <c r="A411" s="1" t="str">
        <f t="shared" si="12"/>
        <v>1112114481E2</v>
      </c>
      <c r="B411" s="1" t="s">
        <v>28</v>
      </c>
      <c r="C411" s="1" t="s">
        <v>29</v>
      </c>
      <c r="D411" s="1" t="s">
        <v>30</v>
      </c>
      <c r="E411" s="1" t="s">
        <v>31</v>
      </c>
      <c r="F411" s="1" t="s">
        <v>2607</v>
      </c>
      <c r="G411" s="1" t="s">
        <v>2608</v>
      </c>
      <c r="H411" s="1" t="s">
        <v>1183</v>
      </c>
      <c r="I411" s="1" t="s">
        <v>2609</v>
      </c>
      <c r="J411" s="1" t="s">
        <v>2867</v>
      </c>
      <c r="K411" s="1" t="s">
        <v>32</v>
      </c>
      <c r="L411" s="1" t="s">
        <v>32</v>
      </c>
      <c r="M411" s="1" t="s">
        <v>45</v>
      </c>
      <c r="N411" s="1" t="s">
        <v>46</v>
      </c>
      <c r="O411" s="1" t="s">
        <v>56</v>
      </c>
      <c r="P411" s="1" t="s">
        <v>177</v>
      </c>
      <c r="Q411" s="1" t="s">
        <v>85</v>
      </c>
      <c r="R411" s="1" t="s">
        <v>2868</v>
      </c>
      <c r="S411" s="1" t="str">
        <f t="shared" si="13"/>
        <v>ORTEGA PINEDA, JULIA ANTONIA</v>
      </c>
      <c r="T411" s="1" t="s">
        <v>55</v>
      </c>
      <c r="U411" s="1" t="s">
        <v>51</v>
      </c>
      <c r="V411" s="1" t="s">
        <v>52</v>
      </c>
      <c r="W411" s="1" t="s">
        <v>2869</v>
      </c>
      <c r="X411" s="3">
        <v>21559</v>
      </c>
      <c r="Y411" s="1" t="s">
        <v>2870</v>
      </c>
      <c r="AB411" s="1" t="s">
        <v>41</v>
      </c>
      <c r="AC411" s="1" t="s">
        <v>42</v>
      </c>
      <c r="AD411" s="1" t="s">
        <v>43</v>
      </c>
    </row>
    <row r="412" spans="1:30" x14ac:dyDescent="0.2">
      <c r="A412" s="1" t="str">
        <f t="shared" si="12"/>
        <v>1112114481E3</v>
      </c>
      <c r="B412" s="1" t="s">
        <v>28</v>
      </c>
      <c r="C412" s="1" t="s">
        <v>29</v>
      </c>
      <c r="D412" s="1" t="s">
        <v>30</v>
      </c>
      <c r="E412" s="1" t="s">
        <v>31</v>
      </c>
      <c r="F412" s="1" t="s">
        <v>2607</v>
      </c>
      <c r="G412" s="1" t="s">
        <v>2608</v>
      </c>
      <c r="H412" s="1" t="s">
        <v>1183</v>
      </c>
      <c r="I412" s="1" t="s">
        <v>2609</v>
      </c>
      <c r="J412" s="1" t="s">
        <v>2871</v>
      </c>
      <c r="K412" s="1" t="s">
        <v>32</v>
      </c>
      <c r="L412" s="1" t="s">
        <v>32</v>
      </c>
      <c r="M412" s="1" t="s">
        <v>45</v>
      </c>
      <c r="N412" s="1" t="s">
        <v>46</v>
      </c>
      <c r="O412" s="1" t="s">
        <v>56</v>
      </c>
      <c r="P412" s="1" t="s">
        <v>1171</v>
      </c>
      <c r="Q412" s="1" t="s">
        <v>2872</v>
      </c>
      <c r="R412" s="1" t="s">
        <v>2873</v>
      </c>
      <c r="S412" s="1" t="str">
        <f t="shared" si="13"/>
        <v>PADILLO LOVON, ANGEL ROMULO</v>
      </c>
      <c r="T412" s="1" t="s">
        <v>63</v>
      </c>
      <c r="U412" s="1" t="s">
        <v>51</v>
      </c>
      <c r="V412" s="1" t="s">
        <v>52</v>
      </c>
      <c r="W412" s="1" t="s">
        <v>2874</v>
      </c>
      <c r="X412" s="3">
        <v>24190</v>
      </c>
      <c r="Y412" s="1" t="s">
        <v>2875</v>
      </c>
      <c r="AB412" s="1" t="s">
        <v>41</v>
      </c>
      <c r="AC412" s="1" t="s">
        <v>42</v>
      </c>
      <c r="AD412" s="1" t="s">
        <v>43</v>
      </c>
    </row>
    <row r="413" spans="1:30" x14ac:dyDescent="0.2">
      <c r="A413" s="1" t="str">
        <f t="shared" si="12"/>
        <v>1112114481E5</v>
      </c>
      <c r="B413" s="1" t="s">
        <v>28</v>
      </c>
      <c r="C413" s="1" t="s">
        <v>29</v>
      </c>
      <c r="D413" s="1" t="s">
        <v>30</v>
      </c>
      <c r="E413" s="1" t="s">
        <v>31</v>
      </c>
      <c r="F413" s="1" t="s">
        <v>2607</v>
      </c>
      <c r="G413" s="1" t="s">
        <v>2608</v>
      </c>
      <c r="H413" s="1" t="s">
        <v>1183</v>
      </c>
      <c r="I413" s="1" t="s">
        <v>2609</v>
      </c>
      <c r="J413" s="1" t="s">
        <v>2876</v>
      </c>
      <c r="K413" s="1" t="s">
        <v>32</v>
      </c>
      <c r="L413" s="1" t="s">
        <v>32</v>
      </c>
      <c r="M413" s="1" t="s">
        <v>45</v>
      </c>
      <c r="N413" s="1" t="s">
        <v>66</v>
      </c>
      <c r="O413" s="1" t="s">
        <v>2877</v>
      </c>
      <c r="P413" s="1" t="s">
        <v>514</v>
      </c>
      <c r="Q413" s="1" t="s">
        <v>61</v>
      </c>
      <c r="R413" s="1" t="s">
        <v>2878</v>
      </c>
      <c r="S413" s="1" t="str">
        <f t="shared" si="13"/>
        <v>CHINO VILCA, YOUNG</v>
      </c>
      <c r="T413" s="1" t="s">
        <v>69</v>
      </c>
      <c r="U413" s="1" t="s">
        <v>51</v>
      </c>
      <c r="V413" s="1" t="s">
        <v>52</v>
      </c>
      <c r="W413" s="1" t="s">
        <v>2879</v>
      </c>
      <c r="X413" s="3">
        <v>29221</v>
      </c>
      <c r="Y413" s="1" t="s">
        <v>2880</v>
      </c>
      <c r="Z413" s="3">
        <v>42986</v>
      </c>
      <c r="AA413" s="3">
        <v>43100</v>
      </c>
      <c r="AB413" s="1" t="s">
        <v>324</v>
      </c>
      <c r="AC413" s="1" t="s">
        <v>71</v>
      </c>
      <c r="AD413" s="1" t="s">
        <v>43</v>
      </c>
    </row>
    <row r="414" spans="1:30" x14ac:dyDescent="0.2">
      <c r="A414" s="1" t="str">
        <f t="shared" si="12"/>
        <v>1112114481E5</v>
      </c>
      <c r="B414" s="1" t="s">
        <v>28</v>
      </c>
      <c r="C414" s="1" t="s">
        <v>29</v>
      </c>
      <c r="D414" s="1" t="s">
        <v>30</v>
      </c>
      <c r="E414" s="1" t="s">
        <v>31</v>
      </c>
      <c r="F414" s="1" t="s">
        <v>2607</v>
      </c>
      <c r="G414" s="1" t="s">
        <v>2608</v>
      </c>
      <c r="H414" s="1" t="s">
        <v>1183</v>
      </c>
      <c r="I414" s="1" t="s">
        <v>2609</v>
      </c>
      <c r="J414" s="1" t="s">
        <v>2876</v>
      </c>
      <c r="K414" s="1" t="s">
        <v>32</v>
      </c>
      <c r="L414" s="1" t="s">
        <v>32</v>
      </c>
      <c r="M414" s="1" t="s">
        <v>45</v>
      </c>
      <c r="N414" s="1" t="s">
        <v>46</v>
      </c>
      <c r="O414" s="1" t="s">
        <v>2881</v>
      </c>
      <c r="P414" s="1" t="s">
        <v>37</v>
      </c>
      <c r="Q414" s="1" t="s">
        <v>193</v>
      </c>
      <c r="R414" s="1" t="s">
        <v>2649</v>
      </c>
      <c r="S414" s="1" t="str">
        <f t="shared" si="13"/>
        <v>ROQUE GARNICA, EDGAR MOISES</v>
      </c>
      <c r="T414" s="1" t="s">
        <v>55</v>
      </c>
      <c r="U414" s="1" t="s">
        <v>51</v>
      </c>
      <c r="V414" s="1" t="s">
        <v>891</v>
      </c>
      <c r="W414" s="1" t="s">
        <v>2650</v>
      </c>
      <c r="X414" s="3">
        <v>24809</v>
      </c>
      <c r="Y414" s="1" t="s">
        <v>2651</v>
      </c>
      <c r="Z414" s="3">
        <v>42986</v>
      </c>
      <c r="AA414" s="3">
        <v>43100</v>
      </c>
      <c r="AB414" s="1" t="s">
        <v>41</v>
      </c>
      <c r="AC414" s="1" t="s">
        <v>42</v>
      </c>
      <c r="AD414" s="1" t="s">
        <v>43</v>
      </c>
    </row>
    <row r="415" spans="1:30" x14ac:dyDescent="0.2">
      <c r="A415" s="1" t="str">
        <f t="shared" si="12"/>
        <v>1112114481E6</v>
      </c>
      <c r="B415" s="1" t="s">
        <v>28</v>
      </c>
      <c r="C415" s="1" t="s">
        <v>29</v>
      </c>
      <c r="D415" s="1" t="s">
        <v>30</v>
      </c>
      <c r="E415" s="1" t="s">
        <v>31</v>
      </c>
      <c r="F415" s="1" t="s">
        <v>2607</v>
      </c>
      <c r="G415" s="1" t="s">
        <v>2608</v>
      </c>
      <c r="H415" s="1" t="s">
        <v>1183</v>
      </c>
      <c r="I415" s="1" t="s">
        <v>2609</v>
      </c>
      <c r="J415" s="1" t="s">
        <v>2882</v>
      </c>
      <c r="K415" s="1" t="s">
        <v>32</v>
      </c>
      <c r="L415" s="1" t="s">
        <v>32</v>
      </c>
      <c r="M415" s="1" t="s">
        <v>45</v>
      </c>
      <c r="N415" s="1" t="s">
        <v>46</v>
      </c>
      <c r="O415" s="1" t="s">
        <v>56</v>
      </c>
      <c r="P415" s="1" t="s">
        <v>447</v>
      </c>
      <c r="Q415" s="1" t="s">
        <v>2883</v>
      </c>
      <c r="R415" s="1" t="s">
        <v>970</v>
      </c>
      <c r="S415" s="1" t="str">
        <f t="shared" si="13"/>
        <v>PAURO AJAHUANA, JAIME</v>
      </c>
      <c r="T415" s="1" t="s">
        <v>55</v>
      </c>
      <c r="U415" s="1" t="s">
        <v>51</v>
      </c>
      <c r="V415" s="1" t="s">
        <v>52</v>
      </c>
      <c r="W415" s="1" t="s">
        <v>2884</v>
      </c>
      <c r="X415" s="3">
        <v>23971</v>
      </c>
      <c r="Y415" s="1" t="s">
        <v>2885</v>
      </c>
      <c r="AB415" s="1" t="s">
        <v>41</v>
      </c>
      <c r="AC415" s="1" t="s">
        <v>42</v>
      </c>
      <c r="AD415" s="1" t="s">
        <v>43</v>
      </c>
    </row>
    <row r="416" spans="1:30" x14ac:dyDescent="0.2">
      <c r="A416" s="1" t="str">
        <f t="shared" si="12"/>
        <v>1112114481E7</v>
      </c>
      <c r="B416" s="1" t="s">
        <v>28</v>
      </c>
      <c r="C416" s="1" t="s">
        <v>29</v>
      </c>
      <c r="D416" s="1" t="s">
        <v>30</v>
      </c>
      <c r="E416" s="1" t="s">
        <v>31</v>
      </c>
      <c r="F416" s="1" t="s">
        <v>2607</v>
      </c>
      <c r="G416" s="1" t="s">
        <v>2608</v>
      </c>
      <c r="H416" s="1" t="s">
        <v>1183</v>
      </c>
      <c r="I416" s="1" t="s">
        <v>2609</v>
      </c>
      <c r="J416" s="1" t="s">
        <v>2886</v>
      </c>
      <c r="K416" s="1" t="s">
        <v>32</v>
      </c>
      <c r="L416" s="1" t="s">
        <v>32</v>
      </c>
      <c r="M416" s="1" t="s">
        <v>45</v>
      </c>
      <c r="N416" s="1" t="s">
        <v>46</v>
      </c>
      <c r="O416" s="1" t="s">
        <v>2887</v>
      </c>
      <c r="P416" s="1" t="s">
        <v>188</v>
      </c>
      <c r="Q416" s="1" t="s">
        <v>81</v>
      </c>
      <c r="R416" s="1" t="s">
        <v>2888</v>
      </c>
      <c r="S416" s="1" t="str">
        <f t="shared" si="13"/>
        <v>TITO HUANCA, CATALINA SABINA</v>
      </c>
      <c r="T416" s="1" t="s">
        <v>50</v>
      </c>
      <c r="U416" s="1" t="s">
        <v>51</v>
      </c>
      <c r="V416" s="1" t="s">
        <v>52</v>
      </c>
      <c r="W416" s="1" t="s">
        <v>2889</v>
      </c>
      <c r="X416" s="3">
        <v>22245</v>
      </c>
      <c r="Y416" s="1" t="s">
        <v>2890</v>
      </c>
      <c r="AB416" s="1" t="s">
        <v>41</v>
      </c>
      <c r="AC416" s="1" t="s">
        <v>42</v>
      </c>
      <c r="AD416" s="1" t="s">
        <v>43</v>
      </c>
    </row>
    <row r="417" spans="1:30" x14ac:dyDescent="0.2">
      <c r="A417" s="1" t="str">
        <f t="shared" si="12"/>
        <v>1112114481E9</v>
      </c>
      <c r="B417" s="1" t="s">
        <v>28</v>
      </c>
      <c r="C417" s="1" t="s">
        <v>29</v>
      </c>
      <c r="D417" s="1" t="s">
        <v>30</v>
      </c>
      <c r="E417" s="1" t="s">
        <v>31</v>
      </c>
      <c r="F417" s="1" t="s">
        <v>2607</v>
      </c>
      <c r="G417" s="1" t="s">
        <v>2608</v>
      </c>
      <c r="H417" s="1" t="s">
        <v>1183</v>
      </c>
      <c r="I417" s="1" t="s">
        <v>2609</v>
      </c>
      <c r="J417" s="1" t="s">
        <v>2891</v>
      </c>
      <c r="K417" s="1" t="s">
        <v>32</v>
      </c>
      <c r="L417" s="1" t="s">
        <v>32</v>
      </c>
      <c r="M417" s="1" t="s">
        <v>45</v>
      </c>
      <c r="N417" s="1" t="s">
        <v>46</v>
      </c>
      <c r="O417" s="1" t="s">
        <v>56</v>
      </c>
      <c r="P417" s="1" t="s">
        <v>165</v>
      </c>
      <c r="Q417" s="1" t="s">
        <v>402</v>
      </c>
      <c r="R417" s="1" t="s">
        <v>1172</v>
      </c>
      <c r="S417" s="1" t="str">
        <f t="shared" si="13"/>
        <v>PEREZ RAMIREZ, JAIME RAUL</v>
      </c>
      <c r="T417" s="1" t="s">
        <v>50</v>
      </c>
      <c r="U417" s="1" t="s">
        <v>51</v>
      </c>
      <c r="V417" s="1" t="s">
        <v>52</v>
      </c>
      <c r="W417" s="1" t="s">
        <v>2892</v>
      </c>
      <c r="X417" s="3">
        <v>20430</v>
      </c>
      <c r="Y417" s="1" t="s">
        <v>2893</v>
      </c>
      <c r="AB417" s="1" t="s">
        <v>41</v>
      </c>
      <c r="AC417" s="1" t="s">
        <v>42</v>
      </c>
      <c r="AD417" s="1" t="s">
        <v>43</v>
      </c>
    </row>
    <row r="418" spans="1:30" x14ac:dyDescent="0.2">
      <c r="A418" s="1" t="str">
        <f t="shared" si="12"/>
        <v>1112114491E0</v>
      </c>
      <c r="B418" s="1" t="s">
        <v>28</v>
      </c>
      <c r="C418" s="1" t="s">
        <v>29</v>
      </c>
      <c r="D418" s="1" t="s">
        <v>30</v>
      </c>
      <c r="E418" s="1" t="s">
        <v>31</v>
      </c>
      <c r="F418" s="1" t="s">
        <v>2607</v>
      </c>
      <c r="G418" s="1" t="s">
        <v>2608</v>
      </c>
      <c r="H418" s="1" t="s">
        <v>1183</v>
      </c>
      <c r="I418" s="1" t="s">
        <v>2609</v>
      </c>
      <c r="J418" s="1" t="s">
        <v>2894</v>
      </c>
      <c r="K418" s="1" t="s">
        <v>32</v>
      </c>
      <c r="L418" s="1" t="s">
        <v>32</v>
      </c>
      <c r="M418" s="1" t="s">
        <v>45</v>
      </c>
      <c r="N418" s="1" t="s">
        <v>46</v>
      </c>
      <c r="O418" s="1" t="s">
        <v>56</v>
      </c>
      <c r="P418" s="1" t="s">
        <v>578</v>
      </c>
      <c r="Q418" s="1" t="s">
        <v>114</v>
      </c>
      <c r="R418" s="1" t="s">
        <v>2895</v>
      </c>
      <c r="S418" s="1" t="str">
        <f t="shared" si="13"/>
        <v>ROJO MAMANI, NINFA CARLOTA</v>
      </c>
      <c r="T418" s="1" t="s">
        <v>50</v>
      </c>
      <c r="U418" s="1" t="s">
        <v>51</v>
      </c>
      <c r="V418" s="1" t="s">
        <v>52</v>
      </c>
      <c r="W418" s="1" t="s">
        <v>2896</v>
      </c>
      <c r="X418" s="3">
        <v>23740</v>
      </c>
      <c r="Y418" s="1" t="s">
        <v>2897</v>
      </c>
      <c r="AB418" s="1" t="s">
        <v>41</v>
      </c>
      <c r="AC418" s="1" t="s">
        <v>42</v>
      </c>
      <c r="AD418" s="1" t="s">
        <v>43</v>
      </c>
    </row>
    <row r="419" spans="1:30" x14ac:dyDescent="0.2">
      <c r="A419" s="1" t="str">
        <f t="shared" si="12"/>
        <v>1112114491E2</v>
      </c>
      <c r="B419" s="1" t="s">
        <v>28</v>
      </c>
      <c r="C419" s="1" t="s">
        <v>29</v>
      </c>
      <c r="D419" s="1" t="s">
        <v>30</v>
      </c>
      <c r="E419" s="1" t="s">
        <v>31</v>
      </c>
      <c r="F419" s="1" t="s">
        <v>2607</v>
      </c>
      <c r="G419" s="1" t="s">
        <v>2608</v>
      </c>
      <c r="H419" s="1" t="s">
        <v>1183</v>
      </c>
      <c r="I419" s="1" t="s">
        <v>2609</v>
      </c>
      <c r="J419" s="1" t="s">
        <v>2898</v>
      </c>
      <c r="K419" s="1" t="s">
        <v>32</v>
      </c>
      <c r="L419" s="1" t="s">
        <v>32</v>
      </c>
      <c r="M419" s="1" t="s">
        <v>45</v>
      </c>
      <c r="N419" s="1" t="s">
        <v>46</v>
      </c>
      <c r="O419" s="1" t="s">
        <v>56</v>
      </c>
      <c r="P419" s="1" t="s">
        <v>85</v>
      </c>
      <c r="Q419" s="1" t="s">
        <v>1179</v>
      </c>
      <c r="R419" s="1" t="s">
        <v>2899</v>
      </c>
      <c r="S419" s="1" t="str">
        <f t="shared" si="13"/>
        <v>PINEDA SARMIENTO, GENARO JOSE</v>
      </c>
      <c r="T419" s="1" t="s">
        <v>50</v>
      </c>
      <c r="U419" s="1" t="s">
        <v>51</v>
      </c>
      <c r="V419" s="1" t="s">
        <v>52</v>
      </c>
      <c r="W419" s="1" t="s">
        <v>2900</v>
      </c>
      <c r="X419" s="3">
        <v>22877</v>
      </c>
      <c r="Y419" s="1" t="s">
        <v>2901</v>
      </c>
      <c r="AB419" s="1" t="s">
        <v>41</v>
      </c>
      <c r="AC419" s="1" t="s">
        <v>42</v>
      </c>
      <c r="AD419" s="1" t="s">
        <v>43</v>
      </c>
    </row>
    <row r="420" spans="1:30" x14ac:dyDescent="0.2">
      <c r="A420" s="1" t="str">
        <f t="shared" si="12"/>
        <v>1112114491E3</v>
      </c>
      <c r="B420" s="1" t="s">
        <v>28</v>
      </c>
      <c r="C420" s="1" t="s">
        <v>29</v>
      </c>
      <c r="D420" s="1" t="s">
        <v>30</v>
      </c>
      <c r="E420" s="1" t="s">
        <v>31</v>
      </c>
      <c r="F420" s="1" t="s">
        <v>2607</v>
      </c>
      <c r="G420" s="1" t="s">
        <v>2608</v>
      </c>
      <c r="H420" s="1" t="s">
        <v>1183</v>
      </c>
      <c r="I420" s="1" t="s">
        <v>2609</v>
      </c>
      <c r="J420" s="1" t="s">
        <v>2902</v>
      </c>
      <c r="K420" s="1" t="s">
        <v>32</v>
      </c>
      <c r="L420" s="1" t="s">
        <v>32</v>
      </c>
      <c r="M420" s="1" t="s">
        <v>45</v>
      </c>
      <c r="N420" s="1" t="s">
        <v>46</v>
      </c>
      <c r="O420" s="1" t="s">
        <v>56</v>
      </c>
      <c r="P420" s="1" t="s">
        <v>85</v>
      </c>
      <c r="Q420" s="1" t="s">
        <v>2903</v>
      </c>
      <c r="R420" s="1" t="s">
        <v>2904</v>
      </c>
      <c r="S420" s="1" t="str">
        <f t="shared" si="13"/>
        <v>PINEDA SOLIS, JUAN LUCIO</v>
      </c>
      <c r="T420" s="1" t="s">
        <v>50</v>
      </c>
      <c r="U420" s="1" t="s">
        <v>51</v>
      </c>
      <c r="V420" s="1" t="s">
        <v>52</v>
      </c>
      <c r="W420" s="1" t="s">
        <v>2905</v>
      </c>
      <c r="X420" s="3">
        <v>19120</v>
      </c>
      <c r="Y420" s="1" t="s">
        <v>2906</v>
      </c>
      <c r="AB420" s="1" t="s">
        <v>41</v>
      </c>
      <c r="AC420" s="1" t="s">
        <v>42</v>
      </c>
      <c r="AD420" s="1" t="s">
        <v>43</v>
      </c>
    </row>
    <row r="421" spans="1:30" x14ac:dyDescent="0.2">
      <c r="A421" s="1" t="str">
        <f t="shared" si="12"/>
        <v>1112114491E6</v>
      </c>
      <c r="B421" s="1" t="s">
        <v>28</v>
      </c>
      <c r="C421" s="1" t="s">
        <v>29</v>
      </c>
      <c r="D421" s="1" t="s">
        <v>30</v>
      </c>
      <c r="E421" s="1" t="s">
        <v>31</v>
      </c>
      <c r="F421" s="1" t="s">
        <v>2607</v>
      </c>
      <c r="G421" s="1" t="s">
        <v>2608</v>
      </c>
      <c r="H421" s="1" t="s">
        <v>1183</v>
      </c>
      <c r="I421" s="1" t="s">
        <v>2609</v>
      </c>
      <c r="J421" s="1" t="s">
        <v>2907</v>
      </c>
      <c r="K421" s="1" t="s">
        <v>32</v>
      </c>
      <c r="L421" s="1" t="s">
        <v>32</v>
      </c>
      <c r="M421" s="1" t="s">
        <v>45</v>
      </c>
      <c r="N421" s="1" t="s">
        <v>253</v>
      </c>
      <c r="O421" s="1" t="s">
        <v>2908</v>
      </c>
      <c r="P421" s="1" t="s">
        <v>44</v>
      </c>
      <c r="Q421" s="1" t="s">
        <v>44</v>
      </c>
      <c r="R421" s="1" t="s">
        <v>44</v>
      </c>
      <c r="S421" s="1" t="str">
        <f t="shared" si="13"/>
        <v xml:space="preserve"> , </v>
      </c>
      <c r="T421" s="1" t="s">
        <v>69</v>
      </c>
      <c r="U421" s="1" t="s">
        <v>51</v>
      </c>
      <c r="V421" s="1" t="s">
        <v>52</v>
      </c>
      <c r="W421" s="1" t="s">
        <v>44</v>
      </c>
      <c r="X421" s="1" t="s">
        <v>254</v>
      </c>
      <c r="Y421" s="1" t="s">
        <v>44</v>
      </c>
      <c r="Z421" s="3">
        <v>42895</v>
      </c>
      <c r="AA421" s="3">
        <v>42947</v>
      </c>
      <c r="AB421" s="1" t="s">
        <v>324</v>
      </c>
      <c r="AC421" s="1" t="s">
        <v>71</v>
      </c>
      <c r="AD421" s="1" t="s">
        <v>43</v>
      </c>
    </row>
    <row r="422" spans="1:30" x14ac:dyDescent="0.2">
      <c r="A422" s="1" t="str">
        <f t="shared" si="12"/>
        <v>1112114491E6</v>
      </c>
      <c r="B422" s="1" t="s">
        <v>28</v>
      </c>
      <c r="C422" s="1" t="s">
        <v>29</v>
      </c>
      <c r="D422" s="1" t="s">
        <v>30</v>
      </c>
      <c r="E422" s="1" t="s">
        <v>31</v>
      </c>
      <c r="F422" s="1" t="s">
        <v>2607</v>
      </c>
      <c r="G422" s="1" t="s">
        <v>2608</v>
      </c>
      <c r="H422" s="1" t="s">
        <v>1183</v>
      </c>
      <c r="I422" s="1" t="s">
        <v>2609</v>
      </c>
      <c r="J422" s="1" t="s">
        <v>2907</v>
      </c>
      <c r="K422" s="1" t="s">
        <v>32</v>
      </c>
      <c r="L422" s="1" t="s">
        <v>32</v>
      </c>
      <c r="M422" s="1" t="s">
        <v>45</v>
      </c>
      <c r="N422" s="1" t="s">
        <v>46</v>
      </c>
      <c r="O422" s="1" t="s">
        <v>56</v>
      </c>
      <c r="P422" s="1" t="s">
        <v>82</v>
      </c>
      <c r="Q422" s="1" t="s">
        <v>91</v>
      </c>
      <c r="R422" s="1" t="s">
        <v>2909</v>
      </c>
      <c r="S422" s="1" t="str">
        <f t="shared" si="13"/>
        <v>QUISPE ACHATA, MIGUEL GABRIEL</v>
      </c>
      <c r="T422" s="1" t="s">
        <v>69</v>
      </c>
      <c r="U422" s="1" t="s">
        <v>51</v>
      </c>
      <c r="V422" s="1" t="s">
        <v>325</v>
      </c>
      <c r="W422" s="1" t="s">
        <v>2910</v>
      </c>
      <c r="X422" s="3">
        <v>26936</v>
      </c>
      <c r="Y422" s="1" t="s">
        <v>2911</v>
      </c>
      <c r="Z422" s="3">
        <v>42895</v>
      </c>
      <c r="AA422" s="3">
        <v>42947</v>
      </c>
      <c r="AB422" s="1" t="s">
        <v>41</v>
      </c>
      <c r="AC422" s="1" t="s">
        <v>42</v>
      </c>
      <c r="AD422" s="1" t="s">
        <v>43</v>
      </c>
    </row>
    <row r="423" spans="1:30" x14ac:dyDescent="0.2">
      <c r="A423" s="1" t="str">
        <f t="shared" si="12"/>
        <v>1112114491E9</v>
      </c>
      <c r="B423" s="1" t="s">
        <v>28</v>
      </c>
      <c r="C423" s="1" t="s">
        <v>29</v>
      </c>
      <c r="D423" s="1" t="s">
        <v>30</v>
      </c>
      <c r="E423" s="1" t="s">
        <v>31</v>
      </c>
      <c r="F423" s="1" t="s">
        <v>2607</v>
      </c>
      <c r="G423" s="1" t="s">
        <v>2608</v>
      </c>
      <c r="H423" s="1" t="s">
        <v>1183</v>
      </c>
      <c r="I423" s="1" t="s">
        <v>2609</v>
      </c>
      <c r="J423" s="1" t="s">
        <v>2912</v>
      </c>
      <c r="K423" s="1" t="s">
        <v>32</v>
      </c>
      <c r="L423" s="1" t="s">
        <v>32</v>
      </c>
      <c r="M423" s="1" t="s">
        <v>45</v>
      </c>
      <c r="N423" s="1" t="s">
        <v>46</v>
      </c>
      <c r="O423" s="1" t="s">
        <v>56</v>
      </c>
      <c r="P423" s="1" t="s">
        <v>578</v>
      </c>
      <c r="Q423" s="1" t="s">
        <v>114</v>
      </c>
      <c r="R423" s="1" t="s">
        <v>2913</v>
      </c>
      <c r="S423" s="1" t="str">
        <f t="shared" si="13"/>
        <v>ROJO MAMANI, FLORENCIA INES</v>
      </c>
      <c r="T423" s="1" t="s">
        <v>50</v>
      </c>
      <c r="U423" s="1" t="s">
        <v>51</v>
      </c>
      <c r="V423" s="1" t="s">
        <v>52</v>
      </c>
      <c r="W423" s="1" t="s">
        <v>2914</v>
      </c>
      <c r="X423" s="3">
        <v>23625</v>
      </c>
      <c r="Y423" s="1" t="s">
        <v>2915</v>
      </c>
      <c r="AB423" s="1" t="s">
        <v>41</v>
      </c>
      <c r="AC423" s="1" t="s">
        <v>42</v>
      </c>
      <c r="AD423" s="1" t="s">
        <v>43</v>
      </c>
    </row>
    <row r="424" spans="1:30" x14ac:dyDescent="0.2">
      <c r="A424" s="1" t="str">
        <f t="shared" si="12"/>
        <v>1112124411E1</v>
      </c>
      <c r="B424" s="1" t="s">
        <v>28</v>
      </c>
      <c r="C424" s="1" t="s">
        <v>29</v>
      </c>
      <c r="D424" s="1" t="s">
        <v>30</v>
      </c>
      <c r="E424" s="1" t="s">
        <v>31</v>
      </c>
      <c r="F424" s="1" t="s">
        <v>2607</v>
      </c>
      <c r="G424" s="1" t="s">
        <v>2608</v>
      </c>
      <c r="H424" s="1" t="s">
        <v>1183</v>
      </c>
      <c r="I424" s="1" t="s">
        <v>2609</v>
      </c>
      <c r="J424" s="1" t="s">
        <v>2916</v>
      </c>
      <c r="K424" s="1" t="s">
        <v>32</v>
      </c>
      <c r="L424" s="1" t="s">
        <v>32</v>
      </c>
      <c r="M424" s="1" t="s">
        <v>45</v>
      </c>
      <c r="N424" s="1" t="s">
        <v>46</v>
      </c>
      <c r="O424" s="1" t="s">
        <v>56</v>
      </c>
      <c r="P424" s="1" t="s">
        <v>493</v>
      </c>
      <c r="Q424" s="1" t="s">
        <v>246</v>
      </c>
      <c r="R424" s="1" t="s">
        <v>2917</v>
      </c>
      <c r="S424" s="1" t="str">
        <f t="shared" si="13"/>
        <v>VALDIVIA CALIZAYA, ELIZABETH PETRONILA</v>
      </c>
      <c r="T424" s="1" t="s">
        <v>50</v>
      </c>
      <c r="U424" s="1" t="s">
        <v>51</v>
      </c>
      <c r="V424" s="1" t="s">
        <v>52</v>
      </c>
      <c r="W424" s="1" t="s">
        <v>2918</v>
      </c>
      <c r="X424" s="3">
        <v>22664</v>
      </c>
      <c r="Y424" s="1" t="s">
        <v>2919</v>
      </c>
      <c r="AB424" s="1" t="s">
        <v>41</v>
      </c>
      <c r="AC424" s="1" t="s">
        <v>42</v>
      </c>
      <c r="AD424" s="1" t="s">
        <v>43</v>
      </c>
    </row>
    <row r="425" spans="1:30" x14ac:dyDescent="0.2">
      <c r="A425" s="1" t="str">
        <f t="shared" si="12"/>
        <v>1112124411E3</v>
      </c>
      <c r="B425" s="1" t="s">
        <v>28</v>
      </c>
      <c r="C425" s="1" t="s">
        <v>29</v>
      </c>
      <c r="D425" s="1" t="s">
        <v>30</v>
      </c>
      <c r="E425" s="1" t="s">
        <v>31</v>
      </c>
      <c r="F425" s="1" t="s">
        <v>2607</v>
      </c>
      <c r="G425" s="1" t="s">
        <v>2608</v>
      </c>
      <c r="H425" s="1" t="s">
        <v>1183</v>
      </c>
      <c r="I425" s="1" t="s">
        <v>2609</v>
      </c>
      <c r="J425" s="1" t="s">
        <v>2920</v>
      </c>
      <c r="K425" s="1" t="s">
        <v>32</v>
      </c>
      <c r="L425" s="1" t="s">
        <v>32</v>
      </c>
      <c r="M425" s="1" t="s">
        <v>45</v>
      </c>
      <c r="N425" s="1" t="s">
        <v>46</v>
      </c>
      <c r="O425" s="1" t="s">
        <v>56</v>
      </c>
      <c r="P425" s="1" t="s">
        <v>2921</v>
      </c>
      <c r="Q425" s="1" t="s">
        <v>1144</v>
      </c>
      <c r="R425" s="1" t="s">
        <v>2922</v>
      </c>
      <c r="S425" s="1" t="str">
        <f t="shared" si="13"/>
        <v>VANEGAS JALIRI, BARTOLOME</v>
      </c>
      <c r="T425" s="1" t="s">
        <v>55</v>
      </c>
      <c r="U425" s="1" t="s">
        <v>51</v>
      </c>
      <c r="V425" s="1" t="s">
        <v>52</v>
      </c>
      <c r="W425" s="1" t="s">
        <v>2923</v>
      </c>
      <c r="X425" s="3">
        <v>20691</v>
      </c>
      <c r="Y425" s="1" t="s">
        <v>2924</v>
      </c>
      <c r="AB425" s="1" t="s">
        <v>41</v>
      </c>
      <c r="AC425" s="1" t="s">
        <v>42</v>
      </c>
      <c r="AD425" s="1" t="s">
        <v>43</v>
      </c>
    </row>
    <row r="426" spans="1:30" x14ac:dyDescent="0.2">
      <c r="A426" s="1" t="str">
        <f t="shared" si="12"/>
        <v>1112124411E4</v>
      </c>
      <c r="B426" s="1" t="s">
        <v>28</v>
      </c>
      <c r="C426" s="1" t="s">
        <v>29</v>
      </c>
      <c r="D426" s="1" t="s">
        <v>30</v>
      </c>
      <c r="E426" s="1" t="s">
        <v>31</v>
      </c>
      <c r="F426" s="1" t="s">
        <v>2607</v>
      </c>
      <c r="G426" s="1" t="s">
        <v>2608</v>
      </c>
      <c r="H426" s="1" t="s">
        <v>1183</v>
      </c>
      <c r="I426" s="1" t="s">
        <v>2609</v>
      </c>
      <c r="J426" s="1" t="s">
        <v>2925</v>
      </c>
      <c r="K426" s="1" t="s">
        <v>32</v>
      </c>
      <c r="L426" s="1" t="s">
        <v>32</v>
      </c>
      <c r="M426" s="1" t="s">
        <v>45</v>
      </c>
      <c r="N426" s="1" t="s">
        <v>66</v>
      </c>
      <c r="O426" s="1" t="s">
        <v>2926</v>
      </c>
      <c r="P426" s="1" t="s">
        <v>255</v>
      </c>
      <c r="Q426" s="1" t="s">
        <v>114</v>
      </c>
      <c r="R426" s="1" t="s">
        <v>2927</v>
      </c>
      <c r="S426" s="1" t="str">
        <f t="shared" si="13"/>
        <v>VASQUEZ MAMANI, ALEX MICHEL</v>
      </c>
      <c r="T426" s="1" t="s">
        <v>69</v>
      </c>
      <c r="U426" s="1" t="s">
        <v>51</v>
      </c>
      <c r="V426" s="1" t="s">
        <v>52</v>
      </c>
      <c r="W426" s="1" t="s">
        <v>2928</v>
      </c>
      <c r="X426" s="3">
        <v>32082</v>
      </c>
      <c r="Y426" s="1" t="s">
        <v>2929</v>
      </c>
      <c r="Z426" s="3">
        <v>42803</v>
      </c>
      <c r="AA426" s="3">
        <v>43100</v>
      </c>
      <c r="AB426" s="1" t="s">
        <v>41</v>
      </c>
      <c r="AC426" s="1" t="s">
        <v>71</v>
      </c>
      <c r="AD426" s="1" t="s">
        <v>43</v>
      </c>
    </row>
    <row r="427" spans="1:30" x14ac:dyDescent="0.2">
      <c r="A427" s="1" t="str">
        <f t="shared" si="12"/>
        <v>1112124411E8</v>
      </c>
      <c r="B427" s="1" t="s">
        <v>28</v>
      </c>
      <c r="C427" s="1" t="s">
        <v>29</v>
      </c>
      <c r="D427" s="1" t="s">
        <v>30</v>
      </c>
      <c r="E427" s="1" t="s">
        <v>31</v>
      </c>
      <c r="F427" s="1" t="s">
        <v>2607</v>
      </c>
      <c r="G427" s="1" t="s">
        <v>2608</v>
      </c>
      <c r="H427" s="1" t="s">
        <v>1183</v>
      </c>
      <c r="I427" s="1" t="s">
        <v>2609</v>
      </c>
      <c r="J427" s="1" t="s">
        <v>2930</v>
      </c>
      <c r="K427" s="1" t="s">
        <v>32</v>
      </c>
      <c r="L427" s="1" t="s">
        <v>32</v>
      </c>
      <c r="M427" s="1" t="s">
        <v>45</v>
      </c>
      <c r="N427" s="1" t="s">
        <v>46</v>
      </c>
      <c r="O427" s="1" t="s">
        <v>56</v>
      </c>
      <c r="P427" s="1" t="s">
        <v>61</v>
      </c>
      <c r="Q427" s="1" t="s">
        <v>134</v>
      </c>
      <c r="R427" s="1" t="s">
        <v>1003</v>
      </c>
      <c r="S427" s="1" t="str">
        <f t="shared" si="13"/>
        <v>VILCA FLORES, VILMA</v>
      </c>
      <c r="T427" s="1" t="s">
        <v>55</v>
      </c>
      <c r="U427" s="1" t="s">
        <v>51</v>
      </c>
      <c r="V427" s="1" t="s">
        <v>52</v>
      </c>
      <c r="W427" s="1" t="s">
        <v>2931</v>
      </c>
      <c r="X427" s="3">
        <v>19671</v>
      </c>
      <c r="Y427" s="1" t="s">
        <v>2932</v>
      </c>
      <c r="AB427" s="1" t="s">
        <v>41</v>
      </c>
      <c r="AC427" s="1" t="s">
        <v>42</v>
      </c>
      <c r="AD427" s="1" t="s">
        <v>43</v>
      </c>
    </row>
    <row r="428" spans="1:30" x14ac:dyDescent="0.2">
      <c r="A428" s="1" t="str">
        <f t="shared" si="12"/>
        <v>1112124421E0</v>
      </c>
      <c r="B428" s="1" t="s">
        <v>28</v>
      </c>
      <c r="C428" s="1" t="s">
        <v>29</v>
      </c>
      <c r="D428" s="1" t="s">
        <v>30</v>
      </c>
      <c r="E428" s="1" t="s">
        <v>31</v>
      </c>
      <c r="F428" s="1" t="s">
        <v>2607</v>
      </c>
      <c r="G428" s="1" t="s">
        <v>2608</v>
      </c>
      <c r="H428" s="1" t="s">
        <v>1183</v>
      </c>
      <c r="I428" s="1" t="s">
        <v>2609</v>
      </c>
      <c r="J428" s="1" t="s">
        <v>2933</v>
      </c>
      <c r="K428" s="1" t="s">
        <v>32</v>
      </c>
      <c r="L428" s="1" t="s">
        <v>32</v>
      </c>
      <c r="M428" s="1" t="s">
        <v>45</v>
      </c>
      <c r="N428" s="1" t="s">
        <v>46</v>
      </c>
      <c r="O428" s="1" t="s">
        <v>2934</v>
      </c>
      <c r="P428" s="1" t="s">
        <v>365</v>
      </c>
      <c r="Q428" s="1" t="s">
        <v>82</v>
      </c>
      <c r="R428" s="1" t="s">
        <v>1059</v>
      </c>
      <c r="S428" s="1" t="str">
        <f t="shared" si="13"/>
        <v>SURCO QUISPE, JULIO CESAR</v>
      </c>
      <c r="T428" s="1" t="s">
        <v>55</v>
      </c>
      <c r="U428" s="1" t="s">
        <v>51</v>
      </c>
      <c r="V428" s="1" t="s">
        <v>52</v>
      </c>
      <c r="W428" s="1" t="s">
        <v>2935</v>
      </c>
      <c r="X428" s="3">
        <v>23920</v>
      </c>
      <c r="Y428" s="1" t="s">
        <v>2936</v>
      </c>
      <c r="AB428" s="1" t="s">
        <v>41</v>
      </c>
      <c r="AC428" s="1" t="s">
        <v>42</v>
      </c>
      <c r="AD428" s="1" t="s">
        <v>43</v>
      </c>
    </row>
    <row r="429" spans="1:30" x14ac:dyDescent="0.2">
      <c r="A429" s="1" t="str">
        <f t="shared" si="12"/>
        <v>1112124421E1</v>
      </c>
      <c r="B429" s="1" t="s">
        <v>28</v>
      </c>
      <c r="C429" s="1" t="s">
        <v>29</v>
      </c>
      <c r="D429" s="1" t="s">
        <v>30</v>
      </c>
      <c r="E429" s="1" t="s">
        <v>31</v>
      </c>
      <c r="F429" s="1" t="s">
        <v>2607</v>
      </c>
      <c r="G429" s="1" t="s">
        <v>2608</v>
      </c>
      <c r="H429" s="1" t="s">
        <v>1183</v>
      </c>
      <c r="I429" s="1" t="s">
        <v>2609</v>
      </c>
      <c r="J429" s="1" t="s">
        <v>2937</v>
      </c>
      <c r="K429" s="1" t="s">
        <v>32</v>
      </c>
      <c r="L429" s="1" t="s">
        <v>32</v>
      </c>
      <c r="M429" s="1" t="s">
        <v>45</v>
      </c>
      <c r="N429" s="1" t="s">
        <v>46</v>
      </c>
      <c r="O429" s="1" t="s">
        <v>56</v>
      </c>
      <c r="P429" s="1" t="s">
        <v>568</v>
      </c>
      <c r="Q429" s="1" t="s">
        <v>601</v>
      </c>
      <c r="R429" s="1" t="s">
        <v>961</v>
      </c>
      <c r="S429" s="1" t="str">
        <f t="shared" si="13"/>
        <v>VIZA VELIZ, ANGEL</v>
      </c>
      <c r="T429" s="1" t="s">
        <v>50</v>
      </c>
      <c r="U429" s="1" t="s">
        <v>51</v>
      </c>
      <c r="V429" s="1" t="s">
        <v>52</v>
      </c>
      <c r="W429" s="1" t="s">
        <v>2938</v>
      </c>
      <c r="X429" s="3">
        <v>19269</v>
      </c>
      <c r="Y429" s="1" t="s">
        <v>2939</v>
      </c>
      <c r="AB429" s="1" t="s">
        <v>41</v>
      </c>
      <c r="AC429" s="1" t="s">
        <v>42</v>
      </c>
      <c r="AD429" s="1" t="s">
        <v>43</v>
      </c>
    </row>
    <row r="430" spans="1:30" x14ac:dyDescent="0.2">
      <c r="A430" s="1" t="str">
        <f t="shared" si="12"/>
        <v>1112124421E2</v>
      </c>
      <c r="B430" s="1" t="s">
        <v>28</v>
      </c>
      <c r="C430" s="1" t="s">
        <v>29</v>
      </c>
      <c r="D430" s="1" t="s">
        <v>30</v>
      </c>
      <c r="E430" s="1" t="s">
        <v>31</v>
      </c>
      <c r="F430" s="1" t="s">
        <v>2607</v>
      </c>
      <c r="G430" s="1" t="s">
        <v>2608</v>
      </c>
      <c r="H430" s="1" t="s">
        <v>1183</v>
      </c>
      <c r="I430" s="1" t="s">
        <v>2609</v>
      </c>
      <c r="J430" s="1" t="s">
        <v>2940</v>
      </c>
      <c r="K430" s="1" t="s">
        <v>32</v>
      </c>
      <c r="L430" s="1" t="s">
        <v>32</v>
      </c>
      <c r="M430" s="1" t="s">
        <v>45</v>
      </c>
      <c r="N430" s="1" t="s">
        <v>46</v>
      </c>
      <c r="O430" s="1" t="s">
        <v>56</v>
      </c>
      <c r="P430" s="1" t="s">
        <v>2941</v>
      </c>
      <c r="Q430" s="1" t="s">
        <v>141</v>
      </c>
      <c r="R430" s="1" t="s">
        <v>2942</v>
      </c>
      <c r="S430" s="1" t="str">
        <f t="shared" si="13"/>
        <v>ZARAZA CRUZ, JORGE SALVADOR</v>
      </c>
      <c r="T430" s="1" t="s">
        <v>63</v>
      </c>
      <c r="U430" s="1" t="s">
        <v>51</v>
      </c>
      <c r="V430" s="1" t="s">
        <v>52</v>
      </c>
      <c r="W430" s="1" t="s">
        <v>2943</v>
      </c>
      <c r="X430" s="3">
        <v>23599</v>
      </c>
      <c r="Y430" s="1" t="s">
        <v>2944</v>
      </c>
      <c r="AB430" s="1" t="s">
        <v>41</v>
      </c>
      <c r="AC430" s="1" t="s">
        <v>42</v>
      </c>
      <c r="AD430" s="1" t="s">
        <v>43</v>
      </c>
    </row>
    <row r="431" spans="1:30" x14ac:dyDescent="0.2">
      <c r="A431" s="1" t="str">
        <f t="shared" si="12"/>
        <v>1112124421E4</v>
      </c>
      <c r="B431" s="1" t="s">
        <v>28</v>
      </c>
      <c r="C431" s="1" t="s">
        <v>29</v>
      </c>
      <c r="D431" s="1" t="s">
        <v>30</v>
      </c>
      <c r="E431" s="1" t="s">
        <v>31</v>
      </c>
      <c r="F431" s="1" t="s">
        <v>2607</v>
      </c>
      <c r="G431" s="1" t="s">
        <v>2608</v>
      </c>
      <c r="H431" s="1" t="s">
        <v>1183</v>
      </c>
      <c r="I431" s="1" t="s">
        <v>2609</v>
      </c>
      <c r="J431" s="1" t="s">
        <v>2945</v>
      </c>
      <c r="K431" s="1" t="s">
        <v>32</v>
      </c>
      <c r="L431" s="1" t="s">
        <v>32</v>
      </c>
      <c r="M431" s="1" t="s">
        <v>45</v>
      </c>
      <c r="N431" s="1" t="s">
        <v>46</v>
      </c>
      <c r="O431" s="1" t="s">
        <v>56</v>
      </c>
      <c r="P431" s="1" t="s">
        <v>427</v>
      </c>
      <c r="Q431" s="1" t="s">
        <v>114</v>
      </c>
      <c r="R431" s="1" t="s">
        <v>2946</v>
      </c>
      <c r="S431" s="1" t="str">
        <f t="shared" si="13"/>
        <v>ZEVALLOS MAMANI, EFRAIN PAULINO</v>
      </c>
      <c r="T431" s="1" t="s">
        <v>55</v>
      </c>
      <c r="U431" s="1" t="s">
        <v>51</v>
      </c>
      <c r="V431" s="1" t="s">
        <v>52</v>
      </c>
      <c r="W431" s="1" t="s">
        <v>2947</v>
      </c>
      <c r="X431" s="3">
        <v>23550</v>
      </c>
      <c r="Y431" s="1" t="s">
        <v>2948</v>
      </c>
      <c r="AB431" s="1" t="s">
        <v>41</v>
      </c>
      <c r="AC431" s="1" t="s">
        <v>42</v>
      </c>
      <c r="AD431" s="1" t="s">
        <v>43</v>
      </c>
    </row>
    <row r="432" spans="1:30" x14ac:dyDescent="0.2">
      <c r="A432" s="1" t="str">
        <f t="shared" si="12"/>
        <v>1112124421E8</v>
      </c>
      <c r="B432" s="1" t="s">
        <v>28</v>
      </c>
      <c r="C432" s="1" t="s">
        <v>29</v>
      </c>
      <c r="D432" s="1" t="s">
        <v>30</v>
      </c>
      <c r="E432" s="1" t="s">
        <v>31</v>
      </c>
      <c r="F432" s="1" t="s">
        <v>2607</v>
      </c>
      <c r="G432" s="1" t="s">
        <v>2608</v>
      </c>
      <c r="H432" s="1" t="s">
        <v>1183</v>
      </c>
      <c r="I432" s="1" t="s">
        <v>2609</v>
      </c>
      <c r="J432" s="1" t="s">
        <v>2949</v>
      </c>
      <c r="K432" s="1" t="s">
        <v>32</v>
      </c>
      <c r="L432" s="1" t="s">
        <v>32</v>
      </c>
      <c r="M432" s="1" t="s">
        <v>45</v>
      </c>
      <c r="N432" s="1" t="s">
        <v>66</v>
      </c>
      <c r="O432" s="1" t="s">
        <v>2950</v>
      </c>
      <c r="P432" s="1" t="s">
        <v>410</v>
      </c>
      <c r="Q432" s="1" t="s">
        <v>2951</v>
      </c>
      <c r="R432" s="1" t="s">
        <v>1017</v>
      </c>
      <c r="S432" s="1" t="str">
        <f t="shared" si="13"/>
        <v>CURASI OLGUIN, ZORAIDA</v>
      </c>
      <c r="T432" s="1" t="s">
        <v>69</v>
      </c>
      <c r="U432" s="1" t="s">
        <v>51</v>
      </c>
      <c r="V432" s="1" t="s">
        <v>52</v>
      </c>
      <c r="W432" s="1" t="s">
        <v>2952</v>
      </c>
      <c r="X432" s="3">
        <v>23129</v>
      </c>
      <c r="Y432" s="1" t="s">
        <v>2953</v>
      </c>
      <c r="Z432" s="3">
        <v>42795</v>
      </c>
      <c r="AA432" s="3">
        <v>43100</v>
      </c>
      <c r="AB432" s="1" t="s">
        <v>41</v>
      </c>
      <c r="AC432" s="1" t="s">
        <v>71</v>
      </c>
      <c r="AD432" s="1" t="s">
        <v>43</v>
      </c>
    </row>
    <row r="433" spans="1:30" x14ac:dyDescent="0.2">
      <c r="A433" s="1" t="str">
        <f t="shared" si="12"/>
        <v>1112124421E9</v>
      </c>
      <c r="B433" s="1" t="s">
        <v>28</v>
      </c>
      <c r="C433" s="1" t="s">
        <v>29</v>
      </c>
      <c r="D433" s="1" t="s">
        <v>30</v>
      </c>
      <c r="E433" s="1" t="s">
        <v>31</v>
      </c>
      <c r="F433" s="1" t="s">
        <v>2607</v>
      </c>
      <c r="G433" s="1" t="s">
        <v>2608</v>
      </c>
      <c r="H433" s="1" t="s">
        <v>1183</v>
      </c>
      <c r="I433" s="1" t="s">
        <v>2609</v>
      </c>
      <c r="J433" s="1" t="s">
        <v>2954</v>
      </c>
      <c r="K433" s="1" t="s">
        <v>32</v>
      </c>
      <c r="L433" s="1" t="s">
        <v>32</v>
      </c>
      <c r="M433" s="1" t="s">
        <v>45</v>
      </c>
      <c r="N433" s="1" t="s">
        <v>46</v>
      </c>
      <c r="O433" s="1" t="s">
        <v>2955</v>
      </c>
      <c r="P433" s="1" t="s">
        <v>228</v>
      </c>
      <c r="Q433" s="1" t="s">
        <v>875</v>
      </c>
      <c r="R433" s="1" t="s">
        <v>186</v>
      </c>
      <c r="S433" s="1" t="str">
        <f t="shared" si="13"/>
        <v>PALACIOS CANQUI, MARITZA</v>
      </c>
      <c r="T433" s="1" t="s">
        <v>63</v>
      </c>
      <c r="U433" s="1" t="s">
        <v>51</v>
      </c>
      <c r="V433" s="1" t="s">
        <v>52</v>
      </c>
      <c r="W433" s="1" t="s">
        <v>2956</v>
      </c>
      <c r="X433" s="3">
        <v>28482</v>
      </c>
      <c r="Y433" s="1" t="s">
        <v>2957</v>
      </c>
      <c r="AB433" s="1" t="s">
        <v>41</v>
      </c>
      <c r="AC433" s="1" t="s">
        <v>42</v>
      </c>
      <c r="AD433" s="1" t="s">
        <v>43</v>
      </c>
    </row>
    <row r="434" spans="1:30" x14ac:dyDescent="0.2">
      <c r="A434" s="1" t="str">
        <f t="shared" si="12"/>
        <v>1112124431E1</v>
      </c>
      <c r="B434" s="1" t="s">
        <v>28</v>
      </c>
      <c r="C434" s="1" t="s">
        <v>29</v>
      </c>
      <c r="D434" s="1" t="s">
        <v>30</v>
      </c>
      <c r="E434" s="1" t="s">
        <v>31</v>
      </c>
      <c r="F434" s="1" t="s">
        <v>2607</v>
      </c>
      <c r="G434" s="1" t="s">
        <v>2608</v>
      </c>
      <c r="H434" s="1" t="s">
        <v>1183</v>
      </c>
      <c r="I434" s="1" t="s">
        <v>2609</v>
      </c>
      <c r="J434" s="1" t="s">
        <v>2958</v>
      </c>
      <c r="K434" s="1" t="s">
        <v>32</v>
      </c>
      <c r="L434" s="1" t="s">
        <v>32</v>
      </c>
      <c r="M434" s="1" t="s">
        <v>45</v>
      </c>
      <c r="N434" s="1" t="s">
        <v>46</v>
      </c>
      <c r="O434" s="1" t="s">
        <v>2959</v>
      </c>
      <c r="P434" s="1" t="s">
        <v>242</v>
      </c>
      <c r="Q434" s="1" t="s">
        <v>179</v>
      </c>
      <c r="R434" s="1" t="s">
        <v>2640</v>
      </c>
      <c r="S434" s="1" t="str">
        <f t="shared" si="13"/>
        <v>JIMENEZ PACHECO, JUAN SEBASTIAN</v>
      </c>
      <c r="T434" s="1" t="s">
        <v>55</v>
      </c>
      <c r="U434" s="1" t="s">
        <v>51</v>
      </c>
      <c r="V434" s="1" t="s">
        <v>891</v>
      </c>
      <c r="W434" s="1" t="s">
        <v>2641</v>
      </c>
      <c r="X434" s="3">
        <v>25459</v>
      </c>
      <c r="Y434" s="1" t="s">
        <v>2642</v>
      </c>
      <c r="Z434" s="3">
        <v>42795</v>
      </c>
      <c r="AA434" s="3">
        <v>43100</v>
      </c>
      <c r="AB434" s="1" t="s">
        <v>41</v>
      </c>
      <c r="AC434" s="1" t="s">
        <v>42</v>
      </c>
      <c r="AD434" s="1" t="s">
        <v>43</v>
      </c>
    </row>
    <row r="435" spans="1:30" x14ac:dyDescent="0.2">
      <c r="A435" s="1" t="str">
        <f t="shared" si="12"/>
        <v>1112124431E1</v>
      </c>
      <c r="B435" s="1" t="s">
        <v>28</v>
      </c>
      <c r="C435" s="1" t="s">
        <v>29</v>
      </c>
      <c r="D435" s="1" t="s">
        <v>30</v>
      </c>
      <c r="E435" s="1" t="s">
        <v>31</v>
      </c>
      <c r="F435" s="1" t="s">
        <v>2607</v>
      </c>
      <c r="G435" s="1" t="s">
        <v>2608</v>
      </c>
      <c r="H435" s="1" t="s">
        <v>1183</v>
      </c>
      <c r="I435" s="1" t="s">
        <v>2609</v>
      </c>
      <c r="J435" s="1" t="s">
        <v>2958</v>
      </c>
      <c r="K435" s="1" t="s">
        <v>32</v>
      </c>
      <c r="L435" s="1" t="s">
        <v>32</v>
      </c>
      <c r="M435" s="1" t="s">
        <v>45</v>
      </c>
      <c r="N435" s="1" t="s">
        <v>66</v>
      </c>
      <c r="O435" s="1" t="s">
        <v>2960</v>
      </c>
      <c r="P435" s="1" t="s">
        <v>161</v>
      </c>
      <c r="Q435" s="1" t="s">
        <v>134</v>
      </c>
      <c r="R435" s="1" t="s">
        <v>2961</v>
      </c>
      <c r="S435" s="1" t="str">
        <f t="shared" si="13"/>
        <v>RAMOS FLORES, MARIA ELSA</v>
      </c>
      <c r="T435" s="1" t="s">
        <v>69</v>
      </c>
      <c r="U435" s="1" t="s">
        <v>51</v>
      </c>
      <c r="V435" s="1" t="s">
        <v>52</v>
      </c>
      <c r="W435" s="1" t="s">
        <v>2962</v>
      </c>
      <c r="X435" s="3">
        <v>27702</v>
      </c>
      <c r="Y435" s="1" t="s">
        <v>2963</v>
      </c>
      <c r="Z435" s="3">
        <v>42801</v>
      </c>
      <c r="AA435" s="3">
        <v>43100</v>
      </c>
      <c r="AB435" s="1" t="s">
        <v>324</v>
      </c>
      <c r="AC435" s="1" t="s">
        <v>71</v>
      </c>
      <c r="AD435" s="1" t="s">
        <v>43</v>
      </c>
    </row>
    <row r="436" spans="1:30" x14ac:dyDescent="0.2">
      <c r="A436" s="1" t="str">
        <f t="shared" si="12"/>
        <v>1112124431E2</v>
      </c>
      <c r="B436" s="1" t="s">
        <v>28</v>
      </c>
      <c r="C436" s="1" t="s">
        <v>29</v>
      </c>
      <c r="D436" s="1" t="s">
        <v>30</v>
      </c>
      <c r="E436" s="1" t="s">
        <v>31</v>
      </c>
      <c r="F436" s="1" t="s">
        <v>2607</v>
      </c>
      <c r="G436" s="1" t="s">
        <v>2608</v>
      </c>
      <c r="H436" s="1" t="s">
        <v>1183</v>
      </c>
      <c r="I436" s="1" t="s">
        <v>2609</v>
      </c>
      <c r="J436" s="1" t="s">
        <v>2964</v>
      </c>
      <c r="K436" s="1" t="s">
        <v>32</v>
      </c>
      <c r="L436" s="1" t="s">
        <v>32</v>
      </c>
      <c r="M436" s="1" t="s">
        <v>45</v>
      </c>
      <c r="N436" s="1" t="s">
        <v>66</v>
      </c>
      <c r="O436" s="1" t="s">
        <v>2965</v>
      </c>
      <c r="P436" s="1" t="s">
        <v>2966</v>
      </c>
      <c r="Q436" s="1" t="s">
        <v>596</v>
      </c>
      <c r="R436" s="1" t="s">
        <v>2967</v>
      </c>
      <c r="S436" s="1" t="str">
        <f t="shared" si="13"/>
        <v>CONDORENA GARCIA, MABY ANTONIETA</v>
      </c>
      <c r="T436" s="1" t="s">
        <v>69</v>
      </c>
      <c r="U436" s="1" t="s">
        <v>51</v>
      </c>
      <c r="V436" s="1" t="s">
        <v>52</v>
      </c>
      <c r="W436" s="1" t="s">
        <v>2968</v>
      </c>
      <c r="X436" s="3">
        <v>27996</v>
      </c>
      <c r="Y436" s="1" t="s">
        <v>2969</v>
      </c>
      <c r="Z436" s="3">
        <v>42795</v>
      </c>
      <c r="AA436" s="3">
        <v>43100</v>
      </c>
      <c r="AB436" s="1" t="s">
        <v>41</v>
      </c>
      <c r="AC436" s="1" t="s">
        <v>71</v>
      </c>
      <c r="AD436" s="1" t="s">
        <v>43</v>
      </c>
    </row>
    <row r="437" spans="1:30" x14ac:dyDescent="0.2">
      <c r="A437" s="1" t="str">
        <f t="shared" si="12"/>
        <v>1112124431E4</v>
      </c>
      <c r="B437" s="1" t="s">
        <v>28</v>
      </c>
      <c r="C437" s="1" t="s">
        <v>29</v>
      </c>
      <c r="D437" s="1" t="s">
        <v>30</v>
      </c>
      <c r="E437" s="1" t="s">
        <v>31</v>
      </c>
      <c r="F437" s="1" t="s">
        <v>2607</v>
      </c>
      <c r="G437" s="1" t="s">
        <v>2608</v>
      </c>
      <c r="H437" s="1" t="s">
        <v>1183</v>
      </c>
      <c r="I437" s="1" t="s">
        <v>2609</v>
      </c>
      <c r="J437" s="1" t="s">
        <v>2970</v>
      </c>
      <c r="K437" s="1" t="s">
        <v>32</v>
      </c>
      <c r="L437" s="1" t="s">
        <v>32</v>
      </c>
      <c r="M437" s="1" t="s">
        <v>45</v>
      </c>
      <c r="N437" s="1" t="s">
        <v>46</v>
      </c>
      <c r="O437" s="1" t="s">
        <v>2971</v>
      </c>
      <c r="P437" s="1" t="s">
        <v>2972</v>
      </c>
      <c r="Q437" s="1" t="s">
        <v>114</v>
      </c>
      <c r="R437" s="1" t="s">
        <v>2973</v>
      </c>
      <c r="S437" s="1" t="str">
        <f t="shared" si="13"/>
        <v>ALEGRIA MAMANI, LISBET GRITEL</v>
      </c>
      <c r="T437" s="1" t="s">
        <v>69</v>
      </c>
      <c r="U437" s="1" t="s">
        <v>51</v>
      </c>
      <c r="V437" s="1" t="s">
        <v>52</v>
      </c>
      <c r="W437" s="1" t="s">
        <v>2974</v>
      </c>
      <c r="X437" s="3">
        <v>26112</v>
      </c>
      <c r="Y437" s="1" t="s">
        <v>2975</v>
      </c>
      <c r="Z437" s="3">
        <v>42065</v>
      </c>
      <c r="AB437" s="1" t="s">
        <v>41</v>
      </c>
      <c r="AC437" s="1" t="s">
        <v>42</v>
      </c>
      <c r="AD437" s="1" t="s">
        <v>43</v>
      </c>
    </row>
    <row r="438" spans="1:30" x14ac:dyDescent="0.2">
      <c r="A438" s="1" t="str">
        <f t="shared" si="12"/>
        <v>1115214712E6</v>
      </c>
      <c r="B438" s="1" t="s">
        <v>28</v>
      </c>
      <c r="C438" s="1" t="s">
        <v>29</v>
      </c>
      <c r="D438" s="1" t="s">
        <v>30</v>
      </c>
      <c r="E438" s="1" t="s">
        <v>31</v>
      </c>
      <c r="F438" s="1" t="s">
        <v>2607</v>
      </c>
      <c r="G438" s="1" t="s">
        <v>2608</v>
      </c>
      <c r="H438" s="1" t="s">
        <v>1183</v>
      </c>
      <c r="I438" s="1" t="s">
        <v>2609</v>
      </c>
      <c r="J438" s="1" t="s">
        <v>2976</v>
      </c>
      <c r="K438" s="1" t="s">
        <v>32</v>
      </c>
      <c r="L438" s="1" t="s">
        <v>32</v>
      </c>
      <c r="M438" s="1" t="s">
        <v>45</v>
      </c>
      <c r="N438" s="1" t="s">
        <v>46</v>
      </c>
      <c r="O438" s="1" t="s">
        <v>2977</v>
      </c>
      <c r="P438" s="1" t="s">
        <v>817</v>
      </c>
      <c r="Q438" s="1" t="s">
        <v>867</v>
      </c>
      <c r="R438" s="1" t="s">
        <v>2978</v>
      </c>
      <c r="S438" s="1" t="str">
        <f t="shared" si="13"/>
        <v>HUMPIRE COPA, MODESTA</v>
      </c>
      <c r="T438" s="1" t="s">
        <v>50</v>
      </c>
      <c r="U438" s="1" t="s">
        <v>51</v>
      </c>
      <c r="V438" s="1" t="s">
        <v>52</v>
      </c>
      <c r="W438" s="1" t="s">
        <v>2979</v>
      </c>
      <c r="X438" s="3">
        <v>21958</v>
      </c>
      <c r="Y438" s="1" t="s">
        <v>2980</v>
      </c>
      <c r="AB438" s="1" t="s">
        <v>41</v>
      </c>
      <c r="AC438" s="1" t="s">
        <v>42</v>
      </c>
      <c r="AD438" s="1" t="s">
        <v>43</v>
      </c>
    </row>
    <row r="439" spans="1:30" x14ac:dyDescent="0.2">
      <c r="A439" s="1" t="str">
        <f t="shared" si="12"/>
        <v>1130114321E5</v>
      </c>
      <c r="B439" s="1" t="s">
        <v>28</v>
      </c>
      <c r="C439" s="1" t="s">
        <v>29</v>
      </c>
      <c r="D439" s="1" t="s">
        <v>30</v>
      </c>
      <c r="E439" s="1" t="s">
        <v>31</v>
      </c>
      <c r="F439" s="1" t="s">
        <v>2607</v>
      </c>
      <c r="G439" s="1" t="s">
        <v>2608</v>
      </c>
      <c r="H439" s="1" t="s">
        <v>1183</v>
      </c>
      <c r="I439" s="1" t="s">
        <v>2609</v>
      </c>
      <c r="J439" s="1" t="s">
        <v>2981</v>
      </c>
      <c r="K439" s="1" t="s">
        <v>32</v>
      </c>
      <c r="L439" s="1" t="s">
        <v>32</v>
      </c>
      <c r="M439" s="1" t="s">
        <v>45</v>
      </c>
      <c r="N439" s="1" t="s">
        <v>46</v>
      </c>
      <c r="O439" s="1" t="s">
        <v>2982</v>
      </c>
      <c r="P439" s="1" t="s">
        <v>48</v>
      </c>
      <c r="Q439" s="1" t="s">
        <v>114</v>
      </c>
      <c r="R439" s="1" t="s">
        <v>769</v>
      </c>
      <c r="S439" s="1" t="str">
        <f t="shared" si="13"/>
        <v>CHOQUEHUANCA MAMANI, JUAN</v>
      </c>
      <c r="T439" s="1" t="s">
        <v>63</v>
      </c>
      <c r="U439" s="1" t="s">
        <v>51</v>
      </c>
      <c r="V439" s="1" t="s">
        <v>52</v>
      </c>
      <c r="W439" s="1" t="s">
        <v>2983</v>
      </c>
      <c r="X439" s="3">
        <v>21546</v>
      </c>
      <c r="Y439" s="1" t="s">
        <v>2984</v>
      </c>
      <c r="AB439" s="1" t="s">
        <v>41</v>
      </c>
      <c r="AC439" s="1" t="s">
        <v>42</v>
      </c>
      <c r="AD439" s="1" t="s">
        <v>43</v>
      </c>
    </row>
    <row r="440" spans="1:30" x14ac:dyDescent="0.2">
      <c r="A440" s="1" t="str">
        <f t="shared" si="12"/>
        <v>1168214411E2</v>
      </c>
      <c r="B440" s="1" t="s">
        <v>28</v>
      </c>
      <c r="C440" s="1" t="s">
        <v>29</v>
      </c>
      <c r="D440" s="1" t="s">
        <v>30</v>
      </c>
      <c r="E440" s="1" t="s">
        <v>31</v>
      </c>
      <c r="F440" s="1" t="s">
        <v>2607</v>
      </c>
      <c r="G440" s="1" t="s">
        <v>2608</v>
      </c>
      <c r="H440" s="1" t="s">
        <v>1183</v>
      </c>
      <c r="I440" s="1" t="s">
        <v>2609</v>
      </c>
      <c r="J440" s="1" t="s">
        <v>2985</v>
      </c>
      <c r="K440" s="1" t="s">
        <v>32</v>
      </c>
      <c r="L440" s="1" t="s">
        <v>32</v>
      </c>
      <c r="M440" s="1" t="s">
        <v>45</v>
      </c>
      <c r="N440" s="1" t="s">
        <v>46</v>
      </c>
      <c r="O440" s="1" t="s">
        <v>2986</v>
      </c>
      <c r="P440" s="1" t="s">
        <v>444</v>
      </c>
      <c r="Q440" s="1" t="s">
        <v>57</v>
      </c>
      <c r="R440" s="1" t="s">
        <v>2987</v>
      </c>
      <c r="S440" s="1" t="str">
        <f t="shared" si="13"/>
        <v>BUSTINZA ALIAGA, SILVIO CARLOS</v>
      </c>
      <c r="T440" s="1" t="s">
        <v>63</v>
      </c>
      <c r="U440" s="1" t="s">
        <v>51</v>
      </c>
      <c r="V440" s="1" t="s">
        <v>52</v>
      </c>
      <c r="W440" s="1" t="s">
        <v>2988</v>
      </c>
      <c r="X440" s="3">
        <v>22452</v>
      </c>
      <c r="Y440" s="1" t="s">
        <v>2989</v>
      </c>
      <c r="AB440" s="1" t="s">
        <v>41</v>
      </c>
      <c r="AC440" s="1" t="s">
        <v>42</v>
      </c>
      <c r="AD440" s="1" t="s">
        <v>43</v>
      </c>
    </row>
    <row r="441" spans="1:30" x14ac:dyDescent="0.2">
      <c r="A441" s="1" t="str">
        <f t="shared" si="12"/>
        <v>1169214411E3</v>
      </c>
      <c r="B441" s="1" t="s">
        <v>28</v>
      </c>
      <c r="C441" s="1" t="s">
        <v>29</v>
      </c>
      <c r="D441" s="1" t="s">
        <v>30</v>
      </c>
      <c r="E441" s="1" t="s">
        <v>31</v>
      </c>
      <c r="F441" s="1" t="s">
        <v>2607</v>
      </c>
      <c r="G441" s="1" t="s">
        <v>2608</v>
      </c>
      <c r="H441" s="1" t="s">
        <v>1183</v>
      </c>
      <c r="I441" s="1" t="s">
        <v>2609</v>
      </c>
      <c r="J441" s="1" t="s">
        <v>2990</v>
      </c>
      <c r="K441" s="1" t="s">
        <v>32</v>
      </c>
      <c r="L441" s="1" t="s">
        <v>32</v>
      </c>
      <c r="M441" s="1" t="s">
        <v>45</v>
      </c>
      <c r="N441" s="1" t="s">
        <v>46</v>
      </c>
      <c r="O441" s="1" t="s">
        <v>2991</v>
      </c>
      <c r="P441" s="1" t="s">
        <v>161</v>
      </c>
      <c r="Q441" s="1" t="s">
        <v>141</v>
      </c>
      <c r="R441" s="1" t="s">
        <v>1044</v>
      </c>
      <c r="S441" s="1" t="str">
        <f t="shared" si="13"/>
        <v>RAMOS CRUZ, ANTONIO</v>
      </c>
      <c r="T441" s="1" t="s">
        <v>63</v>
      </c>
      <c r="U441" s="1" t="s">
        <v>51</v>
      </c>
      <c r="V441" s="1" t="s">
        <v>52</v>
      </c>
      <c r="W441" s="1" t="s">
        <v>2992</v>
      </c>
      <c r="X441" s="3">
        <v>22040</v>
      </c>
      <c r="Y441" s="1" t="s">
        <v>2993</v>
      </c>
      <c r="AB441" s="1" t="s">
        <v>41</v>
      </c>
      <c r="AC441" s="1" t="s">
        <v>42</v>
      </c>
      <c r="AD441" s="1" t="s">
        <v>43</v>
      </c>
    </row>
    <row r="442" spans="1:30" x14ac:dyDescent="0.2">
      <c r="A442" s="1" t="str">
        <f t="shared" si="12"/>
        <v>CD1E02401513</v>
      </c>
      <c r="B442" s="1" t="s">
        <v>28</v>
      </c>
      <c r="C442" s="1" t="s">
        <v>29</v>
      </c>
      <c r="D442" s="1" t="s">
        <v>30</v>
      </c>
      <c r="E442" s="1" t="s">
        <v>31</v>
      </c>
      <c r="F442" s="1" t="s">
        <v>2607</v>
      </c>
      <c r="G442" s="1" t="s">
        <v>2608</v>
      </c>
      <c r="H442" s="1" t="s">
        <v>1183</v>
      </c>
      <c r="I442" s="1" t="s">
        <v>2609</v>
      </c>
      <c r="J442" s="1" t="s">
        <v>2994</v>
      </c>
      <c r="K442" s="1" t="s">
        <v>32</v>
      </c>
      <c r="L442" s="1" t="s">
        <v>32</v>
      </c>
      <c r="M442" s="1" t="s">
        <v>45</v>
      </c>
      <c r="N442" s="1" t="s">
        <v>66</v>
      </c>
      <c r="O442" s="1" t="s">
        <v>2995</v>
      </c>
      <c r="P442" s="1" t="s">
        <v>246</v>
      </c>
      <c r="Q442" s="1" t="s">
        <v>427</v>
      </c>
      <c r="R442" s="1" t="s">
        <v>2996</v>
      </c>
      <c r="S442" s="1" t="str">
        <f t="shared" si="13"/>
        <v>CALIZAYA ZEVALLOS, CARMELA ROSA</v>
      </c>
      <c r="T442" s="1" t="s">
        <v>69</v>
      </c>
      <c r="U442" s="1" t="s">
        <v>2997</v>
      </c>
      <c r="V442" s="1" t="s">
        <v>52</v>
      </c>
      <c r="W442" s="1" t="s">
        <v>2998</v>
      </c>
      <c r="X442" s="3">
        <v>26397</v>
      </c>
      <c r="Y442" s="1" t="s">
        <v>2999</v>
      </c>
      <c r="Z442" s="3">
        <v>42795</v>
      </c>
      <c r="AA442" s="3">
        <v>43100</v>
      </c>
      <c r="AB442" s="1" t="s">
        <v>3000</v>
      </c>
      <c r="AC442" s="1" t="s">
        <v>71</v>
      </c>
      <c r="AD442" s="1" t="s">
        <v>43</v>
      </c>
    </row>
    <row r="443" spans="1:30" x14ac:dyDescent="0.2">
      <c r="A443" s="1" t="str">
        <f t="shared" si="12"/>
        <v>CD1E03401513</v>
      </c>
      <c r="B443" s="1" t="s">
        <v>28</v>
      </c>
      <c r="C443" s="1" t="s">
        <v>29</v>
      </c>
      <c r="D443" s="1" t="s">
        <v>30</v>
      </c>
      <c r="E443" s="1" t="s">
        <v>31</v>
      </c>
      <c r="F443" s="1" t="s">
        <v>2607</v>
      </c>
      <c r="G443" s="1" t="s">
        <v>2608</v>
      </c>
      <c r="H443" s="1" t="s">
        <v>1183</v>
      </c>
      <c r="I443" s="1" t="s">
        <v>2609</v>
      </c>
      <c r="J443" s="1" t="s">
        <v>3001</v>
      </c>
      <c r="K443" s="1" t="s">
        <v>32</v>
      </c>
      <c r="L443" s="1" t="s">
        <v>32</v>
      </c>
      <c r="M443" s="1" t="s">
        <v>45</v>
      </c>
      <c r="N443" s="1" t="s">
        <v>66</v>
      </c>
      <c r="O443" s="1" t="s">
        <v>2995</v>
      </c>
      <c r="P443" s="1" t="s">
        <v>146</v>
      </c>
      <c r="Q443" s="1" t="s">
        <v>57</v>
      </c>
      <c r="R443" s="1" t="s">
        <v>76</v>
      </c>
      <c r="S443" s="1" t="str">
        <f t="shared" si="13"/>
        <v>GONZALES ALIAGA, SONIA</v>
      </c>
      <c r="T443" s="1" t="s">
        <v>69</v>
      </c>
      <c r="U443" s="1" t="s">
        <v>948</v>
      </c>
      <c r="V443" s="1" t="s">
        <v>52</v>
      </c>
      <c r="W443" s="1" t="s">
        <v>3002</v>
      </c>
      <c r="X443" s="3">
        <v>26636</v>
      </c>
      <c r="Y443" s="1" t="s">
        <v>3003</v>
      </c>
      <c r="Z443" s="3">
        <v>42816</v>
      </c>
      <c r="AA443" s="3">
        <v>43100</v>
      </c>
      <c r="AB443" s="1" t="s">
        <v>3000</v>
      </c>
      <c r="AC443" s="1" t="s">
        <v>71</v>
      </c>
      <c r="AD443" s="1" t="s">
        <v>43</v>
      </c>
    </row>
    <row r="444" spans="1:30" x14ac:dyDescent="0.2">
      <c r="A444" s="1" t="str">
        <f t="shared" si="12"/>
        <v>CD1E04401513</v>
      </c>
      <c r="B444" s="1" t="s">
        <v>28</v>
      </c>
      <c r="C444" s="1" t="s">
        <v>29</v>
      </c>
      <c r="D444" s="1" t="s">
        <v>30</v>
      </c>
      <c r="E444" s="1" t="s">
        <v>31</v>
      </c>
      <c r="F444" s="1" t="s">
        <v>2607</v>
      </c>
      <c r="G444" s="1" t="s">
        <v>2608</v>
      </c>
      <c r="H444" s="1" t="s">
        <v>1183</v>
      </c>
      <c r="I444" s="1" t="s">
        <v>2609</v>
      </c>
      <c r="J444" s="1" t="s">
        <v>3004</v>
      </c>
      <c r="K444" s="1" t="s">
        <v>32</v>
      </c>
      <c r="L444" s="1" t="s">
        <v>32</v>
      </c>
      <c r="M444" s="1" t="s">
        <v>45</v>
      </c>
      <c r="N444" s="1" t="s">
        <v>66</v>
      </c>
      <c r="O444" s="1" t="s">
        <v>2995</v>
      </c>
      <c r="P444" s="1" t="s">
        <v>134</v>
      </c>
      <c r="Q444" s="1" t="s">
        <v>119</v>
      </c>
      <c r="R444" s="1" t="s">
        <v>3005</v>
      </c>
      <c r="S444" s="1" t="str">
        <f t="shared" si="13"/>
        <v>FLORES SILVA, YDIANETH ANTONIA</v>
      </c>
      <c r="T444" s="1" t="s">
        <v>69</v>
      </c>
      <c r="U444" s="1" t="s">
        <v>948</v>
      </c>
      <c r="V444" s="1" t="s">
        <v>52</v>
      </c>
      <c r="W444" s="1" t="s">
        <v>3006</v>
      </c>
      <c r="X444" s="3">
        <v>29598</v>
      </c>
      <c r="Y444" s="1" t="s">
        <v>3007</v>
      </c>
      <c r="Z444" s="3">
        <v>42816</v>
      </c>
      <c r="AA444" s="3">
        <v>43100</v>
      </c>
      <c r="AB444" s="1" t="s">
        <v>3000</v>
      </c>
      <c r="AC444" s="1" t="s">
        <v>71</v>
      </c>
      <c r="AD444" s="1" t="s">
        <v>43</v>
      </c>
    </row>
    <row r="445" spans="1:30" x14ac:dyDescent="0.2">
      <c r="A445" s="1" t="str">
        <f t="shared" si="12"/>
        <v>CD1E05401513</v>
      </c>
      <c r="B445" s="1" t="s">
        <v>28</v>
      </c>
      <c r="C445" s="1" t="s">
        <v>29</v>
      </c>
      <c r="D445" s="1" t="s">
        <v>30</v>
      </c>
      <c r="E445" s="1" t="s">
        <v>31</v>
      </c>
      <c r="F445" s="1" t="s">
        <v>2607</v>
      </c>
      <c r="G445" s="1" t="s">
        <v>2608</v>
      </c>
      <c r="H445" s="1" t="s">
        <v>1183</v>
      </c>
      <c r="I445" s="1" t="s">
        <v>2609</v>
      </c>
      <c r="J445" s="1" t="s">
        <v>3008</v>
      </c>
      <c r="K445" s="1" t="s">
        <v>32</v>
      </c>
      <c r="L445" s="1" t="s">
        <v>32</v>
      </c>
      <c r="M445" s="1" t="s">
        <v>45</v>
      </c>
      <c r="N445" s="1" t="s">
        <v>66</v>
      </c>
      <c r="O445" s="1" t="s">
        <v>2995</v>
      </c>
      <c r="P445" s="1" t="s">
        <v>819</v>
      </c>
      <c r="Q445" s="1" t="s">
        <v>163</v>
      </c>
      <c r="R445" s="1" t="s">
        <v>952</v>
      </c>
      <c r="S445" s="1" t="str">
        <f t="shared" si="13"/>
        <v>PAQUITA MAMANCHURA, RAYMUNDO</v>
      </c>
      <c r="T445" s="1" t="s">
        <v>69</v>
      </c>
      <c r="U445" s="1" t="s">
        <v>948</v>
      </c>
      <c r="V445" s="1" t="s">
        <v>52</v>
      </c>
      <c r="W445" s="1" t="s">
        <v>3009</v>
      </c>
      <c r="X445" s="3">
        <v>21989</v>
      </c>
      <c r="Y445" s="1" t="s">
        <v>3010</v>
      </c>
      <c r="Z445" s="3">
        <v>42824</v>
      </c>
      <c r="AA445" s="3">
        <v>43100</v>
      </c>
      <c r="AB445" s="1" t="s">
        <v>3000</v>
      </c>
      <c r="AC445" s="1" t="s">
        <v>71</v>
      </c>
      <c r="AD445" s="1" t="s">
        <v>43</v>
      </c>
    </row>
    <row r="446" spans="1:30" x14ac:dyDescent="0.2">
      <c r="A446" s="1" t="str">
        <f t="shared" si="12"/>
        <v>1112114421E2</v>
      </c>
      <c r="B446" s="1" t="s">
        <v>28</v>
      </c>
      <c r="C446" s="1" t="s">
        <v>29</v>
      </c>
      <c r="D446" s="1" t="s">
        <v>30</v>
      </c>
      <c r="E446" s="1" t="s">
        <v>31</v>
      </c>
      <c r="F446" s="1" t="s">
        <v>2607</v>
      </c>
      <c r="G446" s="1" t="s">
        <v>2608</v>
      </c>
      <c r="H446" s="1" t="s">
        <v>1183</v>
      </c>
      <c r="I446" s="1" t="s">
        <v>2609</v>
      </c>
      <c r="J446" s="1" t="s">
        <v>3011</v>
      </c>
      <c r="K446" s="1" t="s">
        <v>32</v>
      </c>
      <c r="L446" s="1" t="s">
        <v>84</v>
      </c>
      <c r="M446" s="1" t="s">
        <v>84</v>
      </c>
      <c r="N446" s="1" t="s">
        <v>66</v>
      </c>
      <c r="O446" s="1" t="s">
        <v>3012</v>
      </c>
      <c r="P446" s="1" t="s">
        <v>3013</v>
      </c>
      <c r="Q446" s="1" t="s">
        <v>247</v>
      </c>
      <c r="R446" s="1" t="s">
        <v>3014</v>
      </c>
      <c r="S446" s="1" t="str">
        <f t="shared" si="13"/>
        <v>HUAICANI NAVARRO, ALIPIO</v>
      </c>
      <c r="T446" s="1" t="s">
        <v>44</v>
      </c>
      <c r="U446" s="1" t="s">
        <v>51</v>
      </c>
      <c r="V446" s="1" t="s">
        <v>52</v>
      </c>
      <c r="W446" s="1" t="s">
        <v>3015</v>
      </c>
      <c r="X446" s="3">
        <v>24631</v>
      </c>
      <c r="Y446" s="1" t="s">
        <v>3016</v>
      </c>
      <c r="Z446" s="3">
        <v>42795</v>
      </c>
      <c r="AA446" s="3">
        <v>43100</v>
      </c>
      <c r="AB446" s="1" t="s">
        <v>41</v>
      </c>
      <c r="AC446" s="1" t="s">
        <v>87</v>
      </c>
      <c r="AD446" s="1" t="s">
        <v>43</v>
      </c>
    </row>
    <row r="447" spans="1:30" x14ac:dyDescent="0.2">
      <c r="A447" s="1" t="str">
        <f t="shared" si="12"/>
        <v>1112114441E3</v>
      </c>
      <c r="B447" s="1" t="s">
        <v>28</v>
      </c>
      <c r="C447" s="1" t="s">
        <v>29</v>
      </c>
      <c r="D447" s="1" t="s">
        <v>30</v>
      </c>
      <c r="E447" s="1" t="s">
        <v>31</v>
      </c>
      <c r="F447" s="1" t="s">
        <v>2607</v>
      </c>
      <c r="G447" s="1" t="s">
        <v>2608</v>
      </c>
      <c r="H447" s="1" t="s">
        <v>1183</v>
      </c>
      <c r="I447" s="1" t="s">
        <v>2609</v>
      </c>
      <c r="J447" s="1" t="s">
        <v>3017</v>
      </c>
      <c r="K447" s="1" t="s">
        <v>32</v>
      </c>
      <c r="L447" s="1" t="s">
        <v>84</v>
      </c>
      <c r="M447" s="1" t="s">
        <v>84</v>
      </c>
      <c r="N447" s="1" t="s">
        <v>66</v>
      </c>
      <c r="O447" s="1" t="s">
        <v>3018</v>
      </c>
      <c r="P447" s="1" t="s">
        <v>233</v>
      </c>
      <c r="Q447" s="1" t="s">
        <v>110</v>
      </c>
      <c r="R447" s="1" t="s">
        <v>3019</v>
      </c>
      <c r="S447" s="1" t="str">
        <f t="shared" si="13"/>
        <v>CASTILLO PILCO, ENZO</v>
      </c>
      <c r="T447" s="1" t="s">
        <v>44</v>
      </c>
      <c r="U447" s="1" t="s">
        <v>51</v>
      </c>
      <c r="V447" s="1" t="s">
        <v>52</v>
      </c>
      <c r="W447" s="1" t="s">
        <v>3020</v>
      </c>
      <c r="X447" s="3">
        <v>33277</v>
      </c>
      <c r="Y447" s="1" t="s">
        <v>3021</v>
      </c>
      <c r="Z447" s="3">
        <v>42964</v>
      </c>
      <c r="AA447" s="3">
        <v>42994</v>
      </c>
      <c r="AB447" s="1" t="s">
        <v>324</v>
      </c>
      <c r="AC447" s="1" t="s">
        <v>87</v>
      </c>
      <c r="AD447" s="1" t="s">
        <v>43</v>
      </c>
    </row>
    <row r="448" spans="1:30" x14ac:dyDescent="0.2">
      <c r="A448" s="1" t="str">
        <f t="shared" si="12"/>
        <v>1112114441E3</v>
      </c>
      <c r="B448" s="1" t="s">
        <v>28</v>
      </c>
      <c r="C448" s="1" t="s">
        <v>29</v>
      </c>
      <c r="D448" s="1" t="s">
        <v>30</v>
      </c>
      <c r="E448" s="1" t="s">
        <v>31</v>
      </c>
      <c r="F448" s="1" t="s">
        <v>2607</v>
      </c>
      <c r="G448" s="1" t="s">
        <v>2608</v>
      </c>
      <c r="H448" s="1" t="s">
        <v>1183</v>
      </c>
      <c r="I448" s="1" t="s">
        <v>2609</v>
      </c>
      <c r="J448" s="1" t="s">
        <v>3017</v>
      </c>
      <c r="K448" s="1" t="s">
        <v>32</v>
      </c>
      <c r="L448" s="1" t="s">
        <v>84</v>
      </c>
      <c r="M448" s="1" t="s">
        <v>84</v>
      </c>
      <c r="N448" s="1" t="s">
        <v>46</v>
      </c>
      <c r="O448" s="1" t="s">
        <v>56</v>
      </c>
      <c r="P448" s="1" t="s">
        <v>74</v>
      </c>
      <c r="Q448" s="1" t="s">
        <v>255</v>
      </c>
      <c r="R448" s="1" t="s">
        <v>3022</v>
      </c>
      <c r="S448" s="1" t="str">
        <f t="shared" si="13"/>
        <v>LOPEZ VASQUEZ, EDWALD WILLIAM</v>
      </c>
      <c r="T448" s="1" t="s">
        <v>44</v>
      </c>
      <c r="U448" s="1" t="s">
        <v>51</v>
      </c>
      <c r="V448" s="1" t="s">
        <v>325</v>
      </c>
      <c r="W448" s="1" t="s">
        <v>3023</v>
      </c>
      <c r="X448" s="3">
        <v>27463</v>
      </c>
      <c r="Y448" s="1" t="s">
        <v>3024</v>
      </c>
      <c r="Z448" s="3">
        <v>42964</v>
      </c>
      <c r="AA448" s="3">
        <v>42994</v>
      </c>
      <c r="AB448" s="1" t="s">
        <v>41</v>
      </c>
      <c r="AC448" s="1" t="s">
        <v>87</v>
      </c>
      <c r="AD448" s="1" t="s">
        <v>43</v>
      </c>
    </row>
    <row r="449" spans="1:30" x14ac:dyDescent="0.2">
      <c r="A449" s="1" t="str">
        <f t="shared" si="12"/>
        <v>1112114451E3</v>
      </c>
      <c r="B449" s="1" t="s">
        <v>28</v>
      </c>
      <c r="C449" s="1" t="s">
        <v>29</v>
      </c>
      <c r="D449" s="1" t="s">
        <v>30</v>
      </c>
      <c r="E449" s="1" t="s">
        <v>31</v>
      </c>
      <c r="F449" s="1" t="s">
        <v>2607</v>
      </c>
      <c r="G449" s="1" t="s">
        <v>2608</v>
      </c>
      <c r="H449" s="1" t="s">
        <v>1183</v>
      </c>
      <c r="I449" s="1" t="s">
        <v>2609</v>
      </c>
      <c r="J449" s="1" t="s">
        <v>3025</v>
      </c>
      <c r="K449" s="1" t="s">
        <v>32</v>
      </c>
      <c r="L449" s="1" t="s">
        <v>84</v>
      </c>
      <c r="M449" s="1" t="s">
        <v>84</v>
      </c>
      <c r="N449" s="1" t="s">
        <v>46</v>
      </c>
      <c r="O449" s="1" t="s">
        <v>56</v>
      </c>
      <c r="P449" s="1" t="s">
        <v>79</v>
      </c>
      <c r="Q449" s="1" t="s">
        <v>379</v>
      </c>
      <c r="R449" s="1" t="s">
        <v>1106</v>
      </c>
      <c r="S449" s="1" t="str">
        <f t="shared" si="13"/>
        <v>GUERRA BRAVO, ALBERTO DAVID</v>
      </c>
      <c r="T449" s="1" t="s">
        <v>44</v>
      </c>
      <c r="U449" s="1" t="s">
        <v>51</v>
      </c>
      <c r="V449" s="1" t="s">
        <v>52</v>
      </c>
      <c r="W449" s="1" t="s">
        <v>3026</v>
      </c>
      <c r="X449" s="3">
        <v>20823</v>
      </c>
      <c r="Y449" s="1" t="s">
        <v>3027</v>
      </c>
      <c r="AB449" s="1" t="s">
        <v>41</v>
      </c>
      <c r="AC449" s="1" t="s">
        <v>87</v>
      </c>
      <c r="AD449" s="1" t="s">
        <v>43</v>
      </c>
    </row>
    <row r="450" spans="1:30" x14ac:dyDescent="0.2">
      <c r="A450" s="1" t="str">
        <f t="shared" si="12"/>
        <v>1112114461E7</v>
      </c>
      <c r="B450" s="1" t="s">
        <v>28</v>
      </c>
      <c r="C450" s="1" t="s">
        <v>29</v>
      </c>
      <c r="D450" s="1" t="s">
        <v>30</v>
      </c>
      <c r="E450" s="1" t="s">
        <v>31</v>
      </c>
      <c r="F450" s="1" t="s">
        <v>2607</v>
      </c>
      <c r="G450" s="1" t="s">
        <v>2608</v>
      </c>
      <c r="H450" s="1" t="s">
        <v>1183</v>
      </c>
      <c r="I450" s="1" t="s">
        <v>2609</v>
      </c>
      <c r="J450" s="1" t="s">
        <v>3028</v>
      </c>
      <c r="K450" s="1" t="s">
        <v>32</v>
      </c>
      <c r="L450" s="1" t="s">
        <v>84</v>
      </c>
      <c r="M450" s="1" t="s">
        <v>84</v>
      </c>
      <c r="N450" s="1" t="s">
        <v>46</v>
      </c>
      <c r="O450" s="1" t="s">
        <v>3029</v>
      </c>
      <c r="P450" s="1" t="s">
        <v>144</v>
      </c>
      <c r="Q450" s="1" t="s">
        <v>369</v>
      </c>
      <c r="R450" s="1" t="s">
        <v>3030</v>
      </c>
      <c r="S450" s="1" t="str">
        <f t="shared" si="13"/>
        <v>CARPIO MIRANDA, MIGUEL PASCUAL</v>
      </c>
      <c r="T450" s="1" t="s">
        <v>44</v>
      </c>
      <c r="U450" s="1" t="s">
        <v>51</v>
      </c>
      <c r="V450" s="1" t="s">
        <v>52</v>
      </c>
      <c r="W450" s="1" t="s">
        <v>3031</v>
      </c>
      <c r="X450" s="3">
        <v>23115</v>
      </c>
      <c r="Y450" s="1" t="s">
        <v>3032</v>
      </c>
      <c r="AB450" s="1" t="s">
        <v>41</v>
      </c>
      <c r="AC450" s="1" t="s">
        <v>87</v>
      </c>
      <c r="AD450" s="1" t="s">
        <v>43</v>
      </c>
    </row>
    <row r="451" spans="1:30" x14ac:dyDescent="0.2">
      <c r="A451" s="1" t="str">
        <f t="shared" si="12"/>
        <v>1112114471E2</v>
      </c>
      <c r="B451" s="1" t="s">
        <v>28</v>
      </c>
      <c r="C451" s="1" t="s">
        <v>29</v>
      </c>
      <c r="D451" s="1" t="s">
        <v>30</v>
      </c>
      <c r="E451" s="1" t="s">
        <v>31</v>
      </c>
      <c r="F451" s="1" t="s">
        <v>2607</v>
      </c>
      <c r="G451" s="1" t="s">
        <v>2608</v>
      </c>
      <c r="H451" s="1" t="s">
        <v>1183</v>
      </c>
      <c r="I451" s="1" t="s">
        <v>2609</v>
      </c>
      <c r="J451" s="1" t="s">
        <v>3033</v>
      </c>
      <c r="K451" s="1" t="s">
        <v>32</v>
      </c>
      <c r="L451" s="1" t="s">
        <v>84</v>
      </c>
      <c r="M451" s="1" t="s">
        <v>84</v>
      </c>
      <c r="N451" s="1" t="s">
        <v>46</v>
      </c>
      <c r="O451" s="1" t="s">
        <v>56</v>
      </c>
      <c r="P451" s="1" t="s">
        <v>114</v>
      </c>
      <c r="Q451" s="1" t="s">
        <v>719</v>
      </c>
      <c r="R451" s="1" t="s">
        <v>3034</v>
      </c>
      <c r="S451" s="1" t="str">
        <f t="shared" si="13"/>
        <v>MAMANI PERCCA, NICOMEDES CIPRIANO</v>
      </c>
      <c r="T451" s="1" t="s">
        <v>44</v>
      </c>
      <c r="U451" s="1" t="s">
        <v>51</v>
      </c>
      <c r="V451" s="1" t="s">
        <v>52</v>
      </c>
      <c r="W451" s="1" t="s">
        <v>3035</v>
      </c>
      <c r="X451" s="3">
        <v>21808</v>
      </c>
      <c r="Y451" s="1" t="s">
        <v>3036</v>
      </c>
      <c r="AB451" s="1" t="s">
        <v>41</v>
      </c>
      <c r="AC451" s="1" t="s">
        <v>87</v>
      </c>
      <c r="AD451" s="1" t="s">
        <v>43</v>
      </c>
    </row>
    <row r="452" spans="1:30" x14ac:dyDescent="0.2">
      <c r="A452" s="1" t="str">
        <f t="shared" ref="A452:A515" si="14">J452</f>
        <v>1112114481E4</v>
      </c>
      <c r="B452" s="1" t="s">
        <v>28</v>
      </c>
      <c r="C452" s="1" t="s">
        <v>29</v>
      </c>
      <c r="D452" s="1" t="s">
        <v>30</v>
      </c>
      <c r="E452" s="1" t="s">
        <v>31</v>
      </c>
      <c r="F452" s="1" t="s">
        <v>2607</v>
      </c>
      <c r="G452" s="1" t="s">
        <v>2608</v>
      </c>
      <c r="H452" s="1" t="s">
        <v>1183</v>
      </c>
      <c r="I452" s="1" t="s">
        <v>2609</v>
      </c>
      <c r="J452" s="1" t="s">
        <v>3037</v>
      </c>
      <c r="K452" s="1" t="s">
        <v>32</v>
      </c>
      <c r="L452" s="1" t="s">
        <v>84</v>
      </c>
      <c r="M452" s="1" t="s">
        <v>84</v>
      </c>
      <c r="N452" s="1" t="s">
        <v>46</v>
      </c>
      <c r="O452" s="1" t="s">
        <v>56</v>
      </c>
      <c r="P452" s="1" t="s">
        <v>819</v>
      </c>
      <c r="Q452" s="1" t="s">
        <v>163</v>
      </c>
      <c r="R452" s="1" t="s">
        <v>805</v>
      </c>
      <c r="S452" s="1" t="str">
        <f t="shared" ref="S452:S515" si="15">CONCATENATE(P452," ",Q452,", ",R452)</f>
        <v>PAQUITA MAMANCHURA, FELIPE</v>
      </c>
      <c r="T452" s="1" t="s">
        <v>44</v>
      </c>
      <c r="U452" s="1" t="s">
        <v>51</v>
      </c>
      <c r="V452" s="1" t="s">
        <v>52</v>
      </c>
      <c r="W452" s="1" t="s">
        <v>3038</v>
      </c>
      <c r="X452" s="3">
        <v>21651</v>
      </c>
      <c r="Y452" s="1" t="s">
        <v>3039</v>
      </c>
      <c r="AB452" s="1" t="s">
        <v>41</v>
      </c>
      <c r="AC452" s="1" t="s">
        <v>87</v>
      </c>
      <c r="AD452" s="1" t="s">
        <v>43</v>
      </c>
    </row>
    <row r="453" spans="1:30" x14ac:dyDescent="0.2">
      <c r="A453" s="1" t="str">
        <f t="shared" si="14"/>
        <v>1112124411E2</v>
      </c>
      <c r="B453" s="1" t="s">
        <v>28</v>
      </c>
      <c r="C453" s="1" t="s">
        <v>29</v>
      </c>
      <c r="D453" s="1" t="s">
        <v>30</v>
      </c>
      <c r="E453" s="1" t="s">
        <v>31</v>
      </c>
      <c r="F453" s="1" t="s">
        <v>2607</v>
      </c>
      <c r="G453" s="1" t="s">
        <v>2608</v>
      </c>
      <c r="H453" s="1" t="s">
        <v>1183</v>
      </c>
      <c r="I453" s="1" t="s">
        <v>2609</v>
      </c>
      <c r="J453" s="1" t="s">
        <v>3040</v>
      </c>
      <c r="K453" s="1" t="s">
        <v>32</v>
      </c>
      <c r="L453" s="1" t="s">
        <v>84</v>
      </c>
      <c r="M453" s="1" t="s">
        <v>84</v>
      </c>
      <c r="N453" s="1" t="s">
        <v>46</v>
      </c>
      <c r="O453" s="1" t="s">
        <v>56</v>
      </c>
      <c r="P453" s="1" t="s">
        <v>493</v>
      </c>
      <c r="Q453" s="1" t="s">
        <v>635</v>
      </c>
      <c r="R453" s="1" t="s">
        <v>3041</v>
      </c>
      <c r="S453" s="1" t="str">
        <f t="shared" si="15"/>
        <v>VALDIVIA CARRERA, VALERIO VIDAL</v>
      </c>
      <c r="T453" s="1" t="s">
        <v>44</v>
      </c>
      <c r="U453" s="1" t="s">
        <v>51</v>
      </c>
      <c r="V453" s="1" t="s">
        <v>52</v>
      </c>
      <c r="W453" s="1" t="s">
        <v>3042</v>
      </c>
      <c r="X453" s="3">
        <v>19477</v>
      </c>
      <c r="Y453" s="1" t="s">
        <v>3043</v>
      </c>
      <c r="AB453" s="1" t="s">
        <v>41</v>
      </c>
      <c r="AC453" s="1" t="s">
        <v>87</v>
      </c>
      <c r="AD453" s="1" t="s">
        <v>43</v>
      </c>
    </row>
    <row r="454" spans="1:30" x14ac:dyDescent="0.2">
      <c r="A454" s="1" t="str">
        <f t="shared" si="14"/>
        <v>1112114401E5</v>
      </c>
      <c r="B454" s="1" t="s">
        <v>28</v>
      </c>
      <c r="C454" s="1" t="s">
        <v>29</v>
      </c>
      <c r="D454" s="1" t="s">
        <v>30</v>
      </c>
      <c r="E454" s="1" t="s">
        <v>31</v>
      </c>
      <c r="F454" s="1" t="s">
        <v>2607</v>
      </c>
      <c r="G454" s="1" t="s">
        <v>2608</v>
      </c>
      <c r="H454" s="1" t="s">
        <v>1183</v>
      </c>
      <c r="I454" s="1" t="s">
        <v>2609</v>
      </c>
      <c r="J454" s="1" t="s">
        <v>3044</v>
      </c>
      <c r="K454" s="1" t="s">
        <v>97</v>
      </c>
      <c r="L454" s="1" t="s">
        <v>788</v>
      </c>
      <c r="M454" s="1" t="s">
        <v>1659</v>
      </c>
      <c r="N454" s="1" t="s">
        <v>46</v>
      </c>
      <c r="O454" s="1" t="s">
        <v>56</v>
      </c>
      <c r="P454" s="1" t="s">
        <v>108</v>
      </c>
      <c r="Q454" s="1" t="s">
        <v>139</v>
      </c>
      <c r="R454" s="1" t="s">
        <v>639</v>
      </c>
      <c r="S454" s="1" t="str">
        <f t="shared" si="15"/>
        <v>SOTOMAYOR MACHACA, RUTH</v>
      </c>
      <c r="T454" s="1" t="s">
        <v>790</v>
      </c>
      <c r="U454" s="1" t="s">
        <v>39</v>
      </c>
      <c r="V454" s="1" t="s">
        <v>52</v>
      </c>
      <c r="W454" s="1" t="s">
        <v>3045</v>
      </c>
      <c r="X454" s="3">
        <v>22667</v>
      </c>
      <c r="Y454" s="1" t="s">
        <v>3046</v>
      </c>
      <c r="AB454" s="1" t="s">
        <v>41</v>
      </c>
      <c r="AC454" s="1" t="s">
        <v>102</v>
      </c>
      <c r="AD454" s="1" t="s">
        <v>43</v>
      </c>
    </row>
    <row r="455" spans="1:30" x14ac:dyDescent="0.2">
      <c r="A455" s="1" t="str">
        <f t="shared" si="14"/>
        <v>1112114431E0</v>
      </c>
      <c r="B455" s="1" t="s">
        <v>28</v>
      </c>
      <c r="C455" s="1" t="s">
        <v>29</v>
      </c>
      <c r="D455" s="1" t="s">
        <v>30</v>
      </c>
      <c r="E455" s="1" t="s">
        <v>31</v>
      </c>
      <c r="F455" s="1" t="s">
        <v>2607</v>
      </c>
      <c r="G455" s="1" t="s">
        <v>2608</v>
      </c>
      <c r="H455" s="1" t="s">
        <v>1183</v>
      </c>
      <c r="I455" s="1" t="s">
        <v>2609</v>
      </c>
      <c r="J455" s="1" t="s">
        <v>3047</v>
      </c>
      <c r="K455" s="1" t="s">
        <v>97</v>
      </c>
      <c r="L455" s="1" t="s">
        <v>788</v>
      </c>
      <c r="M455" s="1" t="s">
        <v>3048</v>
      </c>
      <c r="N455" s="1" t="s">
        <v>46</v>
      </c>
      <c r="O455" s="1" t="s">
        <v>56</v>
      </c>
      <c r="P455" s="1" t="s">
        <v>141</v>
      </c>
      <c r="Q455" s="1" t="s">
        <v>1173</v>
      </c>
      <c r="R455" s="1" t="s">
        <v>3049</v>
      </c>
      <c r="S455" s="1" t="str">
        <f t="shared" si="15"/>
        <v>CRUZ ASCENCIO, JAIME ANDRES</v>
      </c>
      <c r="T455" s="1" t="s">
        <v>790</v>
      </c>
      <c r="U455" s="1" t="s">
        <v>39</v>
      </c>
      <c r="V455" s="1" t="s">
        <v>52</v>
      </c>
      <c r="W455" s="1" t="s">
        <v>3050</v>
      </c>
      <c r="X455" s="3">
        <v>23711</v>
      </c>
      <c r="Y455" s="1" t="s">
        <v>3051</v>
      </c>
      <c r="AB455" s="1" t="s">
        <v>41</v>
      </c>
      <c r="AC455" s="1" t="s">
        <v>102</v>
      </c>
      <c r="AD455" s="1" t="s">
        <v>43</v>
      </c>
    </row>
    <row r="456" spans="1:30" x14ac:dyDescent="0.2">
      <c r="A456" s="1" t="str">
        <f t="shared" si="14"/>
        <v>1112114451E2</v>
      </c>
      <c r="B456" s="1" t="s">
        <v>28</v>
      </c>
      <c r="C456" s="1" t="s">
        <v>29</v>
      </c>
      <c r="D456" s="1" t="s">
        <v>30</v>
      </c>
      <c r="E456" s="1" t="s">
        <v>31</v>
      </c>
      <c r="F456" s="1" t="s">
        <v>2607</v>
      </c>
      <c r="G456" s="1" t="s">
        <v>2608</v>
      </c>
      <c r="H456" s="1" t="s">
        <v>1183</v>
      </c>
      <c r="I456" s="1" t="s">
        <v>2609</v>
      </c>
      <c r="J456" s="1" t="s">
        <v>3052</v>
      </c>
      <c r="K456" s="1" t="s">
        <v>97</v>
      </c>
      <c r="L456" s="1" t="s">
        <v>788</v>
      </c>
      <c r="M456" s="1" t="s">
        <v>840</v>
      </c>
      <c r="N456" s="1" t="s">
        <v>46</v>
      </c>
      <c r="O456" s="1" t="s">
        <v>56</v>
      </c>
      <c r="P456" s="1" t="s">
        <v>167</v>
      </c>
      <c r="Q456" s="1" t="s">
        <v>203</v>
      </c>
      <c r="R456" s="1" t="s">
        <v>898</v>
      </c>
      <c r="S456" s="1" t="str">
        <f t="shared" si="15"/>
        <v>GOMEZ APAZA, ERNESTO</v>
      </c>
      <c r="T456" s="1" t="s">
        <v>790</v>
      </c>
      <c r="U456" s="1" t="s">
        <v>39</v>
      </c>
      <c r="V456" s="1" t="s">
        <v>52</v>
      </c>
      <c r="W456" s="1" t="s">
        <v>3053</v>
      </c>
      <c r="X456" s="3">
        <v>20678</v>
      </c>
      <c r="Y456" s="1" t="s">
        <v>3054</v>
      </c>
      <c r="AB456" s="1" t="s">
        <v>41</v>
      </c>
      <c r="AC456" s="1" t="s">
        <v>102</v>
      </c>
      <c r="AD456" s="1" t="s">
        <v>43</v>
      </c>
    </row>
    <row r="457" spans="1:30" x14ac:dyDescent="0.2">
      <c r="A457" s="1" t="str">
        <f t="shared" si="14"/>
        <v>1112114461E2</v>
      </c>
      <c r="B457" s="1" t="s">
        <v>28</v>
      </c>
      <c r="C457" s="1" t="s">
        <v>29</v>
      </c>
      <c r="D457" s="1" t="s">
        <v>30</v>
      </c>
      <c r="E457" s="1" t="s">
        <v>31</v>
      </c>
      <c r="F457" s="1" t="s">
        <v>2607</v>
      </c>
      <c r="G457" s="1" t="s">
        <v>2608</v>
      </c>
      <c r="H457" s="1" t="s">
        <v>1183</v>
      </c>
      <c r="I457" s="1" t="s">
        <v>2609</v>
      </c>
      <c r="J457" s="1" t="s">
        <v>3055</v>
      </c>
      <c r="K457" s="1" t="s">
        <v>97</v>
      </c>
      <c r="L457" s="1" t="s">
        <v>788</v>
      </c>
      <c r="M457" s="1" t="s">
        <v>1820</v>
      </c>
      <c r="N457" s="1" t="s">
        <v>46</v>
      </c>
      <c r="O457" s="1" t="s">
        <v>56</v>
      </c>
      <c r="P457" s="1" t="s">
        <v>88</v>
      </c>
      <c r="Q457" s="1" t="s">
        <v>1086</v>
      </c>
      <c r="R457" s="1" t="s">
        <v>652</v>
      </c>
      <c r="S457" s="1" t="str">
        <f t="shared" si="15"/>
        <v>LARICO CALCINA, WILFREDO</v>
      </c>
      <c r="T457" s="1" t="s">
        <v>790</v>
      </c>
      <c r="U457" s="1" t="s">
        <v>39</v>
      </c>
      <c r="V457" s="1" t="s">
        <v>52</v>
      </c>
      <c r="W457" s="1" t="s">
        <v>3056</v>
      </c>
      <c r="X457" s="3">
        <v>19978</v>
      </c>
      <c r="Y457" s="1" t="s">
        <v>3057</v>
      </c>
      <c r="AB457" s="1" t="s">
        <v>41</v>
      </c>
      <c r="AC457" s="1" t="s">
        <v>102</v>
      </c>
      <c r="AD457" s="1" t="s">
        <v>43</v>
      </c>
    </row>
    <row r="458" spans="1:30" x14ac:dyDescent="0.2">
      <c r="A458" s="1" t="str">
        <f t="shared" si="14"/>
        <v>1112114471E1</v>
      </c>
      <c r="B458" s="1" t="s">
        <v>28</v>
      </c>
      <c r="C458" s="1" t="s">
        <v>29</v>
      </c>
      <c r="D458" s="1" t="s">
        <v>30</v>
      </c>
      <c r="E458" s="1" t="s">
        <v>31</v>
      </c>
      <c r="F458" s="1" t="s">
        <v>2607</v>
      </c>
      <c r="G458" s="1" t="s">
        <v>2608</v>
      </c>
      <c r="H458" s="1" t="s">
        <v>1183</v>
      </c>
      <c r="I458" s="1" t="s">
        <v>2609</v>
      </c>
      <c r="J458" s="1" t="s">
        <v>3058</v>
      </c>
      <c r="K458" s="1" t="s">
        <v>97</v>
      </c>
      <c r="L458" s="1" t="s">
        <v>788</v>
      </c>
      <c r="M458" s="1" t="s">
        <v>1659</v>
      </c>
      <c r="N458" s="1" t="s">
        <v>46</v>
      </c>
      <c r="O458" s="1" t="s">
        <v>56</v>
      </c>
      <c r="P458" s="1" t="s">
        <v>114</v>
      </c>
      <c r="Q458" s="1" t="s">
        <v>748</v>
      </c>
      <c r="R458" s="1" t="s">
        <v>3059</v>
      </c>
      <c r="S458" s="1" t="str">
        <f t="shared" si="15"/>
        <v>MAMANI INQUILLA, CARLOS JACINTO</v>
      </c>
      <c r="T458" s="1" t="s">
        <v>790</v>
      </c>
      <c r="U458" s="1" t="s">
        <v>39</v>
      </c>
      <c r="V458" s="1" t="s">
        <v>52</v>
      </c>
      <c r="W458" s="1" t="s">
        <v>3060</v>
      </c>
      <c r="X458" s="3">
        <v>23265</v>
      </c>
      <c r="Y458" s="1" t="s">
        <v>3061</v>
      </c>
      <c r="AB458" s="1" t="s">
        <v>41</v>
      </c>
      <c r="AC458" s="1" t="s">
        <v>102</v>
      </c>
      <c r="AD458" s="1" t="s">
        <v>43</v>
      </c>
    </row>
    <row r="459" spans="1:30" x14ac:dyDescent="0.2">
      <c r="A459" s="1" t="str">
        <f t="shared" si="14"/>
        <v>1112114401E4</v>
      </c>
      <c r="B459" s="1" t="s">
        <v>28</v>
      </c>
      <c r="C459" s="1" t="s">
        <v>29</v>
      </c>
      <c r="D459" s="1" t="s">
        <v>30</v>
      </c>
      <c r="E459" s="1" t="s">
        <v>31</v>
      </c>
      <c r="F459" s="1" t="s">
        <v>2607</v>
      </c>
      <c r="G459" s="1" t="s">
        <v>2608</v>
      </c>
      <c r="H459" s="1" t="s">
        <v>1183</v>
      </c>
      <c r="I459" s="1" t="s">
        <v>2609</v>
      </c>
      <c r="J459" s="1" t="s">
        <v>3062</v>
      </c>
      <c r="K459" s="1" t="s">
        <v>97</v>
      </c>
      <c r="L459" s="1" t="s">
        <v>98</v>
      </c>
      <c r="M459" s="1" t="s">
        <v>1419</v>
      </c>
      <c r="N459" s="1" t="s">
        <v>46</v>
      </c>
      <c r="O459" s="1" t="s">
        <v>56</v>
      </c>
      <c r="P459" s="1" t="s">
        <v>564</v>
      </c>
      <c r="Q459" s="1" t="s">
        <v>1168</v>
      </c>
      <c r="R459" s="1" t="s">
        <v>3063</v>
      </c>
      <c r="S459" s="1" t="str">
        <f t="shared" si="15"/>
        <v>SALAZAR MOGROVEJO, WENCESLAO MATEO</v>
      </c>
      <c r="T459" s="1" t="s">
        <v>107</v>
      </c>
      <c r="U459" s="1" t="s">
        <v>39</v>
      </c>
      <c r="V459" s="1" t="s">
        <v>52</v>
      </c>
      <c r="W459" s="1" t="s">
        <v>3064</v>
      </c>
      <c r="X459" s="3">
        <v>21814</v>
      </c>
      <c r="Y459" s="1" t="s">
        <v>3065</v>
      </c>
      <c r="AB459" s="1" t="s">
        <v>41</v>
      </c>
      <c r="AC459" s="1" t="s">
        <v>102</v>
      </c>
      <c r="AD459" s="1" t="s">
        <v>43</v>
      </c>
    </row>
    <row r="460" spans="1:30" x14ac:dyDescent="0.2">
      <c r="A460" s="1" t="str">
        <f t="shared" si="14"/>
        <v>1112114411E2</v>
      </c>
      <c r="B460" s="1" t="s">
        <v>28</v>
      </c>
      <c r="C460" s="1" t="s">
        <v>29</v>
      </c>
      <c r="D460" s="1" t="s">
        <v>30</v>
      </c>
      <c r="E460" s="1" t="s">
        <v>31</v>
      </c>
      <c r="F460" s="1" t="s">
        <v>2607</v>
      </c>
      <c r="G460" s="1" t="s">
        <v>2608</v>
      </c>
      <c r="H460" s="1" t="s">
        <v>1183</v>
      </c>
      <c r="I460" s="1" t="s">
        <v>2609</v>
      </c>
      <c r="J460" s="1" t="s">
        <v>3066</v>
      </c>
      <c r="K460" s="1" t="s">
        <v>97</v>
      </c>
      <c r="L460" s="1" t="s">
        <v>98</v>
      </c>
      <c r="M460" s="1" t="s">
        <v>99</v>
      </c>
      <c r="N460" s="1" t="s">
        <v>46</v>
      </c>
      <c r="O460" s="1" t="s">
        <v>56</v>
      </c>
      <c r="P460" s="1" t="s">
        <v>320</v>
      </c>
      <c r="Q460" s="1" t="s">
        <v>272</v>
      </c>
      <c r="R460" s="1" t="s">
        <v>3067</v>
      </c>
      <c r="S460" s="1" t="str">
        <f t="shared" si="15"/>
        <v>AGUILAR SALAS, WALTER ARTURO</v>
      </c>
      <c r="T460" s="1" t="s">
        <v>202</v>
      </c>
      <c r="U460" s="1" t="s">
        <v>39</v>
      </c>
      <c r="V460" s="1" t="s">
        <v>52</v>
      </c>
      <c r="W460" s="1" t="s">
        <v>3068</v>
      </c>
      <c r="X460" s="3">
        <v>22955</v>
      </c>
      <c r="Y460" s="1" t="s">
        <v>3069</v>
      </c>
      <c r="AB460" s="1" t="s">
        <v>41</v>
      </c>
      <c r="AC460" s="1" t="s">
        <v>102</v>
      </c>
      <c r="AD460" s="1" t="s">
        <v>43</v>
      </c>
    </row>
    <row r="461" spans="1:30" x14ac:dyDescent="0.2">
      <c r="A461" s="1" t="str">
        <f t="shared" si="14"/>
        <v>1112114411E6</v>
      </c>
      <c r="B461" s="1" t="s">
        <v>28</v>
      </c>
      <c r="C461" s="1" t="s">
        <v>29</v>
      </c>
      <c r="D461" s="1" t="s">
        <v>30</v>
      </c>
      <c r="E461" s="1" t="s">
        <v>31</v>
      </c>
      <c r="F461" s="1" t="s">
        <v>2607</v>
      </c>
      <c r="G461" s="1" t="s">
        <v>2608</v>
      </c>
      <c r="H461" s="1" t="s">
        <v>1183</v>
      </c>
      <c r="I461" s="1" t="s">
        <v>2609</v>
      </c>
      <c r="J461" s="1" t="s">
        <v>3070</v>
      </c>
      <c r="K461" s="1" t="s">
        <v>97</v>
      </c>
      <c r="L461" s="1" t="s">
        <v>98</v>
      </c>
      <c r="M461" s="1" t="s">
        <v>1419</v>
      </c>
      <c r="N461" s="1" t="s">
        <v>46</v>
      </c>
      <c r="O461" s="1" t="s">
        <v>56</v>
      </c>
      <c r="P461" s="1" t="s">
        <v>755</v>
      </c>
      <c r="Q461" s="1" t="s">
        <v>114</v>
      </c>
      <c r="R461" s="1" t="s">
        <v>1080</v>
      </c>
      <c r="S461" s="1" t="str">
        <f t="shared" si="15"/>
        <v>ARI MAMANI, LEONCIO</v>
      </c>
      <c r="T461" s="1" t="s">
        <v>107</v>
      </c>
      <c r="U461" s="1" t="s">
        <v>39</v>
      </c>
      <c r="V461" s="1" t="s">
        <v>52</v>
      </c>
      <c r="W461" s="1" t="s">
        <v>3071</v>
      </c>
      <c r="X461" s="3">
        <v>21186</v>
      </c>
      <c r="Y461" s="1" t="s">
        <v>3072</v>
      </c>
      <c r="AB461" s="1" t="s">
        <v>41</v>
      </c>
      <c r="AC461" s="1" t="s">
        <v>102</v>
      </c>
      <c r="AD461" s="1" t="s">
        <v>43</v>
      </c>
    </row>
    <row r="462" spans="1:30" x14ac:dyDescent="0.2">
      <c r="A462" s="1" t="str">
        <f t="shared" si="14"/>
        <v>1112114421E0</v>
      </c>
      <c r="B462" s="1" t="s">
        <v>28</v>
      </c>
      <c r="C462" s="1" t="s">
        <v>29</v>
      </c>
      <c r="D462" s="1" t="s">
        <v>30</v>
      </c>
      <c r="E462" s="1" t="s">
        <v>31</v>
      </c>
      <c r="F462" s="1" t="s">
        <v>2607</v>
      </c>
      <c r="G462" s="1" t="s">
        <v>2608</v>
      </c>
      <c r="H462" s="1" t="s">
        <v>1183</v>
      </c>
      <c r="I462" s="1" t="s">
        <v>2609</v>
      </c>
      <c r="J462" s="1" t="s">
        <v>3073</v>
      </c>
      <c r="K462" s="1" t="s">
        <v>97</v>
      </c>
      <c r="L462" s="1" t="s">
        <v>98</v>
      </c>
      <c r="M462" s="1" t="s">
        <v>99</v>
      </c>
      <c r="N462" s="1" t="s">
        <v>46</v>
      </c>
      <c r="O462" s="1" t="s">
        <v>56</v>
      </c>
      <c r="P462" s="1" t="s">
        <v>280</v>
      </c>
      <c r="Q462" s="1" t="s">
        <v>114</v>
      </c>
      <c r="R462" s="1" t="s">
        <v>3074</v>
      </c>
      <c r="S462" s="1" t="str">
        <f t="shared" si="15"/>
        <v>CHATA MAMANI, GUIDO DANTE</v>
      </c>
      <c r="T462" s="1" t="s">
        <v>185</v>
      </c>
      <c r="U462" s="1" t="s">
        <v>39</v>
      </c>
      <c r="V462" s="1" t="s">
        <v>52</v>
      </c>
      <c r="W462" s="1" t="s">
        <v>3075</v>
      </c>
      <c r="X462" s="3">
        <v>21446</v>
      </c>
      <c r="Y462" s="1" t="s">
        <v>3076</v>
      </c>
      <c r="AB462" s="1" t="s">
        <v>41</v>
      </c>
      <c r="AC462" s="1" t="s">
        <v>102</v>
      </c>
      <c r="AD462" s="1" t="s">
        <v>43</v>
      </c>
    </row>
    <row r="463" spans="1:30" x14ac:dyDescent="0.2">
      <c r="A463" s="1" t="str">
        <f t="shared" si="14"/>
        <v>1112114421E9</v>
      </c>
      <c r="B463" s="1" t="s">
        <v>28</v>
      </c>
      <c r="C463" s="1" t="s">
        <v>29</v>
      </c>
      <c r="D463" s="1" t="s">
        <v>30</v>
      </c>
      <c r="E463" s="1" t="s">
        <v>31</v>
      </c>
      <c r="F463" s="1" t="s">
        <v>2607</v>
      </c>
      <c r="G463" s="1" t="s">
        <v>2608</v>
      </c>
      <c r="H463" s="1" t="s">
        <v>1183</v>
      </c>
      <c r="I463" s="1" t="s">
        <v>2609</v>
      </c>
      <c r="J463" s="1" t="s">
        <v>3077</v>
      </c>
      <c r="K463" s="1" t="s">
        <v>97</v>
      </c>
      <c r="L463" s="1" t="s">
        <v>98</v>
      </c>
      <c r="M463" s="1" t="s">
        <v>99</v>
      </c>
      <c r="N463" s="1" t="s">
        <v>46</v>
      </c>
      <c r="O463" s="1" t="s">
        <v>56</v>
      </c>
      <c r="P463" s="1" t="s">
        <v>802</v>
      </c>
      <c r="Q463" s="1" t="s">
        <v>273</v>
      </c>
      <c r="R463" s="1" t="s">
        <v>1116</v>
      </c>
      <c r="S463" s="1" t="str">
        <f t="shared" si="15"/>
        <v>CCUNO MAYTA, FELICITAS</v>
      </c>
      <c r="T463" s="1" t="s">
        <v>107</v>
      </c>
      <c r="U463" s="1" t="s">
        <v>39</v>
      </c>
      <c r="V463" s="1" t="s">
        <v>52</v>
      </c>
      <c r="W463" s="1" t="s">
        <v>3078</v>
      </c>
      <c r="X463" s="3">
        <v>21377</v>
      </c>
      <c r="Y463" s="1" t="s">
        <v>3079</v>
      </c>
      <c r="AB463" s="1" t="s">
        <v>41</v>
      </c>
      <c r="AC463" s="1" t="s">
        <v>102</v>
      </c>
      <c r="AD463" s="1" t="s">
        <v>43</v>
      </c>
    </row>
    <row r="464" spans="1:30" x14ac:dyDescent="0.2">
      <c r="A464" s="1" t="str">
        <f t="shared" si="14"/>
        <v>1112114441E4</v>
      </c>
      <c r="B464" s="1" t="s">
        <v>28</v>
      </c>
      <c r="C464" s="1" t="s">
        <v>29</v>
      </c>
      <c r="D464" s="1" t="s">
        <v>30</v>
      </c>
      <c r="E464" s="1" t="s">
        <v>31</v>
      </c>
      <c r="F464" s="1" t="s">
        <v>2607</v>
      </c>
      <c r="G464" s="1" t="s">
        <v>2608</v>
      </c>
      <c r="H464" s="1" t="s">
        <v>1183</v>
      </c>
      <c r="I464" s="1" t="s">
        <v>2609</v>
      </c>
      <c r="J464" s="1" t="s">
        <v>3080</v>
      </c>
      <c r="K464" s="1" t="s">
        <v>97</v>
      </c>
      <c r="L464" s="1" t="s">
        <v>98</v>
      </c>
      <c r="M464" s="1" t="s">
        <v>791</v>
      </c>
      <c r="N464" s="1" t="s">
        <v>46</v>
      </c>
      <c r="O464" s="1" t="s">
        <v>56</v>
      </c>
      <c r="P464" s="1" t="s">
        <v>222</v>
      </c>
      <c r="Q464" s="1" t="s">
        <v>444</v>
      </c>
      <c r="R464" s="1" t="s">
        <v>3081</v>
      </c>
      <c r="S464" s="1" t="str">
        <f t="shared" si="15"/>
        <v>ESPEZUA BUSTINZA, GILMA DIANA</v>
      </c>
      <c r="T464" s="1" t="s">
        <v>107</v>
      </c>
      <c r="U464" s="1" t="s">
        <v>39</v>
      </c>
      <c r="V464" s="1" t="s">
        <v>52</v>
      </c>
      <c r="W464" s="1" t="s">
        <v>3082</v>
      </c>
      <c r="X464" s="3">
        <v>20610</v>
      </c>
      <c r="Y464" s="1" t="s">
        <v>3083</v>
      </c>
      <c r="AB464" s="1" t="s">
        <v>41</v>
      </c>
      <c r="AC464" s="1" t="s">
        <v>102</v>
      </c>
      <c r="AD464" s="1" t="s">
        <v>43</v>
      </c>
    </row>
    <row r="465" spans="1:30" x14ac:dyDescent="0.2">
      <c r="A465" s="1" t="str">
        <f t="shared" si="14"/>
        <v>1112114451E4</v>
      </c>
      <c r="B465" s="1" t="s">
        <v>28</v>
      </c>
      <c r="C465" s="1" t="s">
        <v>29</v>
      </c>
      <c r="D465" s="1" t="s">
        <v>30</v>
      </c>
      <c r="E465" s="1" t="s">
        <v>31</v>
      </c>
      <c r="F465" s="1" t="s">
        <v>2607</v>
      </c>
      <c r="G465" s="1" t="s">
        <v>2608</v>
      </c>
      <c r="H465" s="1" t="s">
        <v>1183</v>
      </c>
      <c r="I465" s="1" t="s">
        <v>2609</v>
      </c>
      <c r="J465" s="1" t="s">
        <v>3084</v>
      </c>
      <c r="K465" s="1" t="s">
        <v>97</v>
      </c>
      <c r="L465" s="1" t="s">
        <v>98</v>
      </c>
      <c r="M465" s="1" t="s">
        <v>2585</v>
      </c>
      <c r="N465" s="1" t="s">
        <v>46</v>
      </c>
      <c r="O465" s="1" t="s">
        <v>3085</v>
      </c>
      <c r="P465" s="1" t="s">
        <v>320</v>
      </c>
      <c r="Q465" s="1" t="s">
        <v>343</v>
      </c>
      <c r="R465" s="1" t="s">
        <v>888</v>
      </c>
      <c r="S465" s="1" t="str">
        <f t="shared" si="15"/>
        <v>AGUILAR VARGAS, BERTHA</v>
      </c>
      <c r="T465" s="1" t="s">
        <v>333</v>
      </c>
      <c r="U465" s="1" t="s">
        <v>39</v>
      </c>
      <c r="V465" s="1" t="s">
        <v>52</v>
      </c>
      <c r="W465" s="1" t="s">
        <v>3086</v>
      </c>
      <c r="X465" s="3">
        <v>28112</v>
      </c>
      <c r="Y465" s="1" t="s">
        <v>3087</v>
      </c>
      <c r="Z465" s="3">
        <v>42373</v>
      </c>
      <c r="AA465" s="3">
        <v>42735</v>
      </c>
      <c r="AB465" s="1" t="s">
        <v>41</v>
      </c>
      <c r="AC465" s="1" t="s">
        <v>102</v>
      </c>
      <c r="AD465" s="1" t="s">
        <v>43</v>
      </c>
    </row>
    <row r="466" spans="1:30" x14ac:dyDescent="0.2">
      <c r="A466" s="1" t="str">
        <f t="shared" si="14"/>
        <v>1112114451E5</v>
      </c>
      <c r="B466" s="1" t="s">
        <v>28</v>
      </c>
      <c r="C466" s="1" t="s">
        <v>29</v>
      </c>
      <c r="D466" s="1" t="s">
        <v>30</v>
      </c>
      <c r="E466" s="1" t="s">
        <v>31</v>
      </c>
      <c r="F466" s="1" t="s">
        <v>2607</v>
      </c>
      <c r="G466" s="1" t="s">
        <v>2608</v>
      </c>
      <c r="H466" s="1" t="s">
        <v>1183</v>
      </c>
      <c r="I466" s="1" t="s">
        <v>2609</v>
      </c>
      <c r="J466" s="1" t="s">
        <v>3088</v>
      </c>
      <c r="K466" s="1" t="s">
        <v>97</v>
      </c>
      <c r="L466" s="1" t="s">
        <v>98</v>
      </c>
      <c r="M466" s="1" t="s">
        <v>99</v>
      </c>
      <c r="N466" s="1" t="s">
        <v>46</v>
      </c>
      <c r="O466" s="1" t="s">
        <v>56</v>
      </c>
      <c r="P466" s="1" t="s">
        <v>595</v>
      </c>
      <c r="Q466" s="1" t="s">
        <v>114</v>
      </c>
      <c r="R466" s="1" t="s">
        <v>450</v>
      </c>
      <c r="S466" s="1" t="str">
        <f t="shared" si="15"/>
        <v>HUARCAYA MAMANI, VICTOR</v>
      </c>
      <c r="T466" s="1" t="s">
        <v>185</v>
      </c>
      <c r="U466" s="1" t="s">
        <v>39</v>
      </c>
      <c r="V466" s="1" t="s">
        <v>52</v>
      </c>
      <c r="W466" s="1" t="s">
        <v>3089</v>
      </c>
      <c r="X466" s="3">
        <v>17823</v>
      </c>
      <c r="Y466" s="1" t="s">
        <v>3090</v>
      </c>
      <c r="AB466" s="1" t="s">
        <v>41</v>
      </c>
      <c r="AC466" s="1" t="s">
        <v>102</v>
      </c>
      <c r="AD466" s="1" t="s">
        <v>43</v>
      </c>
    </row>
    <row r="467" spans="1:30" x14ac:dyDescent="0.2">
      <c r="A467" s="1" t="str">
        <f t="shared" si="14"/>
        <v>1112114451E9</v>
      </c>
      <c r="B467" s="1" t="s">
        <v>28</v>
      </c>
      <c r="C467" s="1" t="s">
        <v>29</v>
      </c>
      <c r="D467" s="1" t="s">
        <v>30</v>
      </c>
      <c r="E467" s="1" t="s">
        <v>31</v>
      </c>
      <c r="F467" s="1" t="s">
        <v>2607</v>
      </c>
      <c r="G467" s="1" t="s">
        <v>2608</v>
      </c>
      <c r="H467" s="1" t="s">
        <v>1183</v>
      </c>
      <c r="I467" s="1" t="s">
        <v>2609</v>
      </c>
      <c r="J467" s="1" t="s">
        <v>3091</v>
      </c>
      <c r="K467" s="1" t="s">
        <v>97</v>
      </c>
      <c r="L467" s="1" t="s">
        <v>98</v>
      </c>
      <c r="M467" s="1" t="s">
        <v>99</v>
      </c>
      <c r="N467" s="1" t="s">
        <v>46</v>
      </c>
      <c r="O467" s="1" t="s">
        <v>56</v>
      </c>
      <c r="P467" s="1" t="s">
        <v>3092</v>
      </c>
      <c r="Q467" s="1" t="s">
        <v>161</v>
      </c>
      <c r="R467" s="1" t="s">
        <v>106</v>
      </c>
      <c r="S467" s="1" t="str">
        <f t="shared" si="15"/>
        <v>ISTAÑA RAMOS, ESTEBAN</v>
      </c>
      <c r="T467" s="1" t="s">
        <v>185</v>
      </c>
      <c r="U467" s="1" t="s">
        <v>39</v>
      </c>
      <c r="V467" s="1" t="s">
        <v>52</v>
      </c>
      <c r="W467" s="1" t="s">
        <v>3093</v>
      </c>
      <c r="X467" s="3">
        <v>20086</v>
      </c>
      <c r="Y467" s="1" t="s">
        <v>3094</v>
      </c>
      <c r="AB467" s="1" t="s">
        <v>41</v>
      </c>
      <c r="AC467" s="1" t="s">
        <v>102</v>
      </c>
      <c r="AD467" s="1" t="s">
        <v>43</v>
      </c>
    </row>
    <row r="468" spans="1:30" x14ac:dyDescent="0.2">
      <c r="A468" s="1" t="str">
        <f t="shared" si="14"/>
        <v>1112114461E1</v>
      </c>
      <c r="B468" s="1" t="s">
        <v>28</v>
      </c>
      <c r="C468" s="1" t="s">
        <v>29</v>
      </c>
      <c r="D468" s="1" t="s">
        <v>30</v>
      </c>
      <c r="E468" s="1" t="s">
        <v>31</v>
      </c>
      <c r="F468" s="1" t="s">
        <v>2607</v>
      </c>
      <c r="G468" s="1" t="s">
        <v>2608</v>
      </c>
      <c r="H468" s="1" t="s">
        <v>1183</v>
      </c>
      <c r="I468" s="1" t="s">
        <v>2609</v>
      </c>
      <c r="J468" s="1" t="s">
        <v>3095</v>
      </c>
      <c r="K468" s="1" t="s">
        <v>97</v>
      </c>
      <c r="L468" s="1" t="s">
        <v>98</v>
      </c>
      <c r="M468" s="1" t="s">
        <v>791</v>
      </c>
      <c r="N468" s="1" t="s">
        <v>46</v>
      </c>
      <c r="O468" s="1" t="s">
        <v>56</v>
      </c>
      <c r="P468" s="1" t="s">
        <v>996</v>
      </c>
      <c r="Q468" s="1" t="s">
        <v>997</v>
      </c>
      <c r="R468" s="1" t="s">
        <v>3096</v>
      </c>
      <c r="S468" s="1" t="str">
        <f t="shared" si="15"/>
        <v>LANDA GAMIO, AGUSTA FLORENCIA</v>
      </c>
      <c r="T468" s="1" t="s">
        <v>839</v>
      </c>
      <c r="U468" s="1" t="s">
        <v>39</v>
      </c>
      <c r="V468" s="1" t="s">
        <v>52</v>
      </c>
      <c r="W468" s="1" t="s">
        <v>3097</v>
      </c>
      <c r="X468" s="3">
        <v>24068</v>
      </c>
      <c r="Y468" s="1" t="s">
        <v>3098</v>
      </c>
      <c r="AB468" s="1" t="s">
        <v>41</v>
      </c>
      <c r="AC468" s="1" t="s">
        <v>102</v>
      </c>
      <c r="AD468" s="1" t="s">
        <v>43</v>
      </c>
    </row>
    <row r="469" spans="1:30" x14ac:dyDescent="0.2">
      <c r="A469" s="1" t="str">
        <f t="shared" si="14"/>
        <v>1112114461E9</v>
      </c>
      <c r="B469" s="1" t="s">
        <v>28</v>
      </c>
      <c r="C469" s="1" t="s">
        <v>29</v>
      </c>
      <c r="D469" s="1" t="s">
        <v>30</v>
      </c>
      <c r="E469" s="1" t="s">
        <v>31</v>
      </c>
      <c r="F469" s="1" t="s">
        <v>2607</v>
      </c>
      <c r="G469" s="1" t="s">
        <v>2608</v>
      </c>
      <c r="H469" s="1" t="s">
        <v>1183</v>
      </c>
      <c r="I469" s="1" t="s">
        <v>2609</v>
      </c>
      <c r="J469" s="1" t="s">
        <v>3099</v>
      </c>
      <c r="K469" s="1" t="s">
        <v>97</v>
      </c>
      <c r="L469" s="1" t="s">
        <v>98</v>
      </c>
      <c r="M469" s="1" t="s">
        <v>99</v>
      </c>
      <c r="N469" s="1" t="s">
        <v>46</v>
      </c>
      <c r="O469" s="1" t="s">
        <v>56</v>
      </c>
      <c r="P469" s="1" t="s">
        <v>114</v>
      </c>
      <c r="Q469" s="1" t="s">
        <v>520</v>
      </c>
      <c r="R469" s="1" t="s">
        <v>823</v>
      </c>
      <c r="S469" s="1" t="str">
        <f t="shared" si="15"/>
        <v>MAMANI CAHUI, ANDRES</v>
      </c>
      <c r="T469" s="1" t="s">
        <v>107</v>
      </c>
      <c r="U469" s="1" t="s">
        <v>39</v>
      </c>
      <c r="V469" s="1" t="s">
        <v>52</v>
      </c>
      <c r="W469" s="1" t="s">
        <v>3100</v>
      </c>
      <c r="X469" s="3">
        <v>19907</v>
      </c>
      <c r="Y469" s="1" t="s">
        <v>3101</v>
      </c>
      <c r="AB469" s="1" t="s">
        <v>41</v>
      </c>
      <c r="AC469" s="1" t="s">
        <v>102</v>
      </c>
      <c r="AD469" s="1" t="s">
        <v>43</v>
      </c>
    </row>
    <row r="470" spans="1:30" x14ac:dyDescent="0.2">
      <c r="A470" s="1" t="str">
        <f t="shared" si="14"/>
        <v>1112114471E4</v>
      </c>
      <c r="B470" s="1" t="s">
        <v>28</v>
      </c>
      <c r="C470" s="1" t="s">
        <v>29</v>
      </c>
      <c r="D470" s="1" t="s">
        <v>30</v>
      </c>
      <c r="E470" s="1" t="s">
        <v>31</v>
      </c>
      <c r="F470" s="1" t="s">
        <v>2607</v>
      </c>
      <c r="G470" s="1" t="s">
        <v>2608</v>
      </c>
      <c r="H470" s="1" t="s">
        <v>1183</v>
      </c>
      <c r="I470" s="1" t="s">
        <v>2609</v>
      </c>
      <c r="J470" s="1" t="s">
        <v>3102</v>
      </c>
      <c r="K470" s="1" t="s">
        <v>97</v>
      </c>
      <c r="L470" s="1" t="s">
        <v>98</v>
      </c>
      <c r="M470" s="1" t="s">
        <v>1419</v>
      </c>
      <c r="N470" s="1" t="s">
        <v>46</v>
      </c>
      <c r="O470" s="1" t="s">
        <v>56</v>
      </c>
      <c r="P470" s="1" t="s">
        <v>563</v>
      </c>
      <c r="Q470" s="1" t="s">
        <v>410</v>
      </c>
      <c r="R470" s="1" t="s">
        <v>489</v>
      </c>
      <c r="S470" s="1" t="str">
        <f t="shared" si="15"/>
        <v>MENDIZABAL CURASI, HERMELINDA</v>
      </c>
      <c r="T470" s="1" t="s">
        <v>333</v>
      </c>
      <c r="U470" s="1" t="s">
        <v>39</v>
      </c>
      <c r="V470" s="1" t="s">
        <v>52</v>
      </c>
      <c r="W470" s="1" t="s">
        <v>3103</v>
      </c>
      <c r="X470" s="3">
        <v>24302</v>
      </c>
      <c r="Y470" s="1" t="s">
        <v>3104</v>
      </c>
      <c r="AB470" s="1" t="s">
        <v>41</v>
      </c>
      <c r="AC470" s="1" t="s">
        <v>102</v>
      </c>
      <c r="AD470" s="1" t="s">
        <v>43</v>
      </c>
    </row>
    <row r="471" spans="1:30" x14ac:dyDescent="0.2">
      <c r="A471" s="1" t="str">
        <f t="shared" si="14"/>
        <v>1112114491E1</v>
      </c>
      <c r="B471" s="1" t="s">
        <v>28</v>
      </c>
      <c r="C471" s="1" t="s">
        <v>29</v>
      </c>
      <c r="D471" s="1" t="s">
        <v>30</v>
      </c>
      <c r="E471" s="1" t="s">
        <v>31</v>
      </c>
      <c r="F471" s="1" t="s">
        <v>2607</v>
      </c>
      <c r="G471" s="1" t="s">
        <v>2608</v>
      </c>
      <c r="H471" s="1" t="s">
        <v>1183</v>
      </c>
      <c r="I471" s="1" t="s">
        <v>2609</v>
      </c>
      <c r="J471" s="1" t="s">
        <v>3105</v>
      </c>
      <c r="K471" s="1" t="s">
        <v>97</v>
      </c>
      <c r="L471" s="1" t="s">
        <v>98</v>
      </c>
      <c r="M471" s="1" t="s">
        <v>99</v>
      </c>
      <c r="N471" s="1" t="s">
        <v>46</v>
      </c>
      <c r="O471" s="1" t="s">
        <v>56</v>
      </c>
      <c r="P471" s="1" t="s">
        <v>85</v>
      </c>
      <c r="Q471" s="1" t="s">
        <v>82</v>
      </c>
      <c r="R471" s="1" t="s">
        <v>3106</v>
      </c>
      <c r="S471" s="1" t="str">
        <f t="shared" si="15"/>
        <v>PINEDA QUISPE, HIGINIO</v>
      </c>
      <c r="T471" s="1" t="s">
        <v>790</v>
      </c>
      <c r="U471" s="1" t="s">
        <v>39</v>
      </c>
      <c r="V471" s="1" t="s">
        <v>52</v>
      </c>
      <c r="W471" s="1" t="s">
        <v>3107</v>
      </c>
      <c r="X471" s="3">
        <v>19734</v>
      </c>
      <c r="Y471" s="1" t="s">
        <v>3108</v>
      </c>
      <c r="AB471" s="1" t="s">
        <v>41</v>
      </c>
      <c r="AC471" s="1" t="s">
        <v>102</v>
      </c>
      <c r="AD471" s="1" t="s">
        <v>43</v>
      </c>
    </row>
    <row r="472" spans="1:30" x14ac:dyDescent="0.2">
      <c r="A472" s="1" t="str">
        <f t="shared" si="14"/>
        <v>1112114491E4</v>
      </c>
      <c r="B472" s="1" t="s">
        <v>28</v>
      </c>
      <c r="C472" s="1" t="s">
        <v>29</v>
      </c>
      <c r="D472" s="1" t="s">
        <v>30</v>
      </c>
      <c r="E472" s="1" t="s">
        <v>31</v>
      </c>
      <c r="F472" s="1" t="s">
        <v>2607</v>
      </c>
      <c r="G472" s="1" t="s">
        <v>2608</v>
      </c>
      <c r="H472" s="1" t="s">
        <v>1183</v>
      </c>
      <c r="I472" s="1" t="s">
        <v>2609</v>
      </c>
      <c r="J472" s="1" t="s">
        <v>3109</v>
      </c>
      <c r="K472" s="1" t="s">
        <v>97</v>
      </c>
      <c r="L472" s="1" t="s">
        <v>98</v>
      </c>
      <c r="M472" s="1" t="s">
        <v>791</v>
      </c>
      <c r="N472" s="1" t="s">
        <v>46</v>
      </c>
      <c r="O472" s="1" t="s">
        <v>3110</v>
      </c>
      <c r="P472" s="1" t="s">
        <v>3111</v>
      </c>
      <c r="Q472" s="1" t="s">
        <v>735</v>
      </c>
      <c r="R472" s="1" t="s">
        <v>3112</v>
      </c>
      <c r="S472" s="1" t="str">
        <f t="shared" si="15"/>
        <v>CHUPA OVIEDO, YOLANDA ADELA</v>
      </c>
      <c r="T472" s="1" t="s">
        <v>3113</v>
      </c>
      <c r="U472" s="1" t="s">
        <v>39</v>
      </c>
      <c r="V472" s="1" t="s">
        <v>52</v>
      </c>
      <c r="W472" s="1" t="s">
        <v>3114</v>
      </c>
      <c r="X472" s="3">
        <v>25517</v>
      </c>
      <c r="Y472" s="1" t="s">
        <v>3115</v>
      </c>
      <c r="AB472" s="1" t="s">
        <v>41</v>
      </c>
      <c r="AC472" s="1" t="s">
        <v>102</v>
      </c>
      <c r="AD472" s="1" t="s">
        <v>43</v>
      </c>
    </row>
    <row r="473" spans="1:30" x14ac:dyDescent="0.2">
      <c r="A473" s="1" t="str">
        <f t="shared" si="14"/>
        <v>1112114491E8</v>
      </c>
      <c r="B473" s="1" t="s">
        <v>28</v>
      </c>
      <c r="C473" s="1" t="s">
        <v>29</v>
      </c>
      <c r="D473" s="1" t="s">
        <v>30</v>
      </c>
      <c r="E473" s="1" t="s">
        <v>31</v>
      </c>
      <c r="F473" s="1" t="s">
        <v>2607</v>
      </c>
      <c r="G473" s="1" t="s">
        <v>2608</v>
      </c>
      <c r="H473" s="1" t="s">
        <v>1183</v>
      </c>
      <c r="I473" s="1" t="s">
        <v>2609</v>
      </c>
      <c r="J473" s="1" t="s">
        <v>3116</v>
      </c>
      <c r="K473" s="1" t="s">
        <v>97</v>
      </c>
      <c r="L473" s="1" t="s">
        <v>98</v>
      </c>
      <c r="M473" s="1" t="s">
        <v>103</v>
      </c>
      <c r="N473" s="1" t="s">
        <v>46</v>
      </c>
      <c r="O473" s="1" t="s">
        <v>56</v>
      </c>
      <c r="P473" s="1" t="s">
        <v>82</v>
      </c>
      <c r="Q473" s="1" t="s">
        <v>3117</v>
      </c>
      <c r="R473" s="1" t="s">
        <v>3118</v>
      </c>
      <c r="S473" s="1" t="str">
        <f t="shared" si="15"/>
        <v>QUISPE HAYMA, LAZARO</v>
      </c>
      <c r="T473" s="1" t="s">
        <v>202</v>
      </c>
      <c r="U473" s="1" t="s">
        <v>39</v>
      </c>
      <c r="V473" s="1" t="s">
        <v>52</v>
      </c>
      <c r="W473" s="1" t="s">
        <v>3119</v>
      </c>
      <c r="X473" s="3">
        <v>22632</v>
      </c>
      <c r="Y473" s="1" t="s">
        <v>3120</v>
      </c>
      <c r="AB473" s="1" t="s">
        <v>41</v>
      </c>
      <c r="AC473" s="1" t="s">
        <v>102</v>
      </c>
      <c r="AD473" s="1" t="s">
        <v>43</v>
      </c>
    </row>
    <row r="474" spans="1:30" x14ac:dyDescent="0.2">
      <c r="A474" s="1" t="str">
        <f t="shared" si="14"/>
        <v>1112124411E7</v>
      </c>
      <c r="B474" s="1" t="s">
        <v>28</v>
      </c>
      <c r="C474" s="1" t="s">
        <v>29</v>
      </c>
      <c r="D474" s="1" t="s">
        <v>30</v>
      </c>
      <c r="E474" s="1" t="s">
        <v>31</v>
      </c>
      <c r="F474" s="1" t="s">
        <v>2607</v>
      </c>
      <c r="G474" s="1" t="s">
        <v>2608</v>
      </c>
      <c r="H474" s="1" t="s">
        <v>1183</v>
      </c>
      <c r="I474" s="1" t="s">
        <v>2609</v>
      </c>
      <c r="J474" s="1" t="s">
        <v>3121</v>
      </c>
      <c r="K474" s="1" t="s">
        <v>97</v>
      </c>
      <c r="L474" s="1" t="s">
        <v>98</v>
      </c>
      <c r="M474" s="1" t="s">
        <v>99</v>
      </c>
      <c r="N474" s="1" t="s">
        <v>46</v>
      </c>
      <c r="O474" s="1" t="s">
        <v>56</v>
      </c>
      <c r="P474" s="1" t="s">
        <v>61</v>
      </c>
      <c r="Q474" s="1" t="s">
        <v>1130</v>
      </c>
      <c r="R474" s="1" t="s">
        <v>793</v>
      </c>
      <c r="S474" s="1" t="str">
        <f t="shared" si="15"/>
        <v>VILCA BAUTISTA, GERMAN</v>
      </c>
      <c r="T474" s="1" t="s">
        <v>107</v>
      </c>
      <c r="U474" s="1" t="s">
        <v>39</v>
      </c>
      <c r="V474" s="1" t="s">
        <v>52</v>
      </c>
      <c r="W474" s="1" t="s">
        <v>3122</v>
      </c>
      <c r="X474" s="3">
        <v>19117</v>
      </c>
      <c r="Y474" s="1" t="s">
        <v>3123</v>
      </c>
      <c r="AB474" s="1" t="s">
        <v>41</v>
      </c>
      <c r="AC474" s="1" t="s">
        <v>102</v>
      </c>
      <c r="AD474" s="1" t="s">
        <v>43</v>
      </c>
    </row>
    <row r="475" spans="1:30" x14ac:dyDescent="0.2">
      <c r="A475" s="1" t="str">
        <f t="shared" si="14"/>
        <v>1112124421E3</v>
      </c>
      <c r="B475" s="1" t="s">
        <v>28</v>
      </c>
      <c r="C475" s="1" t="s">
        <v>29</v>
      </c>
      <c r="D475" s="1" t="s">
        <v>30</v>
      </c>
      <c r="E475" s="1" t="s">
        <v>31</v>
      </c>
      <c r="F475" s="1" t="s">
        <v>2607</v>
      </c>
      <c r="G475" s="1" t="s">
        <v>2608</v>
      </c>
      <c r="H475" s="1" t="s">
        <v>1183</v>
      </c>
      <c r="I475" s="1" t="s">
        <v>2609</v>
      </c>
      <c r="J475" s="1" t="s">
        <v>3124</v>
      </c>
      <c r="K475" s="1" t="s">
        <v>97</v>
      </c>
      <c r="L475" s="1" t="s">
        <v>98</v>
      </c>
      <c r="M475" s="1" t="s">
        <v>99</v>
      </c>
      <c r="N475" s="1" t="s">
        <v>46</v>
      </c>
      <c r="O475" s="1" t="s">
        <v>270</v>
      </c>
      <c r="P475" s="1" t="s">
        <v>114</v>
      </c>
      <c r="Q475" s="1" t="s">
        <v>182</v>
      </c>
      <c r="R475" s="1" t="s">
        <v>574</v>
      </c>
      <c r="S475" s="1" t="str">
        <f t="shared" si="15"/>
        <v>MAMANI LOZA, JORGE</v>
      </c>
      <c r="T475" s="1" t="s">
        <v>109</v>
      </c>
      <c r="U475" s="1" t="s">
        <v>39</v>
      </c>
      <c r="V475" s="1" t="s">
        <v>52</v>
      </c>
      <c r="W475" s="1" t="s">
        <v>3125</v>
      </c>
      <c r="X475" s="3">
        <v>23581</v>
      </c>
      <c r="Y475" s="1" t="s">
        <v>3126</v>
      </c>
      <c r="AB475" s="1" t="s">
        <v>41</v>
      </c>
      <c r="AC475" s="1" t="s">
        <v>102</v>
      </c>
      <c r="AD475" s="1" t="s">
        <v>43</v>
      </c>
    </row>
    <row r="476" spans="1:30" x14ac:dyDescent="0.2">
      <c r="A476" s="1" t="str">
        <f t="shared" si="14"/>
        <v>1112124431E3</v>
      </c>
      <c r="B476" s="1" t="s">
        <v>28</v>
      </c>
      <c r="C476" s="1" t="s">
        <v>29</v>
      </c>
      <c r="D476" s="1" t="s">
        <v>30</v>
      </c>
      <c r="E476" s="1" t="s">
        <v>31</v>
      </c>
      <c r="F476" s="1" t="s">
        <v>2607</v>
      </c>
      <c r="G476" s="1" t="s">
        <v>2608</v>
      </c>
      <c r="H476" s="1" t="s">
        <v>1183</v>
      </c>
      <c r="I476" s="1" t="s">
        <v>2609</v>
      </c>
      <c r="J476" s="1" t="s">
        <v>3127</v>
      </c>
      <c r="K476" s="1" t="s">
        <v>97</v>
      </c>
      <c r="L476" s="1" t="s">
        <v>98</v>
      </c>
      <c r="M476" s="1" t="s">
        <v>99</v>
      </c>
      <c r="N476" s="1" t="s">
        <v>46</v>
      </c>
      <c r="O476" s="1" t="s">
        <v>56</v>
      </c>
      <c r="P476" s="1" t="s">
        <v>83</v>
      </c>
      <c r="Q476" s="1" t="s">
        <v>114</v>
      </c>
      <c r="R476" s="1" t="s">
        <v>442</v>
      </c>
      <c r="S476" s="1" t="str">
        <f t="shared" si="15"/>
        <v>CONDORI MAMANI, PABLO</v>
      </c>
      <c r="T476" s="1" t="s">
        <v>185</v>
      </c>
      <c r="U476" s="1" t="s">
        <v>39</v>
      </c>
      <c r="V476" s="1" t="s">
        <v>52</v>
      </c>
      <c r="W476" s="1" t="s">
        <v>3128</v>
      </c>
      <c r="X476" s="3">
        <v>21200</v>
      </c>
      <c r="Y476" s="1" t="s">
        <v>3129</v>
      </c>
      <c r="AB476" s="1" t="s">
        <v>41</v>
      </c>
      <c r="AC476" s="1" t="s">
        <v>102</v>
      </c>
      <c r="AD476" s="1" t="s">
        <v>43</v>
      </c>
    </row>
    <row r="477" spans="1:30" x14ac:dyDescent="0.2">
      <c r="A477" s="1" t="str">
        <f t="shared" si="14"/>
        <v>1162114411E3</v>
      </c>
      <c r="B477" s="1" t="s">
        <v>28</v>
      </c>
      <c r="C477" s="1" t="s">
        <v>29</v>
      </c>
      <c r="D477" s="1" t="s">
        <v>30</v>
      </c>
      <c r="E477" s="1" t="s">
        <v>31</v>
      </c>
      <c r="F477" s="1" t="s">
        <v>3130</v>
      </c>
      <c r="G477" s="1" t="s">
        <v>3131</v>
      </c>
      <c r="H477" s="1" t="s">
        <v>1183</v>
      </c>
      <c r="I477" s="1" t="s">
        <v>3132</v>
      </c>
      <c r="J477" s="1" t="s">
        <v>3133</v>
      </c>
      <c r="K477" s="1" t="s">
        <v>32</v>
      </c>
      <c r="L477" s="1" t="s">
        <v>33</v>
      </c>
      <c r="M477" s="1" t="s">
        <v>776</v>
      </c>
      <c r="N477" s="1" t="s">
        <v>35</v>
      </c>
      <c r="O477" s="1" t="s">
        <v>3134</v>
      </c>
      <c r="P477" s="1" t="s">
        <v>82</v>
      </c>
      <c r="Q477" s="1" t="s">
        <v>2124</v>
      </c>
      <c r="R477" s="1" t="s">
        <v>3135</v>
      </c>
      <c r="S477" s="1" t="str">
        <f t="shared" si="15"/>
        <v>QUISPE QUEA, JOSE ROBERTO</v>
      </c>
      <c r="T477" s="1" t="s">
        <v>50</v>
      </c>
      <c r="U477" s="1" t="s">
        <v>39</v>
      </c>
      <c r="V477" s="1" t="s">
        <v>112</v>
      </c>
      <c r="W477" s="1" t="s">
        <v>3136</v>
      </c>
      <c r="X477" s="3">
        <v>27087</v>
      </c>
      <c r="Y477" s="1" t="s">
        <v>3137</v>
      </c>
      <c r="Z477" s="3">
        <v>42064</v>
      </c>
      <c r="AA477" s="3">
        <v>43524</v>
      </c>
      <c r="AB477" s="1" t="s">
        <v>41</v>
      </c>
      <c r="AC477" s="1" t="s">
        <v>42</v>
      </c>
      <c r="AD477" s="1" t="s">
        <v>43</v>
      </c>
    </row>
    <row r="478" spans="1:30" x14ac:dyDescent="0.2">
      <c r="A478" s="1" t="str">
        <f t="shared" si="14"/>
        <v>1162114461E2</v>
      </c>
      <c r="B478" s="1" t="s">
        <v>28</v>
      </c>
      <c r="C478" s="1" t="s">
        <v>29</v>
      </c>
      <c r="D478" s="1" t="s">
        <v>30</v>
      </c>
      <c r="E478" s="1" t="s">
        <v>31</v>
      </c>
      <c r="F478" s="1" t="s">
        <v>3130</v>
      </c>
      <c r="G478" s="1" t="s">
        <v>3131</v>
      </c>
      <c r="H478" s="1" t="s">
        <v>1183</v>
      </c>
      <c r="I478" s="1" t="s">
        <v>3132</v>
      </c>
      <c r="J478" s="1" t="s">
        <v>3138</v>
      </c>
      <c r="K478" s="1" t="s">
        <v>32</v>
      </c>
      <c r="L478" s="1" t="s">
        <v>33</v>
      </c>
      <c r="M478" s="1" t="s">
        <v>34</v>
      </c>
      <c r="N478" s="1" t="s">
        <v>35</v>
      </c>
      <c r="O478" s="1" t="s">
        <v>56</v>
      </c>
      <c r="P478" s="1" t="s">
        <v>814</v>
      </c>
      <c r="Q478" s="1" t="s">
        <v>815</v>
      </c>
      <c r="R478" s="1" t="s">
        <v>3139</v>
      </c>
      <c r="S478" s="1" t="str">
        <f t="shared" si="15"/>
        <v>QUINTANILLA ABARCA, ANDRES JAIME</v>
      </c>
      <c r="T478" s="1" t="s">
        <v>38</v>
      </c>
      <c r="U478" s="1" t="s">
        <v>39</v>
      </c>
      <c r="V478" s="1" t="s">
        <v>40</v>
      </c>
      <c r="W478" s="1" t="s">
        <v>3140</v>
      </c>
      <c r="X478" s="3">
        <v>20342</v>
      </c>
      <c r="Y478" s="1" t="s">
        <v>3141</v>
      </c>
      <c r="Z478" s="3">
        <v>41913</v>
      </c>
      <c r="AA478" s="3">
        <v>43373</v>
      </c>
      <c r="AB478" s="1" t="s">
        <v>41</v>
      </c>
      <c r="AC478" s="1" t="s">
        <v>42</v>
      </c>
      <c r="AD478" s="1" t="s">
        <v>43</v>
      </c>
    </row>
    <row r="479" spans="1:30" x14ac:dyDescent="0.2">
      <c r="A479" s="1" t="str">
        <f t="shared" si="14"/>
        <v>1162114471E0</v>
      </c>
      <c r="B479" s="1" t="s">
        <v>28</v>
      </c>
      <c r="C479" s="1" t="s">
        <v>29</v>
      </c>
      <c r="D479" s="1" t="s">
        <v>30</v>
      </c>
      <c r="E479" s="1" t="s">
        <v>31</v>
      </c>
      <c r="F479" s="1" t="s">
        <v>3130</v>
      </c>
      <c r="G479" s="1" t="s">
        <v>3131</v>
      </c>
      <c r="H479" s="1" t="s">
        <v>1183</v>
      </c>
      <c r="I479" s="1" t="s">
        <v>3132</v>
      </c>
      <c r="J479" s="1" t="s">
        <v>3142</v>
      </c>
      <c r="K479" s="1" t="s">
        <v>32</v>
      </c>
      <c r="L479" s="1" t="s">
        <v>33</v>
      </c>
      <c r="M479" s="1" t="s">
        <v>776</v>
      </c>
      <c r="N479" s="1" t="s">
        <v>35</v>
      </c>
      <c r="O479" s="1" t="s">
        <v>3143</v>
      </c>
      <c r="P479" s="1" t="s">
        <v>403</v>
      </c>
      <c r="Q479" s="1" t="s">
        <v>83</v>
      </c>
      <c r="R479" s="1" t="s">
        <v>874</v>
      </c>
      <c r="S479" s="1" t="str">
        <f t="shared" si="15"/>
        <v>TURPO CONDORI, LUZ MARY</v>
      </c>
      <c r="T479" s="1" t="s">
        <v>63</v>
      </c>
      <c r="U479" s="1" t="s">
        <v>39</v>
      </c>
      <c r="V479" s="1" t="s">
        <v>112</v>
      </c>
      <c r="W479" s="1" t="s">
        <v>3144</v>
      </c>
      <c r="X479" s="3">
        <v>28615</v>
      </c>
      <c r="Y479" s="1" t="s">
        <v>3145</v>
      </c>
      <c r="Z479" s="3">
        <v>42064</v>
      </c>
      <c r="AA479" s="3">
        <v>43524</v>
      </c>
      <c r="AB479" s="1" t="s">
        <v>41</v>
      </c>
      <c r="AC479" s="1" t="s">
        <v>42</v>
      </c>
      <c r="AD479" s="1" t="s">
        <v>43</v>
      </c>
    </row>
    <row r="480" spans="1:30" x14ac:dyDescent="0.2">
      <c r="A480" s="1" t="str">
        <f t="shared" si="14"/>
        <v>1162114411E2</v>
      </c>
      <c r="B480" s="1" t="s">
        <v>28</v>
      </c>
      <c r="C480" s="1" t="s">
        <v>29</v>
      </c>
      <c r="D480" s="1" t="s">
        <v>30</v>
      </c>
      <c r="E480" s="1" t="s">
        <v>31</v>
      </c>
      <c r="F480" s="1" t="s">
        <v>3130</v>
      </c>
      <c r="G480" s="1" t="s">
        <v>3131</v>
      </c>
      <c r="H480" s="1" t="s">
        <v>1183</v>
      </c>
      <c r="I480" s="1" t="s">
        <v>3132</v>
      </c>
      <c r="J480" s="1" t="s">
        <v>3146</v>
      </c>
      <c r="K480" s="1" t="s">
        <v>32</v>
      </c>
      <c r="L480" s="1" t="s">
        <v>1326</v>
      </c>
      <c r="M480" s="1" t="s">
        <v>1327</v>
      </c>
      <c r="N480" s="1" t="s">
        <v>46</v>
      </c>
      <c r="O480" s="1" t="s">
        <v>56</v>
      </c>
      <c r="P480" s="1" t="s">
        <v>320</v>
      </c>
      <c r="Q480" s="1" t="s">
        <v>140</v>
      </c>
      <c r="R480" s="1" t="s">
        <v>3147</v>
      </c>
      <c r="S480" s="1" t="str">
        <f t="shared" si="15"/>
        <v>AGUILAR VELASQUEZ, ROBERTO ANACLETO</v>
      </c>
      <c r="T480" s="1" t="s">
        <v>38</v>
      </c>
      <c r="U480" s="1" t="s">
        <v>39</v>
      </c>
      <c r="V480" s="1" t="s">
        <v>52</v>
      </c>
      <c r="W480" s="1" t="s">
        <v>3148</v>
      </c>
      <c r="X480" s="3">
        <v>22475</v>
      </c>
      <c r="Y480" s="1" t="s">
        <v>3149</v>
      </c>
      <c r="AB480" s="1" t="s">
        <v>41</v>
      </c>
      <c r="AC480" s="1" t="s">
        <v>42</v>
      </c>
      <c r="AD480" s="1" t="s">
        <v>43</v>
      </c>
    </row>
    <row r="481" spans="1:30" x14ac:dyDescent="0.2">
      <c r="A481" s="1" t="str">
        <f t="shared" si="14"/>
        <v>1162114421E3</v>
      </c>
      <c r="B481" s="1" t="s">
        <v>28</v>
      </c>
      <c r="C481" s="1" t="s">
        <v>29</v>
      </c>
      <c r="D481" s="1" t="s">
        <v>30</v>
      </c>
      <c r="E481" s="1" t="s">
        <v>31</v>
      </c>
      <c r="F481" s="1" t="s">
        <v>3130</v>
      </c>
      <c r="G481" s="1" t="s">
        <v>3131</v>
      </c>
      <c r="H481" s="1" t="s">
        <v>1183</v>
      </c>
      <c r="I481" s="1" t="s">
        <v>3132</v>
      </c>
      <c r="J481" s="1" t="s">
        <v>3150</v>
      </c>
      <c r="K481" s="1" t="s">
        <v>32</v>
      </c>
      <c r="L481" s="1" t="s">
        <v>1326</v>
      </c>
      <c r="M481" s="1" t="s">
        <v>1895</v>
      </c>
      <c r="N481" s="1" t="s">
        <v>46</v>
      </c>
      <c r="O481" s="1" t="s">
        <v>56</v>
      </c>
      <c r="P481" s="1" t="s">
        <v>246</v>
      </c>
      <c r="Q481" s="1" t="s">
        <v>427</v>
      </c>
      <c r="R481" s="1" t="s">
        <v>3151</v>
      </c>
      <c r="S481" s="1" t="str">
        <f t="shared" si="15"/>
        <v>CALIZAYA ZEVALLOS, FIDEL HECTOR</v>
      </c>
      <c r="T481" s="1" t="s">
        <v>63</v>
      </c>
      <c r="U481" s="1" t="s">
        <v>39</v>
      </c>
      <c r="V481" s="1" t="s">
        <v>52</v>
      </c>
      <c r="W481" s="1" t="s">
        <v>3152</v>
      </c>
      <c r="X481" s="3">
        <v>20686</v>
      </c>
      <c r="Y481" s="1" t="s">
        <v>3153</v>
      </c>
      <c r="AB481" s="1" t="s">
        <v>41</v>
      </c>
      <c r="AC481" s="1" t="s">
        <v>42</v>
      </c>
      <c r="AD481" s="1" t="s">
        <v>43</v>
      </c>
    </row>
    <row r="482" spans="1:30" x14ac:dyDescent="0.2">
      <c r="A482" s="1" t="str">
        <f t="shared" si="14"/>
        <v>1162114431E1</v>
      </c>
      <c r="B482" s="1" t="s">
        <v>28</v>
      </c>
      <c r="C482" s="1" t="s">
        <v>29</v>
      </c>
      <c r="D482" s="1" t="s">
        <v>30</v>
      </c>
      <c r="E482" s="1" t="s">
        <v>31</v>
      </c>
      <c r="F482" s="1" t="s">
        <v>3130</v>
      </c>
      <c r="G482" s="1" t="s">
        <v>3131</v>
      </c>
      <c r="H482" s="1" t="s">
        <v>1183</v>
      </c>
      <c r="I482" s="1" t="s">
        <v>3132</v>
      </c>
      <c r="J482" s="1" t="s">
        <v>3154</v>
      </c>
      <c r="K482" s="1" t="s">
        <v>32</v>
      </c>
      <c r="L482" s="1" t="s">
        <v>1326</v>
      </c>
      <c r="M482" s="1" t="s">
        <v>1895</v>
      </c>
      <c r="N482" s="1" t="s">
        <v>46</v>
      </c>
      <c r="O482" s="1" t="s">
        <v>56</v>
      </c>
      <c r="P482" s="1" t="s">
        <v>358</v>
      </c>
      <c r="Q482" s="1" t="s">
        <v>203</v>
      </c>
      <c r="R482" s="1" t="s">
        <v>1029</v>
      </c>
      <c r="S482" s="1" t="str">
        <f t="shared" si="15"/>
        <v>COAQUIRA APAZA, MOISES</v>
      </c>
      <c r="T482" s="1" t="s">
        <v>341</v>
      </c>
      <c r="U482" s="1" t="s">
        <v>39</v>
      </c>
      <c r="V482" s="1" t="s">
        <v>52</v>
      </c>
      <c r="W482" s="1" t="s">
        <v>3155</v>
      </c>
      <c r="X482" s="3">
        <v>21425</v>
      </c>
      <c r="Y482" s="1" t="s">
        <v>3156</v>
      </c>
      <c r="AB482" s="1" t="s">
        <v>41</v>
      </c>
      <c r="AC482" s="1" t="s">
        <v>42</v>
      </c>
      <c r="AD482" s="1" t="s">
        <v>43</v>
      </c>
    </row>
    <row r="483" spans="1:30" x14ac:dyDescent="0.2">
      <c r="A483" s="1" t="str">
        <f t="shared" si="14"/>
        <v>1162114451E7</v>
      </c>
      <c r="B483" s="1" t="s">
        <v>28</v>
      </c>
      <c r="C483" s="1" t="s">
        <v>29</v>
      </c>
      <c r="D483" s="1" t="s">
        <v>30</v>
      </c>
      <c r="E483" s="1" t="s">
        <v>31</v>
      </c>
      <c r="F483" s="1" t="s">
        <v>3130</v>
      </c>
      <c r="G483" s="1" t="s">
        <v>3131</v>
      </c>
      <c r="H483" s="1" t="s">
        <v>1183</v>
      </c>
      <c r="I483" s="1" t="s">
        <v>3132</v>
      </c>
      <c r="J483" s="1" t="s">
        <v>3157</v>
      </c>
      <c r="K483" s="1" t="s">
        <v>32</v>
      </c>
      <c r="L483" s="1" t="s">
        <v>1326</v>
      </c>
      <c r="M483" s="1" t="s">
        <v>1895</v>
      </c>
      <c r="N483" s="1" t="s">
        <v>765</v>
      </c>
      <c r="O483" s="1" t="s">
        <v>3158</v>
      </c>
      <c r="P483" s="1" t="s">
        <v>233</v>
      </c>
      <c r="Q483" s="1" t="s">
        <v>810</v>
      </c>
      <c r="R483" s="1" t="s">
        <v>3159</v>
      </c>
      <c r="S483" s="1" t="str">
        <f t="shared" si="15"/>
        <v>CASTILLO CORDERO, ERMINIA HENILDA</v>
      </c>
      <c r="T483" s="1" t="s">
        <v>38</v>
      </c>
      <c r="U483" s="1" t="s">
        <v>39</v>
      </c>
      <c r="V483" s="1" t="s">
        <v>52</v>
      </c>
      <c r="W483" s="1" t="s">
        <v>3160</v>
      </c>
      <c r="X483" s="3">
        <v>24210</v>
      </c>
      <c r="Y483" s="1" t="s">
        <v>3161</v>
      </c>
      <c r="Z483" s="3">
        <v>42795</v>
      </c>
      <c r="AA483" s="3">
        <v>43100</v>
      </c>
      <c r="AB483" s="1" t="s">
        <v>324</v>
      </c>
      <c r="AC483" s="1" t="s">
        <v>42</v>
      </c>
      <c r="AD483" s="1" t="s">
        <v>43</v>
      </c>
    </row>
    <row r="484" spans="1:30" x14ac:dyDescent="0.2">
      <c r="A484" s="1" t="str">
        <f t="shared" si="14"/>
        <v>1162114451E7</v>
      </c>
      <c r="B484" s="1" t="s">
        <v>28</v>
      </c>
      <c r="C484" s="1" t="s">
        <v>29</v>
      </c>
      <c r="D484" s="1" t="s">
        <v>30</v>
      </c>
      <c r="E484" s="1" t="s">
        <v>31</v>
      </c>
      <c r="F484" s="1" t="s">
        <v>3130</v>
      </c>
      <c r="G484" s="1" t="s">
        <v>3131</v>
      </c>
      <c r="H484" s="1" t="s">
        <v>1183</v>
      </c>
      <c r="I484" s="1" t="s">
        <v>3132</v>
      </c>
      <c r="J484" s="1" t="s">
        <v>3157</v>
      </c>
      <c r="K484" s="1" t="s">
        <v>32</v>
      </c>
      <c r="L484" s="1" t="s">
        <v>1326</v>
      </c>
      <c r="M484" s="1" t="s">
        <v>1895</v>
      </c>
      <c r="N484" s="1" t="s">
        <v>46</v>
      </c>
      <c r="O484" s="1" t="s">
        <v>56</v>
      </c>
      <c r="P484" s="1" t="s">
        <v>3162</v>
      </c>
      <c r="Q484" s="1" t="s">
        <v>82</v>
      </c>
      <c r="R484" s="1" t="s">
        <v>598</v>
      </c>
      <c r="S484" s="1" t="str">
        <f t="shared" si="15"/>
        <v>PANIURA QUISPE, MARIA ROSA</v>
      </c>
      <c r="T484" s="1" t="s">
        <v>341</v>
      </c>
      <c r="U484" s="1" t="s">
        <v>39</v>
      </c>
      <c r="V484" s="1" t="s">
        <v>891</v>
      </c>
      <c r="W484" s="1" t="s">
        <v>3163</v>
      </c>
      <c r="X484" s="3">
        <v>22563</v>
      </c>
      <c r="Y484" s="1" t="s">
        <v>3164</v>
      </c>
      <c r="Z484" s="3">
        <v>42767</v>
      </c>
      <c r="AA484" s="3">
        <v>43100</v>
      </c>
      <c r="AB484" s="1" t="s">
        <v>41</v>
      </c>
      <c r="AC484" s="1" t="s">
        <v>42</v>
      </c>
      <c r="AD484" s="1" t="s">
        <v>43</v>
      </c>
    </row>
    <row r="485" spans="1:30" x14ac:dyDescent="0.2">
      <c r="A485" s="1" t="str">
        <f t="shared" si="14"/>
        <v>1162114451E8</v>
      </c>
      <c r="B485" s="1" t="s">
        <v>28</v>
      </c>
      <c r="C485" s="1" t="s">
        <v>29</v>
      </c>
      <c r="D485" s="1" t="s">
        <v>30</v>
      </c>
      <c r="E485" s="1" t="s">
        <v>31</v>
      </c>
      <c r="F485" s="1" t="s">
        <v>3130</v>
      </c>
      <c r="G485" s="1" t="s">
        <v>3131</v>
      </c>
      <c r="H485" s="1" t="s">
        <v>1183</v>
      </c>
      <c r="I485" s="1" t="s">
        <v>3132</v>
      </c>
      <c r="J485" s="1" t="s">
        <v>3165</v>
      </c>
      <c r="K485" s="1" t="s">
        <v>32</v>
      </c>
      <c r="L485" s="1" t="s">
        <v>1326</v>
      </c>
      <c r="M485" s="1" t="s">
        <v>1895</v>
      </c>
      <c r="N485" s="1" t="s">
        <v>46</v>
      </c>
      <c r="O485" s="1" t="s">
        <v>56</v>
      </c>
      <c r="P485" s="1" t="s">
        <v>1156</v>
      </c>
      <c r="Q485" s="1" t="s">
        <v>3166</v>
      </c>
      <c r="R485" s="1" t="s">
        <v>3167</v>
      </c>
      <c r="S485" s="1" t="str">
        <f t="shared" si="15"/>
        <v>PATIÑO EYZAGUIRRE, MARLENE AMPARO</v>
      </c>
      <c r="T485" s="1" t="s">
        <v>38</v>
      </c>
      <c r="U485" s="1" t="s">
        <v>39</v>
      </c>
      <c r="V485" s="1" t="s">
        <v>52</v>
      </c>
      <c r="W485" s="1" t="s">
        <v>3168</v>
      </c>
      <c r="X485" s="3">
        <v>24414</v>
      </c>
      <c r="Y485" s="1" t="s">
        <v>3169</v>
      </c>
      <c r="AB485" s="1" t="s">
        <v>41</v>
      </c>
      <c r="AC485" s="1" t="s">
        <v>42</v>
      </c>
      <c r="AD485" s="1" t="s">
        <v>43</v>
      </c>
    </row>
    <row r="486" spans="1:30" x14ac:dyDescent="0.2">
      <c r="A486" s="1" t="str">
        <f t="shared" si="14"/>
        <v>1162114461E7</v>
      </c>
      <c r="B486" s="1" t="s">
        <v>28</v>
      </c>
      <c r="C486" s="1" t="s">
        <v>29</v>
      </c>
      <c r="D486" s="1" t="s">
        <v>30</v>
      </c>
      <c r="E486" s="1" t="s">
        <v>31</v>
      </c>
      <c r="F486" s="1" t="s">
        <v>3130</v>
      </c>
      <c r="G486" s="1" t="s">
        <v>3131</v>
      </c>
      <c r="H486" s="1" t="s">
        <v>1183</v>
      </c>
      <c r="I486" s="1" t="s">
        <v>3132</v>
      </c>
      <c r="J486" s="1" t="s">
        <v>3170</v>
      </c>
      <c r="K486" s="1" t="s">
        <v>32</v>
      </c>
      <c r="L486" s="1" t="s">
        <v>1326</v>
      </c>
      <c r="M486" s="1" t="s">
        <v>1451</v>
      </c>
      <c r="N486" s="1" t="s">
        <v>46</v>
      </c>
      <c r="O486" s="1" t="s">
        <v>56</v>
      </c>
      <c r="P486" s="1" t="s">
        <v>1121</v>
      </c>
      <c r="Q486" s="1" t="s">
        <v>259</v>
      </c>
      <c r="R486" s="1" t="s">
        <v>3171</v>
      </c>
      <c r="S486" s="1" t="str">
        <f t="shared" si="15"/>
        <v>RUIZ BARRIGA, GLADYS MARCELINA</v>
      </c>
      <c r="T486" s="1" t="s">
        <v>50</v>
      </c>
      <c r="U486" s="1" t="s">
        <v>39</v>
      </c>
      <c r="V486" s="1" t="s">
        <v>52</v>
      </c>
      <c r="W486" s="1" t="s">
        <v>3172</v>
      </c>
      <c r="X486" s="3">
        <v>20205</v>
      </c>
      <c r="Y486" s="1" t="s">
        <v>3173</v>
      </c>
      <c r="AB486" s="1" t="s">
        <v>41</v>
      </c>
      <c r="AC486" s="1" t="s">
        <v>42</v>
      </c>
      <c r="AD486" s="1" t="s">
        <v>43</v>
      </c>
    </row>
    <row r="487" spans="1:30" x14ac:dyDescent="0.2">
      <c r="A487" s="1" t="str">
        <f t="shared" si="14"/>
        <v>1162114461E9</v>
      </c>
      <c r="B487" s="1" t="s">
        <v>28</v>
      </c>
      <c r="C487" s="1" t="s">
        <v>29</v>
      </c>
      <c r="D487" s="1" t="s">
        <v>30</v>
      </c>
      <c r="E487" s="1" t="s">
        <v>31</v>
      </c>
      <c r="F487" s="1" t="s">
        <v>3130</v>
      </c>
      <c r="G487" s="1" t="s">
        <v>3131</v>
      </c>
      <c r="H487" s="1" t="s">
        <v>1183</v>
      </c>
      <c r="I487" s="1" t="s">
        <v>3132</v>
      </c>
      <c r="J487" s="1" t="s">
        <v>3174</v>
      </c>
      <c r="K487" s="1" t="s">
        <v>32</v>
      </c>
      <c r="L487" s="1" t="s">
        <v>1326</v>
      </c>
      <c r="M487" s="1" t="s">
        <v>1327</v>
      </c>
      <c r="N487" s="1" t="s">
        <v>765</v>
      </c>
      <c r="O487" s="1" t="s">
        <v>3175</v>
      </c>
      <c r="P487" s="1" t="s">
        <v>114</v>
      </c>
      <c r="Q487" s="1" t="s">
        <v>3176</v>
      </c>
      <c r="R487" s="1" t="s">
        <v>3177</v>
      </c>
      <c r="S487" s="1" t="str">
        <f t="shared" si="15"/>
        <v>MAMANI CANASSA, LILI YRMA</v>
      </c>
      <c r="T487" s="1" t="s">
        <v>55</v>
      </c>
      <c r="U487" s="1" t="s">
        <v>39</v>
      </c>
      <c r="V487" s="1" t="s">
        <v>52</v>
      </c>
      <c r="W487" s="1" t="s">
        <v>3178</v>
      </c>
      <c r="X487" s="3">
        <v>25220</v>
      </c>
      <c r="Y487" s="1" t="s">
        <v>3179</v>
      </c>
      <c r="Z487" s="3">
        <v>42795</v>
      </c>
      <c r="AA487" s="3">
        <v>43100</v>
      </c>
      <c r="AB487" s="1" t="s">
        <v>41</v>
      </c>
      <c r="AC487" s="1" t="s">
        <v>42</v>
      </c>
      <c r="AD487" s="1" t="s">
        <v>43</v>
      </c>
    </row>
    <row r="488" spans="1:30" x14ac:dyDescent="0.2">
      <c r="A488" s="1" t="str">
        <f t="shared" si="14"/>
        <v>1162114481E9</v>
      </c>
      <c r="B488" s="1" t="s">
        <v>28</v>
      </c>
      <c r="C488" s="1" t="s">
        <v>29</v>
      </c>
      <c r="D488" s="1" t="s">
        <v>30</v>
      </c>
      <c r="E488" s="1" t="s">
        <v>31</v>
      </c>
      <c r="F488" s="1" t="s">
        <v>3130</v>
      </c>
      <c r="G488" s="1" t="s">
        <v>3131</v>
      </c>
      <c r="H488" s="1" t="s">
        <v>1183</v>
      </c>
      <c r="I488" s="1" t="s">
        <v>3132</v>
      </c>
      <c r="J488" s="1" t="s">
        <v>3180</v>
      </c>
      <c r="K488" s="1" t="s">
        <v>32</v>
      </c>
      <c r="L488" s="1" t="s">
        <v>1326</v>
      </c>
      <c r="M488" s="1" t="s">
        <v>1451</v>
      </c>
      <c r="N488" s="1" t="s">
        <v>765</v>
      </c>
      <c r="O488" s="1" t="s">
        <v>3181</v>
      </c>
      <c r="P488" s="1" t="s">
        <v>339</v>
      </c>
      <c r="Q488" s="1" t="s">
        <v>232</v>
      </c>
      <c r="R488" s="1" t="s">
        <v>3182</v>
      </c>
      <c r="S488" s="1" t="str">
        <f t="shared" si="15"/>
        <v>HINOJOSA PARI, ZINAIDA SARA</v>
      </c>
      <c r="T488" s="1" t="s">
        <v>63</v>
      </c>
      <c r="U488" s="1" t="s">
        <v>39</v>
      </c>
      <c r="V488" s="1" t="s">
        <v>52</v>
      </c>
      <c r="W488" s="1" t="s">
        <v>3183</v>
      </c>
      <c r="X488" s="3">
        <v>25500</v>
      </c>
      <c r="Y488" s="1" t="s">
        <v>3184</v>
      </c>
      <c r="Z488" s="3">
        <v>42795</v>
      </c>
      <c r="AA488" s="3">
        <v>43100</v>
      </c>
      <c r="AB488" s="1" t="s">
        <v>41</v>
      </c>
      <c r="AC488" s="1" t="s">
        <v>42</v>
      </c>
      <c r="AD488" s="1" t="s">
        <v>43</v>
      </c>
    </row>
    <row r="489" spans="1:30" x14ac:dyDescent="0.2">
      <c r="A489" s="1" t="str">
        <f t="shared" si="14"/>
        <v>1162114491E5</v>
      </c>
      <c r="B489" s="1" t="s">
        <v>28</v>
      </c>
      <c r="C489" s="1" t="s">
        <v>29</v>
      </c>
      <c r="D489" s="1" t="s">
        <v>30</v>
      </c>
      <c r="E489" s="1" t="s">
        <v>31</v>
      </c>
      <c r="F489" s="1" t="s">
        <v>3130</v>
      </c>
      <c r="G489" s="1" t="s">
        <v>3131</v>
      </c>
      <c r="H489" s="1" t="s">
        <v>1183</v>
      </c>
      <c r="I489" s="1" t="s">
        <v>3132</v>
      </c>
      <c r="J489" s="1" t="s">
        <v>3185</v>
      </c>
      <c r="K489" s="1" t="s">
        <v>32</v>
      </c>
      <c r="L489" s="1" t="s">
        <v>1326</v>
      </c>
      <c r="M489" s="1" t="s">
        <v>1327</v>
      </c>
      <c r="N489" s="1" t="s">
        <v>765</v>
      </c>
      <c r="O489" s="1" t="s">
        <v>326</v>
      </c>
      <c r="P489" s="1" t="s">
        <v>389</v>
      </c>
      <c r="Q489" s="1" t="s">
        <v>596</v>
      </c>
      <c r="R489" s="1" t="s">
        <v>3186</v>
      </c>
      <c r="S489" s="1" t="str">
        <f t="shared" si="15"/>
        <v>BOHORQUEZ GARCIA, HANS ARTURO</v>
      </c>
      <c r="T489" s="1" t="s">
        <v>63</v>
      </c>
      <c r="U489" s="1" t="s">
        <v>39</v>
      </c>
      <c r="V489" s="1" t="s">
        <v>52</v>
      </c>
      <c r="W489" s="1" t="s">
        <v>3187</v>
      </c>
      <c r="X489" s="3">
        <v>22107</v>
      </c>
      <c r="Y489" s="1" t="s">
        <v>3188</v>
      </c>
      <c r="Z489" s="3">
        <v>42795</v>
      </c>
      <c r="AA489" s="3">
        <v>43100</v>
      </c>
      <c r="AB489" s="1" t="s">
        <v>41</v>
      </c>
      <c r="AC489" s="1" t="s">
        <v>42</v>
      </c>
      <c r="AD489" s="1" t="s">
        <v>43</v>
      </c>
    </row>
    <row r="490" spans="1:30" x14ac:dyDescent="0.2">
      <c r="A490" s="1" t="str">
        <f t="shared" si="14"/>
        <v>1118114212E0</v>
      </c>
      <c r="B490" s="1" t="s">
        <v>28</v>
      </c>
      <c r="C490" s="1" t="s">
        <v>29</v>
      </c>
      <c r="D490" s="1" t="s">
        <v>30</v>
      </c>
      <c r="E490" s="1" t="s">
        <v>31</v>
      </c>
      <c r="F490" s="1" t="s">
        <v>3130</v>
      </c>
      <c r="G490" s="1" t="s">
        <v>3131</v>
      </c>
      <c r="H490" s="1" t="s">
        <v>1183</v>
      </c>
      <c r="I490" s="1" t="s">
        <v>3132</v>
      </c>
      <c r="J490" s="1" t="s">
        <v>3189</v>
      </c>
      <c r="K490" s="1" t="s">
        <v>32</v>
      </c>
      <c r="L490" s="1" t="s">
        <v>32</v>
      </c>
      <c r="M490" s="1" t="s">
        <v>45</v>
      </c>
      <c r="N490" s="1" t="s">
        <v>46</v>
      </c>
      <c r="O490" s="1" t="s">
        <v>3190</v>
      </c>
      <c r="P490" s="1" t="s">
        <v>61</v>
      </c>
      <c r="Q490" s="1" t="s">
        <v>232</v>
      </c>
      <c r="R490" s="1" t="s">
        <v>3191</v>
      </c>
      <c r="S490" s="1" t="str">
        <f t="shared" si="15"/>
        <v>VILCA PARI, ZAIDA RUTH</v>
      </c>
      <c r="T490" s="1" t="s">
        <v>69</v>
      </c>
      <c r="U490" s="1" t="s">
        <v>51</v>
      </c>
      <c r="V490" s="1" t="s">
        <v>52</v>
      </c>
      <c r="W490" s="1" t="s">
        <v>3192</v>
      </c>
      <c r="X490" s="3">
        <v>26709</v>
      </c>
      <c r="Y490" s="1" t="s">
        <v>3193</v>
      </c>
      <c r="AB490" s="1" t="s">
        <v>41</v>
      </c>
      <c r="AC490" s="1" t="s">
        <v>42</v>
      </c>
      <c r="AD490" s="1" t="s">
        <v>43</v>
      </c>
    </row>
    <row r="491" spans="1:30" x14ac:dyDescent="0.2">
      <c r="A491" s="1" t="str">
        <f t="shared" si="14"/>
        <v>1119214611E9</v>
      </c>
      <c r="B491" s="1" t="s">
        <v>28</v>
      </c>
      <c r="C491" s="1" t="s">
        <v>29</v>
      </c>
      <c r="D491" s="1" t="s">
        <v>30</v>
      </c>
      <c r="E491" s="1" t="s">
        <v>31</v>
      </c>
      <c r="F491" s="1" t="s">
        <v>3130</v>
      </c>
      <c r="G491" s="1" t="s">
        <v>3131</v>
      </c>
      <c r="H491" s="1" t="s">
        <v>1183</v>
      </c>
      <c r="I491" s="1" t="s">
        <v>3132</v>
      </c>
      <c r="J491" s="1" t="s">
        <v>3194</v>
      </c>
      <c r="K491" s="1" t="s">
        <v>32</v>
      </c>
      <c r="L491" s="1" t="s">
        <v>32</v>
      </c>
      <c r="M491" s="1" t="s">
        <v>45</v>
      </c>
      <c r="N491" s="1" t="s">
        <v>46</v>
      </c>
      <c r="O491" s="1" t="s">
        <v>3195</v>
      </c>
      <c r="P491" s="1" t="s">
        <v>37</v>
      </c>
      <c r="Q491" s="1" t="s">
        <v>81</v>
      </c>
      <c r="R491" s="1" t="s">
        <v>3196</v>
      </c>
      <c r="S491" s="1" t="str">
        <f t="shared" si="15"/>
        <v>ROQUE HUANCA, EDGAR OCTAVIO</v>
      </c>
      <c r="T491" s="1" t="s">
        <v>50</v>
      </c>
      <c r="U491" s="1" t="s">
        <v>51</v>
      </c>
      <c r="V491" s="1" t="s">
        <v>52</v>
      </c>
      <c r="W491" s="1" t="s">
        <v>3197</v>
      </c>
      <c r="X491" s="3">
        <v>23917</v>
      </c>
      <c r="Y491" s="1" t="s">
        <v>3198</v>
      </c>
      <c r="AB491" s="1" t="s">
        <v>41</v>
      </c>
      <c r="AC491" s="1" t="s">
        <v>42</v>
      </c>
      <c r="AD491" s="1" t="s">
        <v>43</v>
      </c>
    </row>
    <row r="492" spans="1:30" x14ac:dyDescent="0.2">
      <c r="A492" s="1" t="str">
        <f t="shared" si="14"/>
        <v>1130613322E1</v>
      </c>
      <c r="B492" s="1" t="s">
        <v>28</v>
      </c>
      <c r="C492" s="1" t="s">
        <v>29</v>
      </c>
      <c r="D492" s="1" t="s">
        <v>30</v>
      </c>
      <c r="E492" s="1" t="s">
        <v>31</v>
      </c>
      <c r="F492" s="1" t="s">
        <v>3130</v>
      </c>
      <c r="G492" s="1" t="s">
        <v>3131</v>
      </c>
      <c r="H492" s="1" t="s">
        <v>1183</v>
      </c>
      <c r="I492" s="1" t="s">
        <v>3132</v>
      </c>
      <c r="J492" s="1" t="s">
        <v>3199</v>
      </c>
      <c r="K492" s="1" t="s">
        <v>32</v>
      </c>
      <c r="L492" s="1" t="s">
        <v>32</v>
      </c>
      <c r="M492" s="1" t="s">
        <v>45</v>
      </c>
      <c r="N492" s="1" t="s">
        <v>46</v>
      </c>
      <c r="O492" s="1" t="s">
        <v>3200</v>
      </c>
      <c r="P492" s="1" t="s">
        <v>748</v>
      </c>
      <c r="Q492" s="1" t="s">
        <v>522</v>
      </c>
      <c r="R492" s="1" t="s">
        <v>1067</v>
      </c>
      <c r="S492" s="1" t="str">
        <f t="shared" si="15"/>
        <v>INQUILLA LUPACA, MARCELINO</v>
      </c>
      <c r="T492" s="1" t="s">
        <v>55</v>
      </c>
      <c r="U492" s="1" t="s">
        <v>948</v>
      </c>
      <c r="V492" s="1" t="s">
        <v>52</v>
      </c>
      <c r="W492" s="1" t="s">
        <v>3201</v>
      </c>
      <c r="X492" s="3">
        <v>21666</v>
      </c>
      <c r="Y492" s="1" t="s">
        <v>3202</v>
      </c>
      <c r="AB492" s="1" t="s">
        <v>41</v>
      </c>
      <c r="AC492" s="1" t="s">
        <v>42</v>
      </c>
      <c r="AD492" s="1" t="s">
        <v>43</v>
      </c>
    </row>
    <row r="493" spans="1:30" x14ac:dyDescent="0.2">
      <c r="A493" s="1" t="str">
        <f t="shared" si="14"/>
        <v>1139415311E2</v>
      </c>
      <c r="B493" s="1" t="s">
        <v>28</v>
      </c>
      <c r="C493" s="1" t="s">
        <v>29</v>
      </c>
      <c r="D493" s="1" t="s">
        <v>30</v>
      </c>
      <c r="E493" s="1" t="s">
        <v>31</v>
      </c>
      <c r="F493" s="1" t="s">
        <v>3130</v>
      </c>
      <c r="G493" s="1" t="s">
        <v>3131</v>
      </c>
      <c r="H493" s="1" t="s">
        <v>1183</v>
      </c>
      <c r="I493" s="1" t="s">
        <v>3132</v>
      </c>
      <c r="J493" s="1" t="s">
        <v>3203</v>
      </c>
      <c r="K493" s="1" t="s">
        <v>32</v>
      </c>
      <c r="L493" s="1" t="s">
        <v>32</v>
      </c>
      <c r="M493" s="1" t="s">
        <v>45</v>
      </c>
      <c r="N493" s="1" t="s">
        <v>46</v>
      </c>
      <c r="O493" s="1" t="s">
        <v>3204</v>
      </c>
      <c r="P493" s="1" t="s">
        <v>530</v>
      </c>
      <c r="Q493" s="1" t="s">
        <v>183</v>
      </c>
      <c r="R493" s="1" t="s">
        <v>707</v>
      </c>
      <c r="S493" s="1" t="str">
        <f t="shared" si="15"/>
        <v>CENTENO ROJAS, ROGER</v>
      </c>
      <c r="T493" s="1" t="s">
        <v>63</v>
      </c>
      <c r="U493" s="1" t="s">
        <v>51</v>
      </c>
      <c r="V493" s="1" t="s">
        <v>52</v>
      </c>
      <c r="W493" s="1" t="s">
        <v>3205</v>
      </c>
      <c r="X493" s="3">
        <v>26445</v>
      </c>
      <c r="Y493" s="1" t="s">
        <v>3206</v>
      </c>
      <c r="AB493" s="1" t="s">
        <v>41</v>
      </c>
      <c r="AC493" s="1" t="s">
        <v>42</v>
      </c>
      <c r="AD493" s="1" t="s">
        <v>43</v>
      </c>
    </row>
    <row r="494" spans="1:30" x14ac:dyDescent="0.2">
      <c r="A494" s="1" t="str">
        <f t="shared" si="14"/>
        <v>1162114411E0</v>
      </c>
      <c r="B494" s="1" t="s">
        <v>28</v>
      </c>
      <c r="C494" s="1" t="s">
        <v>29</v>
      </c>
      <c r="D494" s="1" t="s">
        <v>30</v>
      </c>
      <c r="E494" s="1" t="s">
        <v>31</v>
      </c>
      <c r="F494" s="1" t="s">
        <v>3130</v>
      </c>
      <c r="G494" s="1" t="s">
        <v>3131</v>
      </c>
      <c r="H494" s="1" t="s">
        <v>1183</v>
      </c>
      <c r="I494" s="1" t="s">
        <v>3132</v>
      </c>
      <c r="J494" s="1" t="s">
        <v>3207</v>
      </c>
      <c r="K494" s="1" t="s">
        <v>32</v>
      </c>
      <c r="L494" s="1" t="s">
        <v>32</v>
      </c>
      <c r="M494" s="1" t="s">
        <v>45</v>
      </c>
      <c r="N494" s="1" t="s">
        <v>46</v>
      </c>
      <c r="O494" s="1" t="s">
        <v>56</v>
      </c>
      <c r="P494" s="1" t="s">
        <v>389</v>
      </c>
      <c r="Q494" s="1" t="s">
        <v>596</v>
      </c>
      <c r="R494" s="1" t="s">
        <v>3186</v>
      </c>
      <c r="S494" s="1" t="str">
        <f t="shared" si="15"/>
        <v>BOHORQUEZ GARCIA, HANS ARTURO</v>
      </c>
      <c r="T494" s="1" t="s">
        <v>63</v>
      </c>
      <c r="U494" s="1" t="s">
        <v>51</v>
      </c>
      <c r="V494" s="1" t="s">
        <v>891</v>
      </c>
      <c r="W494" s="1" t="s">
        <v>3187</v>
      </c>
      <c r="X494" s="3">
        <v>22107</v>
      </c>
      <c r="Y494" s="1" t="s">
        <v>3188</v>
      </c>
      <c r="Z494" s="3">
        <v>42795</v>
      </c>
      <c r="AA494" s="3">
        <v>43100</v>
      </c>
      <c r="AB494" s="1" t="s">
        <v>41</v>
      </c>
      <c r="AC494" s="1" t="s">
        <v>42</v>
      </c>
      <c r="AD494" s="1" t="s">
        <v>43</v>
      </c>
    </row>
    <row r="495" spans="1:30" x14ac:dyDescent="0.2">
      <c r="A495" s="1" t="str">
        <f t="shared" si="14"/>
        <v>1162114411E0</v>
      </c>
      <c r="B495" s="1" t="s">
        <v>28</v>
      </c>
      <c r="C495" s="1" t="s">
        <v>29</v>
      </c>
      <c r="D495" s="1" t="s">
        <v>30</v>
      </c>
      <c r="E495" s="1" t="s">
        <v>31</v>
      </c>
      <c r="F495" s="1" t="s">
        <v>3130</v>
      </c>
      <c r="G495" s="1" t="s">
        <v>3131</v>
      </c>
      <c r="H495" s="1" t="s">
        <v>1183</v>
      </c>
      <c r="I495" s="1" t="s">
        <v>3132</v>
      </c>
      <c r="J495" s="1" t="s">
        <v>3207</v>
      </c>
      <c r="K495" s="1" t="s">
        <v>32</v>
      </c>
      <c r="L495" s="1" t="s">
        <v>32</v>
      </c>
      <c r="M495" s="1" t="s">
        <v>45</v>
      </c>
      <c r="N495" s="1" t="s">
        <v>66</v>
      </c>
      <c r="O495" s="1" t="s">
        <v>3208</v>
      </c>
      <c r="P495" s="1" t="s">
        <v>513</v>
      </c>
      <c r="Q495" s="1" t="s">
        <v>320</v>
      </c>
      <c r="R495" s="1" t="s">
        <v>3209</v>
      </c>
      <c r="S495" s="1" t="str">
        <f t="shared" si="15"/>
        <v>TOLEDO AGUILAR, JUAN YORCY</v>
      </c>
      <c r="T495" s="1" t="s">
        <v>69</v>
      </c>
      <c r="U495" s="1" t="s">
        <v>51</v>
      </c>
      <c r="V495" s="1" t="s">
        <v>52</v>
      </c>
      <c r="W495" s="1" t="s">
        <v>3210</v>
      </c>
      <c r="X495" s="3">
        <v>30653</v>
      </c>
      <c r="Y495" s="1" t="s">
        <v>3211</v>
      </c>
      <c r="Z495" s="3">
        <v>42795</v>
      </c>
      <c r="AA495" s="3">
        <v>43100</v>
      </c>
      <c r="AB495" s="1" t="s">
        <v>324</v>
      </c>
      <c r="AC495" s="1" t="s">
        <v>71</v>
      </c>
      <c r="AD495" s="1" t="s">
        <v>43</v>
      </c>
    </row>
    <row r="496" spans="1:30" x14ac:dyDescent="0.2">
      <c r="A496" s="1" t="str">
        <f t="shared" si="14"/>
        <v>1162114411E4</v>
      </c>
      <c r="B496" s="1" t="s">
        <v>28</v>
      </c>
      <c r="C496" s="1" t="s">
        <v>29</v>
      </c>
      <c r="D496" s="1" t="s">
        <v>30</v>
      </c>
      <c r="E496" s="1" t="s">
        <v>31</v>
      </c>
      <c r="F496" s="1" t="s">
        <v>3130</v>
      </c>
      <c r="G496" s="1" t="s">
        <v>3131</v>
      </c>
      <c r="H496" s="1" t="s">
        <v>1183</v>
      </c>
      <c r="I496" s="1" t="s">
        <v>3132</v>
      </c>
      <c r="J496" s="1" t="s">
        <v>3212</v>
      </c>
      <c r="K496" s="1" t="s">
        <v>32</v>
      </c>
      <c r="L496" s="1" t="s">
        <v>32</v>
      </c>
      <c r="M496" s="1" t="s">
        <v>45</v>
      </c>
      <c r="N496" s="1" t="s">
        <v>46</v>
      </c>
      <c r="O496" s="1" t="s">
        <v>56</v>
      </c>
      <c r="P496" s="1" t="s">
        <v>308</v>
      </c>
      <c r="Q496" s="1" t="s">
        <v>3213</v>
      </c>
      <c r="R496" s="1" t="s">
        <v>3214</v>
      </c>
      <c r="S496" s="1" t="str">
        <f t="shared" si="15"/>
        <v>ALVAREZ ROZAS, JANET MADELEINE</v>
      </c>
      <c r="T496" s="1" t="s">
        <v>55</v>
      </c>
      <c r="U496" s="1" t="s">
        <v>51</v>
      </c>
      <c r="V496" s="1" t="s">
        <v>52</v>
      </c>
      <c r="W496" s="1" t="s">
        <v>3215</v>
      </c>
      <c r="X496" s="3">
        <v>24826</v>
      </c>
      <c r="Y496" s="1" t="s">
        <v>3216</v>
      </c>
      <c r="AB496" s="1" t="s">
        <v>41</v>
      </c>
      <c r="AC496" s="1" t="s">
        <v>42</v>
      </c>
      <c r="AD496" s="1" t="s">
        <v>43</v>
      </c>
    </row>
    <row r="497" spans="1:30" x14ac:dyDescent="0.2">
      <c r="A497" s="1" t="str">
        <f t="shared" si="14"/>
        <v>1162114411E5</v>
      </c>
      <c r="B497" s="1" t="s">
        <v>28</v>
      </c>
      <c r="C497" s="1" t="s">
        <v>29</v>
      </c>
      <c r="D497" s="1" t="s">
        <v>30</v>
      </c>
      <c r="E497" s="1" t="s">
        <v>31</v>
      </c>
      <c r="F497" s="1" t="s">
        <v>3130</v>
      </c>
      <c r="G497" s="1" t="s">
        <v>3131</v>
      </c>
      <c r="H497" s="1" t="s">
        <v>1183</v>
      </c>
      <c r="I497" s="1" t="s">
        <v>3132</v>
      </c>
      <c r="J497" s="1" t="s">
        <v>3217</v>
      </c>
      <c r="K497" s="1" t="s">
        <v>32</v>
      </c>
      <c r="L497" s="1" t="s">
        <v>32</v>
      </c>
      <c r="M497" s="1" t="s">
        <v>45</v>
      </c>
      <c r="N497" s="1" t="s">
        <v>46</v>
      </c>
      <c r="O497" s="1" t="s">
        <v>3218</v>
      </c>
      <c r="P497" s="1" t="s">
        <v>428</v>
      </c>
      <c r="Q497" s="1" t="s">
        <v>3219</v>
      </c>
      <c r="R497" s="1" t="s">
        <v>3220</v>
      </c>
      <c r="S497" s="1" t="str">
        <f t="shared" si="15"/>
        <v>ARAGON GONZA, CARMEN LUCIA</v>
      </c>
      <c r="T497" s="1" t="s">
        <v>55</v>
      </c>
      <c r="U497" s="1" t="s">
        <v>51</v>
      </c>
      <c r="V497" s="1" t="s">
        <v>52</v>
      </c>
      <c r="W497" s="1" t="s">
        <v>3221</v>
      </c>
      <c r="X497" s="3">
        <v>24336</v>
      </c>
      <c r="Y497" s="1" t="s">
        <v>3222</v>
      </c>
      <c r="Z497" s="3">
        <v>41948</v>
      </c>
      <c r="AB497" s="1" t="s">
        <v>41</v>
      </c>
      <c r="AC497" s="1" t="s">
        <v>42</v>
      </c>
      <c r="AD497" s="1" t="s">
        <v>43</v>
      </c>
    </row>
    <row r="498" spans="1:30" x14ac:dyDescent="0.2">
      <c r="A498" s="1" t="str">
        <f t="shared" si="14"/>
        <v>1162114411E6</v>
      </c>
      <c r="B498" s="1" t="s">
        <v>28</v>
      </c>
      <c r="C498" s="1" t="s">
        <v>29</v>
      </c>
      <c r="D498" s="1" t="s">
        <v>30</v>
      </c>
      <c r="E498" s="1" t="s">
        <v>31</v>
      </c>
      <c r="F498" s="1" t="s">
        <v>3130</v>
      </c>
      <c r="G498" s="1" t="s">
        <v>3131</v>
      </c>
      <c r="H498" s="1" t="s">
        <v>1183</v>
      </c>
      <c r="I498" s="1" t="s">
        <v>3132</v>
      </c>
      <c r="J498" s="1" t="s">
        <v>3223</v>
      </c>
      <c r="K498" s="1" t="s">
        <v>32</v>
      </c>
      <c r="L498" s="1" t="s">
        <v>32</v>
      </c>
      <c r="M498" s="1" t="s">
        <v>45</v>
      </c>
      <c r="N498" s="1" t="s">
        <v>66</v>
      </c>
      <c r="O498" s="1" t="s">
        <v>3224</v>
      </c>
      <c r="P498" s="1" t="s">
        <v>83</v>
      </c>
      <c r="Q498" s="1" t="s">
        <v>1179</v>
      </c>
      <c r="R498" s="1" t="s">
        <v>3225</v>
      </c>
      <c r="S498" s="1" t="str">
        <f t="shared" si="15"/>
        <v>CONDORI SARMIENTO, ALEX</v>
      </c>
      <c r="T498" s="1" t="s">
        <v>69</v>
      </c>
      <c r="U498" s="1" t="s">
        <v>51</v>
      </c>
      <c r="V498" s="1" t="s">
        <v>52</v>
      </c>
      <c r="W498" s="1" t="s">
        <v>3226</v>
      </c>
      <c r="X498" s="3">
        <v>28006</v>
      </c>
      <c r="Y498" s="1" t="s">
        <v>3227</v>
      </c>
      <c r="Z498" s="3">
        <v>42795</v>
      </c>
      <c r="AA498" s="3">
        <v>43100</v>
      </c>
      <c r="AB498" s="1" t="s">
        <v>41</v>
      </c>
      <c r="AC498" s="1" t="s">
        <v>71</v>
      </c>
      <c r="AD498" s="1" t="s">
        <v>43</v>
      </c>
    </row>
    <row r="499" spans="1:30" x14ac:dyDescent="0.2">
      <c r="A499" s="1" t="str">
        <f t="shared" si="14"/>
        <v>1162114411E8</v>
      </c>
      <c r="B499" s="1" t="s">
        <v>28</v>
      </c>
      <c r="C499" s="1" t="s">
        <v>29</v>
      </c>
      <c r="D499" s="1" t="s">
        <v>30</v>
      </c>
      <c r="E499" s="1" t="s">
        <v>31</v>
      </c>
      <c r="F499" s="1" t="s">
        <v>3130</v>
      </c>
      <c r="G499" s="1" t="s">
        <v>3131</v>
      </c>
      <c r="H499" s="1" t="s">
        <v>1183</v>
      </c>
      <c r="I499" s="1" t="s">
        <v>3132</v>
      </c>
      <c r="J499" s="1" t="s">
        <v>3228</v>
      </c>
      <c r="K499" s="1" t="s">
        <v>32</v>
      </c>
      <c r="L499" s="1" t="s">
        <v>32</v>
      </c>
      <c r="M499" s="1" t="s">
        <v>45</v>
      </c>
      <c r="N499" s="1" t="s">
        <v>46</v>
      </c>
      <c r="O499" s="1" t="s">
        <v>3229</v>
      </c>
      <c r="P499" s="1" t="s">
        <v>940</v>
      </c>
      <c r="Q499" s="1" t="s">
        <v>85</v>
      </c>
      <c r="R499" s="1" t="s">
        <v>3230</v>
      </c>
      <c r="S499" s="1" t="str">
        <f t="shared" si="15"/>
        <v>BARRA PINEDA, BETHSABE SOBEIDA</v>
      </c>
      <c r="T499" s="1" t="s">
        <v>38</v>
      </c>
      <c r="U499" s="1" t="s">
        <v>51</v>
      </c>
      <c r="V499" s="1" t="s">
        <v>52</v>
      </c>
      <c r="W499" s="1" t="s">
        <v>3231</v>
      </c>
      <c r="X499" s="3">
        <v>23435</v>
      </c>
      <c r="Y499" s="1" t="s">
        <v>3232</v>
      </c>
      <c r="AB499" s="1" t="s">
        <v>41</v>
      </c>
      <c r="AC499" s="1" t="s">
        <v>42</v>
      </c>
      <c r="AD499" s="1" t="s">
        <v>43</v>
      </c>
    </row>
    <row r="500" spans="1:30" x14ac:dyDescent="0.2">
      <c r="A500" s="1" t="str">
        <f t="shared" si="14"/>
        <v>1162114411E9</v>
      </c>
      <c r="B500" s="1" t="s">
        <v>28</v>
      </c>
      <c r="C500" s="1" t="s">
        <v>29</v>
      </c>
      <c r="D500" s="1" t="s">
        <v>30</v>
      </c>
      <c r="E500" s="1" t="s">
        <v>31</v>
      </c>
      <c r="F500" s="1" t="s">
        <v>3130</v>
      </c>
      <c r="G500" s="1" t="s">
        <v>3131</v>
      </c>
      <c r="H500" s="1" t="s">
        <v>1183</v>
      </c>
      <c r="I500" s="1" t="s">
        <v>3132</v>
      </c>
      <c r="J500" s="1" t="s">
        <v>3233</v>
      </c>
      <c r="K500" s="1" t="s">
        <v>32</v>
      </c>
      <c r="L500" s="1" t="s">
        <v>32</v>
      </c>
      <c r="M500" s="1" t="s">
        <v>45</v>
      </c>
      <c r="N500" s="1" t="s">
        <v>46</v>
      </c>
      <c r="O500" s="1" t="s">
        <v>56</v>
      </c>
      <c r="P500" s="1" t="s">
        <v>207</v>
      </c>
      <c r="Q500" s="1" t="s">
        <v>82</v>
      </c>
      <c r="R500" s="1" t="s">
        <v>3234</v>
      </c>
      <c r="S500" s="1" t="str">
        <f t="shared" si="15"/>
        <v>BERNEDO QUISPE, SONIA ESPERANZA</v>
      </c>
      <c r="T500" s="1" t="s">
        <v>50</v>
      </c>
      <c r="U500" s="1" t="s">
        <v>51</v>
      </c>
      <c r="V500" s="1" t="s">
        <v>52</v>
      </c>
      <c r="W500" s="1" t="s">
        <v>3235</v>
      </c>
      <c r="X500" s="3">
        <v>23729</v>
      </c>
      <c r="Y500" s="1" t="s">
        <v>3236</v>
      </c>
      <c r="AB500" s="1" t="s">
        <v>41</v>
      </c>
      <c r="AC500" s="1" t="s">
        <v>42</v>
      </c>
      <c r="AD500" s="1" t="s">
        <v>43</v>
      </c>
    </row>
    <row r="501" spans="1:30" x14ac:dyDescent="0.2">
      <c r="A501" s="1" t="str">
        <f t="shared" si="14"/>
        <v>1162114421E0</v>
      </c>
      <c r="B501" s="1" t="s">
        <v>28</v>
      </c>
      <c r="C501" s="1" t="s">
        <v>29</v>
      </c>
      <c r="D501" s="1" t="s">
        <v>30</v>
      </c>
      <c r="E501" s="1" t="s">
        <v>31</v>
      </c>
      <c r="F501" s="1" t="s">
        <v>3130</v>
      </c>
      <c r="G501" s="1" t="s">
        <v>3131</v>
      </c>
      <c r="H501" s="1" t="s">
        <v>1183</v>
      </c>
      <c r="I501" s="1" t="s">
        <v>3132</v>
      </c>
      <c r="J501" s="1" t="s">
        <v>3237</v>
      </c>
      <c r="K501" s="1" t="s">
        <v>32</v>
      </c>
      <c r="L501" s="1" t="s">
        <v>32</v>
      </c>
      <c r="M501" s="1" t="s">
        <v>45</v>
      </c>
      <c r="N501" s="1" t="s">
        <v>46</v>
      </c>
      <c r="O501" s="1" t="s">
        <v>56</v>
      </c>
      <c r="P501" s="1" t="s">
        <v>157</v>
      </c>
      <c r="Q501" s="1" t="s">
        <v>146</v>
      </c>
      <c r="R501" s="1" t="s">
        <v>3238</v>
      </c>
      <c r="S501" s="1" t="str">
        <f t="shared" si="15"/>
        <v>CHAYÑA GONZALES, EDWIN ERNESTO</v>
      </c>
      <c r="T501" s="1" t="s">
        <v>38</v>
      </c>
      <c r="U501" s="1" t="s">
        <v>51</v>
      </c>
      <c r="V501" s="1" t="s">
        <v>325</v>
      </c>
      <c r="W501" s="1" t="s">
        <v>3239</v>
      </c>
      <c r="X501" s="3">
        <v>23761</v>
      </c>
      <c r="Y501" s="1" t="s">
        <v>3240</v>
      </c>
      <c r="Z501" s="3">
        <v>42835</v>
      </c>
      <c r="AA501" s="3">
        <v>43100</v>
      </c>
      <c r="AB501" s="1" t="s">
        <v>41</v>
      </c>
      <c r="AC501" s="1" t="s">
        <v>42</v>
      </c>
      <c r="AD501" s="1" t="s">
        <v>43</v>
      </c>
    </row>
    <row r="502" spans="1:30" x14ac:dyDescent="0.2">
      <c r="A502" s="1" t="str">
        <f t="shared" si="14"/>
        <v>1162114421E0</v>
      </c>
      <c r="B502" s="1" t="s">
        <v>28</v>
      </c>
      <c r="C502" s="1" t="s">
        <v>29</v>
      </c>
      <c r="D502" s="1" t="s">
        <v>30</v>
      </c>
      <c r="E502" s="1" t="s">
        <v>31</v>
      </c>
      <c r="F502" s="1" t="s">
        <v>3130</v>
      </c>
      <c r="G502" s="1" t="s">
        <v>3131</v>
      </c>
      <c r="H502" s="1" t="s">
        <v>1183</v>
      </c>
      <c r="I502" s="1" t="s">
        <v>3132</v>
      </c>
      <c r="J502" s="1" t="s">
        <v>3237</v>
      </c>
      <c r="K502" s="1" t="s">
        <v>32</v>
      </c>
      <c r="L502" s="1" t="s">
        <v>32</v>
      </c>
      <c r="M502" s="1" t="s">
        <v>45</v>
      </c>
      <c r="N502" s="1" t="s">
        <v>66</v>
      </c>
      <c r="O502" s="1" t="s">
        <v>3241</v>
      </c>
      <c r="P502" s="1" t="s">
        <v>82</v>
      </c>
      <c r="Q502" s="1" t="s">
        <v>212</v>
      </c>
      <c r="R502" s="1" t="s">
        <v>3242</v>
      </c>
      <c r="S502" s="1" t="str">
        <f t="shared" si="15"/>
        <v>QUISPE CANAZA, MARIVEL</v>
      </c>
      <c r="T502" s="1" t="s">
        <v>69</v>
      </c>
      <c r="U502" s="1" t="s">
        <v>51</v>
      </c>
      <c r="V502" s="1" t="s">
        <v>52</v>
      </c>
      <c r="W502" s="1" t="s">
        <v>3243</v>
      </c>
      <c r="X502" s="3">
        <v>28004</v>
      </c>
      <c r="Y502" s="1" t="s">
        <v>3244</v>
      </c>
      <c r="Z502" s="3">
        <v>42842</v>
      </c>
      <c r="AA502" s="3">
        <v>43100</v>
      </c>
      <c r="AB502" s="1" t="s">
        <v>324</v>
      </c>
      <c r="AC502" s="1" t="s">
        <v>71</v>
      </c>
      <c r="AD502" s="1" t="s">
        <v>43</v>
      </c>
    </row>
    <row r="503" spans="1:30" x14ac:dyDescent="0.2">
      <c r="A503" s="1" t="str">
        <f t="shared" si="14"/>
        <v>1162114421E1</v>
      </c>
      <c r="B503" s="1" t="s">
        <v>28</v>
      </c>
      <c r="C503" s="1" t="s">
        <v>29</v>
      </c>
      <c r="D503" s="1" t="s">
        <v>30</v>
      </c>
      <c r="E503" s="1" t="s">
        <v>31</v>
      </c>
      <c r="F503" s="1" t="s">
        <v>3130</v>
      </c>
      <c r="G503" s="1" t="s">
        <v>3131</v>
      </c>
      <c r="H503" s="1" t="s">
        <v>1183</v>
      </c>
      <c r="I503" s="1" t="s">
        <v>3132</v>
      </c>
      <c r="J503" s="1" t="s">
        <v>3245</v>
      </c>
      <c r="K503" s="1" t="s">
        <v>32</v>
      </c>
      <c r="L503" s="1" t="s">
        <v>32</v>
      </c>
      <c r="M503" s="1" t="s">
        <v>45</v>
      </c>
      <c r="N503" s="1" t="s">
        <v>46</v>
      </c>
      <c r="O503" s="1" t="s">
        <v>56</v>
      </c>
      <c r="P503" s="1" t="s">
        <v>240</v>
      </c>
      <c r="Q503" s="1" t="s">
        <v>358</v>
      </c>
      <c r="R503" s="1" t="s">
        <v>395</v>
      </c>
      <c r="S503" s="1" t="str">
        <f t="shared" si="15"/>
        <v>BURGOS COAQUIRA, EDGAR</v>
      </c>
      <c r="T503" s="1" t="s">
        <v>63</v>
      </c>
      <c r="U503" s="1" t="s">
        <v>51</v>
      </c>
      <c r="V503" s="1" t="s">
        <v>52</v>
      </c>
      <c r="W503" s="1" t="s">
        <v>3246</v>
      </c>
      <c r="X503" s="3">
        <v>23400</v>
      </c>
      <c r="Y503" s="1" t="s">
        <v>3247</v>
      </c>
      <c r="AB503" s="1" t="s">
        <v>41</v>
      </c>
      <c r="AC503" s="1" t="s">
        <v>42</v>
      </c>
      <c r="AD503" s="1" t="s">
        <v>43</v>
      </c>
    </row>
    <row r="504" spans="1:30" x14ac:dyDescent="0.2">
      <c r="A504" s="1" t="str">
        <f t="shared" si="14"/>
        <v>1162114421E6</v>
      </c>
      <c r="B504" s="1" t="s">
        <v>28</v>
      </c>
      <c r="C504" s="1" t="s">
        <v>29</v>
      </c>
      <c r="D504" s="1" t="s">
        <v>30</v>
      </c>
      <c r="E504" s="1" t="s">
        <v>31</v>
      </c>
      <c r="F504" s="1" t="s">
        <v>3130</v>
      </c>
      <c r="G504" s="1" t="s">
        <v>3131</v>
      </c>
      <c r="H504" s="1" t="s">
        <v>1183</v>
      </c>
      <c r="I504" s="1" t="s">
        <v>3132</v>
      </c>
      <c r="J504" s="1" t="s">
        <v>3248</v>
      </c>
      <c r="K504" s="1" t="s">
        <v>32</v>
      </c>
      <c r="L504" s="1" t="s">
        <v>32</v>
      </c>
      <c r="M504" s="1" t="s">
        <v>45</v>
      </c>
      <c r="N504" s="1" t="s">
        <v>66</v>
      </c>
      <c r="O504" s="1" t="s">
        <v>3249</v>
      </c>
      <c r="P504" s="1" t="s">
        <v>203</v>
      </c>
      <c r="Q504" s="1" t="s">
        <v>188</v>
      </c>
      <c r="R504" s="1" t="s">
        <v>1458</v>
      </c>
      <c r="S504" s="1" t="str">
        <f t="shared" si="15"/>
        <v>APAZA TITO, MARICRUZ</v>
      </c>
      <c r="T504" s="1" t="s">
        <v>69</v>
      </c>
      <c r="U504" s="1" t="s">
        <v>51</v>
      </c>
      <c r="V504" s="1" t="s">
        <v>52</v>
      </c>
      <c r="W504" s="1" t="s">
        <v>3250</v>
      </c>
      <c r="X504" s="3">
        <v>28826</v>
      </c>
      <c r="Y504" s="1" t="s">
        <v>3251</v>
      </c>
      <c r="Z504" s="3">
        <v>42795</v>
      </c>
      <c r="AA504" s="3">
        <v>43100</v>
      </c>
      <c r="AB504" s="1" t="s">
        <v>324</v>
      </c>
      <c r="AC504" s="1" t="s">
        <v>71</v>
      </c>
      <c r="AD504" s="1" t="s">
        <v>43</v>
      </c>
    </row>
    <row r="505" spans="1:30" x14ac:dyDescent="0.2">
      <c r="A505" s="1" t="str">
        <f t="shared" si="14"/>
        <v>1162114421E6</v>
      </c>
      <c r="B505" s="1" t="s">
        <v>28</v>
      </c>
      <c r="C505" s="1" t="s">
        <v>29</v>
      </c>
      <c r="D505" s="1" t="s">
        <v>30</v>
      </c>
      <c r="E505" s="1" t="s">
        <v>31</v>
      </c>
      <c r="F505" s="1" t="s">
        <v>3130</v>
      </c>
      <c r="G505" s="1" t="s">
        <v>3131</v>
      </c>
      <c r="H505" s="1" t="s">
        <v>1183</v>
      </c>
      <c r="I505" s="1" t="s">
        <v>3132</v>
      </c>
      <c r="J505" s="1" t="s">
        <v>3248</v>
      </c>
      <c r="K505" s="1" t="s">
        <v>32</v>
      </c>
      <c r="L505" s="1" t="s">
        <v>32</v>
      </c>
      <c r="M505" s="1" t="s">
        <v>45</v>
      </c>
      <c r="N505" s="1" t="s">
        <v>46</v>
      </c>
      <c r="O505" s="1" t="s">
        <v>56</v>
      </c>
      <c r="P505" s="1" t="s">
        <v>233</v>
      </c>
      <c r="Q505" s="1" t="s">
        <v>810</v>
      </c>
      <c r="R505" s="1" t="s">
        <v>3159</v>
      </c>
      <c r="S505" s="1" t="str">
        <f t="shared" si="15"/>
        <v>CASTILLO CORDERO, ERMINIA HENILDA</v>
      </c>
      <c r="T505" s="1" t="s">
        <v>38</v>
      </c>
      <c r="U505" s="1" t="s">
        <v>51</v>
      </c>
      <c r="V505" s="1" t="s">
        <v>891</v>
      </c>
      <c r="W505" s="1" t="s">
        <v>3160</v>
      </c>
      <c r="X505" s="3">
        <v>24210</v>
      </c>
      <c r="Y505" s="1" t="s">
        <v>3161</v>
      </c>
      <c r="Z505" s="3">
        <v>42795</v>
      </c>
      <c r="AA505" s="3">
        <v>43100</v>
      </c>
      <c r="AB505" s="1" t="s">
        <v>41</v>
      </c>
      <c r="AC505" s="1" t="s">
        <v>42</v>
      </c>
      <c r="AD505" s="1" t="s">
        <v>43</v>
      </c>
    </row>
    <row r="506" spans="1:30" x14ac:dyDescent="0.2">
      <c r="A506" s="1" t="str">
        <f t="shared" si="14"/>
        <v>1162114421E9</v>
      </c>
      <c r="B506" s="1" t="s">
        <v>28</v>
      </c>
      <c r="C506" s="1" t="s">
        <v>29</v>
      </c>
      <c r="D506" s="1" t="s">
        <v>30</v>
      </c>
      <c r="E506" s="1" t="s">
        <v>31</v>
      </c>
      <c r="F506" s="1" t="s">
        <v>3130</v>
      </c>
      <c r="G506" s="1" t="s">
        <v>3131</v>
      </c>
      <c r="H506" s="1" t="s">
        <v>1183</v>
      </c>
      <c r="I506" s="1" t="s">
        <v>3132</v>
      </c>
      <c r="J506" s="1" t="s">
        <v>3252</v>
      </c>
      <c r="K506" s="1" t="s">
        <v>32</v>
      </c>
      <c r="L506" s="1" t="s">
        <v>32</v>
      </c>
      <c r="M506" s="1" t="s">
        <v>45</v>
      </c>
      <c r="N506" s="1" t="s">
        <v>46</v>
      </c>
      <c r="O506" s="1" t="s">
        <v>3253</v>
      </c>
      <c r="P506" s="1" t="s">
        <v>343</v>
      </c>
      <c r="Q506" s="1" t="s">
        <v>237</v>
      </c>
      <c r="R506" s="1" t="s">
        <v>3254</v>
      </c>
      <c r="S506" s="1" t="str">
        <f t="shared" si="15"/>
        <v>VARGAS CCOPA, IGNACIO GUILLERMO</v>
      </c>
      <c r="T506" s="1" t="s">
        <v>38</v>
      </c>
      <c r="U506" s="1" t="s">
        <v>51</v>
      </c>
      <c r="V506" s="1" t="s">
        <v>52</v>
      </c>
      <c r="W506" s="1" t="s">
        <v>3255</v>
      </c>
      <c r="X506" s="3">
        <v>20486</v>
      </c>
      <c r="Y506" s="1" t="s">
        <v>3256</v>
      </c>
      <c r="AB506" s="1" t="s">
        <v>41</v>
      </c>
      <c r="AC506" s="1" t="s">
        <v>42</v>
      </c>
      <c r="AD506" s="1" t="s">
        <v>43</v>
      </c>
    </row>
    <row r="507" spans="1:30" x14ac:dyDescent="0.2">
      <c r="A507" s="1" t="str">
        <f t="shared" si="14"/>
        <v>1162114431E0</v>
      </c>
      <c r="B507" s="1" t="s">
        <v>28</v>
      </c>
      <c r="C507" s="1" t="s">
        <v>29</v>
      </c>
      <c r="D507" s="1" t="s">
        <v>30</v>
      </c>
      <c r="E507" s="1" t="s">
        <v>31</v>
      </c>
      <c r="F507" s="1" t="s">
        <v>3130</v>
      </c>
      <c r="G507" s="1" t="s">
        <v>3131</v>
      </c>
      <c r="H507" s="1" t="s">
        <v>1183</v>
      </c>
      <c r="I507" s="1" t="s">
        <v>3132</v>
      </c>
      <c r="J507" s="1" t="s">
        <v>3257</v>
      </c>
      <c r="K507" s="1" t="s">
        <v>32</v>
      </c>
      <c r="L507" s="1" t="s">
        <v>32</v>
      </c>
      <c r="M507" s="1" t="s">
        <v>45</v>
      </c>
      <c r="N507" s="1" t="s">
        <v>46</v>
      </c>
      <c r="O507" s="1" t="s">
        <v>3258</v>
      </c>
      <c r="P507" s="1" t="s">
        <v>437</v>
      </c>
      <c r="Q507" s="1" t="s">
        <v>161</v>
      </c>
      <c r="R507" s="1" t="s">
        <v>3259</v>
      </c>
      <c r="S507" s="1" t="str">
        <f t="shared" si="15"/>
        <v>NEIRA RAMOS, DORA FRANCISCA</v>
      </c>
      <c r="T507" s="1" t="s">
        <v>50</v>
      </c>
      <c r="U507" s="1" t="s">
        <v>51</v>
      </c>
      <c r="V507" s="1" t="s">
        <v>52</v>
      </c>
      <c r="W507" s="1" t="s">
        <v>3260</v>
      </c>
      <c r="X507" s="3">
        <v>27821</v>
      </c>
      <c r="Y507" s="1" t="s">
        <v>3261</v>
      </c>
      <c r="AB507" s="1" t="s">
        <v>41</v>
      </c>
      <c r="AC507" s="1" t="s">
        <v>42</v>
      </c>
      <c r="AD507" s="1" t="s">
        <v>43</v>
      </c>
    </row>
    <row r="508" spans="1:30" x14ac:dyDescent="0.2">
      <c r="A508" s="1" t="str">
        <f t="shared" si="14"/>
        <v>1162114431E2</v>
      </c>
      <c r="B508" s="1" t="s">
        <v>28</v>
      </c>
      <c r="C508" s="1" t="s">
        <v>29</v>
      </c>
      <c r="D508" s="1" t="s">
        <v>30</v>
      </c>
      <c r="E508" s="1" t="s">
        <v>31</v>
      </c>
      <c r="F508" s="1" t="s">
        <v>3130</v>
      </c>
      <c r="G508" s="1" t="s">
        <v>3131</v>
      </c>
      <c r="H508" s="1" t="s">
        <v>1183</v>
      </c>
      <c r="I508" s="1" t="s">
        <v>3132</v>
      </c>
      <c r="J508" s="1" t="s">
        <v>3262</v>
      </c>
      <c r="K508" s="1" t="s">
        <v>32</v>
      </c>
      <c r="L508" s="1" t="s">
        <v>32</v>
      </c>
      <c r="M508" s="1" t="s">
        <v>45</v>
      </c>
      <c r="N508" s="1" t="s">
        <v>66</v>
      </c>
      <c r="O508" s="1" t="s">
        <v>3263</v>
      </c>
      <c r="P508" s="1" t="s">
        <v>618</v>
      </c>
      <c r="Q508" s="1" t="s">
        <v>146</v>
      </c>
      <c r="R508" s="1" t="s">
        <v>764</v>
      </c>
      <c r="S508" s="1" t="str">
        <f t="shared" si="15"/>
        <v>GUILLEN GONZALES, ROXANA JUANA</v>
      </c>
      <c r="T508" s="1" t="s">
        <v>69</v>
      </c>
      <c r="U508" s="1" t="s">
        <v>51</v>
      </c>
      <c r="V508" s="1" t="s">
        <v>52</v>
      </c>
      <c r="W508" s="1" t="s">
        <v>3264</v>
      </c>
      <c r="X508" s="3">
        <v>30247</v>
      </c>
      <c r="Y508" s="1" t="s">
        <v>3265</v>
      </c>
      <c r="Z508" s="3">
        <v>42795</v>
      </c>
      <c r="AA508" s="3">
        <v>43100</v>
      </c>
      <c r="AB508" s="1" t="s">
        <v>41</v>
      </c>
      <c r="AC508" s="1" t="s">
        <v>71</v>
      </c>
      <c r="AD508" s="1" t="s">
        <v>43</v>
      </c>
    </row>
    <row r="509" spans="1:30" x14ac:dyDescent="0.2">
      <c r="A509" s="1" t="str">
        <f t="shared" si="14"/>
        <v>1162114431E3</v>
      </c>
      <c r="B509" s="1" t="s">
        <v>28</v>
      </c>
      <c r="C509" s="1" t="s">
        <v>29</v>
      </c>
      <c r="D509" s="1" t="s">
        <v>30</v>
      </c>
      <c r="E509" s="1" t="s">
        <v>31</v>
      </c>
      <c r="F509" s="1" t="s">
        <v>3130</v>
      </c>
      <c r="G509" s="1" t="s">
        <v>3131</v>
      </c>
      <c r="H509" s="1" t="s">
        <v>1183</v>
      </c>
      <c r="I509" s="1" t="s">
        <v>3132</v>
      </c>
      <c r="J509" s="1" t="s">
        <v>3266</v>
      </c>
      <c r="K509" s="1" t="s">
        <v>32</v>
      </c>
      <c r="L509" s="1" t="s">
        <v>32</v>
      </c>
      <c r="M509" s="1" t="s">
        <v>45</v>
      </c>
      <c r="N509" s="1" t="s">
        <v>46</v>
      </c>
      <c r="O509" s="1" t="s">
        <v>56</v>
      </c>
      <c r="P509" s="1" t="s">
        <v>105</v>
      </c>
      <c r="Q509" s="1" t="s">
        <v>875</v>
      </c>
      <c r="R509" s="1" t="s">
        <v>336</v>
      </c>
      <c r="S509" s="1" t="str">
        <f t="shared" si="15"/>
        <v>COLQUE CANQUI, MARUJA</v>
      </c>
      <c r="T509" s="1" t="s">
        <v>63</v>
      </c>
      <c r="U509" s="1" t="s">
        <v>51</v>
      </c>
      <c r="V509" s="1" t="s">
        <v>52</v>
      </c>
      <c r="W509" s="1" t="s">
        <v>3267</v>
      </c>
      <c r="X509" s="3">
        <v>24642</v>
      </c>
      <c r="Y509" s="1" t="s">
        <v>3268</v>
      </c>
      <c r="AB509" s="1" t="s">
        <v>41</v>
      </c>
      <c r="AC509" s="1" t="s">
        <v>42</v>
      </c>
      <c r="AD509" s="1" t="s">
        <v>43</v>
      </c>
    </row>
    <row r="510" spans="1:30" x14ac:dyDescent="0.2">
      <c r="A510" s="1" t="str">
        <f t="shared" si="14"/>
        <v>1162114431E6</v>
      </c>
      <c r="B510" s="1" t="s">
        <v>28</v>
      </c>
      <c r="C510" s="1" t="s">
        <v>29</v>
      </c>
      <c r="D510" s="1" t="s">
        <v>30</v>
      </c>
      <c r="E510" s="1" t="s">
        <v>31</v>
      </c>
      <c r="F510" s="1" t="s">
        <v>3130</v>
      </c>
      <c r="G510" s="1" t="s">
        <v>3131</v>
      </c>
      <c r="H510" s="1" t="s">
        <v>1183</v>
      </c>
      <c r="I510" s="1" t="s">
        <v>3132</v>
      </c>
      <c r="J510" s="1" t="s">
        <v>3269</v>
      </c>
      <c r="K510" s="1" t="s">
        <v>32</v>
      </c>
      <c r="L510" s="1" t="s">
        <v>32</v>
      </c>
      <c r="M510" s="1" t="s">
        <v>45</v>
      </c>
      <c r="N510" s="1" t="s">
        <v>66</v>
      </c>
      <c r="O510" s="1" t="s">
        <v>3270</v>
      </c>
      <c r="P510" s="1" t="s">
        <v>140</v>
      </c>
      <c r="Q510" s="1" t="s">
        <v>328</v>
      </c>
      <c r="R510" s="1" t="s">
        <v>3271</v>
      </c>
      <c r="S510" s="1" t="str">
        <f t="shared" si="15"/>
        <v>VELASQUEZ RODRIGUEZ, BACILIA</v>
      </c>
      <c r="T510" s="1" t="s">
        <v>69</v>
      </c>
      <c r="U510" s="1" t="s">
        <v>51</v>
      </c>
      <c r="V510" s="1" t="s">
        <v>52</v>
      </c>
      <c r="W510" s="1" t="s">
        <v>3272</v>
      </c>
      <c r="X510" s="3">
        <v>25353</v>
      </c>
      <c r="Y510" s="1" t="s">
        <v>3273</v>
      </c>
      <c r="Z510" s="3">
        <v>42795</v>
      </c>
      <c r="AA510" s="3">
        <v>43100</v>
      </c>
      <c r="AB510" s="1" t="s">
        <v>41</v>
      </c>
      <c r="AC510" s="1" t="s">
        <v>71</v>
      </c>
      <c r="AD510" s="1" t="s">
        <v>43</v>
      </c>
    </row>
    <row r="511" spans="1:30" x14ac:dyDescent="0.2">
      <c r="A511" s="1" t="str">
        <f t="shared" si="14"/>
        <v>1162114431E7</v>
      </c>
      <c r="B511" s="1" t="s">
        <v>28</v>
      </c>
      <c r="C511" s="1" t="s">
        <v>29</v>
      </c>
      <c r="D511" s="1" t="s">
        <v>30</v>
      </c>
      <c r="E511" s="1" t="s">
        <v>31</v>
      </c>
      <c r="F511" s="1" t="s">
        <v>3130</v>
      </c>
      <c r="G511" s="1" t="s">
        <v>3131</v>
      </c>
      <c r="H511" s="1" t="s">
        <v>1183</v>
      </c>
      <c r="I511" s="1" t="s">
        <v>3132</v>
      </c>
      <c r="J511" s="1" t="s">
        <v>3274</v>
      </c>
      <c r="K511" s="1" t="s">
        <v>32</v>
      </c>
      <c r="L511" s="1" t="s">
        <v>32</v>
      </c>
      <c r="M511" s="1" t="s">
        <v>45</v>
      </c>
      <c r="N511" s="1" t="s">
        <v>46</v>
      </c>
      <c r="O511" s="1" t="s">
        <v>56</v>
      </c>
      <c r="P511" s="1" t="s">
        <v>190</v>
      </c>
      <c r="Q511" s="1" t="s">
        <v>144</v>
      </c>
      <c r="R511" s="1" t="s">
        <v>3275</v>
      </c>
      <c r="S511" s="1" t="str">
        <f t="shared" si="15"/>
        <v>ENRIQUEZ CARPIO, EMPERATRIZ</v>
      </c>
      <c r="T511" s="1" t="s">
        <v>63</v>
      </c>
      <c r="U511" s="1" t="s">
        <v>51</v>
      </c>
      <c r="V511" s="1" t="s">
        <v>52</v>
      </c>
      <c r="W511" s="1" t="s">
        <v>3276</v>
      </c>
      <c r="X511" s="3">
        <v>24830</v>
      </c>
      <c r="Y511" s="1" t="s">
        <v>3277</v>
      </c>
      <c r="AB511" s="1" t="s">
        <v>41</v>
      </c>
      <c r="AC511" s="1" t="s">
        <v>42</v>
      </c>
      <c r="AD511" s="1" t="s">
        <v>43</v>
      </c>
    </row>
    <row r="512" spans="1:30" x14ac:dyDescent="0.2">
      <c r="A512" s="1" t="str">
        <f t="shared" si="14"/>
        <v>1162114431E9</v>
      </c>
      <c r="B512" s="1" t="s">
        <v>28</v>
      </c>
      <c r="C512" s="1" t="s">
        <v>29</v>
      </c>
      <c r="D512" s="1" t="s">
        <v>30</v>
      </c>
      <c r="E512" s="1" t="s">
        <v>31</v>
      </c>
      <c r="F512" s="1" t="s">
        <v>3130</v>
      </c>
      <c r="G512" s="1" t="s">
        <v>3131</v>
      </c>
      <c r="H512" s="1" t="s">
        <v>1183</v>
      </c>
      <c r="I512" s="1" t="s">
        <v>3132</v>
      </c>
      <c r="J512" s="1" t="s">
        <v>3278</v>
      </c>
      <c r="K512" s="1" t="s">
        <v>32</v>
      </c>
      <c r="L512" s="1" t="s">
        <v>32</v>
      </c>
      <c r="M512" s="1" t="s">
        <v>45</v>
      </c>
      <c r="N512" s="1" t="s">
        <v>46</v>
      </c>
      <c r="O512" s="1" t="s">
        <v>56</v>
      </c>
      <c r="P512" s="1" t="s">
        <v>134</v>
      </c>
      <c r="Q512" s="1" t="s">
        <v>784</v>
      </c>
      <c r="R512" s="1" t="s">
        <v>3279</v>
      </c>
      <c r="S512" s="1" t="str">
        <f t="shared" si="15"/>
        <v>FLORES CALATAYUD, MARIA REINA</v>
      </c>
      <c r="T512" s="1" t="s">
        <v>63</v>
      </c>
      <c r="U512" s="1" t="s">
        <v>51</v>
      </c>
      <c r="V512" s="1" t="s">
        <v>52</v>
      </c>
      <c r="W512" s="1" t="s">
        <v>3280</v>
      </c>
      <c r="X512" s="3">
        <v>24989</v>
      </c>
      <c r="Y512" s="1" t="s">
        <v>3281</v>
      </c>
      <c r="AB512" s="1" t="s">
        <v>41</v>
      </c>
      <c r="AC512" s="1" t="s">
        <v>42</v>
      </c>
      <c r="AD512" s="1" t="s">
        <v>43</v>
      </c>
    </row>
    <row r="513" spans="1:30" x14ac:dyDescent="0.2">
      <c r="A513" s="1" t="str">
        <f t="shared" si="14"/>
        <v>1162114441E1</v>
      </c>
      <c r="B513" s="1" t="s">
        <v>28</v>
      </c>
      <c r="C513" s="1" t="s">
        <v>29</v>
      </c>
      <c r="D513" s="1" t="s">
        <v>30</v>
      </c>
      <c r="E513" s="1" t="s">
        <v>31</v>
      </c>
      <c r="F513" s="1" t="s">
        <v>3130</v>
      </c>
      <c r="G513" s="1" t="s">
        <v>3131</v>
      </c>
      <c r="H513" s="1" t="s">
        <v>1183</v>
      </c>
      <c r="I513" s="1" t="s">
        <v>3132</v>
      </c>
      <c r="J513" s="1" t="s">
        <v>3282</v>
      </c>
      <c r="K513" s="1" t="s">
        <v>32</v>
      </c>
      <c r="L513" s="1" t="s">
        <v>32</v>
      </c>
      <c r="M513" s="1" t="s">
        <v>45</v>
      </c>
      <c r="N513" s="1" t="s">
        <v>46</v>
      </c>
      <c r="O513" s="1" t="s">
        <v>56</v>
      </c>
      <c r="P513" s="1" t="s">
        <v>79</v>
      </c>
      <c r="Q513" s="1" t="s">
        <v>379</v>
      </c>
      <c r="R513" s="1" t="s">
        <v>3283</v>
      </c>
      <c r="S513" s="1" t="str">
        <f t="shared" si="15"/>
        <v>GUERRA BRAVO, AGUSTIN EDUARDO</v>
      </c>
      <c r="T513" s="1" t="s">
        <v>50</v>
      </c>
      <c r="U513" s="1" t="s">
        <v>51</v>
      </c>
      <c r="V513" s="1" t="s">
        <v>52</v>
      </c>
      <c r="W513" s="1" t="s">
        <v>3284</v>
      </c>
      <c r="X513" s="3">
        <v>21555</v>
      </c>
      <c r="Y513" s="1" t="s">
        <v>3285</v>
      </c>
      <c r="AB513" s="1" t="s">
        <v>41</v>
      </c>
      <c r="AC513" s="1" t="s">
        <v>42</v>
      </c>
      <c r="AD513" s="1" t="s">
        <v>43</v>
      </c>
    </row>
    <row r="514" spans="1:30" x14ac:dyDescent="0.2">
      <c r="A514" s="1" t="str">
        <f t="shared" si="14"/>
        <v>1162114441E2</v>
      </c>
      <c r="B514" s="1" t="s">
        <v>28</v>
      </c>
      <c r="C514" s="1" t="s">
        <v>29</v>
      </c>
      <c r="D514" s="1" t="s">
        <v>30</v>
      </c>
      <c r="E514" s="1" t="s">
        <v>31</v>
      </c>
      <c r="F514" s="1" t="s">
        <v>3130</v>
      </c>
      <c r="G514" s="1" t="s">
        <v>3131</v>
      </c>
      <c r="H514" s="1" t="s">
        <v>1183</v>
      </c>
      <c r="I514" s="1" t="s">
        <v>3132</v>
      </c>
      <c r="J514" s="1" t="s">
        <v>3286</v>
      </c>
      <c r="K514" s="1" t="s">
        <v>32</v>
      </c>
      <c r="L514" s="1" t="s">
        <v>32</v>
      </c>
      <c r="M514" s="1" t="s">
        <v>45</v>
      </c>
      <c r="N514" s="1" t="s">
        <v>46</v>
      </c>
      <c r="O514" s="1" t="s">
        <v>56</v>
      </c>
      <c r="P514" s="1" t="s">
        <v>339</v>
      </c>
      <c r="Q514" s="1" t="s">
        <v>232</v>
      </c>
      <c r="R514" s="1" t="s">
        <v>3182</v>
      </c>
      <c r="S514" s="1" t="str">
        <f t="shared" si="15"/>
        <v>HINOJOSA PARI, ZINAIDA SARA</v>
      </c>
      <c r="T514" s="1" t="s">
        <v>63</v>
      </c>
      <c r="U514" s="1" t="s">
        <v>51</v>
      </c>
      <c r="V514" s="1" t="s">
        <v>891</v>
      </c>
      <c r="W514" s="1" t="s">
        <v>3183</v>
      </c>
      <c r="X514" s="3">
        <v>25500</v>
      </c>
      <c r="Y514" s="1" t="s">
        <v>3184</v>
      </c>
      <c r="Z514" s="3">
        <v>42795</v>
      </c>
      <c r="AA514" s="3">
        <v>43100</v>
      </c>
      <c r="AB514" s="1" t="s">
        <v>41</v>
      </c>
      <c r="AC514" s="1" t="s">
        <v>42</v>
      </c>
      <c r="AD514" s="1" t="s">
        <v>43</v>
      </c>
    </row>
    <row r="515" spans="1:30" x14ac:dyDescent="0.2">
      <c r="A515" s="1" t="str">
        <f t="shared" si="14"/>
        <v>1162114441E2</v>
      </c>
      <c r="B515" s="1" t="s">
        <v>28</v>
      </c>
      <c r="C515" s="1" t="s">
        <v>29</v>
      </c>
      <c r="D515" s="1" t="s">
        <v>30</v>
      </c>
      <c r="E515" s="1" t="s">
        <v>31</v>
      </c>
      <c r="F515" s="1" t="s">
        <v>3130</v>
      </c>
      <c r="G515" s="1" t="s">
        <v>3131</v>
      </c>
      <c r="H515" s="1" t="s">
        <v>1183</v>
      </c>
      <c r="I515" s="1" t="s">
        <v>3132</v>
      </c>
      <c r="J515" s="1" t="s">
        <v>3286</v>
      </c>
      <c r="K515" s="1" t="s">
        <v>32</v>
      </c>
      <c r="L515" s="1" t="s">
        <v>32</v>
      </c>
      <c r="M515" s="1" t="s">
        <v>45</v>
      </c>
      <c r="N515" s="1" t="s">
        <v>66</v>
      </c>
      <c r="O515" s="1" t="s">
        <v>3287</v>
      </c>
      <c r="P515" s="1" t="s">
        <v>288</v>
      </c>
      <c r="Q515" s="1" t="s">
        <v>576</v>
      </c>
      <c r="R515" s="1" t="s">
        <v>3288</v>
      </c>
      <c r="S515" s="1" t="str">
        <f t="shared" si="15"/>
        <v>SANIZO CAMAPAZA, YEMY MARLENY</v>
      </c>
      <c r="T515" s="1" t="s">
        <v>69</v>
      </c>
      <c r="U515" s="1" t="s">
        <v>51</v>
      </c>
      <c r="V515" s="1" t="s">
        <v>52</v>
      </c>
      <c r="W515" s="1" t="s">
        <v>3289</v>
      </c>
      <c r="X515" s="3">
        <v>25995</v>
      </c>
      <c r="Y515" s="1" t="s">
        <v>3290</v>
      </c>
      <c r="Z515" s="3">
        <v>42801</v>
      </c>
      <c r="AA515" s="3">
        <v>43100</v>
      </c>
      <c r="AB515" s="1" t="s">
        <v>324</v>
      </c>
      <c r="AC515" s="1" t="s">
        <v>71</v>
      </c>
      <c r="AD515" s="1" t="s">
        <v>43</v>
      </c>
    </row>
    <row r="516" spans="1:30" x14ac:dyDescent="0.2">
      <c r="A516" s="1" t="str">
        <f t="shared" ref="A516:A579" si="16">J516</f>
        <v>1162114441E3</v>
      </c>
      <c r="B516" s="1" t="s">
        <v>28</v>
      </c>
      <c r="C516" s="1" t="s">
        <v>29</v>
      </c>
      <c r="D516" s="1" t="s">
        <v>30</v>
      </c>
      <c r="E516" s="1" t="s">
        <v>31</v>
      </c>
      <c r="F516" s="1" t="s">
        <v>3130</v>
      </c>
      <c r="G516" s="1" t="s">
        <v>3131</v>
      </c>
      <c r="H516" s="1" t="s">
        <v>1183</v>
      </c>
      <c r="I516" s="1" t="s">
        <v>3132</v>
      </c>
      <c r="J516" s="1" t="s">
        <v>3291</v>
      </c>
      <c r="K516" s="1" t="s">
        <v>32</v>
      </c>
      <c r="L516" s="1" t="s">
        <v>32</v>
      </c>
      <c r="M516" s="1" t="s">
        <v>45</v>
      </c>
      <c r="N516" s="1" t="s">
        <v>46</v>
      </c>
      <c r="O516" s="1" t="s">
        <v>56</v>
      </c>
      <c r="P516" s="1" t="s">
        <v>1015</v>
      </c>
      <c r="Q516" s="1" t="s">
        <v>146</v>
      </c>
      <c r="R516" s="1" t="s">
        <v>412</v>
      </c>
      <c r="S516" s="1" t="str">
        <f t="shared" ref="S516:S579" si="17">CONCATENATE(P516," ",Q516,", ",R516)</f>
        <v>HUACASI GONZALES, MARTHA</v>
      </c>
      <c r="T516" s="1" t="s">
        <v>38</v>
      </c>
      <c r="U516" s="1" t="s">
        <v>51</v>
      </c>
      <c r="V516" s="1" t="s">
        <v>52</v>
      </c>
      <c r="W516" s="1" t="s">
        <v>3292</v>
      </c>
      <c r="X516" s="3">
        <v>23744</v>
      </c>
      <c r="Y516" s="1" t="s">
        <v>3293</v>
      </c>
      <c r="AB516" s="1" t="s">
        <v>41</v>
      </c>
      <c r="AC516" s="1" t="s">
        <v>42</v>
      </c>
      <c r="AD516" s="1" t="s">
        <v>43</v>
      </c>
    </row>
    <row r="517" spans="1:30" x14ac:dyDescent="0.2">
      <c r="A517" s="1" t="str">
        <f t="shared" si="16"/>
        <v>1162114441E5</v>
      </c>
      <c r="B517" s="1" t="s">
        <v>28</v>
      </c>
      <c r="C517" s="1" t="s">
        <v>29</v>
      </c>
      <c r="D517" s="1" t="s">
        <v>30</v>
      </c>
      <c r="E517" s="1" t="s">
        <v>31</v>
      </c>
      <c r="F517" s="1" t="s">
        <v>3130</v>
      </c>
      <c r="G517" s="1" t="s">
        <v>3131</v>
      </c>
      <c r="H517" s="1" t="s">
        <v>1183</v>
      </c>
      <c r="I517" s="1" t="s">
        <v>3132</v>
      </c>
      <c r="J517" s="1" t="s">
        <v>3294</v>
      </c>
      <c r="K517" s="1" t="s">
        <v>32</v>
      </c>
      <c r="L517" s="1" t="s">
        <v>32</v>
      </c>
      <c r="M517" s="1" t="s">
        <v>45</v>
      </c>
      <c r="N517" s="1" t="s">
        <v>46</v>
      </c>
      <c r="O517" s="1" t="s">
        <v>56</v>
      </c>
      <c r="P517" s="1" t="s">
        <v>242</v>
      </c>
      <c r="Q517" s="1" t="s">
        <v>121</v>
      </c>
      <c r="R517" s="1" t="s">
        <v>521</v>
      </c>
      <c r="S517" s="1" t="str">
        <f t="shared" si="17"/>
        <v>JIMENEZ PAREDES, NORMA</v>
      </c>
      <c r="T517" s="1" t="s">
        <v>50</v>
      </c>
      <c r="U517" s="1" t="s">
        <v>51</v>
      </c>
      <c r="V517" s="1" t="s">
        <v>52</v>
      </c>
      <c r="W517" s="1" t="s">
        <v>3295</v>
      </c>
      <c r="X517" s="3">
        <v>21565</v>
      </c>
      <c r="Y517" s="1" t="s">
        <v>3296</v>
      </c>
      <c r="AB517" s="1" t="s">
        <v>41</v>
      </c>
      <c r="AC517" s="1" t="s">
        <v>42</v>
      </c>
      <c r="AD517" s="1" t="s">
        <v>43</v>
      </c>
    </row>
    <row r="518" spans="1:30" x14ac:dyDescent="0.2">
      <c r="A518" s="1" t="str">
        <f t="shared" si="16"/>
        <v>1162114441E8</v>
      </c>
      <c r="B518" s="1" t="s">
        <v>28</v>
      </c>
      <c r="C518" s="1" t="s">
        <v>29</v>
      </c>
      <c r="D518" s="1" t="s">
        <v>30</v>
      </c>
      <c r="E518" s="1" t="s">
        <v>31</v>
      </c>
      <c r="F518" s="1" t="s">
        <v>3130</v>
      </c>
      <c r="G518" s="1" t="s">
        <v>3131</v>
      </c>
      <c r="H518" s="1" t="s">
        <v>1183</v>
      </c>
      <c r="I518" s="1" t="s">
        <v>3132</v>
      </c>
      <c r="J518" s="1" t="s">
        <v>3297</v>
      </c>
      <c r="K518" s="1" t="s">
        <v>32</v>
      </c>
      <c r="L518" s="1" t="s">
        <v>32</v>
      </c>
      <c r="M518" s="1" t="s">
        <v>45</v>
      </c>
      <c r="N518" s="1" t="s">
        <v>66</v>
      </c>
      <c r="O518" s="1" t="s">
        <v>3298</v>
      </c>
      <c r="P518" s="1" t="s">
        <v>599</v>
      </c>
      <c r="Q518" s="1" t="s">
        <v>272</v>
      </c>
      <c r="R518" s="1" t="s">
        <v>3299</v>
      </c>
      <c r="S518" s="1" t="str">
        <f t="shared" si="17"/>
        <v>SUAÑA SALAS, MARTIN NICO</v>
      </c>
      <c r="T518" s="1" t="s">
        <v>69</v>
      </c>
      <c r="U518" s="1" t="s">
        <v>51</v>
      </c>
      <c r="V518" s="1" t="s">
        <v>52</v>
      </c>
      <c r="W518" s="1" t="s">
        <v>3300</v>
      </c>
      <c r="X518" s="3">
        <v>24447</v>
      </c>
      <c r="Y518" s="1" t="s">
        <v>3301</v>
      </c>
      <c r="Z518" s="3">
        <v>42795</v>
      </c>
      <c r="AA518" s="3">
        <v>43100</v>
      </c>
      <c r="AB518" s="1" t="s">
        <v>41</v>
      </c>
      <c r="AC518" s="1" t="s">
        <v>71</v>
      </c>
      <c r="AD518" s="1" t="s">
        <v>43</v>
      </c>
    </row>
    <row r="519" spans="1:30" x14ac:dyDescent="0.2">
      <c r="A519" s="1" t="str">
        <f t="shared" si="16"/>
        <v>1162114441E9</v>
      </c>
      <c r="B519" s="1" t="s">
        <v>28</v>
      </c>
      <c r="C519" s="1" t="s">
        <v>29</v>
      </c>
      <c r="D519" s="1" t="s">
        <v>30</v>
      </c>
      <c r="E519" s="1" t="s">
        <v>31</v>
      </c>
      <c r="F519" s="1" t="s">
        <v>3130</v>
      </c>
      <c r="G519" s="1" t="s">
        <v>3131</v>
      </c>
      <c r="H519" s="1" t="s">
        <v>1183</v>
      </c>
      <c r="I519" s="1" t="s">
        <v>3132</v>
      </c>
      <c r="J519" s="1" t="s">
        <v>3302</v>
      </c>
      <c r="K519" s="1" t="s">
        <v>32</v>
      </c>
      <c r="L519" s="1" t="s">
        <v>32</v>
      </c>
      <c r="M519" s="1" t="s">
        <v>45</v>
      </c>
      <c r="N519" s="1" t="s">
        <v>66</v>
      </c>
      <c r="O519" s="1" t="s">
        <v>3303</v>
      </c>
      <c r="P519" s="1" t="s">
        <v>73</v>
      </c>
      <c r="Q519" s="1" t="s">
        <v>248</v>
      </c>
      <c r="R519" s="1" t="s">
        <v>3304</v>
      </c>
      <c r="S519" s="1" t="str">
        <f t="shared" si="17"/>
        <v>CHOQUE TICONA, NORMA AYME</v>
      </c>
      <c r="T519" s="1" t="s">
        <v>69</v>
      </c>
      <c r="U519" s="1" t="s">
        <v>51</v>
      </c>
      <c r="V519" s="1" t="s">
        <v>52</v>
      </c>
      <c r="W519" s="1" t="s">
        <v>3305</v>
      </c>
      <c r="X519" s="3">
        <v>30572</v>
      </c>
      <c r="Y519" s="1" t="s">
        <v>3306</v>
      </c>
      <c r="Z519" s="3">
        <v>42795</v>
      </c>
      <c r="AA519" s="3">
        <v>43100</v>
      </c>
      <c r="AB519" s="1" t="s">
        <v>324</v>
      </c>
      <c r="AC519" s="1" t="s">
        <v>71</v>
      </c>
      <c r="AD519" s="1" t="s">
        <v>43</v>
      </c>
    </row>
    <row r="520" spans="1:30" x14ac:dyDescent="0.2">
      <c r="A520" s="1" t="str">
        <f t="shared" si="16"/>
        <v>1162114441E9</v>
      </c>
      <c r="B520" s="1" t="s">
        <v>28</v>
      </c>
      <c r="C520" s="1" t="s">
        <v>29</v>
      </c>
      <c r="D520" s="1" t="s">
        <v>30</v>
      </c>
      <c r="E520" s="1" t="s">
        <v>31</v>
      </c>
      <c r="F520" s="1" t="s">
        <v>3130</v>
      </c>
      <c r="G520" s="1" t="s">
        <v>3131</v>
      </c>
      <c r="H520" s="1" t="s">
        <v>1183</v>
      </c>
      <c r="I520" s="1" t="s">
        <v>3132</v>
      </c>
      <c r="J520" s="1" t="s">
        <v>3302</v>
      </c>
      <c r="K520" s="1" t="s">
        <v>32</v>
      </c>
      <c r="L520" s="1" t="s">
        <v>32</v>
      </c>
      <c r="M520" s="1" t="s">
        <v>45</v>
      </c>
      <c r="N520" s="1" t="s">
        <v>46</v>
      </c>
      <c r="O520" s="1" t="s">
        <v>56</v>
      </c>
      <c r="P520" s="1" t="s">
        <v>114</v>
      </c>
      <c r="Q520" s="1" t="s">
        <v>3176</v>
      </c>
      <c r="R520" s="1" t="s">
        <v>3177</v>
      </c>
      <c r="S520" s="1" t="str">
        <f t="shared" si="17"/>
        <v>MAMANI CANASSA, LILI YRMA</v>
      </c>
      <c r="T520" s="1" t="s">
        <v>55</v>
      </c>
      <c r="U520" s="1" t="s">
        <v>51</v>
      </c>
      <c r="V520" s="1" t="s">
        <v>891</v>
      </c>
      <c r="W520" s="1" t="s">
        <v>3178</v>
      </c>
      <c r="X520" s="3">
        <v>25220</v>
      </c>
      <c r="Y520" s="1" t="s">
        <v>3179</v>
      </c>
      <c r="Z520" s="3">
        <v>42795</v>
      </c>
      <c r="AA520" s="3">
        <v>43100</v>
      </c>
      <c r="AB520" s="1" t="s">
        <v>41</v>
      </c>
      <c r="AC520" s="1" t="s">
        <v>42</v>
      </c>
      <c r="AD520" s="1" t="s">
        <v>43</v>
      </c>
    </row>
    <row r="521" spans="1:30" x14ac:dyDescent="0.2">
      <c r="A521" s="1" t="str">
        <f t="shared" si="16"/>
        <v>1162114451E0</v>
      </c>
      <c r="B521" s="1" t="s">
        <v>28</v>
      </c>
      <c r="C521" s="1" t="s">
        <v>29</v>
      </c>
      <c r="D521" s="1" t="s">
        <v>30</v>
      </c>
      <c r="E521" s="1" t="s">
        <v>31</v>
      </c>
      <c r="F521" s="1" t="s">
        <v>3130</v>
      </c>
      <c r="G521" s="1" t="s">
        <v>3131</v>
      </c>
      <c r="H521" s="1" t="s">
        <v>1183</v>
      </c>
      <c r="I521" s="1" t="s">
        <v>3132</v>
      </c>
      <c r="J521" s="1" t="s">
        <v>3307</v>
      </c>
      <c r="K521" s="1" t="s">
        <v>32</v>
      </c>
      <c r="L521" s="1" t="s">
        <v>32</v>
      </c>
      <c r="M521" s="1" t="s">
        <v>45</v>
      </c>
      <c r="N521" s="1" t="s">
        <v>46</v>
      </c>
      <c r="O521" s="1" t="s">
        <v>56</v>
      </c>
      <c r="P521" s="1" t="s">
        <v>165</v>
      </c>
      <c r="Q521" s="1" t="s">
        <v>258</v>
      </c>
      <c r="R521" s="1" t="s">
        <v>3308</v>
      </c>
      <c r="S521" s="1" t="str">
        <f t="shared" si="17"/>
        <v>PEREZ MORENO, MIGUEL ANTONIO</v>
      </c>
      <c r="T521" s="1" t="s">
        <v>55</v>
      </c>
      <c r="U521" s="1" t="s">
        <v>51</v>
      </c>
      <c r="V521" s="1" t="s">
        <v>52</v>
      </c>
      <c r="W521" s="1" t="s">
        <v>3309</v>
      </c>
      <c r="X521" s="3">
        <v>24954</v>
      </c>
      <c r="Y521" s="1" t="s">
        <v>3310</v>
      </c>
      <c r="AB521" s="1" t="s">
        <v>41</v>
      </c>
      <c r="AC521" s="1" t="s">
        <v>42</v>
      </c>
      <c r="AD521" s="1" t="s">
        <v>43</v>
      </c>
    </row>
    <row r="522" spans="1:30" x14ac:dyDescent="0.2">
      <c r="A522" s="1" t="str">
        <f t="shared" si="16"/>
        <v>1162114451E1</v>
      </c>
      <c r="B522" s="1" t="s">
        <v>28</v>
      </c>
      <c r="C522" s="1" t="s">
        <v>29</v>
      </c>
      <c r="D522" s="1" t="s">
        <v>30</v>
      </c>
      <c r="E522" s="1" t="s">
        <v>31</v>
      </c>
      <c r="F522" s="1" t="s">
        <v>3130</v>
      </c>
      <c r="G522" s="1" t="s">
        <v>3131</v>
      </c>
      <c r="H522" s="1" t="s">
        <v>1183</v>
      </c>
      <c r="I522" s="1" t="s">
        <v>3132</v>
      </c>
      <c r="J522" s="1" t="s">
        <v>3311</v>
      </c>
      <c r="K522" s="1" t="s">
        <v>32</v>
      </c>
      <c r="L522" s="1" t="s">
        <v>32</v>
      </c>
      <c r="M522" s="1" t="s">
        <v>45</v>
      </c>
      <c r="N522" s="1" t="s">
        <v>46</v>
      </c>
      <c r="O522" s="1" t="s">
        <v>3312</v>
      </c>
      <c r="P522" s="1" t="s">
        <v>54</v>
      </c>
      <c r="Q522" s="1" t="s">
        <v>142</v>
      </c>
      <c r="R522" s="1" t="s">
        <v>1031</v>
      </c>
      <c r="S522" s="1" t="str">
        <f t="shared" si="17"/>
        <v>CHOQUEMAMANI PALOMINO, MAURO</v>
      </c>
      <c r="T522" s="1" t="s">
        <v>69</v>
      </c>
      <c r="U522" s="1" t="s">
        <v>51</v>
      </c>
      <c r="V522" s="1" t="s">
        <v>52</v>
      </c>
      <c r="W522" s="1" t="s">
        <v>3313</v>
      </c>
      <c r="X522" s="3">
        <v>27199</v>
      </c>
      <c r="Y522" s="1" t="s">
        <v>3314</v>
      </c>
      <c r="Z522" s="3">
        <v>42430</v>
      </c>
      <c r="AB522" s="1" t="s">
        <v>41</v>
      </c>
      <c r="AC522" s="1" t="s">
        <v>42</v>
      </c>
      <c r="AD522" s="1" t="s">
        <v>43</v>
      </c>
    </row>
    <row r="523" spans="1:30" x14ac:dyDescent="0.2">
      <c r="A523" s="1" t="str">
        <f t="shared" si="16"/>
        <v>1162114451E2</v>
      </c>
      <c r="B523" s="1" t="s">
        <v>28</v>
      </c>
      <c r="C523" s="1" t="s">
        <v>29</v>
      </c>
      <c r="D523" s="1" t="s">
        <v>30</v>
      </c>
      <c r="E523" s="1" t="s">
        <v>31</v>
      </c>
      <c r="F523" s="1" t="s">
        <v>3130</v>
      </c>
      <c r="G523" s="1" t="s">
        <v>3131</v>
      </c>
      <c r="H523" s="1" t="s">
        <v>1183</v>
      </c>
      <c r="I523" s="1" t="s">
        <v>3132</v>
      </c>
      <c r="J523" s="1" t="s">
        <v>3315</v>
      </c>
      <c r="K523" s="1" t="s">
        <v>32</v>
      </c>
      <c r="L523" s="1" t="s">
        <v>32</v>
      </c>
      <c r="M523" s="1" t="s">
        <v>45</v>
      </c>
      <c r="N523" s="1" t="s">
        <v>46</v>
      </c>
      <c r="O523" s="1" t="s">
        <v>56</v>
      </c>
      <c r="P523" s="1" t="s">
        <v>352</v>
      </c>
      <c r="Q523" s="1" t="s">
        <v>113</v>
      </c>
      <c r="R523" s="1" t="s">
        <v>3316</v>
      </c>
      <c r="S523" s="1" t="str">
        <f t="shared" si="17"/>
        <v>MENDOZA CHAMBI, LEYDI YEMIRA</v>
      </c>
      <c r="T523" s="1" t="s">
        <v>50</v>
      </c>
      <c r="U523" s="1" t="s">
        <v>51</v>
      </c>
      <c r="V523" s="1" t="s">
        <v>52</v>
      </c>
      <c r="W523" s="1" t="s">
        <v>3317</v>
      </c>
      <c r="X523" s="3">
        <v>25890</v>
      </c>
      <c r="Y523" s="1" t="s">
        <v>3318</v>
      </c>
      <c r="AB523" s="1" t="s">
        <v>41</v>
      </c>
      <c r="AC523" s="1" t="s">
        <v>42</v>
      </c>
      <c r="AD523" s="1" t="s">
        <v>43</v>
      </c>
    </row>
    <row r="524" spans="1:30" x14ac:dyDescent="0.2">
      <c r="A524" s="1" t="str">
        <f t="shared" si="16"/>
        <v>1162114451E4</v>
      </c>
      <c r="B524" s="1" t="s">
        <v>28</v>
      </c>
      <c r="C524" s="1" t="s">
        <v>29</v>
      </c>
      <c r="D524" s="1" t="s">
        <v>30</v>
      </c>
      <c r="E524" s="1" t="s">
        <v>31</v>
      </c>
      <c r="F524" s="1" t="s">
        <v>3130</v>
      </c>
      <c r="G524" s="1" t="s">
        <v>3131</v>
      </c>
      <c r="H524" s="1" t="s">
        <v>1183</v>
      </c>
      <c r="I524" s="1" t="s">
        <v>3132</v>
      </c>
      <c r="J524" s="1" t="s">
        <v>3319</v>
      </c>
      <c r="K524" s="1" t="s">
        <v>32</v>
      </c>
      <c r="L524" s="1" t="s">
        <v>32</v>
      </c>
      <c r="M524" s="1" t="s">
        <v>45</v>
      </c>
      <c r="N524" s="1" t="s">
        <v>46</v>
      </c>
      <c r="O524" s="1" t="s">
        <v>56</v>
      </c>
      <c r="P524" s="1" t="s">
        <v>334</v>
      </c>
      <c r="Q524" s="1" t="s">
        <v>830</v>
      </c>
      <c r="R524" s="1" t="s">
        <v>3320</v>
      </c>
      <c r="S524" s="1" t="str">
        <f t="shared" si="17"/>
        <v>MESTAS CUENTAS, FORTUNATA</v>
      </c>
      <c r="T524" s="1" t="s">
        <v>63</v>
      </c>
      <c r="U524" s="1" t="s">
        <v>51</v>
      </c>
      <c r="V524" s="1" t="s">
        <v>52</v>
      </c>
      <c r="W524" s="1" t="s">
        <v>3321</v>
      </c>
      <c r="X524" s="3">
        <v>21471</v>
      </c>
      <c r="Y524" s="1" t="s">
        <v>3322</v>
      </c>
      <c r="AB524" s="1" t="s">
        <v>41</v>
      </c>
      <c r="AC524" s="1" t="s">
        <v>42</v>
      </c>
      <c r="AD524" s="1" t="s">
        <v>43</v>
      </c>
    </row>
    <row r="525" spans="1:30" x14ac:dyDescent="0.2">
      <c r="A525" s="1" t="str">
        <f t="shared" si="16"/>
        <v>1162114451E5</v>
      </c>
      <c r="B525" s="1" t="s">
        <v>28</v>
      </c>
      <c r="C525" s="1" t="s">
        <v>29</v>
      </c>
      <c r="D525" s="1" t="s">
        <v>30</v>
      </c>
      <c r="E525" s="1" t="s">
        <v>31</v>
      </c>
      <c r="F525" s="1" t="s">
        <v>3130</v>
      </c>
      <c r="G525" s="1" t="s">
        <v>3131</v>
      </c>
      <c r="H525" s="1" t="s">
        <v>1183</v>
      </c>
      <c r="I525" s="1" t="s">
        <v>3132</v>
      </c>
      <c r="J525" s="1" t="s">
        <v>3323</v>
      </c>
      <c r="K525" s="1" t="s">
        <v>32</v>
      </c>
      <c r="L525" s="1" t="s">
        <v>32</v>
      </c>
      <c r="M525" s="1" t="s">
        <v>45</v>
      </c>
      <c r="N525" s="1" t="s">
        <v>66</v>
      </c>
      <c r="O525" s="1" t="s">
        <v>3324</v>
      </c>
      <c r="P525" s="1" t="s">
        <v>178</v>
      </c>
      <c r="Q525" s="1" t="s">
        <v>343</v>
      </c>
      <c r="R525" s="1" t="s">
        <v>3325</v>
      </c>
      <c r="S525" s="1" t="str">
        <f t="shared" si="17"/>
        <v>MORALES VARGAS, NADIA KARIN</v>
      </c>
      <c r="T525" s="1" t="s">
        <v>69</v>
      </c>
      <c r="U525" s="1" t="s">
        <v>51</v>
      </c>
      <c r="V525" s="1" t="s">
        <v>52</v>
      </c>
      <c r="W525" s="1" t="s">
        <v>3326</v>
      </c>
      <c r="X525" s="3">
        <v>29775</v>
      </c>
      <c r="Y525" s="1" t="s">
        <v>3327</v>
      </c>
      <c r="Z525" s="3">
        <v>42960</v>
      </c>
      <c r="AA525" s="3">
        <v>43084</v>
      </c>
      <c r="AB525" s="1" t="s">
        <v>324</v>
      </c>
      <c r="AC525" s="1" t="s">
        <v>71</v>
      </c>
      <c r="AD525" s="1" t="s">
        <v>43</v>
      </c>
    </row>
    <row r="526" spans="1:30" x14ac:dyDescent="0.2">
      <c r="A526" s="1" t="str">
        <f t="shared" si="16"/>
        <v>1162114451E5</v>
      </c>
      <c r="B526" s="1" t="s">
        <v>28</v>
      </c>
      <c r="C526" s="1" t="s">
        <v>29</v>
      </c>
      <c r="D526" s="1" t="s">
        <v>30</v>
      </c>
      <c r="E526" s="1" t="s">
        <v>31</v>
      </c>
      <c r="F526" s="1" t="s">
        <v>3130</v>
      </c>
      <c r="G526" s="1" t="s">
        <v>3131</v>
      </c>
      <c r="H526" s="1" t="s">
        <v>1183</v>
      </c>
      <c r="I526" s="1" t="s">
        <v>3132</v>
      </c>
      <c r="J526" s="1" t="s">
        <v>3323</v>
      </c>
      <c r="K526" s="1" t="s">
        <v>32</v>
      </c>
      <c r="L526" s="1" t="s">
        <v>32</v>
      </c>
      <c r="M526" s="1" t="s">
        <v>45</v>
      </c>
      <c r="N526" s="1" t="s">
        <v>46</v>
      </c>
      <c r="O526" s="1" t="s">
        <v>56</v>
      </c>
      <c r="P526" s="1" t="s">
        <v>2851</v>
      </c>
      <c r="Q526" s="1" t="s">
        <v>366</v>
      </c>
      <c r="R526" s="1" t="s">
        <v>3328</v>
      </c>
      <c r="S526" s="1" t="str">
        <f t="shared" si="17"/>
        <v>MUÑUICO ATENCIO, CARMEN YOLANDA</v>
      </c>
      <c r="T526" s="1" t="s">
        <v>63</v>
      </c>
      <c r="U526" s="1" t="s">
        <v>51</v>
      </c>
      <c r="V526" s="1" t="s">
        <v>325</v>
      </c>
      <c r="W526" s="1" t="s">
        <v>3329</v>
      </c>
      <c r="X526" s="3">
        <v>26798</v>
      </c>
      <c r="Y526" s="1" t="s">
        <v>3330</v>
      </c>
      <c r="Z526" s="3">
        <v>42960</v>
      </c>
      <c r="AA526" s="3">
        <v>43084</v>
      </c>
      <c r="AB526" s="1" t="s">
        <v>41</v>
      </c>
      <c r="AC526" s="1" t="s">
        <v>42</v>
      </c>
      <c r="AD526" s="1" t="s">
        <v>43</v>
      </c>
    </row>
    <row r="527" spans="1:30" x14ac:dyDescent="0.2">
      <c r="A527" s="1" t="str">
        <f t="shared" si="16"/>
        <v>1162114451E6</v>
      </c>
      <c r="B527" s="1" t="s">
        <v>28</v>
      </c>
      <c r="C527" s="1" t="s">
        <v>29</v>
      </c>
      <c r="D527" s="1" t="s">
        <v>30</v>
      </c>
      <c r="E527" s="1" t="s">
        <v>31</v>
      </c>
      <c r="F527" s="1" t="s">
        <v>3130</v>
      </c>
      <c r="G527" s="1" t="s">
        <v>3131</v>
      </c>
      <c r="H527" s="1" t="s">
        <v>1183</v>
      </c>
      <c r="I527" s="1" t="s">
        <v>3132</v>
      </c>
      <c r="J527" s="1" t="s">
        <v>3331</v>
      </c>
      <c r="K527" s="1" t="s">
        <v>32</v>
      </c>
      <c r="L527" s="1" t="s">
        <v>32</v>
      </c>
      <c r="M527" s="1" t="s">
        <v>45</v>
      </c>
      <c r="N527" s="1" t="s">
        <v>46</v>
      </c>
      <c r="O527" s="1" t="s">
        <v>56</v>
      </c>
      <c r="P527" s="1" t="s">
        <v>3332</v>
      </c>
      <c r="Q527" s="1" t="s">
        <v>722</v>
      </c>
      <c r="R527" s="1" t="s">
        <v>3333</v>
      </c>
      <c r="S527" s="1" t="str">
        <f t="shared" si="17"/>
        <v>NALVARTE ANDRADE, AVELINA ROXANA</v>
      </c>
      <c r="T527" s="1" t="s">
        <v>50</v>
      </c>
      <c r="U527" s="1" t="s">
        <v>51</v>
      </c>
      <c r="V527" s="1" t="s">
        <v>52</v>
      </c>
      <c r="W527" s="1" t="s">
        <v>3334</v>
      </c>
      <c r="X527" s="3">
        <v>20125</v>
      </c>
      <c r="Y527" s="1" t="s">
        <v>3335</v>
      </c>
      <c r="AB527" s="1" t="s">
        <v>41</v>
      </c>
      <c r="AC527" s="1" t="s">
        <v>42</v>
      </c>
      <c r="AD527" s="1" t="s">
        <v>43</v>
      </c>
    </row>
    <row r="528" spans="1:30" x14ac:dyDescent="0.2">
      <c r="A528" s="1" t="str">
        <f t="shared" si="16"/>
        <v>1162114461E0</v>
      </c>
      <c r="B528" s="1" t="s">
        <v>28</v>
      </c>
      <c r="C528" s="1" t="s">
        <v>29</v>
      </c>
      <c r="D528" s="1" t="s">
        <v>30</v>
      </c>
      <c r="E528" s="1" t="s">
        <v>31</v>
      </c>
      <c r="F528" s="1" t="s">
        <v>3130</v>
      </c>
      <c r="G528" s="1" t="s">
        <v>3131</v>
      </c>
      <c r="H528" s="1" t="s">
        <v>1183</v>
      </c>
      <c r="I528" s="1" t="s">
        <v>3132</v>
      </c>
      <c r="J528" s="1" t="s">
        <v>3336</v>
      </c>
      <c r="K528" s="1" t="s">
        <v>32</v>
      </c>
      <c r="L528" s="1" t="s">
        <v>32</v>
      </c>
      <c r="M528" s="1" t="s">
        <v>45</v>
      </c>
      <c r="N528" s="1" t="s">
        <v>66</v>
      </c>
      <c r="O528" s="1" t="s">
        <v>3337</v>
      </c>
      <c r="P528" s="1" t="s">
        <v>501</v>
      </c>
      <c r="Q528" s="1" t="s">
        <v>501</v>
      </c>
      <c r="R528" s="1" t="s">
        <v>1831</v>
      </c>
      <c r="S528" s="1" t="str">
        <f t="shared" si="17"/>
        <v>SANTOS SANTOS, CARLOS ALBERTO</v>
      </c>
      <c r="T528" s="1" t="s">
        <v>69</v>
      </c>
      <c r="U528" s="1" t="s">
        <v>51</v>
      </c>
      <c r="V528" s="1" t="s">
        <v>52</v>
      </c>
      <c r="W528" s="1" t="s">
        <v>3338</v>
      </c>
      <c r="X528" s="3">
        <v>29746</v>
      </c>
      <c r="Y528" s="1" t="s">
        <v>3339</v>
      </c>
      <c r="Z528" s="3">
        <v>42795</v>
      </c>
      <c r="AA528" s="3">
        <v>43100</v>
      </c>
      <c r="AB528" s="1" t="s">
        <v>41</v>
      </c>
      <c r="AC528" s="1" t="s">
        <v>71</v>
      </c>
      <c r="AD528" s="1" t="s">
        <v>43</v>
      </c>
    </row>
    <row r="529" spans="1:30" x14ac:dyDescent="0.2">
      <c r="A529" s="1" t="str">
        <f t="shared" si="16"/>
        <v>1162114461E1</v>
      </c>
      <c r="B529" s="1" t="s">
        <v>28</v>
      </c>
      <c r="C529" s="1" t="s">
        <v>29</v>
      </c>
      <c r="D529" s="1" t="s">
        <v>30</v>
      </c>
      <c r="E529" s="1" t="s">
        <v>31</v>
      </c>
      <c r="F529" s="1" t="s">
        <v>3130</v>
      </c>
      <c r="G529" s="1" t="s">
        <v>3131</v>
      </c>
      <c r="H529" s="1" t="s">
        <v>1183</v>
      </c>
      <c r="I529" s="1" t="s">
        <v>3132</v>
      </c>
      <c r="J529" s="1" t="s">
        <v>3340</v>
      </c>
      <c r="K529" s="1" t="s">
        <v>32</v>
      </c>
      <c r="L529" s="1" t="s">
        <v>32</v>
      </c>
      <c r="M529" s="1" t="s">
        <v>45</v>
      </c>
      <c r="N529" s="1" t="s">
        <v>66</v>
      </c>
      <c r="O529" s="1" t="s">
        <v>3341</v>
      </c>
      <c r="P529" s="1" t="s">
        <v>583</v>
      </c>
      <c r="Q529" s="1" t="s">
        <v>203</v>
      </c>
      <c r="R529" s="1" t="s">
        <v>3342</v>
      </c>
      <c r="S529" s="1" t="str">
        <f t="shared" si="17"/>
        <v>AQUINO APAZA, SANTOS ANGEL</v>
      </c>
      <c r="T529" s="1" t="s">
        <v>69</v>
      </c>
      <c r="U529" s="1" t="s">
        <v>51</v>
      </c>
      <c r="V529" s="1" t="s">
        <v>52</v>
      </c>
      <c r="W529" s="1" t="s">
        <v>3343</v>
      </c>
      <c r="X529" s="3">
        <v>25478</v>
      </c>
      <c r="Y529" s="1" t="s">
        <v>3344</v>
      </c>
      <c r="Z529" s="3">
        <v>42795</v>
      </c>
      <c r="AA529" s="3">
        <v>43100</v>
      </c>
      <c r="AB529" s="1" t="s">
        <v>41</v>
      </c>
      <c r="AC529" s="1" t="s">
        <v>71</v>
      </c>
      <c r="AD529" s="1" t="s">
        <v>43</v>
      </c>
    </row>
    <row r="530" spans="1:30" x14ac:dyDescent="0.2">
      <c r="A530" s="1" t="str">
        <f t="shared" si="16"/>
        <v>1162114461E4</v>
      </c>
      <c r="B530" s="1" t="s">
        <v>28</v>
      </c>
      <c r="C530" s="1" t="s">
        <v>29</v>
      </c>
      <c r="D530" s="1" t="s">
        <v>30</v>
      </c>
      <c r="E530" s="1" t="s">
        <v>31</v>
      </c>
      <c r="F530" s="1" t="s">
        <v>3130</v>
      </c>
      <c r="G530" s="1" t="s">
        <v>3131</v>
      </c>
      <c r="H530" s="1" t="s">
        <v>1183</v>
      </c>
      <c r="I530" s="1" t="s">
        <v>3132</v>
      </c>
      <c r="J530" s="1" t="s">
        <v>3345</v>
      </c>
      <c r="K530" s="1" t="s">
        <v>32</v>
      </c>
      <c r="L530" s="1" t="s">
        <v>32</v>
      </c>
      <c r="M530" s="1" t="s">
        <v>45</v>
      </c>
      <c r="N530" s="1" t="s">
        <v>46</v>
      </c>
      <c r="O530" s="1" t="s">
        <v>56</v>
      </c>
      <c r="P530" s="1" t="s">
        <v>161</v>
      </c>
      <c r="Q530" s="1" t="s">
        <v>263</v>
      </c>
      <c r="R530" s="1" t="s">
        <v>3346</v>
      </c>
      <c r="S530" s="1" t="str">
        <f t="shared" si="17"/>
        <v>RAMOS ALATA, ZULEMA</v>
      </c>
      <c r="T530" s="1" t="s">
        <v>38</v>
      </c>
      <c r="U530" s="1" t="s">
        <v>51</v>
      </c>
      <c r="V530" s="1" t="s">
        <v>52</v>
      </c>
      <c r="W530" s="1" t="s">
        <v>3347</v>
      </c>
      <c r="X530" s="3">
        <v>24768</v>
      </c>
      <c r="Y530" s="1" t="s">
        <v>3348</v>
      </c>
      <c r="AB530" s="1" t="s">
        <v>41</v>
      </c>
      <c r="AC530" s="1" t="s">
        <v>42</v>
      </c>
      <c r="AD530" s="1" t="s">
        <v>43</v>
      </c>
    </row>
    <row r="531" spans="1:30" x14ac:dyDescent="0.2">
      <c r="A531" s="1" t="str">
        <f t="shared" si="16"/>
        <v>1162114461E5</v>
      </c>
      <c r="B531" s="1" t="s">
        <v>28</v>
      </c>
      <c r="C531" s="1" t="s">
        <v>29</v>
      </c>
      <c r="D531" s="1" t="s">
        <v>30</v>
      </c>
      <c r="E531" s="1" t="s">
        <v>31</v>
      </c>
      <c r="F531" s="1" t="s">
        <v>3130</v>
      </c>
      <c r="G531" s="1" t="s">
        <v>3131</v>
      </c>
      <c r="H531" s="1" t="s">
        <v>1183</v>
      </c>
      <c r="I531" s="1" t="s">
        <v>3132</v>
      </c>
      <c r="J531" s="1" t="s">
        <v>3349</v>
      </c>
      <c r="K531" s="1" t="s">
        <v>32</v>
      </c>
      <c r="L531" s="1" t="s">
        <v>32</v>
      </c>
      <c r="M531" s="1" t="s">
        <v>45</v>
      </c>
      <c r="N531" s="1" t="s">
        <v>66</v>
      </c>
      <c r="O531" s="1" t="s">
        <v>3350</v>
      </c>
      <c r="P531" s="1" t="s">
        <v>285</v>
      </c>
      <c r="Q531" s="1" t="s">
        <v>114</v>
      </c>
      <c r="R531" s="1" t="s">
        <v>2010</v>
      </c>
      <c r="S531" s="1" t="str">
        <f t="shared" si="17"/>
        <v>SANDOVAL MAMANI, MARIANELA</v>
      </c>
      <c r="T531" s="1" t="s">
        <v>69</v>
      </c>
      <c r="U531" s="1" t="s">
        <v>51</v>
      </c>
      <c r="V531" s="1" t="s">
        <v>52</v>
      </c>
      <c r="W531" s="1" t="s">
        <v>3351</v>
      </c>
      <c r="X531" s="3">
        <v>29746</v>
      </c>
      <c r="Y531" s="1" t="s">
        <v>3352</v>
      </c>
      <c r="Z531" s="3">
        <v>42795</v>
      </c>
      <c r="AA531" s="3">
        <v>43100</v>
      </c>
      <c r="AB531" s="1" t="s">
        <v>41</v>
      </c>
      <c r="AC531" s="1" t="s">
        <v>71</v>
      </c>
      <c r="AD531" s="1" t="s">
        <v>43</v>
      </c>
    </row>
    <row r="532" spans="1:30" x14ac:dyDescent="0.2">
      <c r="A532" s="1" t="str">
        <f t="shared" si="16"/>
        <v>1162114471E1</v>
      </c>
      <c r="B532" s="1" t="s">
        <v>28</v>
      </c>
      <c r="C532" s="1" t="s">
        <v>29</v>
      </c>
      <c r="D532" s="1" t="s">
        <v>30</v>
      </c>
      <c r="E532" s="1" t="s">
        <v>31</v>
      </c>
      <c r="F532" s="1" t="s">
        <v>3130</v>
      </c>
      <c r="G532" s="1" t="s">
        <v>3131</v>
      </c>
      <c r="H532" s="1" t="s">
        <v>1183</v>
      </c>
      <c r="I532" s="1" t="s">
        <v>3132</v>
      </c>
      <c r="J532" s="1" t="s">
        <v>3353</v>
      </c>
      <c r="K532" s="1" t="s">
        <v>32</v>
      </c>
      <c r="L532" s="1" t="s">
        <v>32</v>
      </c>
      <c r="M532" s="1" t="s">
        <v>45</v>
      </c>
      <c r="N532" s="1" t="s">
        <v>46</v>
      </c>
      <c r="O532" s="1" t="s">
        <v>56</v>
      </c>
      <c r="P532" s="1" t="s">
        <v>3354</v>
      </c>
      <c r="Q532" s="1" t="s">
        <v>883</v>
      </c>
      <c r="R532" s="1" t="s">
        <v>1138</v>
      </c>
      <c r="S532" s="1" t="str">
        <f t="shared" si="17"/>
        <v>TAIPE CCARI, JORGE GERARDO</v>
      </c>
      <c r="T532" s="1" t="s">
        <v>50</v>
      </c>
      <c r="U532" s="1" t="s">
        <v>51</v>
      </c>
      <c r="V532" s="1" t="s">
        <v>52</v>
      </c>
      <c r="W532" s="1" t="s">
        <v>3355</v>
      </c>
      <c r="X532" s="3">
        <v>20932</v>
      </c>
      <c r="Y532" s="1" t="s">
        <v>3356</v>
      </c>
      <c r="AB532" s="1" t="s">
        <v>41</v>
      </c>
      <c r="AC532" s="1" t="s">
        <v>42</v>
      </c>
      <c r="AD532" s="1" t="s">
        <v>43</v>
      </c>
    </row>
    <row r="533" spans="1:30" x14ac:dyDescent="0.2">
      <c r="A533" s="1" t="str">
        <f t="shared" si="16"/>
        <v>1162114471E2</v>
      </c>
      <c r="B533" s="1" t="s">
        <v>28</v>
      </c>
      <c r="C533" s="1" t="s">
        <v>29</v>
      </c>
      <c r="D533" s="1" t="s">
        <v>30</v>
      </c>
      <c r="E533" s="1" t="s">
        <v>31</v>
      </c>
      <c r="F533" s="1" t="s">
        <v>3130</v>
      </c>
      <c r="G533" s="1" t="s">
        <v>3131</v>
      </c>
      <c r="H533" s="1" t="s">
        <v>1183</v>
      </c>
      <c r="I533" s="1" t="s">
        <v>3132</v>
      </c>
      <c r="J533" s="1" t="s">
        <v>3357</v>
      </c>
      <c r="K533" s="1" t="s">
        <v>32</v>
      </c>
      <c r="L533" s="1" t="s">
        <v>32</v>
      </c>
      <c r="M533" s="1" t="s">
        <v>45</v>
      </c>
      <c r="N533" s="1" t="s">
        <v>46</v>
      </c>
      <c r="O533" s="1" t="s">
        <v>56</v>
      </c>
      <c r="P533" s="1" t="s">
        <v>323</v>
      </c>
      <c r="Q533" s="1" t="s">
        <v>449</v>
      </c>
      <c r="R533" s="1" t="s">
        <v>3358</v>
      </c>
      <c r="S533" s="1" t="str">
        <f t="shared" si="17"/>
        <v>TAPIA ESPINOZA, MARIA GENARA</v>
      </c>
      <c r="T533" s="1" t="s">
        <v>69</v>
      </c>
      <c r="U533" s="1" t="s">
        <v>51</v>
      </c>
      <c r="V533" s="1" t="s">
        <v>52</v>
      </c>
      <c r="W533" s="1" t="s">
        <v>3359</v>
      </c>
      <c r="X533" s="3">
        <v>25465</v>
      </c>
      <c r="Y533" s="1" t="s">
        <v>3360</v>
      </c>
      <c r="AB533" s="1" t="s">
        <v>41</v>
      </c>
      <c r="AC533" s="1" t="s">
        <v>42</v>
      </c>
      <c r="AD533" s="1" t="s">
        <v>43</v>
      </c>
    </row>
    <row r="534" spans="1:30" x14ac:dyDescent="0.2">
      <c r="A534" s="1" t="str">
        <f t="shared" si="16"/>
        <v>1162114471E3</v>
      </c>
      <c r="B534" s="1" t="s">
        <v>28</v>
      </c>
      <c r="C534" s="1" t="s">
        <v>29</v>
      </c>
      <c r="D534" s="1" t="s">
        <v>30</v>
      </c>
      <c r="E534" s="1" t="s">
        <v>31</v>
      </c>
      <c r="F534" s="1" t="s">
        <v>3130</v>
      </c>
      <c r="G534" s="1" t="s">
        <v>3131</v>
      </c>
      <c r="H534" s="1" t="s">
        <v>1183</v>
      </c>
      <c r="I534" s="1" t="s">
        <v>3132</v>
      </c>
      <c r="J534" s="1" t="s">
        <v>3361</v>
      </c>
      <c r="K534" s="1" t="s">
        <v>32</v>
      </c>
      <c r="L534" s="1" t="s">
        <v>32</v>
      </c>
      <c r="M534" s="1" t="s">
        <v>45</v>
      </c>
      <c r="N534" s="1" t="s">
        <v>46</v>
      </c>
      <c r="O534" s="1" t="s">
        <v>56</v>
      </c>
      <c r="P534" s="1" t="s">
        <v>248</v>
      </c>
      <c r="Q534" s="1" t="s">
        <v>295</v>
      </c>
      <c r="R534" s="1" t="s">
        <v>3362</v>
      </c>
      <c r="S534" s="1" t="str">
        <f t="shared" si="17"/>
        <v>TICONA GORDILLO, DORIS ELIANA</v>
      </c>
      <c r="T534" s="1" t="s">
        <v>63</v>
      </c>
      <c r="U534" s="1" t="s">
        <v>51</v>
      </c>
      <c r="V534" s="1" t="s">
        <v>52</v>
      </c>
      <c r="W534" s="1" t="s">
        <v>3363</v>
      </c>
      <c r="X534" s="3">
        <v>27245</v>
      </c>
      <c r="Y534" s="1" t="s">
        <v>3364</v>
      </c>
      <c r="AB534" s="1" t="s">
        <v>41</v>
      </c>
      <c r="AC534" s="1" t="s">
        <v>42</v>
      </c>
      <c r="AD534" s="1" t="s">
        <v>43</v>
      </c>
    </row>
    <row r="535" spans="1:30" x14ac:dyDescent="0.2">
      <c r="A535" s="1" t="str">
        <f t="shared" si="16"/>
        <v>1162114471E7</v>
      </c>
      <c r="B535" s="1" t="s">
        <v>28</v>
      </c>
      <c r="C535" s="1" t="s">
        <v>29</v>
      </c>
      <c r="D535" s="1" t="s">
        <v>30</v>
      </c>
      <c r="E535" s="1" t="s">
        <v>31</v>
      </c>
      <c r="F535" s="1" t="s">
        <v>3130</v>
      </c>
      <c r="G535" s="1" t="s">
        <v>3131</v>
      </c>
      <c r="H535" s="1" t="s">
        <v>1183</v>
      </c>
      <c r="I535" s="1" t="s">
        <v>3132</v>
      </c>
      <c r="J535" s="1" t="s">
        <v>3365</v>
      </c>
      <c r="K535" s="1" t="s">
        <v>32</v>
      </c>
      <c r="L535" s="1" t="s">
        <v>32</v>
      </c>
      <c r="M535" s="1" t="s">
        <v>45</v>
      </c>
      <c r="N535" s="1" t="s">
        <v>66</v>
      </c>
      <c r="O535" s="1" t="s">
        <v>3366</v>
      </c>
      <c r="P535" s="1" t="s">
        <v>114</v>
      </c>
      <c r="Q535" s="1" t="s">
        <v>203</v>
      </c>
      <c r="R535" s="1" t="s">
        <v>3367</v>
      </c>
      <c r="S535" s="1" t="str">
        <f t="shared" si="17"/>
        <v>MAMANI APAZA, WILLIAM WALKER</v>
      </c>
      <c r="T535" s="1" t="s">
        <v>69</v>
      </c>
      <c r="U535" s="1" t="s">
        <v>51</v>
      </c>
      <c r="V535" s="1" t="s">
        <v>52</v>
      </c>
      <c r="W535" s="1" t="s">
        <v>3368</v>
      </c>
      <c r="X535" s="3">
        <v>27556</v>
      </c>
      <c r="Y535" s="1" t="s">
        <v>3369</v>
      </c>
      <c r="Z535" s="3">
        <v>42795</v>
      </c>
      <c r="AA535" s="3">
        <v>43100</v>
      </c>
      <c r="AB535" s="1" t="s">
        <v>41</v>
      </c>
      <c r="AC535" s="1" t="s">
        <v>71</v>
      </c>
      <c r="AD535" s="1" t="s">
        <v>43</v>
      </c>
    </row>
    <row r="536" spans="1:30" x14ac:dyDescent="0.2">
      <c r="A536" s="1" t="str">
        <f t="shared" si="16"/>
        <v>1162114471E9</v>
      </c>
      <c r="B536" s="1" t="s">
        <v>28</v>
      </c>
      <c r="C536" s="1" t="s">
        <v>29</v>
      </c>
      <c r="D536" s="1" t="s">
        <v>30</v>
      </c>
      <c r="E536" s="1" t="s">
        <v>31</v>
      </c>
      <c r="F536" s="1" t="s">
        <v>3130</v>
      </c>
      <c r="G536" s="1" t="s">
        <v>3131</v>
      </c>
      <c r="H536" s="1" t="s">
        <v>1183</v>
      </c>
      <c r="I536" s="1" t="s">
        <v>3132</v>
      </c>
      <c r="J536" s="1" t="s">
        <v>3370</v>
      </c>
      <c r="K536" s="1" t="s">
        <v>32</v>
      </c>
      <c r="L536" s="1" t="s">
        <v>32</v>
      </c>
      <c r="M536" s="1" t="s">
        <v>45</v>
      </c>
      <c r="N536" s="1" t="s">
        <v>46</v>
      </c>
      <c r="O536" s="1" t="s">
        <v>56</v>
      </c>
      <c r="P536" s="1" t="s">
        <v>411</v>
      </c>
      <c r="Q536" s="1" t="s">
        <v>1137</v>
      </c>
      <c r="R536" s="1" t="s">
        <v>882</v>
      </c>
      <c r="S536" s="1" t="str">
        <f t="shared" si="17"/>
        <v>VALENCIA PARISACA, VICTOR HUGO</v>
      </c>
      <c r="T536" s="1" t="s">
        <v>63</v>
      </c>
      <c r="U536" s="1" t="s">
        <v>51</v>
      </c>
      <c r="V536" s="1" t="s">
        <v>52</v>
      </c>
      <c r="W536" s="1" t="s">
        <v>3371</v>
      </c>
      <c r="X536" s="3">
        <v>24273</v>
      </c>
      <c r="Y536" s="1" t="s">
        <v>3372</v>
      </c>
      <c r="AB536" s="1" t="s">
        <v>41</v>
      </c>
      <c r="AC536" s="1" t="s">
        <v>42</v>
      </c>
      <c r="AD536" s="1" t="s">
        <v>43</v>
      </c>
    </row>
    <row r="537" spans="1:30" x14ac:dyDescent="0.2">
      <c r="A537" s="1" t="str">
        <f t="shared" si="16"/>
        <v>1162114481E1</v>
      </c>
      <c r="B537" s="1" t="s">
        <v>28</v>
      </c>
      <c r="C537" s="1" t="s">
        <v>29</v>
      </c>
      <c r="D537" s="1" t="s">
        <v>30</v>
      </c>
      <c r="E537" s="1" t="s">
        <v>31</v>
      </c>
      <c r="F537" s="1" t="s">
        <v>3130</v>
      </c>
      <c r="G537" s="1" t="s">
        <v>3131</v>
      </c>
      <c r="H537" s="1" t="s">
        <v>1183</v>
      </c>
      <c r="I537" s="1" t="s">
        <v>3132</v>
      </c>
      <c r="J537" s="1" t="s">
        <v>3373</v>
      </c>
      <c r="K537" s="1" t="s">
        <v>32</v>
      </c>
      <c r="L537" s="1" t="s">
        <v>32</v>
      </c>
      <c r="M537" s="1" t="s">
        <v>45</v>
      </c>
      <c r="N537" s="1" t="s">
        <v>66</v>
      </c>
      <c r="O537" s="1" t="s">
        <v>3374</v>
      </c>
      <c r="P537" s="1" t="s">
        <v>1137</v>
      </c>
      <c r="Q537" s="1" t="s">
        <v>3375</v>
      </c>
      <c r="R537" s="1" t="s">
        <v>384</v>
      </c>
      <c r="S537" s="1" t="str">
        <f t="shared" si="17"/>
        <v>PARISACA CUADROS, MARGOT</v>
      </c>
      <c r="T537" s="1" t="s">
        <v>69</v>
      </c>
      <c r="U537" s="1" t="s">
        <v>51</v>
      </c>
      <c r="V537" s="1" t="s">
        <v>52</v>
      </c>
      <c r="W537" s="1" t="s">
        <v>3376</v>
      </c>
      <c r="X537" s="3">
        <v>30261</v>
      </c>
      <c r="Y537" s="1" t="s">
        <v>3377</v>
      </c>
      <c r="Z537" s="3">
        <v>42795</v>
      </c>
      <c r="AA537" s="3">
        <v>43100</v>
      </c>
      <c r="AB537" s="1" t="s">
        <v>41</v>
      </c>
      <c r="AC537" s="1" t="s">
        <v>71</v>
      </c>
      <c r="AD537" s="1" t="s">
        <v>43</v>
      </c>
    </row>
    <row r="538" spans="1:30" x14ac:dyDescent="0.2">
      <c r="A538" s="1" t="str">
        <f t="shared" si="16"/>
        <v>1162114481E2</v>
      </c>
      <c r="B538" s="1" t="s">
        <v>28</v>
      </c>
      <c r="C538" s="1" t="s">
        <v>29</v>
      </c>
      <c r="D538" s="1" t="s">
        <v>30</v>
      </c>
      <c r="E538" s="1" t="s">
        <v>31</v>
      </c>
      <c r="F538" s="1" t="s">
        <v>3130</v>
      </c>
      <c r="G538" s="1" t="s">
        <v>3131</v>
      </c>
      <c r="H538" s="1" t="s">
        <v>1183</v>
      </c>
      <c r="I538" s="1" t="s">
        <v>3132</v>
      </c>
      <c r="J538" s="1" t="s">
        <v>3378</v>
      </c>
      <c r="K538" s="1" t="s">
        <v>32</v>
      </c>
      <c r="L538" s="1" t="s">
        <v>32</v>
      </c>
      <c r="M538" s="1" t="s">
        <v>45</v>
      </c>
      <c r="N538" s="1" t="s">
        <v>66</v>
      </c>
      <c r="O538" s="1" t="s">
        <v>3379</v>
      </c>
      <c r="P538" s="1" t="s">
        <v>90</v>
      </c>
      <c r="Q538" s="1" t="s">
        <v>141</v>
      </c>
      <c r="R538" s="1" t="s">
        <v>3380</v>
      </c>
      <c r="S538" s="1" t="str">
        <f t="shared" si="17"/>
        <v>ALEMAN CRUZ, JUANA VILMA</v>
      </c>
      <c r="T538" s="1" t="s">
        <v>69</v>
      </c>
      <c r="U538" s="1" t="s">
        <v>51</v>
      </c>
      <c r="V538" s="1" t="s">
        <v>52</v>
      </c>
      <c r="W538" s="1" t="s">
        <v>3381</v>
      </c>
      <c r="X538" s="3">
        <v>29559</v>
      </c>
      <c r="Y538" s="1" t="s">
        <v>3382</v>
      </c>
      <c r="Z538" s="3">
        <v>42795</v>
      </c>
      <c r="AA538" s="3">
        <v>43100</v>
      </c>
      <c r="AB538" s="1" t="s">
        <v>41</v>
      </c>
      <c r="AC538" s="1" t="s">
        <v>71</v>
      </c>
      <c r="AD538" s="1" t="s">
        <v>43</v>
      </c>
    </row>
    <row r="539" spans="1:30" x14ac:dyDescent="0.2">
      <c r="A539" s="1" t="str">
        <f t="shared" si="16"/>
        <v>1162114481E3</v>
      </c>
      <c r="B539" s="1" t="s">
        <v>28</v>
      </c>
      <c r="C539" s="1" t="s">
        <v>29</v>
      </c>
      <c r="D539" s="1" t="s">
        <v>30</v>
      </c>
      <c r="E539" s="1" t="s">
        <v>31</v>
      </c>
      <c r="F539" s="1" t="s">
        <v>3130</v>
      </c>
      <c r="G539" s="1" t="s">
        <v>3131</v>
      </c>
      <c r="H539" s="1" t="s">
        <v>1183</v>
      </c>
      <c r="I539" s="1" t="s">
        <v>3132</v>
      </c>
      <c r="J539" s="1" t="s">
        <v>3383</v>
      </c>
      <c r="K539" s="1" t="s">
        <v>32</v>
      </c>
      <c r="L539" s="1" t="s">
        <v>32</v>
      </c>
      <c r="M539" s="1" t="s">
        <v>45</v>
      </c>
      <c r="N539" s="1" t="s">
        <v>66</v>
      </c>
      <c r="O539" s="1" t="s">
        <v>3384</v>
      </c>
      <c r="P539" s="1" t="s">
        <v>1173</v>
      </c>
      <c r="Q539" s="1" t="s">
        <v>675</v>
      </c>
      <c r="R539" s="1" t="s">
        <v>3385</v>
      </c>
      <c r="S539" s="1" t="str">
        <f t="shared" si="17"/>
        <v>ASCENCIO CHARCA, OSCAR ANTONIO</v>
      </c>
      <c r="T539" s="1" t="s">
        <v>69</v>
      </c>
      <c r="U539" s="1" t="s">
        <v>51</v>
      </c>
      <c r="V539" s="1" t="s">
        <v>52</v>
      </c>
      <c r="W539" s="1" t="s">
        <v>3386</v>
      </c>
      <c r="X539" s="3">
        <v>24481</v>
      </c>
      <c r="Y539" s="1" t="s">
        <v>3387</v>
      </c>
      <c r="Z539" s="3">
        <v>42843</v>
      </c>
      <c r="AA539" s="3">
        <v>43100</v>
      </c>
      <c r="AB539" s="1" t="s">
        <v>324</v>
      </c>
      <c r="AC539" s="1" t="s">
        <v>71</v>
      </c>
      <c r="AD539" s="1" t="s">
        <v>43</v>
      </c>
    </row>
    <row r="540" spans="1:30" x14ac:dyDescent="0.2">
      <c r="A540" s="1" t="str">
        <f t="shared" si="16"/>
        <v>1162114481E3</v>
      </c>
      <c r="B540" s="1" t="s">
        <v>28</v>
      </c>
      <c r="C540" s="1" t="s">
        <v>29</v>
      </c>
      <c r="D540" s="1" t="s">
        <v>30</v>
      </c>
      <c r="E540" s="1" t="s">
        <v>31</v>
      </c>
      <c r="F540" s="1" t="s">
        <v>3130</v>
      </c>
      <c r="G540" s="1" t="s">
        <v>3131</v>
      </c>
      <c r="H540" s="1" t="s">
        <v>1183</v>
      </c>
      <c r="I540" s="1" t="s">
        <v>3132</v>
      </c>
      <c r="J540" s="1" t="s">
        <v>3383</v>
      </c>
      <c r="K540" s="1" t="s">
        <v>32</v>
      </c>
      <c r="L540" s="1" t="s">
        <v>32</v>
      </c>
      <c r="M540" s="1" t="s">
        <v>45</v>
      </c>
      <c r="N540" s="1" t="s">
        <v>46</v>
      </c>
      <c r="O540" s="1" t="s">
        <v>56</v>
      </c>
      <c r="P540" s="1" t="s">
        <v>181</v>
      </c>
      <c r="Q540" s="1" t="s">
        <v>3388</v>
      </c>
      <c r="R540" s="1" t="s">
        <v>364</v>
      </c>
      <c r="S540" s="1" t="str">
        <f t="shared" si="17"/>
        <v>VELAZCO REYES, ROSA</v>
      </c>
      <c r="T540" s="1" t="s">
        <v>63</v>
      </c>
      <c r="U540" s="1" t="s">
        <v>51</v>
      </c>
      <c r="V540" s="1" t="s">
        <v>325</v>
      </c>
      <c r="W540" s="1" t="s">
        <v>3389</v>
      </c>
      <c r="X540" s="3">
        <v>25607</v>
      </c>
      <c r="Y540" s="1" t="s">
        <v>3390</v>
      </c>
      <c r="Z540" s="3">
        <v>42843</v>
      </c>
      <c r="AA540" s="3">
        <v>43100</v>
      </c>
      <c r="AB540" s="1" t="s">
        <v>41</v>
      </c>
      <c r="AC540" s="1" t="s">
        <v>42</v>
      </c>
      <c r="AD540" s="1" t="s">
        <v>43</v>
      </c>
    </row>
    <row r="541" spans="1:30" x14ac:dyDescent="0.2">
      <c r="A541" s="1" t="str">
        <f t="shared" si="16"/>
        <v>1162114481E4</v>
      </c>
      <c r="B541" s="1" t="s">
        <v>28</v>
      </c>
      <c r="C541" s="1" t="s">
        <v>29</v>
      </c>
      <c r="D541" s="1" t="s">
        <v>30</v>
      </c>
      <c r="E541" s="1" t="s">
        <v>31</v>
      </c>
      <c r="F541" s="1" t="s">
        <v>3130</v>
      </c>
      <c r="G541" s="1" t="s">
        <v>3131</v>
      </c>
      <c r="H541" s="1" t="s">
        <v>1183</v>
      </c>
      <c r="I541" s="1" t="s">
        <v>3132</v>
      </c>
      <c r="J541" s="1" t="s">
        <v>3391</v>
      </c>
      <c r="K541" s="1" t="s">
        <v>32</v>
      </c>
      <c r="L541" s="1" t="s">
        <v>32</v>
      </c>
      <c r="M541" s="1" t="s">
        <v>45</v>
      </c>
      <c r="N541" s="1" t="s">
        <v>46</v>
      </c>
      <c r="O541" s="1" t="s">
        <v>56</v>
      </c>
      <c r="P541" s="1" t="s">
        <v>140</v>
      </c>
      <c r="Q541" s="1" t="s">
        <v>575</v>
      </c>
      <c r="R541" s="1" t="s">
        <v>3392</v>
      </c>
      <c r="S541" s="1" t="str">
        <f t="shared" si="17"/>
        <v>VELASQUEZ MONZON, MARIETA LILIANA</v>
      </c>
      <c r="T541" s="1" t="s">
        <v>50</v>
      </c>
      <c r="U541" s="1" t="s">
        <v>51</v>
      </c>
      <c r="V541" s="1" t="s">
        <v>52</v>
      </c>
      <c r="W541" s="1" t="s">
        <v>3393</v>
      </c>
      <c r="X541" s="3">
        <v>21514</v>
      </c>
      <c r="Y541" s="1" t="s">
        <v>3394</v>
      </c>
      <c r="AB541" s="1" t="s">
        <v>41</v>
      </c>
      <c r="AC541" s="1" t="s">
        <v>42</v>
      </c>
      <c r="AD541" s="1" t="s">
        <v>43</v>
      </c>
    </row>
    <row r="542" spans="1:30" x14ac:dyDescent="0.2">
      <c r="A542" s="1" t="str">
        <f t="shared" si="16"/>
        <v>1162114481E6</v>
      </c>
      <c r="B542" s="1" t="s">
        <v>28</v>
      </c>
      <c r="C542" s="1" t="s">
        <v>29</v>
      </c>
      <c r="D542" s="1" t="s">
        <v>30</v>
      </c>
      <c r="E542" s="1" t="s">
        <v>31</v>
      </c>
      <c r="F542" s="1" t="s">
        <v>3130</v>
      </c>
      <c r="G542" s="1" t="s">
        <v>3131</v>
      </c>
      <c r="H542" s="1" t="s">
        <v>1183</v>
      </c>
      <c r="I542" s="1" t="s">
        <v>3132</v>
      </c>
      <c r="J542" s="1" t="s">
        <v>3395</v>
      </c>
      <c r="K542" s="1" t="s">
        <v>32</v>
      </c>
      <c r="L542" s="1" t="s">
        <v>32</v>
      </c>
      <c r="M542" s="1" t="s">
        <v>45</v>
      </c>
      <c r="N542" s="1" t="s">
        <v>46</v>
      </c>
      <c r="O542" s="1" t="s">
        <v>56</v>
      </c>
      <c r="P542" s="1" t="s">
        <v>61</v>
      </c>
      <c r="Q542" s="1" t="s">
        <v>303</v>
      </c>
      <c r="R542" s="1" t="s">
        <v>418</v>
      </c>
      <c r="S542" s="1" t="str">
        <f t="shared" si="17"/>
        <v>VILCA SOSA, DORA MARLENY</v>
      </c>
      <c r="T542" s="1" t="s">
        <v>50</v>
      </c>
      <c r="U542" s="1" t="s">
        <v>51</v>
      </c>
      <c r="V542" s="1" t="s">
        <v>52</v>
      </c>
      <c r="W542" s="1" t="s">
        <v>3396</v>
      </c>
      <c r="X542" s="3">
        <v>20091</v>
      </c>
      <c r="Y542" s="1" t="s">
        <v>3397</v>
      </c>
      <c r="AB542" s="1" t="s">
        <v>41</v>
      </c>
      <c r="AC542" s="1" t="s">
        <v>42</v>
      </c>
      <c r="AD542" s="1" t="s">
        <v>43</v>
      </c>
    </row>
    <row r="543" spans="1:30" x14ac:dyDescent="0.2">
      <c r="A543" s="1" t="str">
        <f t="shared" si="16"/>
        <v>1162114481E7</v>
      </c>
      <c r="B543" s="1" t="s">
        <v>28</v>
      </c>
      <c r="C543" s="1" t="s">
        <v>29</v>
      </c>
      <c r="D543" s="1" t="s">
        <v>30</v>
      </c>
      <c r="E543" s="1" t="s">
        <v>31</v>
      </c>
      <c r="F543" s="1" t="s">
        <v>3130</v>
      </c>
      <c r="G543" s="1" t="s">
        <v>3131</v>
      </c>
      <c r="H543" s="1" t="s">
        <v>1183</v>
      </c>
      <c r="I543" s="1" t="s">
        <v>3132</v>
      </c>
      <c r="J543" s="1" t="s">
        <v>3398</v>
      </c>
      <c r="K543" s="1" t="s">
        <v>32</v>
      </c>
      <c r="L543" s="1" t="s">
        <v>32</v>
      </c>
      <c r="M543" s="1" t="s">
        <v>45</v>
      </c>
      <c r="N543" s="1" t="s">
        <v>46</v>
      </c>
      <c r="O543" s="1" t="s">
        <v>56</v>
      </c>
      <c r="P543" s="1" t="s">
        <v>739</v>
      </c>
      <c r="Q543" s="1" t="s">
        <v>402</v>
      </c>
      <c r="R543" s="1" t="s">
        <v>3399</v>
      </c>
      <c r="S543" s="1" t="str">
        <f t="shared" si="17"/>
        <v>ZAMALLOA RAMIREZ, JUAN WALTER</v>
      </c>
      <c r="T543" s="1" t="s">
        <v>63</v>
      </c>
      <c r="U543" s="1" t="s">
        <v>51</v>
      </c>
      <c r="V543" s="1" t="s">
        <v>52</v>
      </c>
      <c r="W543" s="1" t="s">
        <v>3400</v>
      </c>
      <c r="X543" s="3">
        <v>24946</v>
      </c>
      <c r="Y543" s="1" t="s">
        <v>3401</v>
      </c>
      <c r="AB543" s="1" t="s">
        <v>41</v>
      </c>
      <c r="AC543" s="1" t="s">
        <v>42</v>
      </c>
      <c r="AD543" s="1" t="s">
        <v>43</v>
      </c>
    </row>
    <row r="544" spans="1:30" x14ac:dyDescent="0.2">
      <c r="A544" s="1" t="str">
        <f t="shared" si="16"/>
        <v>1162114481E8</v>
      </c>
      <c r="B544" s="1" t="s">
        <v>28</v>
      </c>
      <c r="C544" s="1" t="s">
        <v>29</v>
      </c>
      <c r="D544" s="1" t="s">
        <v>30</v>
      </c>
      <c r="E544" s="1" t="s">
        <v>31</v>
      </c>
      <c r="F544" s="1" t="s">
        <v>3130</v>
      </c>
      <c r="G544" s="1" t="s">
        <v>3131</v>
      </c>
      <c r="H544" s="1" t="s">
        <v>1183</v>
      </c>
      <c r="I544" s="1" t="s">
        <v>3132</v>
      </c>
      <c r="J544" s="1" t="s">
        <v>3402</v>
      </c>
      <c r="K544" s="1" t="s">
        <v>32</v>
      </c>
      <c r="L544" s="1" t="s">
        <v>32</v>
      </c>
      <c r="M544" s="1" t="s">
        <v>45</v>
      </c>
      <c r="N544" s="1" t="s">
        <v>46</v>
      </c>
      <c r="O544" s="1" t="s">
        <v>3403</v>
      </c>
      <c r="P544" s="1" t="s">
        <v>985</v>
      </c>
      <c r="Q544" s="1" t="s">
        <v>134</v>
      </c>
      <c r="R544" s="1" t="s">
        <v>3404</v>
      </c>
      <c r="S544" s="1" t="str">
        <f t="shared" si="17"/>
        <v>TUERO FLORES, CRISTINA GUADALUPE</v>
      </c>
      <c r="T544" s="1" t="s">
        <v>69</v>
      </c>
      <c r="U544" s="1" t="s">
        <v>51</v>
      </c>
      <c r="V544" s="1" t="s">
        <v>52</v>
      </c>
      <c r="W544" s="1" t="s">
        <v>3405</v>
      </c>
      <c r="X544" s="3">
        <v>26272</v>
      </c>
      <c r="Y544" s="1" t="s">
        <v>3406</v>
      </c>
      <c r="AB544" s="1" t="s">
        <v>41</v>
      </c>
      <c r="AC544" s="1" t="s">
        <v>42</v>
      </c>
      <c r="AD544" s="1" t="s">
        <v>43</v>
      </c>
    </row>
    <row r="545" spans="1:30" x14ac:dyDescent="0.2">
      <c r="A545" s="1" t="str">
        <f t="shared" si="16"/>
        <v>1162114491E2</v>
      </c>
      <c r="B545" s="1" t="s">
        <v>28</v>
      </c>
      <c r="C545" s="1" t="s">
        <v>29</v>
      </c>
      <c r="D545" s="1" t="s">
        <v>30</v>
      </c>
      <c r="E545" s="1" t="s">
        <v>31</v>
      </c>
      <c r="F545" s="1" t="s">
        <v>3130</v>
      </c>
      <c r="G545" s="1" t="s">
        <v>3131</v>
      </c>
      <c r="H545" s="1" t="s">
        <v>1183</v>
      </c>
      <c r="I545" s="1" t="s">
        <v>3132</v>
      </c>
      <c r="J545" s="1" t="s">
        <v>3407</v>
      </c>
      <c r="K545" s="1" t="s">
        <v>32</v>
      </c>
      <c r="L545" s="1" t="s">
        <v>32</v>
      </c>
      <c r="M545" s="1" t="s">
        <v>45</v>
      </c>
      <c r="N545" s="1" t="s">
        <v>46</v>
      </c>
      <c r="O545" s="1" t="s">
        <v>3408</v>
      </c>
      <c r="P545" s="1" t="s">
        <v>203</v>
      </c>
      <c r="Q545" s="1" t="s">
        <v>989</v>
      </c>
      <c r="R545" s="1" t="s">
        <v>3409</v>
      </c>
      <c r="S545" s="1" t="str">
        <f t="shared" si="17"/>
        <v>APAZA AÑASCO, JESUS MARCIAL</v>
      </c>
      <c r="T545" s="1" t="s">
        <v>50</v>
      </c>
      <c r="U545" s="1" t="s">
        <v>51</v>
      </c>
      <c r="V545" s="1" t="s">
        <v>52</v>
      </c>
      <c r="W545" s="1" t="s">
        <v>3410</v>
      </c>
      <c r="X545" s="3">
        <v>22069</v>
      </c>
      <c r="Y545" s="1" t="s">
        <v>3411</v>
      </c>
      <c r="AB545" s="1" t="s">
        <v>41</v>
      </c>
      <c r="AC545" s="1" t="s">
        <v>42</v>
      </c>
      <c r="AD545" s="1" t="s">
        <v>43</v>
      </c>
    </row>
    <row r="546" spans="1:30" x14ac:dyDescent="0.2">
      <c r="A546" s="1" t="str">
        <f t="shared" si="16"/>
        <v>1162114491E6</v>
      </c>
      <c r="B546" s="1" t="s">
        <v>28</v>
      </c>
      <c r="C546" s="1" t="s">
        <v>29</v>
      </c>
      <c r="D546" s="1" t="s">
        <v>30</v>
      </c>
      <c r="E546" s="1" t="s">
        <v>31</v>
      </c>
      <c r="F546" s="1" t="s">
        <v>3130</v>
      </c>
      <c r="G546" s="1" t="s">
        <v>3131</v>
      </c>
      <c r="H546" s="1" t="s">
        <v>1183</v>
      </c>
      <c r="I546" s="1" t="s">
        <v>3132</v>
      </c>
      <c r="J546" s="1" t="s">
        <v>3412</v>
      </c>
      <c r="K546" s="1" t="s">
        <v>32</v>
      </c>
      <c r="L546" s="1" t="s">
        <v>32</v>
      </c>
      <c r="M546" s="1" t="s">
        <v>45</v>
      </c>
      <c r="N546" s="1" t="s">
        <v>46</v>
      </c>
      <c r="O546" s="1" t="s">
        <v>3413</v>
      </c>
      <c r="P546" s="1" t="s">
        <v>248</v>
      </c>
      <c r="Q546" s="1" t="s">
        <v>328</v>
      </c>
      <c r="R546" s="1" t="s">
        <v>264</v>
      </c>
      <c r="S546" s="1" t="str">
        <f t="shared" si="17"/>
        <v>TICONA RODRIGUEZ, ISABEL</v>
      </c>
      <c r="T546" s="1" t="s">
        <v>50</v>
      </c>
      <c r="U546" s="1" t="s">
        <v>51</v>
      </c>
      <c r="V546" s="1" t="s">
        <v>52</v>
      </c>
      <c r="W546" s="1" t="s">
        <v>3414</v>
      </c>
      <c r="X546" s="3">
        <v>22664</v>
      </c>
      <c r="Y546" s="1" t="s">
        <v>3415</v>
      </c>
      <c r="AB546" s="1" t="s">
        <v>41</v>
      </c>
      <c r="AC546" s="1" t="s">
        <v>42</v>
      </c>
      <c r="AD546" s="1" t="s">
        <v>43</v>
      </c>
    </row>
    <row r="547" spans="1:30" x14ac:dyDescent="0.2">
      <c r="A547" s="1" t="str">
        <f t="shared" si="16"/>
        <v>1163114811E5</v>
      </c>
      <c r="B547" s="1" t="s">
        <v>28</v>
      </c>
      <c r="C547" s="1" t="s">
        <v>29</v>
      </c>
      <c r="D547" s="1" t="s">
        <v>30</v>
      </c>
      <c r="E547" s="1" t="s">
        <v>31</v>
      </c>
      <c r="F547" s="1" t="s">
        <v>3130</v>
      </c>
      <c r="G547" s="1" t="s">
        <v>3131</v>
      </c>
      <c r="H547" s="1" t="s">
        <v>1183</v>
      </c>
      <c r="I547" s="1" t="s">
        <v>3132</v>
      </c>
      <c r="J547" s="1" t="s">
        <v>3416</v>
      </c>
      <c r="K547" s="1" t="s">
        <v>32</v>
      </c>
      <c r="L547" s="1" t="s">
        <v>32</v>
      </c>
      <c r="M547" s="1" t="s">
        <v>45</v>
      </c>
      <c r="N547" s="1" t="s">
        <v>46</v>
      </c>
      <c r="O547" s="1" t="s">
        <v>3417</v>
      </c>
      <c r="P547" s="1" t="s">
        <v>81</v>
      </c>
      <c r="Q547" s="1" t="s">
        <v>643</v>
      </c>
      <c r="R547" s="1" t="s">
        <v>3418</v>
      </c>
      <c r="S547" s="1" t="str">
        <f t="shared" si="17"/>
        <v>HUANCA YANARICO, NERY LUISA</v>
      </c>
      <c r="T547" s="1" t="s">
        <v>55</v>
      </c>
      <c r="U547" s="1" t="s">
        <v>51</v>
      </c>
      <c r="V547" s="1" t="s">
        <v>52</v>
      </c>
      <c r="W547" s="1" t="s">
        <v>3419</v>
      </c>
      <c r="X547" s="3">
        <v>21337</v>
      </c>
      <c r="Y547" s="1" t="s">
        <v>3420</v>
      </c>
      <c r="AB547" s="1" t="s">
        <v>41</v>
      </c>
      <c r="AC547" s="1" t="s">
        <v>42</v>
      </c>
      <c r="AD547" s="1" t="s">
        <v>43</v>
      </c>
    </row>
    <row r="548" spans="1:30" x14ac:dyDescent="0.2">
      <c r="A548" s="1" t="str">
        <f t="shared" si="16"/>
        <v>CD0E09504503</v>
      </c>
      <c r="B548" s="1" t="s">
        <v>28</v>
      </c>
      <c r="C548" s="1" t="s">
        <v>29</v>
      </c>
      <c r="D548" s="1" t="s">
        <v>30</v>
      </c>
      <c r="E548" s="1" t="s">
        <v>31</v>
      </c>
      <c r="F548" s="1" t="s">
        <v>3130</v>
      </c>
      <c r="G548" s="1" t="s">
        <v>3131</v>
      </c>
      <c r="H548" s="1" t="s">
        <v>1183</v>
      </c>
      <c r="I548" s="1" t="s">
        <v>3132</v>
      </c>
      <c r="J548" s="1" t="s">
        <v>3421</v>
      </c>
      <c r="K548" s="1" t="s">
        <v>32</v>
      </c>
      <c r="L548" s="1" t="s">
        <v>32</v>
      </c>
      <c r="M548" s="1" t="s">
        <v>45</v>
      </c>
      <c r="N548" s="1" t="s">
        <v>66</v>
      </c>
      <c r="O548" s="1" t="s">
        <v>2995</v>
      </c>
      <c r="P548" s="1" t="s">
        <v>188</v>
      </c>
      <c r="Q548" s="1" t="s">
        <v>82</v>
      </c>
      <c r="R548" s="1" t="s">
        <v>901</v>
      </c>
      <c r="S548" s="1" t="str">
        <f t="shared" si="17"/>
        <v>TITO QUISPE, JORGE LUIS</v>
      </c>
      <c r="T548" s="1" t="s">
        <v>69</v>
      </c>
      <c r="U548" s="1" t="s">
        <v>69</v>
      </c>
      <c r="V548" s="1" t="s">
        <v>52</v>
      </c>
      <c r="W548" s="1" t="s">
        <v>3422</v>
      </c>
      <c r="X548" s="3">
        <v>31131</v>
      </c>
      <c r="Y548" s="1" t="s">
        <v>3423</v>
      </c>
      <c r="Z548" s="3">
        <v>42795</v>
      </c>
      <c r="AA548" s="3">
        <v>43100</v>
      </c>
      <c r="AB548" s="1" t="s">
        <v>3000</v>
      </c>
      <c r="AC548" s="1" t="s">
        <v>71</v>
      </c>
      <c r="AD548" s="1" t="s">
        <v>43</v>
      </c>
    </row>
    <row r="549" spans="1:30" x14ac:dyDescent="0.2">
      <c r="A549" s="1" t="str">
        <f t="shared" si="16"/>
        <v>CD1E01507513</v>
      </c>
      <c r="B549" s="1" t="s">
        <v>28</v>
      </c>
      <c r="C549" s="1" t="s">
        <v>29</v>
      </c>
      <c r="D549" s="1" t="s">
        <v>30</v>
      </c>
      <c r="E549" s="1" t="s">
        <v>31</v>
      </c>
      <c r="F549" s="1" t="s">
        <v>3130</v>
      </c>
      <c r="G549" s="1" t="s">
        <v>3131</v>
      </c>
      <c r="H549" s="1" t="s">
        <v>1183</v>
      </c>
      <c r="I549" s="1" t="s">
        <v>3132</v>
      </c>
      <c r="J549" s="1" t="s">
        <v>3424</v>
      </c>
      <c r="K549" s="1" t="s">
        <v>32</v>
      </c>
      <c r="L549" s="1" t="s">
        <v>32</v>
      </c>
      <c r="M549" s="1" t="s">
        <v>45</v>
      </c>
      <c r="N549" s="1" t="s">
        <v>66</v>
      </c>
      <c r="O549" s="1" t="s">
        <v>2995</v>
      </c>
      <c r="P549" s="1" t="s">
        <v>114</v>
      </c>
      <c r="Q549" s="1" t="s">
        <v>37</v>
      </c>
      <c r="R549" s="1" t="s">
        <v>360</v>
      </c>
      <c r="S549" s="1" t="str">
        <f t="shared" si="17"/>
        <v>MAMANI ROQUE, MARIBEL</v>
      </c>
      <c r="T549" s="1" t="s">
        <v>69</v>
      </c>
      <c r="U549" s="1" t="s">
        <v>948</v>
      </c>
      <c r="V549" s="1" t="s">
        <v>52</v>
      </c>
      <c r="W549" s="1" t="s">
        <v>3425</v>
      </c>
      <c r="X549" s="3">
        <v>31157</v>
      </c>
      <c r="Y549" s="1" t="s">
        <v>3426</v>
      </c>
      <c r="Z549" s="3">
        <v>42803</v>
      </c>
      <c r="AA549" s="3">
        <v>43100</v>
      </c>
      <c r="AB549" s="1" t="s">
        <v>3000</v>
      </c>
      <c r="AC549" s="1" t="s">
        <v>71</v>
      </c>
      <c r="AD549" s="1" t="s">
        <v>43</v>
      </c>
    </row>
    <row r="550" spans="1:30" x14ac:dyDescent="0.2">
      <c r="A550" s="1" t="str">
        <f t="shared" si="16"/>
        <v>CD1E02507513</v>
      </c>
      <c r="B550" s="1" t="s">
        <v>28</v>
      </c>
      <c r="C550" s="1" t="s">
        <v>29</v>
      </c>
      <c r="D550" s="1" t="s">
        <v>30</v>
      </c>
      <c r="E550" s="1" t="s">
        <v>31</v>
      </c>
      <c r="F550" s="1" t="s">
        <v>3130</v>
      </c>
      <c r="G550" s="1" t="s">
        <v>3131</v>
      </c>
      <c r="H550" s="1" t="s">
        <v>1183</v>
      </c>
      <c r="I550" s="1" t="s">
        <v>3132</v>
      </c>
      <c r="J550" s="1" t="s">
        <v>3427</v>
      </c>
      <c r="K550" s="1" t="s">
        <v>32</v>
      </c>
      <c r="L550" s="1" t="s">
        <v>32</v>
      </c>
      <c r="M550" s="1" t="s">
        <v>45</v>
      </c>
      <c r="N550" s="1" t="s">
        <v>66</v>
      </c>
      <c r="O550" s="1" t="s">
        <v>2995</v>
      </c>
      <c r="P550" s="1" t="s">
        <v>114</v>
      </c>
      <c r="Q550" s="1" t="s">
        <v>37</v>
      </c>
      <c r="R550" s="1" t="s">
        <v>360</v>
      </c>
      <c r="S550" s="1" t="str">
        <f t="shared" si="17"/>
        <v>MAMANI ROQUE, MARIBEL</v>
      </c>
      <c r="T550" s="1" t="s">
        <v>69</v>
      </c>
      <c r="U550" s="1" t="s">
        <v>63</v>
      </c>
      <c r="V550" s="1" t="s">
        <v>52</v>
      </c>
      <c r="W550" s="1" t="s">
        <v>3425</v>
      </c>
      <c r="X550" s="3">
        <v>31157</v>
      </c>
      <c r="Y550" s="1" t="s">
        <v>3426</v>
      </c>
      <c r="Z550" s="3">
        <v>42803</v>
      </c>
      <c r="AA550" s="3">
        <v>43100</v>
      </c>
      <c r="AB550" s="1" t="s">
        <v>3000</v>
      </c>
      <c r="AC550" s="1" t="s">
        <v>71</v>
      </c>
      <c r="AD550" s="1" t="s">
        <v>43</v>
      </c>
    </row>
    <row r="551" spans="1:30" x14ac:dyDescent="0.2">
      <c r="A551" s="1" t="str">
        <f t="shared" si="16"/>
        <v>CD1E03505513</v>
      </c>
      <c r="B551" s="1" t="s">
        <v>28</v>
      </c>
      <c r="C551" s="1" t="s">
        <v>29</v>
      </c>
      <c r="D551" s="1" t="s">
        <v>30</v>
      </c>
      <c r="E551" s="1" t="s">
        <v>31</v>
      </c>
      <c r="F551" s="1" t="s">
        <v>3130</v>
      </c>
      <c r="G551" s="1" t="s">
        <v>3131</v>
      </c>
      <c r="H551" s="1" t="s">
        <v>1183</v>
      </c>
      <c r="I551" s="1" t="s">
        <v>3132</v>
      </c>
      <c r="J551" s="1" t="s">
        <v>3428</v>
      </c>
      <c r="K551" s="1" t="s">
        <v>32</v>
      </c>
      <c r="L551" s="1" t="s">
        <v>32</v>
      </c>
      <c r="M551" s="1" t="s">
        <v>45</v>
      </c>
      <c r="N551" s="1" t="s">
        <v>66</v>
      </c>
      <c r="O551" s="1" t="s">
        <v>2995</v>
      </c>
      <c r="P551" s="1" t="s">
        <v>638</v>
      </c>
      <c r="Q551" s="1" t="s">
        <v>352</v>
      </c>
      <c r="R551" s="1" t="s">
        <v>3429</v>
      </c>
      <c r="S551" s="1" t="str">
        <f t="shared" si="17"/>
        <v>PINAZO MENDOZA, CLEVER SEFERINO</v>
      </c>
      <c r="T551" s="1" t="s">
        <v>69</v>
      </c>
      <c r="U551" s="1" t="s">
        <v>948</v>
      </c>
      <c r="V551" s="1" t="s">
        <v>52</v>
      </c>
      <c r="W551" s="1" t="s">
        <v>3430</v>
      </c>
      <c r="X551" s="3">
        <v>26916</v>
      </c>
      <c r="Y551" s="1" t="s">
        <v>3431</v>
      </c>
      <c r="Z551" s="3">
        <v>42795</v>
      </c>
      <c r="AA551" s="3">
        <v>43100</v>
      </c>
      <c r="AB551" s="1" t="s">
        <v>3000</v>
      </c>
      <c r="AC551" s="1" t="s">
        <v>71</v>
      </c>
      <c r="AD551" s="1" t="s">
        <v>43</v>
      </c>
    </row>
    <row r="552" spans="1:30" x14ac:dyDescent="0.2">
      <c r="A552" s="1" t="str">
        <f t="shared" si="16"/>
        <v>CD1E03507513</v>
      </c>
      <c r="B552" s="1" t="s">
        <v>28</v>
      </c>
      <c r="C552" s="1" t="s">
        <v>29</v>
      </c>
      <c r="D552" s="1" t="s">
        <v>30</v>
      </c>
      <c r="E552" s="1" t="s">
        <v>31</v>
      </c>
      <c r="F552" s="1" t="s">
        <v>3130</v>
      </c>
      <c r="G552" s="1" t="s">
        <v>3131</v>
      </c>
      <c r="H552" s="1" t="s">
        <v>1183</v>
      </c>
      <c r="I552" s="1" t="s">
        <v>3132</v>
      </c>
      <c r="J552" s="1" t="s">
        <v>3432</v>
      </c>
      <c r="K552" s="1" t="s">
        <v>32</v>
      </c>
      <c r="L552" s="1" t="s">
        <v>32</v>
      </c>
      <c r="M552" s="1" t="s">
        <v>45</v>
      </c>
      <c r="N552" s="1" t="s">
        <v>66</v>
      </c>
      <c r="O552" s="1" t="s">
        <v>2995</v>
      </c>
      <c r="P552" s="1" t="s">
        <v>82</v>
      </c>
      <c r="Q552" s="1" t="s">
        <v>902</v>
      </c>
      <c r="R552" s="1" t="s">
        <v>3433</v>
      </c>
      <c r="S552" s="1" t="str">
        <f t="shared" si="17"/>
        <v>QUISPE CLAVIJO, ESMERALDA</v>
      </c>
      <c r="T552" s="1" t="s">
        <v>69</v>
      </c>
      <c r="U552" s="1" t="s">
        <v>948</v>
      </c>
      <c r="V552" s="1" t="s">
        <v>52</v>
      </c>
      <c r="W552" s="1" t="s">
        <v>3434</v>
      </c>
      <c r="X552" s="3">
        <v>30940</v>
      </c>
      <c r="Y552" s="1" t="s">
        <v>3435</v>
      </c>
      <c r="Z552" s="3">
        <v>42803</v>
      </c>
      <c r="AA552" s="3">
        <v>43100</v>
      </c>
      <c r="AB552" s="1" t="s">
        <v>3000</v>
      </c>
      <c r="AC552" s="1" t="s">
        <v>71</v>
      </c>
      <c r="AD552" s="1" t="s">
        <v>43</v>
      </c>
    </row>
    <row r="553" spans="1:30" x14ac:dyDescent="0.2">
      <c r="A553" s="1" t="str">
        <f t="shared" si="16"/>
        <v>CD1E04505513</v>
      </c>
      <c r="B553" s="1" t="s">
        <v>28</v>
      </c>
      <c r="C553" s="1" t="s">
        <v>29</v>
      </c>
      <c r="D553" s="1" t="s">
        <v>30</v>
      </c>
      <c r="E553" s="1" t="s">
        <v>31</v>
      </c>
      <c r="F553" s="1" t="s">
        <v>3130</v>
      </c>
      <c r="G553" s="1" t="s">
        <v>3131</v>
      </c>
      <c r="H553" s="1" t="s">
        <v>1183</v>
      </c>
      <c r="I553" s="1" t="s">
        <v>3132</v>
      </c>
      <c r="J553" s="1" t="s">
        <v>3436</v>
      </c>
      <c r="K553" s="1" t="s">
        <v>32</v>
      </c>
      <c r="L553" s="1" t="s">
        <v>32</v>
      </c>
      <c r="M553" s="1" t="s">
        <v>45</v>
      </c>
      <c r="N553" s="1" t="s">
        <v>66</v>
      </c>
      <c r="O553" s="1" t="s">
        <v>2995</v>
      </c>
      <c r="P553" s="1" t="s">
        <v>437</v>
      </c>
      <c r="Q553" s="1" t="s">
        <v>359</v>
      </c>
      <c r="R553" s="1" t="s">
        <v>3437</v>
      </c>
      <c r="S553" s="1" t="str">
        <f t="shared" si="17"/>
        <v>NEIRA COLQUEHUANCA, JOB ARTURO</v>
      </c>
      <c r="T553" s="1" t="s">
        <v>69</v>
      </c>
      <c r="U553" s="1" t="s">
        <v>948</v>
      </c>
      <c r="V553" s="1" t="s">
        <v>52</v>
      </c>
      <c r="W553" s="1" t="s">
        <v>3438</v>
      </c>
      <c r="X553" s="3">
        <v>28122</v>
      </c>
      <c r="Y553" s="1" t="s">
        <v>3439</v>
      </c>
      <c r="Z553" s="3">
        <v>42795</v>
      </c>
      <c r="AA553" s="3">
        <v>43100</v>
      </c>
      <c r="AB553" s="1" t="s">
        <v>3000</v>
      </c>
      <c r="AC553" s="1" t="s">
        <v>71</v>
      </c>
      <c r="AD553" s="1" t="s">
        <v>43</v>
      </c>
    </row>
    <row r="554" spans="1:30" x14ac:dyDescent="0.2">
      <c r="A554" s="1" t="str">
        <f t="shared" si="16"/>
        <v>CD1E04507513</v>
      </c>
      <c r="B554" s="1" t="s">
        <v>28</v>
      </c>
      <c r="C554" s="1" t="s">
        <v>29</v>
      </c>
      <c r="D554" s="1" t="s">
        <v>30</v>
      </c>
      <c r="E554" s="1" t="s">
        <v>31</v>
      </c>
      <c r="F554" s="1" t="s">
        <v>3130</v>
      </c>
      <c r="G554" s="1" t="s">
        <v>3131</v>
      </c>
      <c r="H554" s="1" t="s">
        <v>1183</v>
      </c>
      <c r="I554" s="1" t="s">
        <v>3132</v>
      </c>
      <c r="J554" s="1" t="s">
        <v>3440</v>
      </c>
      <c r="K554" s="1" t="s">
        <v>32</v>
      </c>
      <c r="L554" s="1" t="s">
        <v>32</v>
      </c>
      <c r="M554" s="1" t="s">
        <v>45</v>
      </c>
      <c r="N554" s="1" t="s">
        <v>66</v>
      </c>
      <c r="O554" s="1" t="s">
        <v>2995</v>
      </c>
      <c r="P554" s="1" t="s">
        <v>188</v>
      </c>
      <c r="Q554" s="1" t="s">
        <v>82</v>
      </c>
      <c r="R554" s="1" t="s">
        <v>1724</v>
      </c>
      <c r="S554" s="1" t="str">
        <f t="shared" si="17"/>
        <v>TITO QUISPE, JUAN JOSE</v>
      </c>
      <c r="T554" s="1" t="s">
        <v>69</v>
      </c>
      <c r="U554" s="1" t="s">
        <v>948</v>
      </c>
      <c r="V554" s="1" t="s">
        <v>52</v>
      </c>
      <c r="W554" s="1" t="s">
        <v>3441</v>
      </c>
      <c r="X554" s="3">
        <v>33056</v>
      </c>
      <c r="Y554" s="1" t="s">
        <v>3442</v>
      </c>
      <c r="Z554" s="3">
        <v>42825</v>
      </c>
      <c r="AA554" s="3">
        <v>43100</v>
      </c>
      <c r="AB554" s="1" t="s">
        <v>3000</v>
      </c>
      <c r="AC554" s="1" t="s">
        <v>71</v>
      </c>
      <c r="AD554" s="1" t="s">
        <v>43</v>
      </c>
    </row>
    <row r="555" spans="1:30" x14ac:dyDescent="0.2">
      <c r="A555" s="1" t="str">
        <f t="shared" si="16"/>
        <v>CD1E05505513</v>
      </c>
      <c r="B555" s="1" t="s">
        <v>28</v>
      </c>
      <c r="C555" s="1" t="s">
        <v>29</v>
      </c>
      <c r="D555" s="1" t="s">
        <v>30</v>
      </c>
      <c r="E555" s="1" t="s">
        <v>31</v>
      </c>
      <c r="F555" s="1" t="s">
        <v>3130</v>
      </c>
      <c r="G555" s="1" t="s">
        <v>3131</v>
      </c>
      <c r="H555" s="1" t="s">
        <v>1183</v>
      </c>
      <c r="I555" s="1" t="s">
        <v>3132</v>
      </c>
      <c r="J555" s="1" t="s">
        <v>3443</v>
      </c>
      <c r="K555" s="1" t="s">
        <v>32</v>
      </c>
      <c r="L555" s="1" t="s">
        <v>32</v>
      </c>
      <c r="M555" s="1" t="s">
        <v>45</v>
      </c>
      <c r="N555" s="1" t="s">
        <v>66</v>
      </c>
      <c r="O555" s="1" t="s">
        <v>2995</v>
      </c>
      <c r="P555" s="1" t="s">
        <v>437</v>
      </c>
      <c r="Q555" s="1" t="s">
        <v>359</v>
      </c>
      <c r="R555" s="1" t="s">
        <v>3437</v>
      </c>
      <c r="S555" s="1" t="str">
        <f t="shared" si="17"/>
        <v>NEIRA COLQUEHUANCA, JOB ARTURO</v>
      </c>
      <c r="T555" s="1" t="s">
        <v>69</v>
      </c>
      <c r="U555" s="1" t="s">
        <v>341</v>
      </c>
      <c r="V555" s="1" t="s">
        <v>52</v>
      </c>
      <c r="W555" s="1" t="s">
        <v>3438</v>
      </c>
      <c r="X555" s="3">
        <v>28122</v>
      </c>
      <c r="Y555" s="1" t="s">
        <v>3439</v>
      </c>
      <c r="Z555" s="3">
        <v>42795</v>
      </c>
      <c r="AA555" s="3">
        <v>43100</v>
      </c>
      <c r="AB555" s="1" t="s">
        <v>3000</v>
      </c>
      <c r="AC555" s="1" t="s">
        <v>71</v>
      </c>
      <c r="AD555" s="1" t="s">
        <v>43</v>
      </c>
    </row>
    <row r="556" spans="1:30" x14ac:dyDescent="0.2">
      <c r="A556" s="1" t="str">
        <f t="shared" si="16"/>
        <v>CD1E05506513</v>
      </c>
      <c r="B556" s="1" t="s">
        <v>28</v>
      </c>
      <c r="C556" s="1" t="s">
        <v>29</v>
      </c>
      <c r="D556" s="1" t="s">
        <v>30</v>
      </c>
      <c r="E556" s="1" t="s">
        <v>31</v>
      </c>
      <c r="F556" s="1" t="s">
        <v>3130</v>
      </c>
      <c r="G556" s="1" t="s">
        <v>3131</v>
      </c>
      <c r="H556" s="1" t="s">
        <v>1183</v>
      </c>
      <c r="I556" s="1" t="s">
        <v>3132</v>
      </c>
      <c r="J556" s="1" t="s">
        <v>3444</v>
      </c>
      <c r="K556" s="1" t="s">
        <v>32</v>
      </c>
      <c r="L556" s="1" t="s">
        <v>32</v>
      </c>
      <c r="M556" s="1" t="s">
        <v>45</v>
      </c>
      <c r="N556" s="1" t="s">
        <v>66</v>
      </c>
      <c r="O556" s="1" t="s">
        <v>2995</v>
      </c>
      <c r="P556" s="1" t="s">
        <v>3445</v>
      </c>
      <c r="Q556" s="1" t="s">
        <v>229</v>
      </c>
      <c r="R556" s="1" t="s">
        <v>3446</v>
      </c>
      <c r="S556" s="1" t="str">
        <f t="shared" si="17"/>
        <v>ARNEZ CALVO, ESTER ELENA</v>
      </c>
      <c r="T556" s="1" t="s">
        <v>69</v>
      </c>
      <c r="U556" s="1" t="s">
        <v>948</v>
      </c>
      <c r="V556" s="1" t="s">
        <v>52</v>
      </c>
      <c r="W556" s="1" t="s">
        <v>3447</v>
      </c>
      <c r="X556" s="3">
        <v>27749</v>
      </c>
      <c r="Y556" s="1" t="s">
        <v>3448</v>
      </c>
      <c r="Z556" s="3">
        <v>42795</v>
      </c>
      <c r="AA556" s="3">
        <v>43100</v>
      </c>
      <c r="AB556" s="1" t="s">
        <v>3000</v>
      </c>
      <c r="AC556" s="1" t="s">
        <v>71</v>
      </c>
      <c r="AD556" s="1" t="s">
        <v>43</v>
      </c>
    </row>
    <row r="557" spans="1:30" x14ac:dyDescent="0.2">
      <c r="A557" s="1" t="str">
        <f t="shared" si="16"/>
        <v>CD1E05507513</v>
      </c>
      <c r="B557" s="1" t="s">
        <v>28</v>
      </c>
      <c r="C557" s="1" t="s">
        <v>29</v>
      </c>
      <c r="D557" s="1" t="s">
        <v>30</v>
      </c>
      <c r="E557" s="1" t="s">
        <v>31</v>
      </c>
      <c r="F557" s="1" t="s">
        <v>3130</v>
      </c>
      <c r="G557" s="1" t="s">
        <v>3131</v>
      </c>
      <c r="H557" s="1" t="s">
        <v>1183</v>
      </c>
      <c r="I557" s="1" t="s">
        <v>3132</v>
      </c>
      <c r="J557" s="1" t="s">
        <v>3449</v>
      </c>
      <c r="K557" s="1" t="s">
        <v>32</v>
      </c>
      <c r="L557" s="1" t="s">
        <v>32</v>
      </c>
      <c r="M557" s="1" t="s">
        <v>45</v>
      </c>
      <c r="N557" s="1" t="s">
        <v>66</v>
      </c>
      <c r="O557" s="1" t="s">
        <v>2995</v>
      </c>
      <c r="P557" s="1" t="s">
        <v>188</v>
      </c>
      <c r="Q557" s="1" t="s">
        <v>82</v>
      </c>
      <c r="R557" s="1" t="s">
        <v>1724</v>
      </c>
      <c r="S557" s="1" t="str">
        <f t="shared" si="17"/>
        <v>TITO QUISPE, JUAN JOSE</v>
      </c>
      <c r="T557" s="1" t="s">
        <v>69</v>
      </c>
      <c r="U557" s="1" t="s">
        <v>69</v>
      </c>
      <c r="V557" s="1" t="s">
        <v>52</v>
      </c>
      <c r="W557" s="1" t="s">
        <v>3441</v>
      </c>
      <c r="X557" s="3">
        <v>33056</v>
      </c>
      <c r="Y557" s="1" t="s">
        <v>3442</v>
      </c>
      <c r="Z557" s="3">
        <v>42825</v>
      </c>
      <c r="AA557" s="3">
        <v>43100</v>
      </c>
      <c r="AB557" s="1" t="s">
        <v>3000</v>
      </c>
      <c r="AC557" s="1" t="s">
        <v>71</v>
      </c>
      <c r="AD557" s="1" t="s">
        <v>43</v>
      </c>
    </row>
    <row r="558" spans="1:30" x14ac:dyDescent="0.2">
      <c r="A558" s="1" t="str">
        <f t="shared" si="16"/>
        <v>CD1E06506513</v>
      </c>
      <c r="B558" s="1" t="s">
        <v>28</v>
      </c>
      <c r="C558" s="1" t="s">
        <v>29</v>
      </c>
      <c r="D558" s="1" t="s">
        <v>30</v>
      </c>
      <c r="E558" s="1" t="s">
        <v>31</v>
      </c>
      <c r="F558" s="1" t="s">
        <v>3130</v>
      </c>
      <c r="G558" s="1" t="s">
        <v>3131</v>
      </c>
      <c r="H558" s="1" t="s">
        <v>1183</v>
      </c>
      <c r="I558" s="1" t="s">
        <v>3132</v>
      </c>
      <c r="J558" s="1" t="s">
        <v>3450</v>
      </c>
      <c r="K558" s="1" t="s">
        <v>32</v>
      </c>
      <c r="L558" s="1" t="s">
        <v>32</v>
      </c>
      <c r="M558" s="1" t="s">
        <v>45</v>
      </c>
      <c r="N558" s="1" t="s">
        <v>66</v>
      </c>
      <c r="O558" s="1" t="s">
        <v>2995</v>
      </c>
      <c r="P558" s="1" t="s">
        <v>3451</v>
      </c>
      <c r="Q558" s="1" t="s">
        <v>140</v>
      </c>
      <c r="R558" s="1" t="s">
        <v>974</v>
      </c>
      <c r="S558" s="1" t="str">
        <f t="shared" si="17"/>
        <v>CORREA VELASQUEZ, JUAN CARLOS</v>
      </c>
      <c r="T558" s="1" t="s">
        <v>69</v>
      </c>
      <c r="U558" s="1" t="s">
        <v>821</v>
      </c>
      <c r="V558" s="1" t="s">
        <v>52</v>
      </c>
      <c r="W558" s="1" t="s">
        <v>3452</v>
      </c>
      <c r="X558" s="3">
        <v>31642</v>
      </c>
      <c r="Y558" s="1" t="s">
        <v>3453</v>
      </c>
      <c r="Z558" s="3">
        <v>42795</v>
      </c>
      <c r="AA558" s="3">
        <v>43100</v>
      </c>
      <c r="AB558" s="1" t="s">
        <v>3000</v>
      </c>
      <c r="AC558" s="1" t="s">
        <v>71</v>
      </c>
      <c r="AD558" s="1" t="s">
        <v>43</v>
      </c>
    </row>
    <row r="559" spans="1:30" x14ac:dyDescent="0.2">
      <c r="A559" s="1" t="str">
        <f t="shared" si="16"/>
        <v>CD1E06507513</v>
      </c>
      <c r="B559" s="1" t="s">
        <v>28</v>
      </c>
      <c r="C559" s="1" t="s">
        <v>29</v>
      </c>
      <c r="D559" s="1" t="s">
        <v>30</v>
      </c>
      <c r="E559" s="1" t="s">
        <v>31</v>
      </c>
      <c r="F559" s="1" t="s">
        <v>3130</v>
      </c>
      <c r="G559" s="1" t="s">
        <v>3131</v>
      </c>
      <c r="H559" s="1" t="s">
        <v>1183</v>
      </c>
      <c r="I559" s="1" t="s">
        <v>3132</v>
      </c>
      <c r="J559" s="1" t="s">
        <v>3454</v>
      </c>
      <c r="K559" s="1" t="s">
        <v>32</v>
      </c>
      <c r="L559" s="1" t="s">
        <v>32</v>
      </c>
      <c r="M559" s="1" t="s">
        <v>45</v>
      </c>
      <c r="N559" s="1" t="s">
        <v>66</v>
      </c>
      <c r="O559" s="1" t="s">
        <v>2995</v>
      </c>
      <c r="P559" s="1" t="s">
        <v>603</v>
      </c>
      <c r="Q559" s="1" t="s">
        <v>82</v>
      </c>
      <c r="R559" s="1" t="s">
        <v>3455</v>
      </c>
      <c r="S559" s="1" t="str">
        <f t="shared" si="17"/>
        <v>CALLA QUISPE, LIVIA TEODORA</v>
      </c>
      <c r="T559" s="1" t="s">
        <v>69</v>
      </c>
      <c r="U559" s="1" t="s">
        <v>948</v>
      </c>
      <c r="V559" s="1" t="s">
        <v>52</v>
      </c>
      <c r="W559" s="1" t="s">
        <v>3456</v>
      </c>
      <c r="X559" s="3">
        <v>25916</v>
      </c>
      <c r="Y559" s="1" t="s">
        <v>3457</v>
      </c>
      <c r="Z559" s="3">
        <v>42867</v>
      </c>
      <c r="AA559" s="3">
        <v>43100</v>
      </c>
      <c r="AB559" s="1" t="s">
        <v>3000</v>
      </c>
      <c r="AC559" s="1" t="s">
        <v>71</v>
      </c>
      <c r="AD559" s="1" t="s">
        <v>43</v>
      </c>
    </row>
    <row r="560" spans="1:30" x14ac:dyDescent="0.2">
      <c r="A560" s="1" t="str">
        <f t="shared" si="16"/>
        <v>CD1E07505513</v>
      </c>
      <c r="B560" s="1" t="s">
        <v>28</v>
      </c>
      <c r="C560" s="1" t="s">
        <v>29</v>
      </c>
      <c r="D560" s="1" t="s">
        <v>30</v>
      </c>
      <c r="E560" s="1" t="s">
        <v>31</v>
      </c>
      <c r="F560" s="1" t="s">
        <v>3130</v>
      </c>
      <c r="G560" s="1" t="s">
        <v>3131</v>
      </c>
      <c r="H560" s="1" t="s">
        <v>1183</v>
      </c>
      <c r="I560" s="1" t="s">
        <v>3132</v>
      </c>
      <c r="J560" s="1" t="s">
        <v>3458</v>
      </c>
      <c r="K560" s="1" t="s">
        <v>32</v>
      </c>
      <c r="L560" s="1" t="s">
        <v>32</v>
      </c>
      <c r="M560" s="1" t="s">
        <v>45</v>
      </c>
      <c r="N560" s="1" t="s">
        <v>66</v>
      </c>
      <c r="O560" s="1" t="s">
        <v>2995</v>
      </c>
      <c r="P560" s="1" t="s">
        <v>3459</v>
      </c>
      <c r="Q560" s="1" t="s">
        <v>82</v>
      </c>
      <c r="R560" s="1" t="s">
        <v>3460</v>
      </c>
      <c r="S560" s="1" t="str">
        <f t="shared" si="17"/>
        <v>CALANCHO QUISPE, ROY FERNANDO</v>
      </c>
      <c r="T560" s="1" t="s">
        <v>69</v>
      </c>
      <c r="U560" s="1" t="s">
        <v>948</v>
      </c>
      <c r="V560" s="1" t="s">
        <v>52</v>
      </c>
      <c r="W560" s="1" t="s">
        <v>3461</v>
      </c>
      <c r="X560" s="3">
        <v>32331</v>
      </c>
      <c r="Y560" s="1" t="s">
        <v>3462</v>
      </c>
      <c r="Z560" s="3">
        <v>42795</v>
      </c>
      <c r="AA560" s="3">
        <v>43100</v>
      </c>
      <c r="AB560" s="1" t="s">
        <v>3000</v>
      </c>
      <c r="AC560" s="1" t="s">
        <v>71</v>
      </c>
      <c r="AD560" s="1" t="s">
        <v>43</v>
      </c>
    </row>
    <row r="561" spans="1:30" x14ac:dyDescent="0.2">
      <c r="A561" s="1" t="str">
        <f t="shared" si="16"/>
        <v>CD1E07506513</v>
      </c>
      <c r="B561" s="1" t="s">
        <v>28</v>
      </c>
      <c r="C561" s="1" t="s">
        <v>29</v>
      </c>
      <c r="D561" s="1" t="s">
        <v>30</v>
      </c>
      <c r="E561" s="1" t="s">
        <v>31</v>
      </c>
      <c r="F561" s="1" t="s">
        <v>3130</v>
      </c>
      <c r="G561" s="1" t="s">
        <v>3131</v>
      </c>
      <c r="H561" s="1" t="s">
        <v>1183</v>
      </c>
      <c r="I561" s="1" t="s">
        <v>3132</v>
      </c>
      <c r="J561" s="1" t="s">
        <v>3463</v>
      </c>
      <c r="K561" s="1" t="s">
        <v>32</v>
      </c>
      <c r="L561" s="1" t="s">
        <v>32</v>
      </c>
      <c r="M561" s="1" t="s">
        <v>45</v>
      </c>
      <c r="N561" s="1" t="s">
        <v>66</v>
      </c>
      <c r="O561" s="1" t="s">
        <v>2995</v>
      </c>
      <c r="P561" s="1" t="s">
        <v>783</v>
      </c>
      <c r="Q561" s="1" t="s">
        <v>82</v>
      </c>
      <c r="R561" s="1" t="s">
        <v>3464</v>
      </c>
      <c r="S561" s="1" t="str">
        <f t="shared" si="17"/>
        <v>BLANCO QUISPE, CARLOS ABEL</v>
      </c>
      <c r="T561" s="1" t="s">
        <v>69</v>
      </c>
      <c r="U561" s="1" t="s">
        <v>948</v>
      </c>
      <c r="V561" s="1" t="s">
        <v>52</v>
      </c>
      <c r="W561" s="1" t="s">
        <v>3465</v>
      </c>
      <c r="X561" s="3">
        <v>28643</v>
      </c>
      <c r="Y561" s="1" t="s">
        <v>3466</v>
      </c>
      <c r="Z561" s="3">
        <v>42795</v>
      </c>
      <c r="AA561" s="3">
        <v>43100</v>
      </c>
      <c r="AB561" s="1" t="s">
        <v>3000</v>
      </c>
      <c r="AC561" s="1" t="s">
        <v>71</v>
      </c>
      <c r="AD561" s="1" t="s">
        <v>43</v>
      </c>
    </row>
    <row r="562" spans="1:30" x14ac:dyDescent="0.2">
      <c r="A562" s="1" t="str">
        <f t="shared" si="16"/>
        <v>CD1E07507513</v>
      </c>
      <c r="B562" s="1" t="s">
        <v>28</v>
      </c>
      <c r="C562" s="1" t="s">
        <v>29</v>
      </c>
      <c r="D562" s="1" t="s">
        <v>30</v>
      </c>
      <c r="E562" s="1" t="s">
        <v>31</v>
      </c>
      <c r="F562" s="1" t="s">
        <v>3130</v>
      </c>
      <c r="G562" s="1" t="s">
        <v>3131</v>
      </c>
      <c r="H562" s="1" t="s">
        <v>1183</v>
      </c>
      <c r="I562" s="1" t="s">
        <v>3132</v>
      </c>
      <c r="J562" s="1" t="s">
        <v>3467</v>
      </c>
      <c r="K562" s="1" t="s">
        <v>32</v>
      </c>
      <c r="L562" s="1" t="s">
        <v>32</v>
      </c>
      <c r="M562" s="1" t="s">
        <v>45</v>
      </c>
      <c r="N562" s="1" t="s">
        <v>66</v>
      </c>
      <c r="O562" s="1" t="s">
        <v>2995</v>
      </c>
      <c r="P562" s="1" t="s">
        <v>603</v>
      </c>
      <c r="Q562" s="1" t="s">
        <v>82</v>
      </c>
      <c r="R562" s="1" t="s">
        <v>3455</v>
      </c>
      <c r="S562" s="1" t="str">
        <f t="shared" si="17"/>
        <v>CALLA QUISPE, LIVIA TEODORA</v>
      </c>
      <c r="T562" s="1" t="s">
        <v>69</v>
      </c>
      <c r="U562" s="1" t="s">
        <v>69</v>
      </c>
      <c r="V562" s="1" t="s">
        <v>52</v>
      </c>
      <c r="W562" s="1" t="s">
        <v>3456</v>
      </c>
      <c r="X562" s="3">
        <v>25916</v>
      </c>
      <c r="Y562" s="1" t="s">
        <v>3457</v>
      </c>
      <c r="Z562" s="3">
        <v>42867</v>
      </c>
      <c r="AA562" s="3">
        <v>43100</v>
      </c>
      <c r="AB562" s="1" t="s">
        <v>3000</v>
      </c>
      <c r="AC562" s="1" t="s">
        <v>71</v>
      </c>
      <c r="AD562" s="1" t="s">
        <v>43</v>
      </c>
    </row>
    <row r="563" spans="1:30" x14ac:dyDescent="0.2">
      <c r="A563" s="1" t="str">
        <f t="shared" si="16"/>
        <v>CD1E08505513</v>
      </c>
      <c r="B563" s="1" t="s">
        <v>28</v>
      </c>
      <c r="C563" s="1" t="s">
        <v>29</v>
      </c>
      <c r="D563" s="1" t="s">
        <v>30</v>
      </c>
      <c r="E563" s="1" t="s">
        <v>31</v>
      </c>
      <c r="F563" s="1" t="s">
        <v>3130</v>
      </c>
      <c r="G563" s="1" t="s">
        <v>3131</v>
      </c>
      <c r="H563" s="1" t="s">
        <v>1183</v>
      </c>
      <c r="I563" s="1" t="s">
        <v>3132</v>
      </c>
      <c r="J563" s="1" t="s">
        <v>3468</v>
      </c>
      <c r="K563" s="1" t="s">
        <v>32</v>
      </c>
      <c r="L563" s="1" t="s">
        <v>32</v>
      </c>
      <c r="M563" s="1" t="s">
        <v>45</v>
      </c>
      <c r="N563" s="1" t="s">
        <v>66</v>
      </c>
      <c r="O563" s="1" t="s">
        <v>2995</v>
      </c>
      <c r="P563" s="1" t="s">
        <v>3459</v>
      </c>
      <c r="Q563" s="1" t="s">
        <v>82</v>
      </c>
      <c r="R563" s="1" t="s">
        <v>3460</v>
      </c>
      <c r="S563" s="1" t="str">
        <f t="shared" si="17"/>
        <v>CALANCHO QUISPE, ROY FERNANDO</v>
      </c>
      <c r="T563" s="1" t="s">
        <v>69</v>
      </c>
      <c r="U563" s="1" t="s">
        <v>69</v>
      </c>
      <c r="V563" s="1" t="s">
        <v>52</v>
      </c>
      <c r="W563" s="1" t="s">
        <v>3461</v>
      </c>
      <c r="X563" s="3">
        <v>32331</v>
      </c>
      <c r="Y563" s="1" t="s">
        <v>3462</v>
      </c>
      <c r="Z563" s="3">
        <v>42795</v>
      </c>
      <c r="AA563" s="3">
        <v>43100</v>
      </c>
      <c r="AB563" s="1" t="s">
        <v>3000</v>
      </c>
      <c r="AC563" s="1" t="s">
        <v>71</v>
      </c>
      <c r="AD563" s="1" t="s">
        <v>43</v>
      </c>
    </row>
    <row r="564" spans="1:30" x14ac:dyDescent="0.2">
      <c r="A564" s="1" t="str">
        <f t="shared" si="16"/>
        <v>CD1E08506513</v>
      </c>
      <c r="B564" s="1" t="s">
        <v>28</v>
      </c>
      <c r="C564" s="1" t="s">
        <v>29</v>
      </c>
      <c r="D564" s="1" t="s">
        <v>30</v>
      </c>
      <c r="E564" s="1" t="s">
        <v>31</v>
      </c>
      <c r="F564" s="1" t="s">
        <v>3130</v>
      </c>
      <c r="G564" s="1" t="s">
        <v>3131</v>
      </c>
      <c r="H564" s="1" t="s">
        <v>1183</v>
      </c>
      <c r="I564" s="1" t="s">
        <v>3132</v>
      </c>
      <c r="J564" s="1" t="s">
        <v>3469</v>
      </c>
      <c r="K564" s="1" t="s">
        <v>32</v>
      </c>
      <c r="L564" s="1" t="s">
        <v>32</v>
      </c>
      <c r="M564" s="1" t="s">
        <v>45</v>
      </c>
      <c r="N564" s="1" t="s">
        <v>66</v>
      </c>
      <c r="O564" s="1" t="s">
        <v>2995</v>
      </c>
      <c r="P564" s="1" t="s">
        <v>154</v>
      </c>
      <c r="Q564" s="1" t="s">
        <v>134</v>
      </c>
      <c r="R564" s="1" t="s">
        <v>3470</v>
      </c>
      <c r="S564" s="1" t="str">
        <f t="shared" si="17"/>
        <v>BUTRON FLORES, HUGO CESAR</v>
      </c>
      <c r="T564" s="1" t="s">
        <v>69</v>
      </c>
      <c r="U564" s="1" t="s">
        <v>948</v>
      </c>
      <c r="V564" s="1" t="s">
        <v>52</v>
      </c>
      <c r="W564" s="1" t="s">
        <v>3471</v>
      </c>
      <c r="X564" s="3">
        <v>27819</v>
      </c>
      <c r="Y564" s="1" t="s">
        <v>3472</v>
      </c>
      <c r="Z564" s="3">
        <v>42795</v>
      </c>
      <c r="AA564" s="3">
        <v>43100</v>
      </c>
      <c r="AB564" s="1" t="s">
        <v>3000</v>
      </c>
      <c r="AC564" s="1" t="s">
        <v>71</v>
      </c>
      <c r="AD564" s="1" t="s">
        <v>43</v>
      </c>
    </row>
    <row r="565" spans="1:30" x14ac:dyDescent="0.2">
      <c r="A565" s="1" t="str">
        <f t="shared" si="16"/>
        <v>CD1E09505513</v>
      </c>
      <c r="B565" s="1" t="s">
        <v>28</v>
      </c>
      <c r="C565" s="1" t="s">
        <v>29</v>
      </c>
      <c r="D565" s="1" t="s">
        <v>30</v>
      </c>
      <c r="E565" s="1" t="s">
        <v>31</v>
      </c>
      <c r="F565" s="1" t="s">
        <v>3130</v>
      </c>
      <c r="G565" s="1" t="s">
        <v>3131</v>
      </c>
      <c r="H565" s="1" t="s">
        <v>1183</v>
      </c>
      <c r="I565" s="1" t="s">
        <v>3132</v>
      </c>
      <c r="J565" s="1" t="s">
        <v>3473</v>
      </c>
      <c r="K565" s="1" t="s">
        <v>32</v>
      </c>
      <c r="L565" s="1" t="s">
        <v>32</v>
      </c>
      <c r="M565" s="1" t="s">
        <v>45</v>
      </c>
      <c r="N565" s="1" t="s">
        <v>66</v>
      </c>
      <c r="O565" s="1" t="s">
        <v>2995</v>
      </c>
      <c r="P565" s="1" t="s">
        <v>188</v>
      </c>
      <c r="Q565" s="1" t="s">
        <v>82</v>
      </c>
      <c r="R565" s="1" t="s">
        <v>901</v>
      </c>
      <c r="S565" s="1" t="str">
        <f t="shared" si="17"/>
        <v>TITO QUISPE, JORGE LUIS</v>
      </c>
      <c r="T565" s="1" t="s">
        <v>69</v>
      </c>
      <c r="U565" s="1" t="s">
        <v>948</v>
      </c>
      <c r="V565" s="1" t="s">
        <v>52</v>
      </c>
      <c r="W565" s="1" t="s">
        <v>3422</v>
      </c>
      <c r="X565" s="3">
        <v>31131</v>
      </c>
      <c r="Y565" s="1" t="s">
        <v>3423</v>
      </c>
      <c r="Z565" s="3">
        <v>42795</v>
      </c>
      <c r="AA565" s="3">
        <v>43100</v>
      </c>
      <c r="AB565" s="1" t="s">
        <v>3000</v>
      </c>
      <c r="AC565" s="1" t="s">
        <v>71</v>
      </c>
      <c r="AD565" s="1" t="s">
        <v>43</v>
      </c>
    </row>
    <row r="566" spans="1:30" x14ac:dyDescent="0.2">
      <c r="A566" s="1" t="str">
        <f t="shared" si="16"/>
        <v>1162114411E7</v>
      </c>
      <c r="B566" s="1" t="s">
        <v>28</v>
      </c>
      <c r="C566" s="1" t="s">
        <v>29</v>
      </c>
      <c r="D566" s="1" t="s">
        <v>30</v>
      </c>
      <c r="E566" s="1" t="s">
        <v>31</v>
      </c>
      <c r="F566" s="1" t="s">
        <v>3130</v>
      </c>
      <c r="G566" s="1" t="s">
        <v>3131</v>
      </c>
      <c r="H566" s="1" t="s">
        <v>1183</v>
      </c>
      <c r="I566" s="1" t="s">
        <v>3132</v>
      </c>
      <c r="J566" s="1" t="s">
        <v>3474</v>
      </c>
      <c r="K566" s="1" t="s">
        <v>32</v>
      </c>
      <c r="L566" s="1" t="s">
        <v>84</v>
      </c>
      <c r="M566" s="1" t="s">
        <v>84</v>
      </c>
      <c r="N566" s="1" t="s">
        <v>46</v>
      </c>
      <c r="O566" s="1" t="s">
        <v>56</v>
      </c>
      <c r="P566" s="1" t="s">
        <v>3475</v>
      </c>
      <c r="Q566" s="1" t="s">
        <v>220</v>
      </c>
      <c r="R566" s="1" t="s">
        <v>3476</v>
      </c>
      <c r="S566" s="1" t="str">
        <f t="shared" si="17"/>
        <v>ARISPE CANO, REBECA EMERITA</v>
      </c>
      <c r="T566" s="1" t="s">
        <v>44</v>
      </c>
      <c r="U566" s="1" t="s">
        <v>51</v>
      </c>
      <c r="V566" s="1" t="s">
        <v>52</v>
      </c>
      <c r="W566" s="1" t="s">
        <v>3477</v>
      </c>
      <c r="X566" s="3">
        <v>20036</v>
      </c>
      <c r="Y566" s="1" t="s">
        <v>3478</v>
      </c>
      <c r="AB566" s="1" t="s">
        <v>41</v>
      </c>
      <c r="AC566" s="1" t="s">
        <v>87</v>
      </c>
      <c r="AD566" s="1" t="s">
        <v>43</v>
      </c>
    </row>
    <row r="567" spans="1:30" x14ac:dyDescent="0.2">
      <c r="A567" s="1" t="str">
        <f t="shared" si="16"/>
        <v>1162114421E5</v>
      </c>
      <c r="B567" s="1" t="s">
        <v>28</v>
      </c>
      <c r="C567" s="1" t="s">
        <v>29</v>
      </c>
      <c r="D567" s="1" t="s">
        <v>30</v>
      </c>
      <c r="E567" s="1" t="s">
        <v>31</v>
      </c>
      <c r="F567" s="1" t="s">
        <v>3130</v>
      </c>
      <c r="G567" s="1" t="s">
        <v>3131</v>
      </c>
      <c r="H567" s="1" t="s">
        <v>1183</v>
      </c>
      <c r="I567" s="1" t="s">
        <v>3132</v>
      </c>
      <c r="J567" s="1" t="s">
        <v>3479</v>
      </c>
      <c r="K567" s="1" t="s">
        <v>32</v>
      </c>
      <c r="L567" s="1" t="s">
        <v>84</v>
      </c>
      <c r="M567" s="1" t="s">
        <v>84</v>
      </c>
      <c r="N567" s="1" t="s">
        <v>46</v>
      </c>
      <c r="O567" s="1" t="s">
        <v>56</v>
      </c>
      <c r="P567" s="1" t="s">
        <v>94</v>
      </c>
      <c r="Q567" s="1" t="s">
        <v>82</v>
      </c>
      <c r="R567" s="1" t="s">
        <v>412</v>
      </c>
      <c r="S567" s="1" t="str">
        <f t="shared" si="17"/>
        <v>CARBAJAL QUISPE, MARTHA</v>
      </c>
      <c r="T567" s="1" t="s">
        <v>44</v>
      </c>
      <c r="U567" s="1" t="s">
        <v>51</v>
      </c>
      <c r="V567" s="1" t="s">
        <v>52</v>
      </c>
      <c r="W567" s="1" t="s">
        <v>3480</v>
      </c>
      <c r="X567" s="3">
        <v>24867</v>
      </c>
      <c r="Y567" s="1" t="s">
        <v>3481</v>
      </c>
      <c r="AB567" s="1" t="s">
        <v>41</v>
      </c>
      <c r="AC567" s="1" t="s">
        <v>87</v>
      </c>
      <c r="AD567" s="1" t="s">
        <v>43</v>
      </c>
    </row>
    <row r="568" spans="1:30" x14ac:dyDescent="0.2">
      <c r="A568" s="1" t="str">
        <f t="shared" si="16"/>
        <v>1162114421E7</v>
      </c>
      <c r="B568" s="1" t="s">
        <v>28</v>
      </c>
      <c r="C568" s="1" t="s">
        <v>29</v>
      </c>
      <c r="D568" s="1" t="s">
        <v>30</v>
      </c>
      <c r="E568" s="1" t="s">
        <v>31</v>
      </c>
      <c r="F568" s="1" t="s">
        <v>3130</v>
      </c>
      <c r="G568" s="1" t="s">
        <v>3131</v>
      </c>
      <c r="H568" s="1" t="s">
        <v>1183</v>
      </c>
      <c r="I568" s="1" t="s">
        <v>3132</v>
      </c>
      <c r="J568" s="1" t="s">
        <v>3482</v>
      </c>
      <c r="K568" s="1" t="s">
        <v>32</v>
      </c>
      <c r="L568" s="1" t="s">
        <v>84</v>
      </c>
      <c r="M568" s="1" t="s">
        <v>84</v>
      </c>
      <c r="N568" s="1" t="s">
        <v>46</v>
      </c>
      <c r="O568" s="1" t="s">
        <v>56</v>
      </c>
      <c r="P568" s="1" t="s">
        <v>698</v>
      </c>
      <c r="Q568" s="1" t="s">
        <v>77</v>
      </c>
      <c r="R568" s="1" t="s">
        <v>3483</v>
      </c>
      <c r="S568" s="1" t="str">
        <f t="shared" si="17"/>
        <v>CCAMA PONCE, MARTHA GLORIA</v>
      </c>
      <c r="T568" s="1" t="s">
        <v>44</v>
      </c>
      <c r="U568" s="1" t="s">
        <v>51</v>
      </c>
      <c r="V568" s="1" t="s">
        <v>52</v>
      </c>
      <c r="W568" s="1" t="s">
        <v>3484</v>
      </c>
      <c r="X568" s="3">
        <v>21229</v>
      </c>
      <c r="Y568" s="1" t="s">
        <v>3485</v>
      </c>
      <c r="AB568" s="1" t="s">
        <v>41</v>
      </c>
      <c r="AC568" s="1" t="s">
        <v>87</v>
      </c>
      <c r="AD568" s="1" t="s">
        <v>43</v>
      </c>
    </row>
    <row r="569" spans="1:30" x14ac:dyDescent="0.2">
      <c r="A569" s="1" t="str">
        <f t="shared" si="16"/>
        <v>1162114431E4</v>
      </c>
      <c r="B569" s="1" t="s">
        <v>28</v>
      </c>
      <c r="C569" s="1" t="s">
        <v>29</v>
      </c>
      <c r="D569" s="1" t="s">
        <v>30</v>
      </c>
      <c r="E569" s="1" t="s">
        <v>31</v>
      </c>
      <c r="F569" s="1" t="s">
        <v>3130</v>
      </c>
      <c r="G569" s="1" t="s">
        <v>3131</v>
      </c>
      <c r="H569" s="1" t="s">
        <v>1183</v>
      </c>
      <c r="I569" s="1" t="s">
        <v>3132</v>
      </c>
      <c r="J569" s="1" t="s">
        <v>3486</v>
      </c>
      <c r="K569" s="1" t="s">
        <v>32</v>
      </c>
      <c r="L569" s="1" t="s">
        <v>84</v>
      </c>
      <c r="M569" s="1" t="s">
        <v>84</v>
      </c>
      <c r="N569" s="1" t="s">
        <v>46</v>
      </c>
      <c r="O569" s="1" t="s">
        <v>3487</v>
      </c>
      <c r="P569" s="1" t="s">
        <v>121</v>
      </c>
      <c r="Q569" s="1" t="s">
        <v>165</v>
      </c>
      <c r="R569" s="1" t="s">
        <v>3488</v>
      </c>
      <c r="S569" s="1" t="str">
        <f t="shared" si="17"/>
        <v>PAREDES PEREZ, RENE ERNESTO</v>
      </c>
      <c r="T569" s="1" t="s">
        <v>44</v>
      </c>
      <c r="U569" s="1" t="s">
        <v>51</v>
      </c>
      <c r="V569" s="1" t="s">
        <v>52</v>
      </c>
      <c r="W569" s="1" t="s">
        <v>3489</v>
      </c>
      <c r="X569" s="3">
        <v>21773</v>
      </c>
      <c r="Y569" s="1" t="s">
        <v>3490</v>
      </c>
      <c r="AB569" s="1" t="s">
        <v>41</v>
      </c>
      <c r="AC569" s="1" t="s">
        <v>87</v>
      </c>
      <c r="AD569" s="1" t="s">
        <v>43</v>
      </c>
    </row>
    <row r="570" spans="1:30" x14ac:dyDescent="0.2">
      <c r="A570" s="1" t="str">
        <f t="shared" si="16"/>
        <v>1162114461E6</v>
      </c>
      <c r="B570" s="1" t="s">
        <v>28</v>
      </c>
      <c r="C570" s="1" t="s">
        <v>29</v>
      </c>
      <c r="D570" s="1" t="s">
        <v>30</v>
      </c>
      <c r="E570" s="1" t="s">
        <v>31</v>
      </c>
      <c r="F570" s="1" t="s">
        <v>3130</v>
      </c>
      <c r="G570" s="1" t="s">
        <v>3131</v>
      </c>
      <c r="H570" s="1" t="s">
        <v>1183</v>
      </c>
      <c r="I570" s="1" t="s">
        <v>3132</v>
      </c>
      <c r="J570" s="1" t="s">
        <v>3491</v>
      </c>
      <c r="K570" s="1" t="s">
        <v>32</v>
      </c>
      <c r="L570" s="1" t="s">
        <v>84</v>
      </c>
      <c r="M570" s="1" t="s">
        <v>84</v>
      </c>
      <c r="N570" s="1" t="s">
        <v>66</v>
      </c>
      <c r="O570" s="1" t="s">
        <v>3492</v>
      </c>
      <c r="P570" s="1" t="s">
        <v>246</v>
      </c>
      <c r="Q570" s="1" t="s">
        <v>167</v>
      </c>
      <c r="R570" s="1" t="s">
        <v>3493</v>
      </c>
      <c r="S570" s="1" t="str">
        <f t="shared" si="17"/>
        <v>CALIZAYA GOMEZ, ORIEL JOSE</v>
      </c>
      <c r="T570" s="1" t="s">
        <v>44</v>
      </c>
      <c r="U570" s="1" t="s">
        <v>51</v>
      </c>
      <c r="V570" s="1" t="s">
        <v>52</v>
      </c>
      <c r="W570" s="1" t="s">
        <v>3494</v>
      </c>
      <c r="X570" s="3">
        <v>32590</v>
      </c>
      <c r="Y570" s="1" t="s">
        <v>3495</v>
      </c>
      <c r="Z570" s="3">
        <v>42795</v>
      </c>
      <c r="AA570" s="3">
        <v>43100</v>
      </c>
      <c r="AB570" s="1" t="s">
        <v>41</v>
      </c>
      <c r="AC570" s="1" t="s">
        <v>87</v>
      </c>
      <c r="AD570" s="1" t="s">
        <v>43</v>
      </c>
    </row>
    <row r="571" spans="1:30" x14ac:dyDescent="0.2">
      <c r="A571" s="1" t="str">
        <f t="shared" si="16"/>
        <v>1162114471E6</v>
      </c>
      <c r="B571" s="1" t="s">
        <v>28</v>
      </c>
      <c r="C571" s="1" t="s">
        <v>29</v>
      </c>
      <c r="D571" s="1" t="s">
        <v>30</v>
      </c>
      <c r="E571" s="1" t="s">
        <v>31</v>
      </c>
      <c r="F571" s="1" t="s">
        <v>3130</v>
      </c>
      <c r="G571" s="1" t="s">
        <v>3131</v>
      </c>
      <c r="H571" s="1" t="s">
        <v>1183</v>
      </c>
      <c r="I571" s="1" t="s">
        <v>3132</v>
      </c>
      <c r="J571" s="1" t="s">
        <v>3496</v>
      </c>
      <c r="K571" s="1" t="s">
        <v>32</v>
      </c>
      <c r="L571" s="1" t="s">
        <v>84</v>
      </c>
      <c r="M571" s="1" t="s">
        <v>84</v>
      </c>
      <c r="N571" s="1" t="s">
        <v>46</v>
      </c>
      <c r="O571" s="1" t="s">
        <v>3497</v>
      </c>
      <c r="P571" s="1" t="s">
        <v>3498</v>
      </c>
      <c r="Q571" s="1" t="s">
        <v>582</v>
      </c>
      <c r="R571" s="1" t="s">
        <v>3499</v>
      </c>
      <c r="S571" s="1" t="str">
        <f t="shared" si="17"/>
        <v>HUARACO ZAPANA, ELISEO AMADOR</v>
      </c>
      <c r="T571" s="1" t="s">
        <v>44</v>
      </c>
      <c r="U571" s="1" t="s">
        <v>51</v>
      </c>
      <c r="V571" s="1" t="s">
        <v>52</v>
      </c>
      <c r="W571" s="1" t="s">
        <v>3500</v>
      </c>
      <c r="X571" s="3">
        <v>22109</v>
      </c>
      <c r="Y571" s="1" t="s">
        <v>3501</v>
      </c>
      <c r="AB571" s="1" t="s">
        <v>41</v>
      </c>
      <c r="AC571" s="1" t="s">
        <v>87</v>
      </c>
      <c r="AD571" s="1" t="s">
        <v>43</v>
      </c>
    </row>
    <row r="572" spans="1:30" x14ac:dyDescent="0.2">
      <c r="A572" s="1" t="str">
        <f t="shared" si="16"/>
        <v>921481215915</v>
      </c>
      <c r="B572" s="1" t="s">
        <v>28</v>
      </c>
      <c r="C572" s="1" t="s">
        <v>29</v>
      </c>
      <c r="D572" s="1" t="s">
        <v>30</v>
      </c>
      <c r="E572" s="1" t="s">
        <v>31</v>
      </c>
      <c r="F572" s="1" t="s">
        <v>3130</v>
      </c>
      <c r="G572" s="1" t="s">
        <v>3131</v>
      </c>
      <c r="H572" s="1" t="s">
        <v>1183</v>
      </c>
      <c r="I572" s="1" t="s">
        <v>3132</v>
      </c>
      <c r="J572" s="1" t="s">
        <v>3502</v>
      </c>
      <c r="K572" s="1" t="s">
        <v>97</v>
      </c>
      <c r="L572" s="1" t="s">
        <v>799</v>
      </c>
      <c r="M572" s="1" t="s">
        <v>1652</v>
      </c>
      <c r="N572" s="1" t="s">
        <v>66</v>
      </c>
      <c r="O572" s="1" t="s">
        <v>3503</v>
      </c>
      <c r="P572" s="1" t="s">
        <v>192</v>
      </c>
      <c r="Q572" s="1" t="s">
        <v>248</v>
      </c>
      <c r="R572" s="1" t="s">
        <v>3504</v>
      </c>
      <c r="S572" s="1" t="str">
        <f t="shared" si="17"/>
        <v>CAHUANA TICONA, WALTER DUVERLITH</v>
      </c>
      <c r="T572" s="1" t="s">
        <v>839</v>
      </c>
      <c r="U572" s="1" t="s">
        <v>39</v>
      </c>
      <c r="V572" s="1" t="s">
        <v>52</v>
      </c>
      <c r="W572" s="1" t="s">
        <v>3505</v>
      </c>
      <c r="X572" s="3">
        <v>29971</v>
      </c>
      <c r="Y572" s="1" t="s">
        <v>3506</v>
      </c>
      <c r="Z572" s="3">
        <v>42737</v>
      </c>
      <c r="AA572" s="3">
        <v>43100</v>
      </c>
      <c r="AB572" s="1" t="s">
        <v>41</v>
      </c>
      <c r="AC572" s="1" t="s">
        <v>102</v>
      </c>
      <c r="AD572" s="1" t="s">
        <v>43</v>
      </c>
    </row>
    <row r="573" spans="1:30" x14ac:dyDescent="0.2">
      <c r="A573" s="1" t="str">
        <f t="shared" si="16"/>
        <v>1162114451E9</v>
      </c>
      <c r="B573" s="1" t="s">
        <v>28</v>
      </c>
      <c r="C573" s="1" t="s">
        <v>29</v>
      </c>
      <c r="D573" s="1" t="s">
        <v>30</v>
      </c>
      <c r="E573" s="1" t="s">
        <v>31</v>
      </c>
      <c r="F573" s="1" t="s">
        <v>3130</v>
      </c>
      <c r="G573" s="1" t="s">
        <v>3131</v>
      </c>
      <c r="H573" s="1" t="s">
        <v>1183</v>
      </c>
      <c r="I573" s="1" t="s">
        <v>3132</v>
      </c>
      <c r="J573" s="1" t="s">
        <v>3507</v>
      </c>
      <c r="K573" s="1" t="s">
        <v>97</v>
      </c>
      <c r="L573" s="1" t="s">
        <v>788</v>
      </c>
      <c r="M573" s="1" t="s">
        <v>896</v>
      </c>
      <c r="N573" s="1" t="s">
        <v>46</v>
      </c>
      <c r="O573" s="1" t="s">
        <v>56</v>
      </c>
      <c r="P573" s="1" t="s">
        <v>447</v>
      </c>
      <c r="Q573" s="1" t="s">
        <v>342</v>
      </c>
      <c r="R573" s="1" t="s">
        <v>3508</v>
      </c>
      <c r="S573" s="1" t="str">
        <f t="shared" si="17"/>
        <v>PAURO CALISAYA, ALICIA IRMA</v>
      </c>
      <c r="T573" s="1" t="s">
        <v>107</v>
      </c>
      <c r="U573" s="1" t="s">
        <v>39</v>
      </c>
      <c r="V573" s="1" t="s">
        <v>52</v>
      </c>
      <c r="W573" s="1" t="s">
        <v>3509</v>
      </c>
      <c r="X573" s="3">
        <v>22222</v>
      </c>
      <c r="Y573" s="1" t="s">
        <v>3510</v>
      </c>
      <c r="AB573" s="1" t="s">
        <v>41</v>
      </c>
      <c r="AC573" s="1" t="s">
        <v>102</v>
      </c>
      <c r="AD573" s="1" t="s">
        <v>43</v>
      </c>
    </row>
    <row r="574" spans="1:30" x14ac:dyDescent="0.2">
      <c r="A574" s="1" t="str">
        <f t="shared" si="16"/>
        <v>1162114421E4</v>
      </c>
      <c r="B574" s="1" t="s">
        <v>28</v>
      </c>
      <c r="C574" s="1" t="s">
        <v>29</v>
      </c>
      <c r="D574" s="1" t="s">
        <v>30</v>
      </c>
      <c r="E574" s="1" t="s">
        <v>31</v>
      </c>
      <c r="F574" s="1" t="s">
        <v>3130</v>
      </c>
      <c r="G574" s="1" t="s">
        <v>3131</v>
      </c>
      <c r="H574" s="1" t="s">
        <v>1183</v>
      </c>
      <c r="I574" s="1" t="s">
        <v>3132</v>
      </c>
      <c r="J574" s="1" t="s">
        <v>3511</v>
      </c>
      <c r="K574" s="1" t="s">
        <v>97</v>
      </c>
      <c r="L574" s="1" t="s">
        <v>98</v>
      </c>
      <c r="M574" s="1" t="s">
        <v>99</v>
      </c>
      <c r="N574" s="1" t="s">
        <v>46</v>
      </c>
      <c r="O574" s="1" t="s">
        <v>3512</v>
      </c>
      <c r="P574" s="1" t="s">
        <v>134</v>
      </c>
      <c r="Q574" s="1" t="s">
        <v>134</v>
      </c>
      <c r="R574" s="1" t="s">
        <v>3513</v>
      </c>
      <c r="S574" s="1" t="str">
        <f t="shared" si="17"/>
        <v>FLORES FLORES, SERGIO FELIX</v>
      </c>
      <c r="T574" s="1" t="s">
        <v>109</v>
      </c>
      <c r="U574" s="1" t="s">
        <v>39</v>
      </c>
      <c r="V574" s="1" t="s">
        <v>52</v>
      </c>
      <c r="W574" s="1" t="s">
        <v>3514</v>
      </c>
      <c r="X574" s="3">
        <v>24571</v>
      </c>
      <c r="Y574" s="1" t="s">
        <v>3515</v>
      </c>
      <c r="AB574" s="1" t="s">
        <v>41</v>
      </c>
      <c r="AC574" s="1" t="s">
        <v>102</v>
      </c>
      <c r="AD574" s="1" t="s">
        <v>43</v>
      </c>
    </row>
    <row r="575" spans="1:30" x14ac:dyDescent="0.2">
      <c r="A575" s="1" t="str">
        <f t="shared" si="16"/>
        <v>1162114421E8</v>
      </c>
      <c r="B575" s="1" t="s">
        <v>28</v>
      </c>
      <c r="C575" s="1" t="s">
        <v>29</v>
      </c>
      <c r="D575" s="1" t="s">
        <v>30</v>
      </c>
      <c r="E575" s="1" t="s">
        <v>31</v>
      </c>
      <c r="F575" s="1" t="s">
        <v>3130</v>
      </c>
      <c r="G575" s="1" t="s">
        <v>3131</v>
      </c>
      <c r="H575" s="1" t="s">
        <v>1183</v>
      </c>
      <c r="I575" s="1" t="s">
        <v>3132</v>
      </c>
      <c r="J575" s="1" t="s">
        <v>3516</v>
      </c>
      <c r="K575" s="1" t="s">
        <v>97</v>
      </c>
      <c r="L575" s="1" t="s">
        <v>98</v>
      </c>
      <c r="M575" s="1" t="s">
        <v>1419</v>
      </c>
      <c r="N575" s="1" t="s">
        <v>46</v>
      </c>
      <c r="O575" s="1" t="s">
        <v>56</v>
      </c>
      <c r="P575" s="1" t="s">
        <v>208</v>
      </c>
      <c r="Q575" s="1" t="s">
        <v>3517</v>
      </c>
      <c r="R575" s="1" t="s">
        <v>3518</v>
      </c>
      <c r="S575" s="1" t="str">
        <f t="shared" si="17"/>
        <v>CHAVEZ DE LA ROSA, ROSA ANGELICA</v>
      </c>
      <c r="T575" s="1" t="s">
        <v>333</v>
      </c>
      <c r="U575" s="1" t="s">
        <v>39</v>
      </c>
      <c r="V575" s="1" t="s">
        <v>52</v>
      </c>
      <c r="W575" s="1" t="s">
        <v>3519</v>
      </c>
      <c r="X575" s="3">
        <v>18551</v>
      </c>
      <c r="Y575" s="1" t="s">
        <v>3520</v>
      </c>
      <c r="AB575" s="1" t="s">
        <v>41</v>
      </c>
      <c r="AC575" s="1" t="s">
        <v>102</v>
      </c>
      <c r="AD575" s="1" t="s">
        <v>43</v>
      </c>
    </row>
    <row r="576" spans="1:30" x14ac:dyDescent="0.2">
      <c r="A576" s="1" t="str">
        <f t="shared" si="16"/>
        <v>1162114431E5</v>
      </c>
      <c r="B576" s="1" t="s">
        <v>28</v>
      </c>
      <c r="C576" s="1" t="s">
        <v>29</v>
      </c>
      <c r="D576" s="1" t="s">
        <v>30</v>
      </c>
      <c r="E576" s="1" t="s">
        <v>31</v>
      </c>
      <c r="F576" s="1" t="s">
        <v>3130</v>
      </c>
      <c r="G576" s="1" t="s">
        <v>3131</v>
      </c>
      <c r="H576" s="1" t="s">
        <v>1183</v>
      </c>
      <c r="I576" s="1" t="s">
        <v>3132</v>
      </c>
      <c r="J576" s="1" t="s">
        <v>3521</v>
      </c>
      <c r="K576" s="1" t="s">
        <v>97</v>
      </c>
      <c r="L576" s="1" t="s">
        <v>98</v>
      </c>
      <c r="M576" s="1" t="s">
        <v>99</v>
      </c>
      <c r="N576" s="1" t="s">
        <v>46</v>
      </c>
      <c r="O576" s="1" t="s">
        <v>56</v>
      </c>
      <c r="P576" s="1" t="s">
        <v>830</v>
      </c>
      <c r="Q576" s="1" t="s">
        <v>558</v>
      </c>
      <c r="R576" s="1" t="s">
        <v>3522</v>
      </c>
      <c r="S576" s="1" t="str">
        <f t="shared" si="17"/>
        <v>CUENTAS ESCALANTE, PRAXIDES VIVIANA</v>
      </c>
      <c r="T576" s="1" t="s">
        <v>202</v>
      </c>
      <c r="U576" s="1" t="s">
        <v>39</v>
      </c>
      <c r="V576" s="1" t="s">
        <v>52</v>
      </c>
      <c r="W576" s="1" t="s">
        <v>3523</v>
      </c>
      <c r="X576" s="3">
        <v>22087</v>
      </c>
      <c r="Y576" s="1" t="s">
        <v>3524</v>
      </c>
      <c r="AB576" s="1" t="s">
        <v>41</v>
      </c>
      <c r="AC576" s="1" t="s">
        <v>102</v>
      </c>
      <c r="AD576" s="1" t="s">
        <v>43</v>
      </c>
    </row>
    <row r="577" spans="1:30" x14ac:dyDescent="0.2">
      <c r="A577" s="1" t="str">
        <f t="shared" si="16"/>
        <v>1162114431E8</v>
      </c>
      <c r="B577" s="1" t="s">
        <v>28</v>
      </c>
      <c r="C577" s="1" t="s">
        <v>29</v>
      </c>
      <c r="D577" s="1" t="s">
        <v>30</v>
      </c>
      <c r="E577" s="1" t="s">
        <v>31</v>
      </c>
      <c r="F577" s="1" t="s">
        <v>3130</v>
      </c>
      <c r="G577" s="1" t="s">
        <v>3131</v>
      </c>
      <c r="H577" s="1" t="s">
        <v>1183</v>
      </c>
      <c r="I577" s="1" t="s">
        <v>3132</v>
      </c>
      <c r="J577" s="1" t="s">
        <v>3525</v>
      </c>
      <c r="K577" s="1" t="s">
        <v>97</v>
      </c>
      <c r="L577" s="1" t="s">
        <v>98</v>
      </c>
      <c r="M577" s="1" t="s">
        <v>99</v>
      </c>
      <c r="N577" s="1" t="s">
        <v>46</v>
      </c>
      <c r="O577" s="1" t="s">
        <v>56</v>
      </c>
      <c r="P577" s="1" t="s">
        <v>134</v>
      </c>
      <c r="Q577" s="1" t="s">
        <v>263</v>
      </c>
      <c r="R577" s="1" t="s">
        <v>3526</v>
      </c>
      <c r="S577" s="1" t="str">
        <f t="shared" si="17"/>
        <v>FLORES ALATA, PAULINA RINA</v>
      </c>
      <c r="T577" s="1" t="s">
        <v>202</v>
      </c>
      <c r="U577" s="1" t="s">
        <v>39</v>
      </c>
      <c r="V577" s="1" t="s">
        <v>52</v>
      </c>
      <c r="W577" s="1" t="s">
        <v>3527</v>
      </c>
      <c r="X577" s="3">
        <v>23254</v>
      </c>
      <c r="Y577" s="1" t="s">
        <v>3528</v>
      </c>
      <c r="AB577" s="1" t="s">
        <v>41</v>
      </c>
      <c r="AC577" s="1" t="s">
        <v>102</v>
      </c>
      <c r="AD577" s="1" t="s">
        <v>43</v>
      </c>
    </row>
    <row r="578" spans="1:30" x14ac:dyDescent="0.2">
      <c r="A578" s="1" t="str">
        <f t="shared" si="16"/>
        <v>1162114441E0</v>
      </c>
      <c r="B578" s="1" t="s">
        <v>28</v>
      </c>
      <c r="C578" s="1" t="s">
        <v>29</v>
      </c>
      <c r="D578" s="1" t="s">
        <v>30</v>
      </c>
      <c r="E578" s="1" t="s">
        <v>31</v>
      </c>
      <c r="F578" s="1" t="s">
        <v>3130</v>
      </c>
      <c r="G578" s="1" t="s">
        <v>3131</v>
      </c>
      <c r="H578" s="1" t="s">
        <v>1183</v>
      </c>
      <c r="I578" s="1" t="s">
        <v>3132</v>
      </c>
      <c r="J578" s="1" t="s">
        <v>3529</v>
      </c>
      <c r="K578" s="1" t="s">
        <v>97</v>
      </c>
      <c r="L578" s="1" t="s">
        <v>98</v>
      </c>
      <c r="M578" s="1" t="s">
        <v>99</v>
      </c>
      <c r="N578" s="1" t="s">
        <v>46</v>
      </c>
      <c r="O578" s="1" t="s">
        <v>56</v>
      </c>
      <c r="P578" s="1" t="s">
        <v>268</v>
      </c>
      <c r="Q578" s="1" t="s">
        <v>61</v>
      </c>
      <c r="R578" s="1" t="s">
        <v>421</v>
      </c>
      <c r="S578" s="1" t="str">
        <f t="shared" si="17"/>
        <v>MAQUERA VILCA, MARIA</v>
      </c>
      <c r="T578" s="1" t="s">
        <v>202</v>
      </c>
      <c r="U578" s="1" t="s">
        <v>39</v>
      </c>
      <c r="V578" s="1" t="s">
        <v>52</v>
      </c>
      <c r="W578" s="1" t="s">
        <v>3530</v>
      </c>
      <c r="X578" s="3">
        <v>23241</v>
      </c>
      <c r="Y578" s="1" t="s">
        <v>3531</v>
      </c>
      <c r="AB578" s="1" t="s">
        <v>41</v>
      </c>
      <c r="AC578" s="1" t="s">
        <v>102</v>
      </c>
      <c r="AD578" s="1" t="s">
        <v>43</v>
      </c>
    </row>
    <row r="579" spans="1:30" x14ac:dyDescent="0.2">
      <c r="A579" s="1" t="str">
        <f t="shared" si="16"/>
        <v>1162114441E4</v>
      </c>
      <c r="B579" s="1" t="s">
        <v>28</v>
      </c>
      <c r="C579" s="1" t="s">
        <v>29</v>
      </c>
      <c r="D579" s="1" t="s">
        <v>30</v>
      </c>
      <c r="E579" s="1" t="s">
        <v>31</v>
      </c>
      <c r="F579" s="1" t="s">
        <v>3130</v>
      </c>
      <c r="G579" s="1" t="s">
        <v>3131</v>
      </c>
      <c r="H579" s="1" t="s">
        <v>1183</v>
      </c>
      <c r="I579" s="1" t="s">
        <v>3132</v>
      </c>
      <c r="J579" s="1" t="s">
        <v>3532</v>
      </c>
      <c r="K579" s="1" t="s">
        <v>97</v>
      </c>
      <c r="L579" s="1" t="s">
        <v>98</v>
      </c>
      <c r="M579" s="1" t="s">
        <v>103</v>
      </c>
      <c r="N579" s="1" t="s">
        <v>46</v>
      </c>
      <c r="O579" s="1" t="s">
        <v>3533</v>
      </c>
      <c r="P579" s="1" t="s">
        <v>343</v>
      </c>
      <c r="Q579" s="1" t="s">
        <v>358</v>
      </c>
      <c r="R579" s="1" t="s">
        <v>3534</v>
      </c>
      <c r="S579" s="1" t="str">
        <f t="shared" si="17"/>
        <v>VARGAS COAQUIRA, ANASTACIO RUFINO</v>
      </c>
      <c r="T579" s="1" t="s">
        <v>109</v>
      </c>
      <c r="U579" s="1" t="s">
        <v>39</v>
      </c>
      <c r="V579" s="1" t="s">
        <v>52</v>
      </c>
      <c r="W579" s="1" t="s">
        <v>3535</v>
      </c>
      <c r="X579" s="3">
        <v>23542</v>
      </c>
      <c r="Y579" s="1" t="s">
        <v>3536</v>
      </c>
      <c r="Z579" s="3">
        <v>42082</v>
      </c>
      <c r="AA579" s="3">
        <v>42369</v>
      </c>
      <c r="AB579" s="1" t="s">
        <v>41</v>
      </c>
      <c r="AC579" s="1" t="s">
        <v>102</v>
      </c>
      <c r="AD579" s="1" t="s">
        <v>43</v>
      </c>
    </row>
    <row r="580" spans="1:30" x14ac:dyDescent="0.2">
      <c r="A580" s="1" t="str">
        <f t="shared" ref="A580:A643" si="18">J580</f>
        <v>1162114441E6</v>
      </c>
      <c r="B580" s="1" t="s">
        <v>28</v>
      </c>
      <c r="C580" s="1" t="s">
        <v>29</v>
      </c>
      <c r="D580" s="1" t="s">
        <v>30</v>
      </c>
      <c r="E580" s="1" t="s">
        <v>31</v>
      </c>
      <c r="F580" s="1" t="s">
        <v>3130</v>
      </c>
      <c r="G580" s="1" t="s">
        <v>3131</v>
      </c>
      <c r="H580" s="1" t="s">
        <v>1183</v>
      </c>
      <c r="I580" s="1" t="s">
        <v>3132</v>
      </c>
      <c r="J580" s="1" t="s">
        <v>3537</v>
      </c>
      <c r="K580" s="1" t="s">
        <v>97</v>
      </c>
      <c r="L580" s="1" t="s">
        <v>98</v>
      </c>
      <c r="M580" s="1" t="s">
        <v>99</v>
      </c>
      <c r="N580" s="1" t="s">
        <v>46</v>
      </c>
      <c r="O580" s="1" t="s">
        <v>3538</v>
      </c>
      <c r="P580" s="1" t="s">
        <v>3539</v>
      </c>
      <c r="Q580" s="1" t="s">
        <v>3540</v>
      </c>
      <c r="R580" s="1" t="s">
        <v>3541</v>
      </c>
      <c r="S580" s="1" t="str">
        <f t="shared" ref="S580:S643" si="19">CONCATENATE(P580," ",Q580,", ",R580)</f>
        <v>VILLAVICENCIO BEGAZO, MARICELA MERCEDES</v>
      </c>
      <c r="T580" s="1" t="s">
        <v>109</v>
      </c>
      <c r="U580" s="1" t="s">
        <v>39</v>
      </c>
      <c r="V580" s="1" t="s">
        <v>52</v>
      </c>
      <c r="W580" s="1" t="s">
        <v>3542</v>
      </c>
      <c r="X580" s="3">
        <v>24009</v>
      </c>
      <c r="Y580" s="1" t="s">
        <v>3543</v>
      </c>
      <c r="AB580" s="1" t="s">
        <v>41</v>
      </c>
      <c r="AC580" s="1" t="s">
        <v>102</v>
      </c>
      <c r="AD580" s="1" t="s">
        <v>43</v>
      </c>
    </row>
    <row r="581" spans="1:30" x14ac:dyDescent="0.2">
      <c r="A581" s="1" t="str">
        <f t="shared" si="18"/>
        <v>1162114441E7</v>
      </c>
      <c r="B581" s="1" t="s">
        <v>28</v>
      </c>
      <c r="C581" s="1" t="s">
        <v>29</v>
      </c>
      <c r="D581" s="1" t="s">
        <v>30</v>
      </c>
      <c r="E581" s="1" t="s">
        <v>31</v>
      </c>
      <c r="F581" s="1" t="s">
        <v>3130</v>
      </c>
      <c r="G581" s="1" t="s">
        <v>3131</v>
      </c>
      <c r="H581" s="1" t="s">
        <v>1183</v>
      </c>
      <c r="I581" s="1" t="s">
        <v>3132</v>
      </c>
      <c r="J581" s="1" t="s">
        <v>3544</v>
      </c>
      <c r="K581" s="1" t="s">
        <v>97</v>
      </c>
      <c r="L581" s="1" t="s">
        <v>98</v>
      </c>
      <c r="M581" s="1" t="s">
        <v>99</v>
      </c>
      <c r="N581" s="1" t="s">
        <v>46</v>
      </c>
      <c r="O581" s="1" t="s">
        <v>3545</v>
      </c>
      <c r="P581" s="1" t="s">
        <v>82</v>
      </c>
      <c r="Q581" s="1" t="s">
        <v>505</v>
      </c>
      <c r="R581" s="1" t="s">
        <v>3546</v>
      </c>
      <c r="S581" s="1" t="str">
        <f t="shared" si="19"/>
        <v>QUISPE CALLAPANI, CELESTINA MERCEDES</v>
      </c>
      <c r="T581" s="1" t="s">
        <v>109</v>
      </c>
      <c r="U581" s="1" t="s">
        <v>39</v>
      </c>
      <c r="V581" s="1" t="s">
        <v>52</v>
      </c>
      <c r="W581" s="1" t="s">
        <v>3547</v>
      </c>
      <c r="X581" s="3">
        <v>23597</v>
      </c>
      <c r="Y581" s="1" t="s">
        <v>3548</v>
      </c>
      <c r="AB581" s="1" t="s">
        <v>41</v>
      </c>
      <c r="AC581" s="1" t="s">
        <v>102</v>
      </c>
      <c r="AD581" s="1" t="s">
        <v>43</v>
      </c>
    </row>
    <row r="582" spans="1:30" x14ac:dyDescent="0.2">
      <c r="A582" s="1" t="str">
        <f t="shared" si="18"/>
        <v>1162114451E3</v>
      </c>
      <c r="B582" s="1" t="s">
        <v>28</v>
      </c>
      <c r="C582" s="1" t="s">
        <v>29</v>
      </c>
      <c r="D582" s="1" t="s">
        <v>30</v>
      </c>
      <c r="E582" s="1" t="s">
        <v>31</v>
      </c>
      <c r="F582" s="1" t="s">
        <v>3130</v>
      </c>
      <c r="G582" s="1" t="s">
        <v>3131</v>
      </c>
      <c r="H582" s="1" t="s">
        <v>1183</v>
      </c>
      <c r="I582" s="1" t="s">
        <v>3132</v>
      </c>
      <c r="J582" s="1" t="s">
        <v>3549</v>
      </c>
      <c r="K582" s="1" t="s">
        <v>97</v>
      </c>
      <c r="L582" s="1" t="s">
        <v>98</v>
      </c>
      <c r="M582" s="1" t="s">
        <v>1419</v>
      </c>
      <c r="N582" s="1" t="s">
        <v>46</v>
      </c>
      <c r="O582" s="1" t="s">
        <v>56</v>
      </c>
      <c r="P582" s="1" t="s">
        <v>352</v>
      </c>
      <c r="Q582" s="1" t="s">
        <v>61</v>
      </c>
      <c r="R582" s="1" t="s">
        <v>475</v>
      </c>
      <c r="S582" s="1" t="str">
        <f t="shared" si="19"/>
        <v>MENDOZA VILCA, ALBERTO</v>
      </c>
      <c r="T582" s="1" t="s">
        <v>107</v>
      </c>
      <c r="U582" s="1" t="s">
        <v>39</v>
      </c>
      <c r="V582" s="1" t="s">
        <v>52</v>
      </c>
      <c r="W582" s="1" t="s">
        <v>3550</v>
      </c>
      <c r="X582" s="3">
        <v>23320</v>
      </c>
      <c r="Y582" s="1" t="s">
        <v>3551</v>
      </c>
      <c r="AB582" s="1" t="s">
        <v>41</v>
      </c>
      <c r="AC582" s="1" t="s">
        <v>102</v>
      </c>
      <c r="AD582" s="1" t="s">
        <v>43</v>
      </c>
    </row>
    <row r="583" spans="1:30" x14ac:dyDescent="0.2">
      <c r="A583" s="1" t="str">
        <f t="shared" si="18"/>
        <v>1162114461E3</v>
      </c>
      <c r="B583" s="1" t="s">
        <v>28</v>
      </c>
      <c r="C583" s="1" t="s">
        <v>29</v>
      </c>
      <c r="D583" s="1" t="s">
        <v>30</v>
      </c>
      <c r="E583" s="1" t="s">
        <v>31</v>
      </c>
      <c r="F583" s="1" t="s">
        <v>3130</v>
      </c>
      <c r="G583" s="1" t="s">
        <v>3131</v>
      </c>
      <c r="H583" s="1" t="s">
        <v>1183</v>
      </c>
      <c r="I583" s="1" t="s">
        <v>3132</v>
      </c>
      <c r="J583" s="1" t="s">
        <v>3552</v>
      </c>
      <c r="K583" s="1" t="s">
        <v>97</v>
      </c>
      <c r="L583" s="1" t="s">
        <v>98</v>
      </c>
      <c r="M583" s="1" t="s">
        <v>99</v>
      </c>
      <c r="N583" s="1" t="s">
        <v>46</v>
      </c>
      <c r="O583" s="1" t="s">
        <v>3553</v>
      </c>
      <c r="P583" s="1" t="s">
        <v>972</v>
      </c>
      <c r="Q583" s="1" t="s">
        <v>82</v>
      </c>
      <c r="R583" s="1" t="s">
        <v>3554</v>
      </c>
      <c r="S583" s="1" t="str">
        <f t="shared" si="19"/>
        <v>CHUNGA QUISPE, SIXTA SEGUNDINA</v>
      </c>
      <c r="T583" s="1" t="s">
        <v>439</v>
      </c>
      <c r="U583" s="1" t="s">
        <v>39</v>
      </c>
      <c r="V583" s="1" t="s">
        <v>52</v>
      </c>
      <c r="W583" s="1" t="s">
        <v>3555</v>
      </c>
      <c r="X583" s="3">
        <v>21768</v>
      </c>
      <c r="Y583" s="1" t="s">
        <v>3556</v>
      </c>
      <c r="AB583" s="1" t="s">
        <v>41</v>
      </c>
      <c r="AC583" s="1" t="s">
        <v>102</v>
      </c>
      <c r="AD583" s="1" t="s">
        <v>43</v>
      </c>
    </row>
    <row r="584" spans="1:30" x14ac:dyDescent="0.2">
      <c r="A584" s="1" t="str">
        <f t="shared" si="18"/>
        <v>1162114461E8</v>
      </c>
      <c r="B584" s="1" t="s">
        <v>28</v>
      </c>
      <c r="C584" s="1" t="s">
        <v>29</v>
      </c>
      <c r="D584" s="1" t="s">
        <v>30</v>
      </c>
      <c r="E584" s="1" t="s">
        <v>31</v>
      </c>
      <c r="F584" s="1" t="s">
        <v>3130</v>
      </c>
      <c r="G584" s="1" t="s">
        <v>3131</v>
      </c>
      <c r="H584" s="1" t="s">
        <v>1183</v>
      </c>
      <c r="I584" s="1" t="s">
        <v>3132</v>
      </c>
      <c r="J584" s="1" t="s">
        <v>3557</v>
      </c>
      <c r="K584" s="1" t="s">
        <v>97</v>
      </c>
      <c r="L584" s="1" t="s">
        <v>98</v>
      </c>
      <c r="M584" s="1" t="s">
        <v>99</v>
      </c>
      <c r="N584" s="1" t="s">
        <v>46</v>
      </c>
      <c r="O584" s="1" t="s">
        <v>56</v>
      </c>
      <c r="P584" s="1" t="s">
        <v>1100</v>
      </c>
      <c r="Q584" s="1" t="s">
        <v>263</v>
      </c>
      <c r="R584" s="1" t="s">
        <v>3558</v>
      </c>
      <c r="S584" s="1" t="str">
        <f t="shared" si="19"/>
        <v>SAENZ ALATA, BETSABET GUADALUPE</v>
      </c>
      <c r="T584" s="1" t="s">
        <v>202</v>
      </c>
      <c r="U584" s="1" t="s">
        <v>39</v>
      </c>
      <c r="V584" s="1" t="s">
        <v>52</v>
      </c>
      <c r="W584" s="1" t="s">
        <v>3559</v>
      </c>
      <c r="X584" s="3">
        <v>24453</v>
      </c>
      <c r="Y584" s="1" t="s">
        <v>3560</v>
      </c>
      <c r="AB584" s="1" t="s">
        <v>41</v>
      </c>
      <c r="AC584" s="1" t="s">
        <v>102</v>
      </c>
      <c r="AD584" s="1" t="s">
        <v>43</v>
      </c>
    </row>
    <row r="585" spans="1:30" x14ac:dyDescent="0.2">
      <c r="A585" s="1" t="str">
        <f t="shared" si="18"/>
        <v>1162114471E4</v>
      </c>
      <c r="B585" s="1" t="s">
        <v>28</v>
      </c>
      <c r="C585" s="1" t="s">
        <v>29</v>
      </c>
      <c r="D585" s="1" t="s">
        <v>30</v>
      </c>
      <c r="E585" s="1" t="s">
        <v>31</v>
      </c>
      <c r="F585" s="1" t="s">
        <v>3130</v>
      </c>
      <c r="G585" s="1" t="s">
        <v>3131</v>
      </c>
      <c r="H585" s="1" t="s">
        <v>1183</v>
      </c>
      <c r="I585" s="1" t="s">
        <v>3132</v>
      </c>
      <c r="J585" s="1" t="s">
        <v>3561</v>
      </c>
      <c r="K585" s="1" t="s">
        <v>97</v>
      </c>
      <c r="L585" s="1" t="s">
        <v>98</v>
      </c>
      <c r="M585" s="1" t="s">
        <v>396</v>
      </c>
      <c r="N585" s="1" t="s">
        <v>46</v>
      </c>
      <c r="O585" s="1" t="s">
        <v>56</v>
      </c>
      <c r="P585" s="1" t="s">
        <v>824</v>
      </c>
      <c r="Q585" s="1" t="s">
        <v>493</v>
      </c>
      <c r="R585" s="1" t="s">
        <v>441</v>
      </c>
      <c r="S585" s="1" t="str">
        <f t="shared" si="19"/>
        <v>TISNADO VALDIVIA, FELIX</v>
      </c>
      <c r="T585" s="1" t="s">
        <v>107</v>
      </c>
      <c r="U585" s="1" t="s">
        <v>39</v>
      </c>
      <c r="V585" s="1" t="s">
        <v>52</v>
      </c>
      <c r="W585" s="1" t="s">
        <v>3562</v>
      </c>
      <c r="X585" s="3">
        <v>21376</v>
      </c>
      <c r="Y585" s="1" t="s">
        <v>3563</v>
      </c>
      <c r="AB585" s="1" t="s">
        <v>41</v>
      </c>
      <c r="AC585" s="1" t="s">
        <v>102</v>
      </c>
      <c r="AD585" s="1" t="s">
        <v>43</v>
      </c>
    </row>
    <row r="586" spans="1:30" x14ac:dyDescent="0.2">
      <c r="A586" s="1" t="str">
        <f t="shared" si="18"/>
        <v>1162114471E5</v>
      </c>
      <c r="B586" s="1" t="s">
        <v>28</v>
      </c>
      <c r="C586" s="1" t="s">
        <v>29</v>
      </c>
      <c r="D586" s="1" t="s">
        <v>30</v>
      </c>
      <c r="E586" s="1" t="s">
        <v>31</v>
      </c>
      <c r="F586" s="1" t="s">
        <v>3130</v>
      </c>
      <c r="G586" s="1" t="s">
        <v>3131</v>
      </c>
      <c r="H586" s="1" t="s">
        <v>1183</v>
      </c>
      <c r="I586" s="1" t="s">
        <v>3132</v>
      </c>
      <c r="J586" s="1" t="s">
        <v>3564</v>
      </c>
      <c r="K586" s="1" t="s">
        <v>97</v>
      </c>
      <c r="L586" s="1" t="s">
        <v>98</v>
      </c>
      <c r="M586" s="1" t="s">
        <v>1419</v>
      </c>
      <c r="N586" s="1" t="s">
        <v>46</v>
      </c>
      <c r="O586" s="1" t="s">
        <v>56</v>
      </c>
      <c r="P586" s="1" t="s">
        <v>959</v>
      </c>
      <c r="Q586" s="1" t="s">
        <v>129</v>
      </c>
      <c r="R586" s="1" t="s">
        <v>3565</v>
      </c>
      <c r="S586" s="1" t="str">
        <f t="shared" si="19"/>
        <v>TOVAR QUILCA, DAVID LUIS</v>
      </c>
      <c r="T586" s="1" t="s">
        <v>790</v>
      </c>
      <c r="U586" s="1" t="s">
        <v>39</v>
      </c>
      <c r="V586" s="1" t="s">
        <v>52</v>
      </c>
      <c r="W586" s="1" t="s">
        <v>3566</v>
      </c>
      <c r="X586" s="3">
        <v>21727</v>
      </c>
      <c r="Y586" s="1" t="s">
        <v>3567</v>
      </c>
      <c r="AB586" s="1" t="s">
        <v>41</v>
      </c>
      <c r="AC586" s="1" t="s">
        <v>102</v>
      </c>
      <c r="AD586" s="1" t="s">
        <v>43</v>
      </c>
    </row>
    <row r="587" spans="1:30" x14ac:dyDescent="0.2">
      <c r="A587" s="1" t="str">
        <f t="shared" si="18"/>
        <v>1162114471E8</v>
      </c>
      <c r="B587" s="1" t="s">
        <v>28</v>
      </c>
      <c r="C587" s="1" t="s">
        <v>29</v>
      </c>
      <c r="D587" s="1" t="s">
        <v>30</v>
      </c>
      <c r="E587" s="1" t="s">
        <v>31</v>
      </c>
      <c r="F587" s="1" t="s">
        <v>3130</v>
      </c>
      <c r="G587" s="1" t="s">
        <v>3131</v>
      </c>
      <c r="H587" s="1" t="s">
        <v>1183</v>
      </c>
      <c r="I587" s="1" t="s">
        <v>3132</v>
      </c>
      <c r="J587" s="1" t="s">
        <v>3568</v>
      </c>
      <c r="K587" s="1" t="s">
        <v>97</v>
      </c>
      <c r="L587" s="1" t="s">
        <v>98</v>
      </c>
      <c r="M587" s="1" t="s">
        <v>791</v>
      </c>
      <c r="N587" s="1" t="s">
        <v>46</v>
      </c>
      <c r="O587" s="1" t="s">
        <v>56</v>
      </c>
      <c r="P587" s="1" t="s">
        <v>493</v>
      </c>
      <c r="Q587" s="1" t="s">
        <v>161</v>
      </c>
      <c r="R587" s="1" t="s">
        <v>795</v>
      </c>
      <c r="S587" s="1" t="str">
        <f t="shared" si="19"/>
        <v>VALDIVIA RAMOS, JESUSA</v>
      </c>
      <c r="T587" s="1" t="s">
        <v>839</v>
      </c>
      <c r="U587" s="1" t="s">
        <v>39</v>
      </c>
      <c r="V587" s="1" t="s">
        <v>52</v>
      </c>
      <c r="W587" s="1" t="s">
        <v>3569</v>
      </c>
      <c r="X587" s="3">
        <v>21552</v>
      </c>
      <c r="Y587" s="1" t="s">
        <v>3570</v>
      </c>
      <c r="AB587" s="1" t="s">
        <v>41</v>
      </c>
      <c r="AC587" s="1" t="s">
        <v>102</v>
      </c>
      <c r="AD587" s="1" t="s">
        <v>43</v>
      </c>
    </row>
    <row r="588" spans="1:30" x14ac:dyDescent="0.2">
      <c r="A588" s="1" t="str">
        <f t="shared" si="18"/>
        <v>1162114481E0</v>
      </c>
      <c r="B588" s="1" t="s">
        <v>28</v>
      </c>
      <c r="C588" s="1" t="s">
        <v>29</v>
      </c>
      <c r="D588" s="1" t="s">
        <v>30</v>
      </c>
      <c r="E588" s="1" t="s">
        <v>31</v>
      </c>
      <c r="F588" s="1" t="s">
        <v>3130</v>
      </c>
      <c r="G588" s="1" t="s">
        <v>3131</v>
      </c>
      <c r="H588" s="1" t="s">
        <v>1183</v>
      </c>
      <c r="I588" s="1" t="s">
        <v>3132</v>
      </c>
      <c r="J588" s="1" t="s">
        <v>3571</v>
      </c>
      <c r="K588" s="1" t="s">
        <v>97</v>
      </c>
      <c r="L588" s="1" t="s">
        <v>98</v>
      </c>
      <c r="M588" s="1" t="s">
        <v>791</v>
      </c>
      <c r="N588" s="1" t="s">
        <v>46</v>
      </c>
      <c r="O588" s="1" t="s">
        <v>3572</v>
      </c>
      <c r="P588" s="1" t="s">
        <v>130</v>
      </c>
      <c r="Q588" s="1" t="s">
        <v>82</v>
      </c>
      <c r="R588" s="1" t="s">
        <v>3573</v>
      </c>
      <c r="S588" s="1" t="str">
        <f t="shared" si="19"/>
        <v>TORRES QUISPE, ELIZABETH LOURDES</v>
      </c>
      <c r="T588" s="1" t="s">
        <v>333</v>
      </c>
      <c r="U588" s="1" t="s">
        <v>39</v>
      </c>
      <c r="V588" s="1" t="s">
        <v>52</v>
      </c>
      <c r="W588" s="1" t="s">
        <v>3574</v>
      </c>
      <c r="X588" s="3">
        <v>24476</v>
      </c>
      <c r="Y588" s="1" t="s">
        <v>3575</v>
      </c>
      <c r="AB588" s="1" t="s">
        <v>41</v>
      </c>
      <c r="AC588" s="1" t="s">
        <v>102</v>
      </c>
      <c r="AD588" s="1" t="s">
        <v>43</v>
      </c>
    </row>
    <row r="589" spans="1:30" x14ac:dyDescent="0.2">
      <c r="A589" s="1" t="str">
        <f t="shared" si="18"/>
        <v>1162114481E5</v>
      </c>
      <c r="B589" s="1" t="s">
        <v>28</v>
      </c>
      <c r="C589" s="1" t="s">
        <v>29</v>
      </c>
      <c r="D589" s="1" t="s">
        <v>30</v>
      </c>
      <c r="E589" s="1" t="s">
        <v>31</v>
      </c>
      <c r="F589" s="1" t="s">
        <v>3130</v>
      </c>
      <c r="G589" s="1" t="s">
        <v>3131</v>
      </c>
      <c r="H589" s="1" t="s">
        <v>1183</v>
      </c>
      <c r="I589" s="1" t="s">
        <v>3132</v>
      </c>
      <c r="J589" s="1" t="s">
        <v>3576</v>
      </c>
      <c r="K589" s="1" t="s">
        <v>97</v>
      </c>
      <c r="L589" s="1" t="s">
        <v>98</v>
      </c>
      <c r="M589" s="1" t="s">
        <v>396</v>
      </c>
      <c r="N589" s="1" t="s">
        <v>46</v>
      </c>
      <c r="O589" s="1" t="s">
        <v>3577</v>
      </c>
      <c r="P589" s="1" t="s">
        <v>167</v>
      </c>
      <c r="Q589" s="1" t="s">
        <v>592</v>
      </c>
      <c r="R589" s="1" t="s">
        <v>781</v>
      </c>
      <c r="S589" s="1" t="str">
        <f t="shared" si="19"/>
        <v>GOMEZ ESTEBA, BRIGIDA</v>
      </c>
      <c r="T589" s="1" t="s">
        <v>109</v>
      </c>
      <c r="U589" s="1" t="s">
        <v>39</v>
      </c>
      <c r="V589" s="1" t="s">
        <v>52</v>
      </c>
      <c r="W589" s="1" t="s">
        <v>3578</v>
      </c>
      <c r="X589" s="3">
        <v>25523</v>
      </c>
      <c r="Y589" s="1" t="s">
        <v>3579</v>
      </c>
      <c r="AB589" s="1" t="s">
        <v>41</v>
      </c>
      <c r="AC589" s="1" t="s">
        <v>102</v>
      </c>
      <c r="AD589" s="1" t="s">
        <v>43</v>
      </c>
    </row>
    <row r="590" spans="1:30" x14ac:dyDescent="0.2">
      <c r="A590" s="1" t="str">
        <f t="shared" si="18"/>
        <v>1162114811E4</v>
      </c>
      <c r="B590" s="1" t="s">
        <v>28</v>
      </c>
      <c r="C590" s="1" t="s">
        <v>29</v>
      </c>
      <c r="D590" s="1" t="s">
        <v>30</v>
      </c>
      <c r="E590" s="1" t="s">
        <v>31</v>
      </c>
      <c r="F590" s="1" t="s">
        <v>3130</v>
      </c>
      <c r="G590" s="1" t="s">
        <v>3131</v>
      </c>
      <c r="H590" s="1" t="s">
        <v>1183</v>
      </c>
      <c r="I590" s="1" t="s">
        <v>3132</v>
      </c>
      <c r="J590" s="1" t="s">
        <v>3580</v>
      </c>
      <c r="K590" s="1" t="s">
        <v>97</v>
      </c>
      <c r="L590" s="1" t="s">
        <v>98</v>
      </c>
      <c r="M590" s="1" t="s">
        <v>962</v>
      </c>
      <c r="N590" s="1" t="s">
        <v>46</v>
      </c>
      <c r="O590" s="1" t="s">
        <v>3581</v>
      </c>
      <c r="P590" s="1" t="s">
        <v>74</v>
      </c>
      <c r="Q590" s="1" t="s">
        <v>1118</v>
      </c>
      <c r="R590" s="1" t="s">
        <v>3582</v>
      </c>
      <c r="S590" s="1" t="str">
        <f t="shared" si="19"/>
        <v>LOPEZ AYAMAMANI, LEONARDA</v>
      </c>
      <c r="T590" s="1" t="s">
        <v>109</v>
      </c>
      <c r="U590" s="1" t="s">
        <v>39</v>
      </c>
      <c r="V590" s="1" t="s">
        <v>52</v>
      </c>
      <c r="W590" s="1" t="s">
        <v>3583</v>
      </c>
      <c r="X590" s="3">
        <v>25689</v>
      </c>
      <c r="Y590" s="1" t="s">
        <v>3584</v>
      </c>
      <c r="Z590" s="3">
        <v>41827</v>
      </c>
      <c r="AA590" s="3">
        <v>42004</v>
      </c>
      <c r="AB590" s="1" t="s">
        <v>41</v>
      </c>
      <c r="AC590" s="1" t="s">
        <v>102</v>
      </c>
      <c r="AD590" s="1" t="s">
        <v>43</v>
      </c>
    </row>
    <row r="591" spans="1:30" x14ac:dyDescent="0.2">
      <c r="A591" s="1" t="str">
        <f t="shared" si="18"/>
        <v>21C000113693</v>
      </c>
      <c r="B591" s="1" t="s">
        <v>28</v>
      </c>
      <c r="C591" s="1" t="s">
        <v>29</v>
      </c>
      <c r="D591" s="1" t="s">
        <v>30</v>
      </c>
      <c r="E591" s="1" t="s">
        <v>31</v>
      </c>
      <c r="F591" s="1" t="s">
        <v>3130</v>
      </c>
      <c r="G591" s="1" t="s">
        <v>3131</v>
      </c>
      <c r="H591" s="1" t="s">
        <v>1183</v>
      </c>
      <c r="I591" s="1" t="s">
        <v>3132</v>
      </c>
      <c r="J591" s="1" t="s">
        <v>3585</v>
      </c>
      <c r="K591" s="1" t="s">
        <v>846</v>
      </c>
      <c r="L591" s="1" t="s">
        <v>3586</v>
      </c>
      <c r="M591" s="1" t="s">
        <v>3587</v>
      </c>
      <c r="N591" s="1" t="s">
        <v>66</v>
      </c>
      <c r="O591" s="1" t="s">
        <v>847</v>
      </c>
      <c r="P591" s="1" t="s">
        <v>220</v>
      </c>
      <c r="Q591" s="1" t="s">
        <v>352</v>
      </c>
      <c r="R591" s="1" t="s">
        <v>3588</v>
      </c>
      <c r="S591" s="1" t="str">
        <f t="shared" si="19"/>
        <v>CANO MENDOZA, NEREYDA SALOME</v>
      </c>
      <c r="T591" s="1" t="s">
        <v>849</v>
      </c>
      <c r="U591" s="1" t="s">
        <v>850</v>
      </c>
      <c r="V591" s="1" t="s">
        <v>52</v>
      </c>
      <c r="W591" s="1" t="s">
        <v>276</v>
      </c>
      <c r="X591" s="3">
        <v>25863</v>
      </c>
      <c r="Y591" s="1" t="s">
        <v>3589</v>
      </c>
      <c r="Z591" s="3">
        <v>42736</v>
      </c>
      <c r="AA591" s="3">
        <v>42855</v>
      </c>
      <c r="AB591" s="1" t="s">
        <v>852</v>
      </c>
      <c r="AC591" s="1" t="s">
        <v>853</v>
      </c>
      <c r="AD591" s="1" t="s">
        <v>43</v>
      </c>
    </row>
    <row r="592" spans="1:30" x14ac:dyDescent="0.2">
      <c r="A592" s="1" t="str">
        <f t="shared" si="18"/>
        <v>21C000113734</v>
      </c>
      <c r="B592" s="1" t="s">
        <v>28</v>
      </c>
      <c r="C592" s="1" t="s">
        <v>29</v>
      </c>
      <c r="D592" s="1" t="s">
        <v>30</v>
      </c>
      <c r="E592" s="1" t="s">
        <v>31</v>
      </c>
      <c r="F592" s="1" t="s">
        <v>3130</v>
      </c>
      <c r="G592" s="1" t="s">
        <v>3131</v>
      </c>
      <c r="H592" s="1" t="s">
        <v>1183</v>
      </c>
      <c r="I592" s="1" t="s">
        <v>3132</v>
      </c>
      <c r="J592" s="1" t="s">
        <v>3590</v>
      </c>
      <c r="K592" s="1" t="s">
        <v>846</v>
      </c>
      <c r="L592" s="1" t="s">
        <v>3586</v>
      </c>
      <c r="M592" s="1" t="s">
        <v>3591</v>
      </c>
      <c r="N592" s="1" t="s">
        <v>66</v>
      </c>
      <c r="O592" s="1" t="s">
        <v>847</v>
      </c>
      <c r="P592" s="1" t="s">
        <v>975</v>
      </c>
      <c r="Q592" s="1" t="s">
        <v>61</v>
      </c>
      <c r="R592" s="1" t="s">
        <v>3592</v>
      </c>
      <c r="S592" s="1" t="str">
        <f t="shared" si="19"/>
        <v>MALMA VILCA, EDWIN CARLOS</v>
      </c>
      <c r="T592" s="1" t="s">
        <v>849</v>
      </c>
      <c r="U592" s="1" t="s">
        <v>850</v>
      </c>
      <c r="V592" s="1" t="s">
        <v>52</v>
      </c>
      <c r="W592" s="1" t="s">
        <v>276</v>
      </c>
      <c r="X592" s="3">
        <v>28177</v>
      </c>
      <c r="Y592" s="1" t="s">
        <v>3593</v>
      </c>
      <c r="Z592" s="3">
        <v>42824</v>
      </c>
      <c r="AA592" s="3">
        <v>42916</v>
      </c>
      <c r="AB592" s="1" t="s">
        <v>852</v>
      </c>
      <c r="AC592" s="1" t="s">
        <v>853</v>
      </c>
      <c r="AD592" s="1" t="s">
        <v>43</v>
      </c>
    </row>
    <row r="593" spans="1:30" x14ac:dyDescent="0.2">
      <c r="A593" s="1" t="str">
        <f t="shared" si="18"/>
        <v>21C000113737</v>
      </c>
      <c r="B593" s="1" t="s">
        <v>28</v>
      </c>
      <c r="C593" s="1" t="s">
        <v>29</v>
      </c>
      <c r="D593" s="1" t="s">
        <v>30</v>
      </c>
      <c r="E593" s="1" t="s">
        <v>31</v>
      </c>
      <c r="F593" s="1" t="s">
        <v>3130</v>
      </c>
      <c r="G593" s="1" t="s">
        <v>3131</v>
      </c>
      <c r="H593" s="1" t="s">
        <v>1183</v>
      </c>
      <c r="I593" s="1" t="s">
        <v>3132</v>
      </c>
      <c r="J593" s="1" t="s">
        <v>3594</v>
      </c>
      <c r="K593" s="1" t="s">
        <v>846</v>
      </c>
      <c r="L593" s="1" t="s">
        <v>3586</v>
      </c>
      <c r="M593" s="1" t="s">
        <v>3591</v>
      </c>
      <c r="N593" s="1" t="s">
        <v>66</v>
      </c>
      <c r="O593" s="1" t="s">
        <v>847</v>
      </c>
      <c r="P593" s="1" t="s">
        <v>3595</v>
      </c>
      <c r="Q593" s="1" t="s">
        <v>3596</v>
      </c>
      <c r="R593" s="1" t="s">
        <v>3597</v>
      </c>
      <c r="S593" s="1" t="str">
        <f t="shared" si="19"/>
        <v>CUCHILLO OROCOLLO, EBER</v>
      </c>
      <c r="T593" s="1" t="s">
        <v>849</v>
      </c>
      <c r="U593" s="1" t="s">
        <v>850</v>
      </c>
      <c r="V593" s="1" t="s">
        <v>52</v>
      </c>
      <c r="W593" s="1" t="s">
        <v>276</v>
      </c>
      <c r="X593" s="3">
        <v>31107</v>
      </c>
      <c r="Y593" s="1" t="s">
        <v>3598</v>
      </c>
      <c r="Z593" s="3">
        <v>43014</v>
      </c>
      <c r="AA593" s="3">
        <v>43100</v>
      </c>
      <c r="AB593" s="1" t="s">
        <v>852</v>
      </c>
      <c r="AC593" s="1" t="s">
        <v>853</v>
      </c>
      <c r="AD593" s="1" t="s">
        <v>43</v>
      </c>
    </row>
    <row r="594" spans="1:30" x14ac:dyDescent="0.2">
      <c r="A594" s="1" t="str">
        <f t="shared" si="18"/>
        <v>21C000113759</v>
      </c>
      <c r="B594" s="1" t="s">
        <v>28</v>
      </c>
      <c r="C594" s="1" t="s">
        <v>29</v>
      </c>
      <c r="D594" s="1" t="s">
        <v>30</v>
      </c>
      <c r="E594" s="1" t="s">
        <v>31</v>
      </c>
      <c r="F594" s="1" t="s">
        <v>3130</v>
      </c>
      <c r="G594" s="1" t="s">
        <v>3131</v>
      </c>
      <c r="H594" s="1" t="s">
        <v>1183</v>
      </c>
      <c r="I594" s="1" t="s">
        <v>3132</v>
      </c>
      <c r="J594" s="1" t="s">
        <v>3599</v>
      </c>
      <c r="K594" s="1" t="s">
        <v>846</v>
      </c>
      <c r="L594" s="1" t="s">
        <v>3586</v>
      </c>
      <c r="M594" s="1" t="s">
        <v>3600</v>
      </c>
      <c r="N594" s="1" t="s">
        <v>66</v>
      </c>
      <c r="O594" s="1" t="s">
        <v>847</v>
      </c>
      <c r="P594" s="1" t="s">
        <v>151</v>
      </c>
      <c r="Q594" s="1" t="s">
        <v>545</v>
      </c>
      <c r="R594" s="1" t="s">
        <v>3601</v>
      </c>
      <c r="S594" s="1" t="str">
        <f t="shared" si="19"/>
        <v>DUEÑAS ZUÑIGA, J. INDIRA</v>
      </c>
      <c r="T594" s="1" t="s">
        <v>849</v>
      </c>
      <c r="U594" s="1" t="s">
        <v>850</v>
      </c>
      <c r="V594" s="1" t="s">
        <v>52</v>
      </c>
      <c r="W594" s="1" t="s">
        <v>276</v>
      </c>
      <c r="X594" s="3">
        <v>24827</v>
      </c>
      <c r="Y594" s="1" t="s">
        <v>3602</v>
      </c>
      <c r="Z594" s="3">
        <v>42736</v>
      </c>
      <c r="AA594" s="3">
        <v>42855</v>
      </c>
      <c r="AB594" s="1" t="s">
        <v>852</v>
      </c>
      <c r="AC594" s="1" t="s">
        <v>853</v>
      </c>
      <c r="AD594" s="1" t="s">
        <v>43</v>
      </c>
    </row>
    <row r="595" spans="1:30" x14ac:dyDescent="0.2">
      <c r="A595" s="1" t="str">
        <f t="shared" si="18"/>
        <v>21C000113761</v>
      </c>
      <c r="B595" s="1" t="s">
        <v>28</v>
      </c>
      <c r="C595" s="1" t="s">
        <v>29</v>
      </c>
      <c r="D595" s="1" t="s">
        <v>30</v>
      </c>
      <c r="E595" s="1" t="s">
        <v>31</v>
      </c>
      <c r="F595" s="1" t="s">
        <v>3130</v>
      </c>
      <c r="G595" s="1" t="s">
        <v>3131</v>
      </c>
      <c r="H595" s="1" t="s">
        <v>1183</v>
      </c>
      <c r="I595" s="1" t="s">
        <v>3132</v>
      </c>
      <c r="J595" s="1" t="s">
        <v>3603</v>
      </c>
      <c r="K595" s="1" t="s">
        <v>846</v>
      </c>
      <c r="L595" s="1" t="s">
        <v>3586</v>
      </c>
      <c r="M595" s="1" t="s">
        <v>3600</v>
      </c>
      <c r="N595" s="1" t="s">
        <v>66</v>
      </c>
      <c r="O595" s="1" t="s">
        <v>847</v>
      </c>
      <c r="P595" s="1" t="s">
        <v>585</v>
      </c>
      <c r="Q595" s="1" t="s">
        <v>817</v>
      </c>
      <c r="R595" s="1" t="s">
        <v>3604</v>
      </c>
      <c r="S595" s="1" t="str">
        <f t="shared" si="19"/>
        <v>ZAPATA HUMPIRE, LOURDES LEONARDA</v>
      </c>
      <c r="T595" s="1" t="s">
        <v>849</v>
      </c>
      <c r="U595" s="1" t="s">
        <v>850</v>
      </c>
      <c r="V595" s="1" t="s">
        <v>52</v>
      </c>
      <c r="W595" s="1" t="s">
        <v>276</v>
      </c>
      <c r="X595" s="3">
        <v>28802</v>
      </c>
      <c r="Y595" s="1" t="s">
        <v>3605</v>
      </c>
      <c r="Z595" s="3">
        <v>42795</v>
      </c>
      <c r="AA595" s="3">
        <v>42886</v>
      </c>
      <c r="AB595" s="1" t="s">
        <v>852</v>
      </c>
      <c r="AC595" s="1" t="s">
        <v>853</v>
      </c>
      <c r="AD595" s="1" t="s">
        <v>43</v>
      </c>
    </row>
    <row r="596" spans="1:30" x14ac:dyDescent="0.2">
      <c r="A596" s="1" t="str">
        <f t="shared" si="18"/>
        <v>21C000113794</v>
      </c>
      <c r="B596" s="1" t="s">
        <v>28</v>
      </c>
      <c r="C596" s="1" t="s">
        <v>29</v>
      </c>
      <c r="D596" s="1" t="s">
        <v>30</v>
      </c>
      <c r="E596" s="1" t="s">
        <v>31</v>
      </c>
      <c r="F596" s="1" t="s">
        <v>3130</v>
      </c>
      <c r="G596" s="1" t="s">
        <v>3131</v>
      </c>
      <c r="H596" s="1" t="s">
        <v>1183</v>
      </c>
      <c r="I596" s="1" t="s">
        <v>3132</v>
      </c>
      <c r="J596" s="1" t="s">
        <v>3606</v>
      </c>
      <c r="K596" s="1" t="s">
        <v>846</v>
      </c>
      <c r="L596" s="1" t="s">
        <v>3586</v>
      </c>
      <c r="M596" s="1" t="s">
        <v>3607</v>
      </c>
      <c r="N596" s="1" t="s">
        <v>66</v>
      </c>
      <c r="O596" s="1" t="s">
        <v>847</v>
      </c>
      <c r="P596" s="1" t="s">
        <v>522</v>
      </c>
      <c r="Q596" s="1" t="s">
        <v>3608</v>
      </c>
      <c r="R596" s="1" t="s">
        <v>3609</v>
      </c>
      <c r="S596" s="1" t="str">
        <f t="shared" si="19"/>
        <v>LUPACA CALLIRE, PAUL FRANKLIN</v>
      </c>
      <c r="T596" s="1" t="s">
        <v>849</v>
      </c>
      <c r="U596" s="1" t="s">
        <v>850</v>
      </c>
      <c r="V596" s="1" t="s">
        <v>52</v>
      </c>
      <c r="W596" s="1" t="s">
        <v>276</v>
      </c>
      <c r="X596" s="3">
        <v>31693</v>
      </c>
      <c r="Y596" s="1" t="s">
        <v>3610</v>
      </c>
      <c r="Z596" s="3">
        <v>42736</v>
      </c>
      <c r="AA596" s="3">
        <v>42855</v>
      </c>
      <c r="AB596" s="1" t="s">
        <v>852</v>
      </c>
      <c r="AC596" s="1" t="s">
        <v>853</v>
      </c>
      <c r="AD596" s="1" t="s">
        <v>43</v>
      </c>
    </row>
    <row r="597" spans="1:30" x14ac:dyDescent="0.2">
      <c r="A597" s="1" t="str">
        <f t="shared" si="18"/>
        <v>21C000113815</v>
      </c>
      <c r="B597" s="1" t="s">
        <v>28</v>
      </c>
      <c r="C597" s="1" t="s">
        <v>29</v>
      </c>
      <c r="D597" s="1" t="s">
        <v>30</v>
      </c>
      <c r="E597" s="1" t="s">
        <v>31</v>
      </c>
      <c r="F597" s="1" t="s">
        <v>3130</v>
      </c>
      <c r="G597" s="1" t="s">
        <v>3131</v>
      </c>
      <c r="H597" s="1" t="s">
        <v>1183</v>
      </c>
      <c r="I597" s="1" t="s">
        <v>3132</v>
      </c>
      <c r="J597" s="1" t="s">
        <v>3611</v>
      </c>
      <c r="K597" s="1" t="s">
        <v>846</v>
      </c>
      <c r="L597" s="1" t="s">
        <v>3586</v>
      </c>
      <c r="M597" s="1" t="s">
        <v>3607</v>
      </c>
      <c r="N597" s="1" t="s">
        <v>66</v>
      </c>
      <c r="O597" s="1" t="s">
        <v>847</v>
      </c>
      <c r="P597" s="1" t="s">
        <v>392</v>
      </c>
      <c r="Q597" s="1" t="s">
        <v>114</v>
      </c>
      <c r="R597" s="1" t="s">
        <v>3612</v>
      </c>
      <c r="S597" s="1" t="str">
        <f t="shared" si="19"/>
        <v>ZELA MAMANI, HERNAN ELOY</v>
      </c>
      <c r="T597" s="1" t="s">
        <v>849</v>
      </c>
      <c r="U597" s="1" t="s">
        <v>850</v>
      </c>
      <c r="V597" s="1" t="s">
        <v>52</v>
      </c>
      <c r="W597" s="1" t="s">
        <v>276</v>
      </c>
      <c r="X597" s="3">
        <v>24267</v>
      </c>
      <c r="Y597" s="1" t="s">
        <v>3613</v>
      </c>
      <c r="Z597" s="3">
        <v>42736</v>
      </c>
      <c r="AA597" s="3">
        <v>42855</v>
      </c>
      <c r="AB597" s="1" t="s">
        <v>852</v>
      </c>
      <c r="AC597" s="1" t="s">
        <v>853</v>
      </c>
      <c r="AD597" s="1" t="s">
        <v>43</v>
      </c>
    </row>
    <row r="598" spans="1:30" x14ac:dyDescent="0.2">
      <c r="A598" s="1" t="str">
        <f t="shared" si="18"/>
        <v>21C000113836</v>
      </c>
      <c r="B598" s="1" t="s">
        <v>28</v>
      </c>
      <c r="C598" s="1" t="s">
        <v>29</v>
      </c>
      <c r="D598" s="1" t="s">
        <v>30</v>
      </c>
      <c r="E598" s="1" t="s">
        <v>31</v>
      </c>
      <c r="F598" s="1" t="s">
        <v>3130</v>
      </c>
      <c r="G598" s="1" t="s">
        <v>3131</v>
      </c>
      <c r="H598" s="1" t="s">
        <v>1183</v>
      </c>
      <c r="I598" s="1" t="s">
        <v>3132</v>
      </c>
      <c r="J598" s="1" t="s">
        <v>3614</v>
      </c>
      <c r="K598" s="1" t="s">
        <v>846</v>
      </c>
      <c r="L598" s="1" t="s">
        <v>3586</v>
      </c>
      <c r="M598" s="1" t="s">
        <v>3607</v>
      </c>
      <c r="N598" s="1" t="s">
        <v>66</v>
      </c>
      <c r="O598" s="1" t="s">
        <v>847</v>
      </c>
      <c r="P598" s="1" t="s">
        <v>37</v>
      </c>
      <c r="Q598" s="1" t="s">
        <v>592</v>
      </c>
      <c r="R598" s="1" t="s">
        <v>3615</v>
      </c>
      <c r="S598" s="1" t="str">
        <f t="shared" si="19"/>
        <v>ROQUE ESTEBA, TITO MANUEL</v>
      </c>
      <c r="T598" s="1" t="s">
        <v>849</v>
      </c>
      <c r="U598" s="1" t="s">
        <v>850</v>
      </c>
      <c r="V598" s="1" t="s">
        <v>52</v>
      </c>
      <c r="W598" s="1" t="s">
        <v>276</v>
      </c>
      <c r="X598" s="3">
        <v>24962</v>
      </c>
      <c r="Y598" s="1" t="s">
        <v>3616</v>
      </c>
      <c r="Z598" s="3">
        <v>42736</v>
      </c>
      <c r="AA598" s="3">
        <v>42855</v>
      </c>
      <c r="AB598" s="1" t="s">
        <v>852</v>
      </c>
      <c r="AC598" s="1" t="s">
        <v>853</v>
      </c>
      <c r="AD598" s="1" t="s">
        <v>43</v>
      </c>
    </row>
    <row r="599" spans="1:30" x14ac:dyDescent="0.2">
      <c r="A599" s="1" t="str">
        <f t="shared" si="18"/>
        <v>1113114471E2</v>
      </c>
      <c r="B599" s="1" t="s">
        <v>28</v>
      </c>
      <c r="C599" s="1" t="s">
        <v>29</v>
      </c>
      <c r="D599" s="1" t="s">
        <v>30</v>
      </c>
      <c r="E599" s="1" t="s">
        <v>31</v>
      </c>
      <c r="F599" s="1" t="s">
        <v>3617</v>
      </c>
      <c r="G599" s="1" t="s">
        <v>3618</v>
      </c>
      <c r="H599" s="1" t="s">
        <v>1183</v>
      </c>
      <c r="I599" s="1" t="s">
        <v>3619</v>
      </c>
      <c r="J599" s="1" t="s">
        <v>3620</v>
      </c>
      <c r="K599" s="1" t="s">
        <v>32</v>
      </c>
      <c r="L599" s="1" t="s">
        <v>33</v>
      </c>
      <c r="M599" s="1" t="s">
        <v>34</v>
      </c>
      <c r="N599" s="1" t="s">
        <v>35</v>
      </c>
      <c r="O599" s="1" t="s">
        <v>3621</v>
      </c>
      <c r="P599" s="1" t="s">
        <v>82</v>
      </c>
      <c r="Q599" s="1" t="s">
        <v>1433</v>
      </c>
      <c r="R599" s="1" t="s">
        <v>995</v>
      </c>
      <c r="S599" s="1" t="str">
        <f t="shared" si="19"/>
        <v>QUISPE SAIRITUPA, RUBEN</v>
      </c>
      <c r="T599" s="1" t="s">
        <v>63</v>
      </c>
      <c r="U599" s="1" t="s">
        <v>39</v>
      </c>
      <c r="V599" s="1" t="s">
        <v>112</v>
      </c>
      <c r="W599" s="1" t="s">
        <v>3622</v>
      </c>
      <c r="X599" s="3">
        <v>25996</v>
      </c>
      <c r="Y599" s="1" t="s">
        <v>3623</v>
      </c>
      <c r="Z599" s="3">
        <v>42064</v>
      </c>
      <c r="AA599" s="3">
        <v>43524</v>
      </c>
      <c r="AB599" s="1" t="s">
        <v>41</v>
      </c>
      <c r="AC599" s="1" t="s">
        <v>42</v>
      </c>
      <c r="AD599" s="1" t="s">
        <v>43</v>
      </c>
    </row>
    <row r="600" spans="1:30" x14ac:dyDescent="0.2">
      <c r="A600" s="1" t="str">
        <f t="shared" si="18"/>
        <v>1113114481E7</v>
      </c>
      <c r="B600" s="1" t="s">
        <v>28</v>
      </c>
      <c r="C600" s="1" t="s">
        <v>29</v>
      </c>
      <c r="D600" s="1" t="s">
        <v>30</v>
      </c>
      <c r="E600" s="1" t="s">
        <v>31</v>
      </c>
      <c r="F600" s="1" t="s">
        <v>3617</v>
      </c>
      <c r="G600" s="1" t="s">
        <v>3618</v>
      </c>
      <c r="H600" s="1" t="s">
        <v>1183</v>
      </c>
      <c r="I600" s="1" t="s">
        <v>3619</v>
      </c>
      <c r="J600" s="1" t="s">
        <v>3624</v>
      </c>
      <c r="K600" s="1" t="s">
        <v>32</v>
      </c>
      <c r="L600" s="1" t="s">
        <v>33</v>
      </c>
      <c r="M600" s="1" t="s">
        <v>776</v>
      </c>
      <c r="N600" s="1" t="s">
        <v>35</v>
      </c>
      <c r="O600" s="1" t="s">
        <v>3625</v>
      </c>
      <c r="P600" s="1" t="s">
        <v>182</v>
      </c>
      <c r="Q600" s="1" t="s">
        <v>382</v>
      </c>
      <c r="R600" s="1" t="s">
        <v>3626</v>
      </c>
      <c r="S600" s="1" t="str">
        <f t="shared" si="19"/>
        <v>LOZA FERNANDEZ, WIGBERTO</v>
      </c>
      <c r="T600" s="1" t="s">
        <v>50</v>
      </c>
      <c r="U600" s="1" t="s">
        <v>39</v>
      </c>
      <c r="V600" s="1" t="s">
        <v>40</v>
      </c>
      <c r="W600" s="1" t="s">
        <v>3627</v>
      </c>
      <c r="X600" s="3">
        <v>24332</v>
      </c>
      <c r="Y600" s="1" t="s">
        <v>3628</v>
      </c>
      <c r="Z600" s="3">
        <v>41913</v>
      </c>
      <c r="AA600" s="3">
        <v>43373</v>
      </c>
      <c r="AB600" s="1" t="s">
        <v>41</v>
      </c>
      <c r="AC600" s="1" t="s">
        <v>42</v>
      </c>
      <c r="AD600" s="1" t="s">
        <v>43</v>
      </c>
    </row>
    <row r="601" spans="1:30" x14ac:dyDescent="0.2">
      <c r="A601" s="1" t="str">
        <f t="shared" si="18"/>
        <v>1113114481E8</v>
      </c>
      <c r="B601" s="1" t="s">
        <v>28</v>
      </c>
      <c r="C601" s="1" t="s">
        <v>29</v>
      </c>
      <c r="D601" s="1" t="s">
        <v>30</v>
      </c>
      <c r="E601" s="1" t="s">
        <v>31</v>
      </c>
      <c r="F601" s="1" t="s">
        <v>3617</v>
      </c>
      <c r="G601" s="1" t="s">
        <v>3618</v>
      </c>
      <c r="H601" s="1" t="s">
        <v>1183</v>
      </c>
      <c r="I601" s="1" t="s">
        <v>3619</v>
      </c>
      <c r="J601" s="1" t="s">
        <v>3629</v>
      </c>
      <c r="K601" s="1" t="s">
        <v>32</v>
      </c>
      <c r="L601" s="1" t="s">
        <v>33</v>
      </c>
      <c r="M601" s="1" t="s">
        <v>776</v>
      </c>
      <c r="N601" s="1" t="s">
        <v>35</v>
      </c>
      <c r="O601" s="1" t="s">
        <v>3630</v>
      </c>
      <c r="P601" s="1" t="s">
        <v>125</v>
      </c>
      <c r="Q601" s="1" t="s">
        <v>85</v>
      </c>
      <c r="R601" s="1" t="s">
        <v>3631</v>
      </c>
      <c r="S601" s="1" t="str">
        <f t="shared" si="19"/>
        <v>BELTRAN PINEDA, LUDWING BRUNO</v>
      </c>
      <c r="T601" s="1" t="s">
        <v>63</v>
      </c>
      <c r="U601" s="1" t="s">
        <v>39</v>
      </c>
      <c r="V601" s="1" t="s">
        <v>112</v>
      </c>
      <c r="W601" s="1" t="s">
        <v>3632</v>
      </c>
      <c r="X601" s="3">
        <v>28512</v>
      </c>
      <c r="Y601" s="1" t="s">
        <v>3633</v>
      </c>
      <c r="Z601" s="3">
        <v>42064</v>
      </c>
      <c r="AA601" s="3">
        <v>43524</v>
      </c>
      <c r="AB601" s="1" t="s">
        <v>41</v>
      </c>
      <c r="AC601" s="1" t="s">
        <v>42</v>
      </c>
      <c r="AD601" s="1" t="s">
        <v>43</v>
      </c>
    </row>
    <row r="602" spans="1:30" x14ac:dyDescent="0.2">
      <c r="A602" s="1" t="str">
        <f t="shared" si="18"/>
        <v>1113114411E3</v>
      </c>
      <c r="B602" s="1" t="s">
        <v>28</v>
      </c>
      <c r="C602" s="1" t="s">
        <v>29</v>
      </c>
      <c r="D602" s="1" t="s">
        <v>30</v>
      </c>
      <c r="E602" s="1" t="s">
        <v>31</v>
      </c>
      <c r="F602" s="1" t="s">
        <v>3617</v>
      </c>
      <c r="G602" s="1" t="s">
        <v>3618</v>
      </c>
      <c r="H602" s="1" t="s">
        <v>1183</v>
      </c>
      <c r="I602" s="1" t="s">
        <v>3619</v>
      </c>
      <c r="J602" s="1" t="s">
        <v>3634</v>
      </c>
      <c r="K602" s="1" t="s">
        <v>32</v>
      </c>
      <c r="L602" s="1" t="s">
        <v>1326</v>
      </c>
      <c r="M602" s="1" t="s">
        <v>1876</v>
      </c>
      <c r="N602" s="1" t="s">
        <v>765</v>
      </c>
      <c r="O602" s="1" t="s">
        <v>3635</v>
      </c>
      <c r="P602" s="1" t="s">
        <v>121</v>
      </c>
      <c r="Q602" s="1" t="s">
        <v>3636</v>
      </c>
      <c r="R602" s="1" t="s">
        <v>3637</v>
      </c>
      <c r="S602" s="1" t="str">
        <f t="shared" si="19"/>
        <v>PAREDES RUBIN DE CELIS, DORIS ROXANA</v>
      </c>
      <c r="T602" s="1" t="s">
        <v>55</v>
      </c>
      <c r="U602" s="1" t="s">
        <v>39</v>
      </c>
      <c r="V602" s="1" t="s">
        <v>52</v>
      </c>
      <c r="W602" s="1" t="s">
        <v>3638</v>
      </c>
      <c r="X602" s="3">
        <v>22737</v>
      </c>
      <c r="Y602" s="1" t="s">
        <v>3639</v>
      </c>
      <c r="Z602" s="3">
        <v>42795</v>
      </c>
      <c r="AA602" s="3">
        <v>43100</v>
      </c>
      <c r="AB602" s="1" t="s">
        <v>41</v>
      </c>
      <c r="AC602" s="1" t="s">
        <v>42</v>
      </c>
      <c r="AD602" s="1" t="s">
        <v>43</v>
      </c>
    </row>
    <row r="603" spans="1:30" x14ac:dyDescent="0.2">
      <c r="A603" s="1" t="str">
        <f t="shared" si="18"/>
        <v>1113114481E2</v>
      </c>
      <c r="B603" s="1" t="s">
        <v>28</v>
      </c>
      <c r="C603" s="1" t="s">
        <v>29</v>
      </c>
      <c r="D603" s="1" t="s">
        <v>30</v>
      </c>
      <c r="E603" s="1" t="s">
        <v>31</v>
      </c>
      <c r="F603" s="1" t="s">
        <v>3617</v>
      </c>
      <c r="G603" s="1" t="s">
        <v>3618</v>
      </c>
      <c r="H603" s="1" t="s">
        <v>1183</v>
      </c>
      <c r="I603" s="1" t="s">
        <v>3619</v>
      </c>
      <c r="J603" s="1" t="s">
        <v>3640</v>
      </c>
      <c r="K603" s="1" t="s">
        <v>32</v>
      </c>
      <c r="L603" s="1" t="s">
        <v>1326</v>
      </c>
      <c r="M603" s="1" t="s">
        <v>1327</v>
      </c>
      <c r="N603" s="1" t="s">
        <v>765</v>
      </c>
      <c r="O603" s="1" t="s">
        <v>3641</v>
      </c>
      <c r="P603" s="1" t="s">
        <v>346</v>
      </c>
      <c r="Q603" s="1" t="s">
        <v>121</v>
      </c>
      <c r="R603" s="1" t="s">
        <v>3642</v>
      </c>
      <c r="S603" s="1" t="str">
        <f t="shared" si="19"/>
        <v>HUAMAN PAREDES, WERNER ALBERT</v>
      </c>
      <c r="T603" s="1" t="s">
        <v>63</v>
      </c>
      <c r="U603" s="1" t="s">
        <v>39</v>
      </c>
      <c r="V603" s="1" t="s">
        <v>52</v>
      </c>
      <c r="W603" s="1" t="s">
        <v>3643</v>
      </c>
      <c r="X603" s="3">
        <v>22964</v>
      </c>
      <c r="Y603" s="1" t="s">
        <v>3644</v>
      </c>
      <c r="Z603" s="3">
        <v>42795</v>
      </c>
      <c r="AA603" s="3">
        <v>43100</v>
      </c>
      <c r="AB603" s="1" t="s">
        <v>41</v>
      </c>
      <c r="AC603" s="1" t="s">
        <v>42</v>
      </c>
      <c r="AD603" s="1" t="s">
        <v>43</v>
      </c>
    </row>
    <row r="604" spans="1:30" x14ac:dyDescent="0.2">
      <c r="A604" s="1" t="str">
        <f t="shared" si="18"/>
        <v>1113114481E3</v>
      </c>
      <c r="B604" s="1" t="s">
        <v>28</v>
      </c>
      <c r="C604" s="1" t="s">
        <v>29</v>
      </c>
      <c r="D604" s="1" t="s">
        <v>30</v>
      </c>
      <c r="E604" s="1" t="s">
        <v>31</v>
      </c>
      <c r="F604" s="1" t="s">
        <v>3617</v>
      </c>
      <c r="G604" s="1" t="s">
        <v>3618</v>
      </c>
      <c r="H604" s="1" t="s">
        <v>1183</v>
      </c>
      <c r="I604" s="1" t="s">
        <v>3619</v>
      </c>
      <c r="J604" s="1" t="s">
        <v>3645</v>
      </c>
      <c r="K604" s="1" t="s">
        <v>32</v>
      </c>
      <c r="L604" s="1" t="s">
        <v>1326</v>
      </c>
      <c r="M604" s="1" t="s">
        <v>1327</v>
      </c>
      <c r="N604" s="1" t="s">
        <v>765</v>
      </c>
      <c r="O604" s="1" t="s">
        <v>3646</v>
      </c>
      <c r="P604" s="1" t="s">
        <v>82</v>
      </c>
      <c r="Q604" s="1" t="s">
        <v>233</v>
      </c>
      <c r="R604" s="1" t="s">
        <v>683</v>
      </c>
      <c r="S604" s="1" t="str">
        <f t="shared" si="19"/>
        <v>QUISPE CASTILLO, EDWIN</v>
      </c>
      <c r="T604" s="1" t="s">
        <v>63</v>
      </c>
      <c r="U604" s="1" t="s">
        <v>39</v>
      </c>
      <c r="V604" s="1" t="s">
        <v>52</v>
      </c>
      <c r="W604" s="1" t="s">
        <v>3647</v>
      </c>
      <c r="X604" s="3">
        <v>23720</v>
      </c>
      <c r="Y604" s="1" t="s">
        <v>3648</v>
      </c>
      <c r="Z604" s="3">
        <v>42795</v>
      </c>
      <c r="AA604" s="3">
        <v>43100</v>
      </c>
      <c r="AB604" s="1" t="s">
        <v>41</v>
      </c>
      <c r="AC604" s="1" t="s">
        <v>42</v>
      </c>
      <c r="AD604" s="1" t="s">
        <v>43</v>
      </c>
    </row>
    <row r="605" spans="1:30" x14ac:dyDescent="0.2">
      <c r="A605" s="1" t="str">
        <f t="shared" si="18"/>
        <v>1113114491E3</v>
      </c>
      <c r="B605" s="1" t="s">
        <v>28</v>
      </c>
      <c r="C605" s="1" t="s">
        <v>29</v>
      </c>
      <c r="D605" s="1" t="s">
        <v>30</v>
      </c>
      <c r="E605" s="1" t="s">
        <v>31</v>
      </c>
      <c r="F605" s="1" t="s">
        <v>3617</v>
      </c>
      <c r="G605" s="1" t="s">
        <v>3618</v>
      </c>
      <c r="H605" s="1" t="s">
        <v>1183</v>
      </c>
      <c r="I605" s="1" t="s">
        <v>3619</v>
      </c>
      <c r="J605" s="1" t="s">
        <v>3649</v>
      </c>
      <c r="K605" s="1" t="s">
        <v>32</v>
      </c>
      <c r="L605" s="1" t="s">
        <v>1326</v>
      </c>
      <c r="M605" s="1" t="s">
        <v>1958</v>
      </c>
      <c r="N605" s="1" t="s">
        <v>765</v>
      </c>
      <c r="O605" s="1" t="s">
        <v>326</v>
      </c>
      <c r="P605" s="1" t="s">
        <v>165</v>
      </c>
      <c r="Q605" s="1" t="s">
        <v>328</v>
      </c>
      <c r="R605" s="1" t="s">
        <v>3650</v>
      </c>
      <c r="S605" s="1" t="str">
        <f t="shared" si="19"/>
        <v>PEREZ RODRIGUEZ, HERNAN OMAR</v>
      </c>
      <c r="T605" s="1" t="s">
        <v>63</v>
      </c>
      <c r="U605" s="1" t="s">
        <v>39</v>
      </c>
      <c r="V605" s="1" t="s">
        <v>52</v>
      </c>
      <c r="W605" s="1" t="s">
        <v>3651</v>
      </c>
      <c r="X605" s="3">
        <v>25553</v>
      </c>
      <c r="Y605" s="1" t="s">
        <v>3652</v>
      </c>
      <c r="Z605" s="3">
        <v>42795</v>
      </c>
      <c r="AA605" s="3">
        <v>43100</v>
      </c>
      <c r="AB605" s="1" t="s">
        <v>41</v>
      </c>
      <c r="AC605" s="1" t="s">
        <v>42</v>
      </c>
      <c r="AD605" s="1" t="s">
        <v>43</v>
      </c>
    </row>
    <row r="606" spans="1:30" x14ac:dyDescent="0.2">
      <c r="A606" s="1" t="str">
        <f t="shared" si="18"/>
        <v>1113114411E2</v>
      </c>
      <c r="B606" s="1" t="s">
        <v>28</v>
      </c>
      <c r="C606" s="1" t="s">
        <v>29</v>
      </c>
      <c r="D606" s="1" t="s">
        <v>30</v>
      </c>
      <c r="E606" s="1" t="s">
        <v>31</v>
      </c>
      <c r="F606" s="1" t="s">
        <v>3617</v>
      </c>
      <c r="G606" s="1" t="s">
        <v>3618</v>
      </c>
      <c r="H606" s="1" t="s">
        <v>1183</v>
      </c>
      <c r="I606" s="1" t="s">
        <v>3619</v>
      </c>
      <c r="J606" s="1" t="s">
        <v>3653</v>
      </c>
      <c r="K606" s="1" t="s">
        <v>32</v>
      </c>
      <c r="L606" s="1" t="s">
        <v>32</v>
      </c>
      <c r="M606" s="1" t="s">
        <v>45</v>
      </c>
      <c r="N606" s="1" t="s">
        <v>66</v>
      </c>
      <c r="O606" s="1" t="s">
        <v>3654</v>
      </c>
      <c r="P606" s="1" t="s">
        <v>1811</v>
      </c>
      <c r="Q606" s="1" t="s">
        <v>139</v>
      </c>
      <c r="R606" s="1" t="s">
        <v>3655</v>
      </c>
      <c r="S606" s="1" t="str">
        <f t="shared" si="19"/>
        <v>PAEZ MACHACA, JAVIER</v>
      </c>
      <c r="T606" s="1" t="s">
        <v>69</v>
      </c>
      <c r="U606" s="1" t="s">
        <v>51</v>
      </c>
      <c r="V606" s="1" t="s">
        <v>52</v>
      </c>
      <c r="W606" s="1" t="s">
        <v>3656</v>
      </c>
      <c r="X606" s="3">
        <v>29058</v>
      </c>
      <c r="Y606" s="1" t="s">
        <v>3657</v>
      </c>
      <c r="Z606" s="3">
        <v>42849</v>
      </c>
      <c r="AA606" s="3">
        <v>42933</v>
      </c>
      <c r="AB606" s="1" t="s">
        <v>324</v>
      </c>
      <c r="AC606" s="1" t="s">
        <v>71</v>
      </c>
      <c r="AD606" s="1" t="s">
        <v>43</v>
      </c>
    </row>
    <row r="607" spans="1:30" x14ac:dyDescent="0.2">
      <c r="A607" s="1" t="str">
        <f t="shared" si="18"/>
        <v>1113114411E2</v>
      </c>
      <c r="B607" s="1" t="s">
        <v>28</v>
      </c>
      <c r="C607" s="1" t="s">
        <v>29</v>
      </c>
      <c r="D607" s="1" t="s">
        <v>30</v>
      </c>
      <c r="E607" s="1" t="s">
        <v>31</v>
      </c>
      <c r="F607" s="1" t="s">
        <v>3617</v>
      </c>
      <c r="G607" s="1" t="s">
        <v>3618</v>
      </c>
      <c r="H607" s="1" t="s">
        <v>1183</v>
      </c>
      <c r="I607" s="1" t="s">
        <v>3619</v>
      </c>
      <c r="J607" s="1" t="s">
        <v>3653</v>
      </c>
      <c r="K607" s="1" t="s">
        <v>32</v>
      </c>
      <c r="L607" s="1" t="s">
        <v>32</v>
      </c>
      <c r="M607" s="1" t="s">
        <v>45</v>
      </c>
      <c r="N607" s="1" t="s">
        <v>46</v>
      </c>
      <c r="O607" s="1" t="s">
        <v>3658</v>
      </c>
      <c r="P607" s="1" t="s">
        <v>82</v>
      </c>
      <c r="Q607" s="1" t="s">
        <v>407</v>
      </c>
      <c r="R607" s="1" t="s">
        <v>949</v>
      </c>
      <c r="S607" s="1" t="str">
        <f t="shared" si="19"/>
        <v>QUISPE ALEJO, DONATO</v>
      </c>
      <c r="T607" s="1" t="s">
        <v>55</v>
      </c>
      <c r="U607" s="1" t="s">
        <v>51</v>
      </c>
      <c r="V607" s="1" t="s">
        <v>325</v>
      </c>
      <c r="W607" s="1" t="s">
        <v>3659</v>
      </c>
      <c r="X607" s="3">
        <v>24041</v>
      </c>
      <c r="Y607" s="1" t="s">
        <v>3660</v>
      </c>
      <c r="Z607" s="3">
        <v>42844</v>
      </c>
      <c r="AA607" s="3">
        <v>42933</v>
      </c>
      <c r="AB607" s="1" t="s">
        <v>41</v>
      </c>
      <c r="AC607" s="1" t="s">
        <v>42</v>
      </c>
      <c r="AD607" s="1" t="s">
        <v>43</v>
      </c>
    </row>
    <row r="608" spans="1:30" x14ac:dyDescent="0.2">
      <c r="A608" s="1" t="str">
        <f t="shared" si="18"/>
        <v>1113114411E4</v>
      </c>
      <c r="B608" s="1" t="s">
        <v>28</v>
      </c>
      <c r="C608" s="1" t="s">
        <v>29</v>
      </c>
      <c r="D608" s="1" t="s">
        <v>30</v>
      </c>
      <c r="E608" s="1" t="s">
        <v>31</v>
      </c>
      <c r="F608" s="1" t="s">
        <v>3617</v>
      </c>
      <c r="G608" s="1" t="s">
        <v>3618</v>
      </c>
      <c r="H608" s="1" t="s">
        <v>1183</v>
      </c>
      <c r="I608" s="1" t="s">
        <v>3619</v>
      </c>
      <c r="J608" s="1" t="s">
        <v>3661</v>
      </c>
      <c r="K608" s="1" t="s">
        <v>32</v>
      </c>
      <c r="L608" s="1" t="s">
        <v>32</v>
      </c>
      <c r="M608" s="1" t="s">
        <v>45</v>
      </c>
      <c r="N608" s="1" t="s">
        <v>46</v>
      </c>
      <c r="O608" s="1" t="s">
        <v>3662</v>
      </c>
      <c r="P608" s="1" t="s">
        <v>3663</v>
      </c>
      <c r="Q608" s="1" t="s">
        <v>233</v>
      </c>
      <c r="R608" s="1" t="s">
        <v>3664</v>
      </c>
      <c r="S608" s="1" t="str">
        <f t="shared" si="19"/>
        <v>ESTEVEZ CASTILLO, MARIBEL SOLEDAD</v>
      </c>
      <c r="T608" s="1" t="s">
        <v>50</v>
      </c>
      <c r="U608" s="1" t="s">
        <v>51</v>
      </c>
      <c r="V608" s="1" t="s">
        <v>52</v>
      </c>
      <c r="W608" s="1" t="s">
        <v>3665</v>
      </c>
      <c r="X608" s="3">
        <v>24602</v>
      </c>
      <c r="Y608" s="1" t="s">
        <v>3666</v>
      </c>
      <c r="Z608" s="3">
        <v>42065</v>
      </c>
      <c r="AB608" s="1" t="s">
        <v>41</v>
      </c>
      <c r="AC608" s="1" t="s">
        <v>42</v>
      </c>
      <c r="AD608" s="1" t="s">
        <v>43</v>
      </c>
    </row>
    <row r="609" spans="1:30" x14ac:dyDescent="0.2">
      <c r="A609" s="1" t="str">
        <f t="shared" si="18"/>
        <v>1113114411E6</v>
      </c>
      <c r="B609" s="1" t="s">
        <v>28</v>
      </c>
      <c r="C609" s="1" t="s">
        <v>29</v>
      </c>
      <c r="D609" s="1" t="s">
        <v>30</v>
      </c>
      <c r="E609" s="1" t="s">
        <v>31</v>
      </c>
      <c r="F609" s="1" t="s">
        <v>3617</v>
      </c>
      <c r="G609" s="1" t="s">
        <v>3618</v>
      </c>
      <c r="H609" s="1" t="s">
        <v>1183</v>
      </c>
      <c r="I609" s="1" t="s">
        <v>3619</v>
      </c>
      <c r="J609" s="1" t="s">
        <v>3667</v>
      </c>
      <c r="K609" s="1" t="s">
        <v>32</v>
      </c>
      <c r="L609" s="1" t="s">
        <v>32</v>
      </c>
      <c r="M609" s="1" t="s">
        <v>45</v>
      </c>
      <c r="N609" s="1" t="s">
        <v>46</v>
      </c>
      <c r="O609" s="1" t="s">
        <v>56</v>
      </c>
      <c r="P609" s="1" t="s">
        <v>92</v>
      </c>
      <c r="Q609" s="1" t="s">
        <v>361</v>
      </c>
      <c r="R609" s="1" t="s">
        <v>945</v>
      </c>
      <c r="S609" s="1" t="str">
        <f t="shared" si="19"/>
        <v>CACERES QUENTA, PORFIRIO</v>
      </c>
      <c r="T609" s="1" t="s">
        <v>55</v>
      </c>
      <c r="U609" s="1" t="s">
        <v>51</v>
      </c>
      <c r="V609" s="1" t="s">
        <v>52</v>
      </c>
      <c r="W609" s="1" t="s">
        <v>3668</v>
      </c>
      <c r="X609" s="3">
        <v>20343</v>
      </c>
      <c r="Y609" s="1" t="s">
        <v>3669</v>
      </c>
      <c r="AB609" s="1" t="s">
        <v>41</v>
      </c>
      <c r="AC609" s="1" t="s">
        <v>42</v>
      </c>
      <c r="AD609" s="1" t="s">
        <v>43</v>
      </c>
    </row>
    <row r="610" spans="1:30" x14ac:dyDescent="0.2">
      <c r="A610" s="1" t="str">
        <f t="shared" si="18"/>
        <v>1113114411E7</v>
      </c>
      <c r="B610" s="1" t="s">
        <v>28</v>
      </c>
      <c r="C610" s="1" t="s">
        <v>29</v>
      </c>
      <c r="D610" s="1" t="s">
        <v>30</v>
      </c>
      <c r="E610" s="1" t="s">
        <v>31</v>
      </c>
      <c r="F610" s="1" t="s">
        <v>3617</v>
      </c>
      <c r="G610" s="1" t="s">
        <v>3618</v>
      </c>
      <c r="H610" s="1" t="s">
        <v>1183</v>
      </c>
      <c r="I610" s="1" t="s">
        <v>3619</v>
      </c>
      <c r="J610" s="1" t="s">
        <v>3670</v>
      </c>
      <c r="K610" s="1" t="s">
        <v>32</v>
      </c>
      <c r="L610" s="1" t="s">
        <v>32</v>
      </c>
      <c r="M610" s="1" t="s">
        <v>45</v>
      </c>
      <c r="N610" s="1" t="s">
        <v>46</v>
      </c>
      <c r="O610" s="1" t="s">
        <v>56</v>
      </c>
      <c r="P610" s="1" t="s">
        <v>342</v>
      </c>
      <c r="Q610" s="1" t="s">
        <v>170</v>
      </c>
      <c r="R610" s="1" t="s">
        <v>118</v>
      </c>
      <c r="S610" s="1" t="str">
        <f t="shared" si="19"/>
        <v>CALISAYA COYLA, MERY</v>
      </c>
      <c r="T610" s="1" t="s">
        <v>50</v>
      </c>
      <c r="U610" s="1" t="s">
        <v>51</v>
      </c>
      <c r="V610" s="1" t="s">
        <v>52</v>
      </c>
      <c r="W610" s="1" t="s">
        <v>3671</v>
      </c>
      <c r="X610" s="3">
        <v>23013</v>
      </c>
      <c r="Y610" s="1" t="s">
        <v>3672</v>
      </c>
      <c r="AB610" s="1" t="s">
        <v>41</v>
      </c>
      <c r="AC610" s="1" t="s">
        <v>42</v>
      </c>
      <c r="AD610" s="1" t="s">
        <v>43</v>
      </c>
    </row>
    <row r="611" spans="1:30" x14ac:dyDescent="0.2">
      <c r="A611" s="1" t="str">
        <f t="shared" si="18"/>
        <v>1113114411E9</v>
      </c>
      <c r="B611" s="1" t="s">
        <v>28</v>
      </c>
      <c r="C611" s="1" t="s">
        <v>29</v>
      </c>
      <c r="D611" s="1" t="s">
        <v>30</v>
      </c>
      <c r="E611" s="1" t="s">
        <v>31</v>
      </c>
      <c r="F611" s="1" t="s">
        <v>3617</v>
      </c>
      <c r="G611" s="1" t="s">
        <v>3618</v>
      </c>
      <c r="H611" s="1" t="s">
        <v>1183</v>
      </c>
      <c r="I611" s="1" t="s">
        <v>3619</v>
      </c>
      <c r="J611" s="1" t="s">
        <v>3673</v>
      </c>
      <c r="K611" s="1" t="s">
        <v>32</v>
      </c>
      <c r="L611" s="1" t="s">
        <v>32</v>
      </c>
      <c r="M611" s="1" t="s">
        <v>45</v>
      </c>
      <c r="N611" s="1" t="s">
        <v>46</v>
      </c>
      <c r="O611" s="1" t="s">
        <v>56</v>
      </c>
      <c r="P611" s="1" t="s">
        <v>535</v>
      </c>
      <c r="Q611" s="1" t="s">
        <v>603</v>
      </c>
      <c r="R611" s="1" t="s">
        <v>3674</v>
      </c>
      <c r="S611" s="1" t="str">
        <f t="shared" si="19"/>
        <v>CALSIN CALLA, ELSA CEFERINA</v>
      </c>
      <c r="T611" s="1" t="s">
        <v>63</v>
      </c>
      <c r="U611" s="1" t="s">
        <v>51</v>
      </c>
      <c r="V611" s="1" t="s">
        <v>52</v>
      </c>
      <c r="W611" s="1" t="s">
        <v>3675</v>
      </c>
      <c r="X611" s="3">
        <v>23249</v>
      </c>
      <c r="Y611" s="1" t="s">
        <v>3676</v>
      </c>
      <c r="AB611" s="1" t="s">
        <v>41</v>
      </c>
      <c r="AC611" s="1" t="s">
        <v>42</v>
      </c>
      <c r="AD611" s="1" t="s">
        <v>43</v>
      </c>
    </row>
    <row r="612" spans="1:30" x14ac:dyDescent="0.2">
      <c r="A612" s="1" t="str">
        <f t="shared" si="18"/>
        <v>1113114421E1</v>
      </c>
      <c r="B612" s="1" t="s">
        <v>28</v>
      </c>
      <c r="C612" s="1" t="s">
        <v>29</v>
      </c>
      <c r="D612" s="1" t="s">
        <v>30</v>
      </c>
      <c r="E612" s="1" t="s">
        <v>31</v>
      </c>
      <c r="F612" s="1" t="s">
        <v>3617</v>
      </c>
      <c r="G612" s="1" t="s">
        <v>3618</v>
      </c>
      <c r="H612" s="1" t="s">
        <v>1183</v>
      </c>
      <c r="I612" s="1" t="s">
        <v>3619</v>
      </c>
      <c r="J612" s="1" t="s">
        <v>3677</v>
      </c>
      <c r="K612" s="1" t="s">
        <v>32</v>
      </c>
      <c r="L612" s="1" t="s">
        <v>32</v>
      </c>
      <c r="M612" s="1" t="s">
        <v>45</v>
      </c>
      <c r="N612" s="1" t="s">
        <v>66</v>
      </c>
      <c r="O612" s="1" t="s">
        <v>3678</v>
      </c>
      <c r="P612" s="1" t="s">
        <v>316</v>
      </c>
      <c r="Q612" s="1" t="s">
        <v>61</v>
      </c>
      <c r="R612" s="1" t="s">
        <v>995</v>
      </c>
      <c r="S612" s="1" t="str">
        <f t="shared" si="19"/>
        <v>FIGUEROA VILCA, RUBEN</v>
      </c>
      <c r="T612" s="1" t="s">
        <v>69</v>
      </c>
      <c r="U612" s="1" t="s">
        <v>51</v>
      </c>
      <c r="V612" s="1" t="s">
        <v>52</v>
      </c>
      <c r="W612" s="1" t="s">
        <v>3679</v>
      </c>
      <c r="X612" s="3">
        <v>31328</v>
      </c>
      <c r="Y612" s="1" t="s">
        <v>3680</v>
      </c>
      <c r="Z612" s="3">
        <v>42795</v>
      </c>
      <c r="AA612" s="3">
        <v>43100</v>
      </c>
      <c r="AB612" s="1" t="s">
        <v>41</v>
      </c>
      <c r="AC612" s="1" t="s">
        <v>71</v>
      </c>
      <c r="AD612" s="1" t="s">
        <v>43</v>
      </c>
    </row>
    <row r="613" spans="1:30" x14ac:dyDescent="0.2">
      <c r="A613" s="1" t="str">
        <f t="shared" si="18"/>
        <v>1113114421E2</v>
      </c>
      <c r="B613" s="1" t="s">
        <v>28</v>
      </c>
      <c r="C613" s="1" t="s">
        <v>29</v>
      </c>
      <c r="D613" s="1" t="s">
        <v>30</v>
      </c>
      <c r="E613" s="1" t="s">
        <v>31</v>
      </c>
      <c r="F613" s="1" t="s">
        <v>3617</v>
      </c>
      <c r="G613" s="1" t="s">
        <v>3618</v>
      </c>
      <c r="H613" s="1" t="s">
        <v>1183</v>
      </c>
      <c r="I613" s="1" t="s">
        <v>3619</v>
      </c>
      <c r="J613" s="1" t="s">
        <v>3681</v>
      </c>
      <c r="K613" s="1" t="s">
        <v>32</v>
      </c>
      <c r="L613" s="1" t="s">
        <v>32</v>
      </c>
      <c r="M613" s="1" t="s">
        <v>45</v>
      </c>
      <c r="N613" s="1" t="s">
        <v>46</v>
      </c>
      <c r="O613" s="1" t="s">
        <v>56</v>
      </c>
      <c r="P613" s="1" t="s">
        <v>250</v>
      </c>
      <c r="Q613" s="1" t="s">
        <v>663</v>
      </c>
      <c r="R613" s="1" t="s">
        <v>3682</v>
      </c>
      <c r="S613" s="1" t="str">
        <f t="shared" si="19"/>
        <v>CHIPANA LOPE, AMADOR</v>
      </c>
      <c r="T613" s="1" t="s">
        <v>55</v>
      </c>
      <c r="U613" s="1" t="s">
        <v>51</v>
      </c>
      <c r="V613" s="1" t="s">
        <v>52</v>
      </c>
      <c r="W613" s="1" t="s">
        <v>3683</v>
      </c>
      <c r="X613" s="3">
        <v>21968</v>
      </c>
      <c r="Y613" s="1" t="s">
        <v>3684</v>
      </c>
      <c r="AB613" s="1" t="s">
        <v>41</v>
      </c>
      <c r="AC613" s="1" t="s">
        <v>42</v>
      </c>
      <c r="AD613" s="1" t="s">
        <v>43</v>
      </c>
    </row>
    <row r="614" spans="1:30" x14ac:dyDescent="0.2">
      <c r="A614" s="1" t="str">
        <f t="shared" si="18"/>
        <v>1113114421E3</v>
      </c>
      <c r="B614" s="1" t="s">
        <v>28</v>
      </c>
      <c r="C614" s="1" t="s">
        <v>29</v>
      </c>
      <c r="D614" s="1" t="s">
        <v>30</v>
      </c>
      <c r="E614" s="1" t="s">
        <v>31</v>
      </c>
      <c r="F614" s="1" t="s">
        <v>3617</v>
      </c>
      <c r="G614" s="1" t="s">
        <v>3618</v>
      </c>
      <c r="H614" s="1" t="s">
        <v>1183</v>
      </c>
      <c r="I614" s="1" t="s">
        <v>3619</v>
      </c>
      <c r="J614" s="1" t="s">
        <v>3685</v>
      </c>
      <c r="K614" s="1" t="s">
        <v>32</v>
      </c>
      <c r="L614" s="1" t="s">
        <v>32</v>
      </c>
      <c r="M614" s="1" t="s">
        <v>45</v>
      </c>
      <c r="N614" s="1" t="s">
        <v>46</v>
      </c>
      <c r="O614" s="1" t="s">
        <v>56</v>
      </c>
      <c r="P614" s="1" t="s">
        <v>359</v>
      </c>
      <c r="Q614" s="1" t="s">
        <v>77</v>
      </c>
      <c r="R614" s="1" t="s">
        <v>3686</v>
      </c>
      <c r="S614" s="1" t="str">
        <f t="shared" si="19"/>
        <v>COLQUEHUANCA PONCE, MARLENY PATRICIA</v>
      </c>
      <c r="T614" s="1" t="s">
        <v>50</v>
      </c>
      <c r="U614" s="1" t="s">
        <v>51</v>
      </c>
      <c r="V614" s="1" t="s">
        <v>52</v>
      </c>
      <c r="W614" s="1" t="s">
        <v>3687</v>
      </c>
      <c r="X614" s="3">
        <v>24728</v>
      </c>
      <c r="Y614" s="1" t="s">
        <v>3688</v>
      </c>
      <c r="AB614" s="1" t="s">
        <v>41</v>
      </c>
      <c r="AC614" s="1" t="s">
        <v>42</v>
      </c>
      <c r="AD614" s="1" t="s">
        <v>43</v>
      </c>
    </row>
    <row r="615" spans="1:30" x14ac:dyDescent="0.2">
      <c r="A615" s="1" t="str">
        <f t="shared" si="18"/>
        <v>1113114421E4</v>
      </c>
      <c r="B615" s="1" t="s">
        <v>28</v>
      </c>
      <c r="C615" s="1" t="s">
        <v>29</v>
      </c>
      <c r="D615" s="1" t="s">
        <v>30</v>
      </c>
      <c r="E615" s="1" t="s">
        <v>31</v>
      </c>
      <c r="F615" s="1" t="s">
        <v>3617</v>
      </c>
      <c r="G615" s="1" t="s">
        <v>3618</v>
      </c>
      <c r="H615" s="1" t="s">
        <v>1183</v>
      </c>
      <c r="I615" s="1" t="s">
        <v>3619</v>
      </c>
      <c r="J615" s="1" t="s">
        <v>3689</v>
      </c>
      <c r="K615" s="1" t="s">
        <v>32</v>
      </c>
      <c r="L615" s="1" t="s">
        <v>32</v>
      </c>
      <c r="M615" s="1" t="s">
        <v>3690</v>
      </c>
      <c r="N615" s="1" t="s">
        <v>46</v>
      </c>
      <c r="O615" s="1" t="s">
        <v>56</v>
      </c>
      <c r="P615" s="1" t="s">
        <v>83</v>
      </c>
      <c r="Q615" s="1" t="s">
        <v>527</v>
      </c>
      <c r="R615" s="1" t="s">
        <v>1140</v>
      </c>
      <c r="S615" s="1" t="str">
        <f t="shared" si="19"/>
        <v>CONDORI BARREDA, PERCY</v>
      </c>
      <c r="T615" s="1" t="s">
        <v>63</v>
      </c>
      <c r="U615" s="1" t="s">
        <v>51</v>
      </c>
      <c r="V615" s="1" t="s">
        <v>3691</v>
      </c>
      <c r="W615" s="1" t="s">
        <v>3692</v>
      </c>
      <c r="X615" s="3">
        <v>25009</v>
      </c>
      <c r="Y615" s="1" t="s">
        <v>3693</v>
      </c>
      <c r="Z615" s="3">
        <v>42795</v>
      </c>
      <c r="AA615" s="3">
        <v>43100</v>
      </c>
      <c r="AB615" s="1" t="s">
        <v>41</v>
      </c>
      <c r="AC615" s="1" t="s">
        <v>42</v>
      </c>
      <c r="AD615" s="1" t="s">
        <v>43</v>
      </c>
    </row>
    <row r="616" spans="1:30" x14ac:dyDescent="0.2">
      <c r="A616" s="1" t="str">
        <f t="shared" si="18"/>
        <v>1113114421E4</v>
      </c>
      <c r="B616" s="1" t="s">
        <v>28</v>
      </c>
      <c r="C616" s="1" t="s">
        <v>29</v>
      </c>
      <c r="D616" s="1" t="s">
        <v>30</v>
      </c>
      <c r="E616" s="1" t="s">
        <v>31</v>
      </c>
      <c r="F616" s="1" t="s">
        <v>3617</v>
      </c>
      <c r="G616" s="1" t="s">
        <v>3618</v>
      </c>
      <c r="H616" s="1" t="s">
        <v>1183</v>
      </c>
      <c r="I616" s="1" t="s">
        <v>3619</v>
      </c>
      <c r="J616" s="1" t="s">
        <v>3689</v>
      </c>
      <c r="K616" s="1" t="s">
        <v>32</v>
      </c>
      <c r="L616" s="1" t="s">
        <v>32</v>
      </c>
      <c r="M616" s="1" t="s">
        <v>45</v>
      </c>
      <c r="N616" s="1" t="s">
        <v>66</v>
      </c>
      <c r="O616" s="1" t="s">
        <v>3694</v>
      </c>
      <c r="P616" s="1" t="s">
        <v>188</v>
      </c>
      <c r="Q616" s="1" t="s">
        <v>161</v>
      </c>
      <c r="R616" s="1" t="s">
        <v>3695</v>
      </c>
      <c r="S616" s="1" t="str">
        <f t="shared" si="19"/>
        <v>TITO RAMOS, NOAM JOSUE</v>
      </c>
      <c r="T616" s="1" t="s">
        <v>69</v>
      </c>
      <c r="U616" s="1" t="s">
        <v>860</v>
      </c>
      <c r="V616" s="1" t="s">
        <v>52</v>
      </c>
      <c r="W616" s="1" t="s">
        <v>3696</v>
      </c>
      <c r="X616" s="3">
        <v>34424</v>
      </c>
      <c r="Y616" s="1" t="s">
        <v>3697</v>
      </c>
      <c r="Z616" s="3">
        <v>42842</v>
      </c>
      <c r="AA616" s="3">
        <v>43100</v>
      </c>
      <c r="AB616" s="1" t="s">
        <v>324</v>
      </c>
      <c r="AC616" s="1" t="s">
        <v>71</v>
      </c>
      <c r="AD616" s="1" t="s">
        <v>43</v>
      </c>
    </row>
    <row r="617" spans="1:30" x14ac:dyDescent="0.2">
      <c r="A617" s="1" t="str">
        <f t="shared" si="18"/>
        <v>1113114421E5</v>
      </c>
      <c r="B617" s="1" t="s">
        <v>28</v>
      </c>
      <c r="C617" s="1" t="s">
        <v>29</v>
      </c>
      <c r="D617" s="1" t="s">
        <v>30</v>
      </c>
      <c r="E617" s="1" t="s">
        <v>31</v>
      </c>
      <c r="F617" s="1" t="s">
        <v>3617</v>
      </c>
      <c r="G617" s="1" t="s">
        <v>3618</v>
      </c>
      <c r="H617" s="1" t="s">
        <v>1183</v>
      </c>
      <c r="I617" s="1" t="s">
        <v>3619</v>
      </c>
      <c r="J617" s="1" t="s">
        <v>3698</v>
      </c>
      <c r="K617" s="1" t="s">
        <v>32</v>
      </c>
      <c r="L617" s="1" t="s">
        <v>32</v>
      </c>
      <c r="M617" s="1" t="s">
        <v>45</v>
      </c>
      <c r="N617" s="1" t="s">
        <v>46</v>
      </c>
      <c r="O617" s="1" t="s">
        <v>56</v>
      </c>
      <c r="P617" s="1" t="s">
        <v>83</v>
      </c>
      <c r="Q617" s="1" t="s">
        <v>233</v>
      </c>
      <c r="R617" s="1" t="s">
        <v>172</v>
      </c>
      <c r="S617" s="1" t="str">
        <f t="shared" si="19"/>
        <v>CONDORI CASTILLO, GUADALUPE</v>
      </c>
      <c r="T617" s="1" t="s">
        <v>50</v>
      </c>
      <c r="U617" s="1" t="s">
        <v>51</v>
      </c>
      <c r="V617" s="1" t="s">
        <v>52</v>
      </c>
      <c r="W617" s="1" t="s">
        <v>3699</v>
      </c>
      <c r="X617" s="3">
        <v>23715</v>
      </c>
      <c r="Y617" s="1" t="s">
        <v>3700</v>
      </c>
      <c r="AB617" s="1" t="s">
        <v>41</v>
      </c>
      <c r="AC617" s="1" t="s">
        <v>42</v>
      </c>
      <c r="AD617" s="1" t="s">
        <v>43</v>
      </c>
    </row>
    <row r="618" spans="1:30" x14ac:dyDescent="0.2">
      <c r="A618" s="1" t="str">
        <f t="shared" si="18"/>
        <v>1113114421E6</v>
      </c>
      <c r="B618" s="1" t="s">
        <v>28</v>
      </c>
      <c r="C618" s="1" t="s">
        <v>29</v>
      </c>
      <c r="D618" s="1" t="s">
        <v>30</v>
      </c>
      <c r="E618" s="1" t="s">
        <v>31</v>
      </c>
      <c r="F618" s="1" t="s">
        <v>3617</v>
      </c>
      <c r="G618" s="1" t="s">
        <v>3618</v>
      </c>
      <c r="H618" s="1" t="s">
        <v>1183</v>
      </c>
      <c r="I618" s="1" t="s">
        <v>3619</v>
      </c>
      <c r="J618" s="1" t="s">
        <v>3701</v>
      </c>
      <c r="K618" s="1" t="s">
        <v>32</v>
      </c>
      <c r="L618" s="1" t="s">
        <v>32</v>
      </c>
      <c r="M618" s="1" t="s">
        <v>3690</v>
      </c>
      <c r="N618" s="1" t="s">
        <v>46</v>
      </c>
      <c r="O618" s="1" t="s">
        <v>56</v>
      </c>
      <c r="P618" s="1" t="s">
        <v>83</v>
      </c>
      <c r="Q618" s="1" t="s">
        <v>554</v>
      </c>
      <c r="R618" s="1" t="s">
        <v>3702</v>
      </c>
      <c r="S618" s="1" t="str">
        <f t="shared" si="19"/>
        <v>CONDORI ONOFRE, OMAR PLINIO</v>
      </c>
      <c r="T618" s="1" t="s">
        <v>50</v>
      </c>
      <c r="U618" s="1" t="s">
        <v>51</v>
      </c>
      <c r="V618" s="1" t="s">
        <v>3691</v>
      </c>
      <c r="W618" s="1" t="s">
        <v>3703</v>
      </c>
      <c r="X618" s="3">
        <v>22396</v>
      </c>
      <c r="Y618" s="1" t="s">
        <v>3704</v>
      </c>
      <c r="Z618" s="3">
        <v>42795</v>
      </c>
      <c r="AA618" s="3">
        <v>43100</v>
      </c>
      <c r="AB618" s="1" t="s">
        <v>41</v>
      </c>
      <c r="AC618" s="1" t="s">
        <v>42</v>
      </c>
      <c r="AD618" s="1" t="s">
        <v>43</v>
      </c>
    </row>
    <row r="619" spans="1:30" x14ac:dyDescent="0.2">
      <c r="A619" s="1" t="str">
        <f t="shared" si="18"/>
        <v>1113114421E6</v>
      </c>
      <c r="B619" s="1" t="s">
        <v>28</v>
      </c>
      <c r="C619" s="1" t="s">
        <v>29</v>
      </c>
      <c r="D619" s="1" t="s">
        <v>30</v>
      </c>
      <c r="E619" s="1" t="s">
        <v>31</v>
      </c>
      <c r="F619" s="1" t="s">
        <v>3617</v>
      </c>
      <c r="G619" s="1" t="s">
        <v>3618</v>
      </c>
      <c r="H619" s="1" t="s">
        <v>1183</v>
      </c>
      <c r="I619" s="1" t="s">
        <v>3619</v>
      </c>
      <c r="J619" s="1" t="s">
        <v>3701</v>
      </c>
      <c r="K619" s="1" t="s">
        <v>32</v>
      </c>
      <c r="L619" s="1" t="s">
        <v>32</v>
      </c>
      <c r="M619" s="1" t="s">
        <v>45</v>
      </c>
      <c r="N619" s="1" t="s">
        <v>66</v>
      </c>
      <c r="O619" s="1" t="s">
        <v>3705</v>
      </c>
      <c r="P619" s="1" t="s">
        <v>411</v>
      </c>
      <c r="Q619" s="1" t="s">
        <v>134</v>
      </c>
      <c r="R619" s="1" t="s">
        <v>3706</v>
      </c>
      <c r="S619" s="1" t="str">
        <f t="shared" si="19"/>
        <v>VALENCIA FLORES, HOUSBEL ANGEL</v>
      </c>
      <c r="T619" s="1" t="s">
        <v>69</v>
      </c>
      <c r="U619" s="1" t="s">
        <v>860</v>
      </c>
      <c r="V619" s="1" t="s">
        <v>52</v>
      </c>
      <c r="W619" s="1" t="s">
        <v>3707</v>
      </c>
      <c r="X619" s="3">
        <v>28938</v>
      </c>
      <c r="Y619" s="1" t="s">
        <v>3708</v>
      </c>
      <c r="Z619" s="3">
        <v>42795</v>
      </c>
      <c r="AA619" s="3">
        <v>43100</v>
      </c>
      <c r="AB619" s="1" t="s">
        <v>324</v>
      </c>
      <c r="AC619" s="1" t="s">
        <v>71</v>
      </c>
      <c r="AD619" s="1" t="s">
        <v>43</v>
      </c>
    </row>
    <row r="620" spans="1:30" x14ac:dyDescent="0.2">
      <c r="A620" s="1" t="str">
        <f t="shared" si="18"/>
        <v>1113114421E7</v>
      </c>
      <c r="B620" s="1" t="s">
        <v>28</v>
      </c>
      <c r="C620" s="1" t="s">
        <v>29</v>
      </c>
      <c r="D620" s="1" t="s">
        <v>30</v>
      </c>
      <c r="E620" s="1" t="s">
        <v>31</v>
      </c>
      <c r="F620" s="1" t="s">
        <v>3617</v>
      </c>
      <c r="G620" s="1" t="s">
        <v>3618</v>
      </c>
      <c r="H620" s="1" t="s">
        <v>1183</v>
      </c>
      <c r="I620" s="1" t="s">
        <v>3619</v>
      </c>
      <c r="J620" s="1" t="s">
        <v>3709</v>
      </c>
      <c r="K620" s="1" t="s">
        <v>32</v>
      </c>
      <c r="L620" s="1" t="s">
        <v>32</v>
      </c>
      <c r="M620" s="1" t="s">
        <v>45</v>
      </c>
      <c r="N620" s="1" t="s">
        <v>46</v>
      </c>
      <c r="O620" s="1" t="s">
        <v>56</v>
      </c>
      <c r="P620" s="1" t="s">
        <v>810</v>
      </c>
      <c r="Q620" s="1" t="s">
        <v>162</v>
      </c>
      <c r="R620" s="1" t="s">
        <v>1142</v>
      </c>
      <c r="S620" s="1" t="str">
        <f t="shared" si="19"/>
        <v>CORDERO MALDONADO, EDMUNDO</v>
      </c>
      <c r="T620" s="1" t="s">
        <v>63</v>
      </c>
      <c r="U620" s="1" t="s">
        <v>51</v>
      </c>
      <c r="V620" s="1" t="s">
        <v>325</v>
      </c>
      <c r="W620" s="1" t="s">
        <v>3710</v>
      </c>
      <c r="X620" s="3">
        <v>24971</v>
      </c>
      <c r="Y620" s="1" t="s">
        <v>3711</v>
      </c>
      <c r="Z620" s="3">
        <v>42795</v>
      </c>
      <c r="AA620" s="3">
        <v>43100</v>
      </c>
      <c r="AB620" s="1" t="s">
        <v>41</v>
      </c>
      <c r="AC620" s="1" t="s">
        <v>42</v>
      </c>
      <c r="AD620" s="1" t="s">
        <v>43</v>
      </c>
    </row>
    <row r="621" spans="1:30" x14ac:dyDescent="0.2">
      <c r="A621" s="1" t="str">
        <f t="shared" si="18"/>
        <v>1113114421E7</v>
      </c>
      <c r="B621" s="1" t="s">
        <v>28</v>
      </c>
      <c r="C621" s="1" t="s">
        <v>29</v>
      </c>
      <c r="D621" s="1" t="s">
        <v>30</v>
      </c>
      <c r="E621" s="1" t="s">
        <v>31</v>
      </c>
      <c r="F621" s="1" t="s">
        <v>3617</v>
      </c>
      <c r="G621" s="1" t="s">
        <v>3618</v>
      </c>
      <c r="H621" s="1" t="s">
        <v>1183</v>
      </c>
      <c r="I621" s="1" t="s">
        <v>3619</v>
      </c>
      <c r="J621" s="1" t="s">
        <v>3709</v>
      </c>
      <c r="K621" s="1" t="s">
        <v>32</v>
      </c>
      <c r="L621" s="1" t="s">
        <v>32</v>
      </c>
      <c r="M621" s="1" t="s">
        <v>45</v>
      </c>
      <c r="N621" s="1" t="s">
        <v>66</v>
      </c>
      <c r="O621" s="1" t="s">
        <v>3712</v>
      </c>
      <c r="P621" s="1" t="s">
        <v>854</v>
      </c>
      <c r="Q621" s="1" t="s">
        <v>659</v>
      </c>
      <c r="R621" s="1" t="s">
        <v>3713</v>
      </c>
      <c r="S621" s="1" t="str">
        <f t="shared" si="19"/>
        <v>UMPIRI AROCUTIPA, YUDITH SOFIA</v>
      </c>
      <c r="T621" s="1" t="s">
        <v>69</v>
      </c>
      <c r="U621" s="1" t="s">
        <v>51</v>
      </c>
      <c r="V621" s="1" t="s">
        <v>52</v>
      </c>
      <c r="W621" s="1" t="s">
        <v>3714</v>
      </c>
      <c r="X621" s="3">
        <v>30855</v>
      </c>
      <c r="Y621" s="1" t="s">
        <v>3715</v>
      </c>
      <c r="Z621" s="3">
        <v>42801</v>
      </c>
      <c r="AA621" s="3">
        <v>43100</v>
      </c>
      <c r="AB621" s="1" t="s">
        <v>324</v>
      </c>
      <c r="AC621" s="1" t="s">
        <v>71</v>
      </c>
      <c r="AD621" s="1" t="s">
        <v>43</v>
      </c>
    </row>
    <row r="622" spans="1:30" x14ac:dyDescent="0.2">
      <c r="A622" s="1" t="str">
        <f t="shared" si="18"/>
        <v>1113114421E8</v>
      </c>
      <c r="B622" s="1" t="s">
        <v>28</v>
      </c>
      <c r="C622" s="1" t="s">
        <v>29</v>
      </c>
      <c r="D622" s="1" t="s">
        <v>30</v>
      </c>
      <c r="E622" s="1" t="s">
        <v>31</v>
      </c>
      <c r="F622" s="1" t="s">
        <v>3617</v>
      </c>
      <c r="G622" s="1" t="s">
        <v>3618</v>
      </c>
      <c r="H622" s="1" t="s">
        <v>1183</v>
      </c>
      <c r="I622" s="1" t="s">
        <v>3619</v>
      </c>
      <c r="J622" s="1" t="s">
        <v>3716</v>
      </c>
      <c r="K622" s="1" t="s">
        <v>32</v>
      </c>
      <c r="L622" s="1" t="s">
        <v>32</v>
      </c>
      <c r="M622" s="1" t="s">
        <v>45</v>
      </c>
      <c r="N622" s="1" t="s">
        <v>46</v>
      </c>
      <c r="O622" s="1" t="s">
        <v>56</v>
      </c>
      <c r="P622" s="1" t="s">
        <v>141</v>
      </c>
      <c r="Q622" s="1" t="s">
        <v>387</v>
      </c>
      <c r="R622" s="1" t="s">
        <v>3717</v>
      </c>
      <c r="S622" s="1" t="str">
        <f t="shared" si="19"/>
        <v>CRUZ TIQUILLOCA, ROSA HILDA</v>
      </c>
      <c r="T622" s="1" t="s">
        <v>50</v>
      </c>
      <c r="U622" s="1" t="s">
        <v>51</v>
      </c>
      <c r="V622" s="1" t="s">
        <v>52</v>
      </c>
      <c r="W622" s="1" t="s">
        <v>3718</v>
      </c>
      <c r="X622" s="3">
        <v>21244</v>
      </c>
      <c r="Y622" s="1" t="s">
        <v>3719</v>
      </c>
      <c r="AB622" s="1" t="s">
        <v>41</v>
      </c>
      <c r="AC622" s="1" t="s">
        <v>42</v>
      </c>
      <c r="AD622" s="1" t="s">
        <v>43</v>
      </c>
    </row>
    <row r="623" spans="1:30" x14ac:dyDescent="0.2">
      <c r="A623" s="1" t="str">
        <f t="shared" si="18"/>
        <v>1113114431E0</v>
      </c>
      <c r="B623" s="1" t="s">
        <v>28</v>
      </c>
      <c r="C623" s="1" t="s">
        <v>29</v>
      </c>
      <c r="D623" s="1" t="s">
        <v>30</v>
      </c>
      <c r="E623" s="1" t="s">
        <v>31</v>
      </c>
      <c r="F623" s="1" t="s">
        <v>3617</v>
      </c>
      <c r="G623" s="1" t="s">
        <v>3618</v>
      </c>
      <c r="H623" s="1" t="s">
        <v>1183</v>
      </c>
      <c r="I623" s="1" t="s">
        <v>3619</v>
      </c>
      <c r="J623" s="1" t="s">
        <v>3720</v>
      </c>
      <c r="K623" s="1" t="s">
        <v>32</v>
      </c>
      <c r="L623" s="1" t="s">
        <v>32</v>
      </c>
      <c r="M623" s="1" t="s">
        <v>45</v>
      </c>
      <c r="N623" s="1" t="s">
        <v>46</v>
      </c>
      <c r="O623" s="1" t="s">
        <v>56</v>
      </c>
      <c r="P623" s="1" t="s">
        <v>137</v>
      </c>
      <c r="Q623" s="1" t="s">
        <v>3540</v>
      </c>
      <c r="R623" s="1" t="s">
        <v>3721</v>
      </c>
      <c r="S623" s="1" t="str">
        <f t="shared" si="19"/>
        <v>HERRERA BEGAZO, AMERICA ZENOBIA</v>
      </c>
      <c r="T623" s="1" t="s">
        <v>69</v>
      </c>
      <c r="U623" s="1" t="s">
        <v>51</v>
      </c>
      <c r="V623" s="1" t="s">
        <v>52</v>
      </c>
      <c r="W623" s="1" t="s">
        <v>3722</v>
      </c>
      <c r="X623" s="3">
        <v>24079</v>
      </c>
      <c r="Y623" s="1" t="s">
        <v>3723</v>
      </c>
      <c r="AB623" s="1" t="s">
        <v>41</v>
      </c>
      <c r="AC623" s="1" t="s">
        <v>42</v>
      </c>
      <c r="AD623" s="1" t="s">
        <v>43</v>
      </c>
    </row>
    <row r="624" spans="1:30" x14ac:dyDescent="0.2">
      <c r="A624" s="1" t="str">
        <f t="shared" si="18"/>
        <v>1113114431E2</v>
      </c>
      <c r="B624" s="1" t="s">
        <v>28</v>
      </c>
      <c r="C624" s="1" t="s">
        <v>29</v>
      </c>
      <c r="D624" s="1" t="s">
        <v>30</v>
      </c>
      <c r="E624" s="1" t="s">
        <v>31</v>
      </c>
      <c r="F624" s="1" t="s">
        <v>3617</v>
      </c>
      <c r="G624" s="1" t="s">
        <v>3618</v>
      </c>
      <c r="H624" s="1" t="s">
        <v>1183</v>
      </c>
      <c r="I624" s="1" t="s">
        <v>3619</v>
      </c>
      <c r="J624" s="1" t="s">
        <v>3724</v>
      </c>
      <c r="K624" s="1" t="s">
        <v>32</v>
      </c>
      <c r="L624" s="1" t="s">
        <v>32</v>
      </c>
      <c r="M624" s="1" t="s">
        <v>45</v>
      </c>
      <c r="N624" s="1" t="s">
        <v>46</v>
      </c>
      <c r="O624" s="1" t="s">
        <v>56</v>
      </c>
      <c r="P624" s="1" t="s">
        <v>374</v>
      </c>
      <c r="Q624" s="1" t="s">
        <v>146</v>
      </c>
      <c r="R624" s="1" t="s">
        <v>3725</v>
      </c>
      <c r="S624" s="1" t="str">
        <f t="shared" si="19"/>
        <v>DIAZ GONZALES, EDGAR MATEO</v>
      </c>
      <c r="T624" s="1" t="s">
        <v>50</v>
      </c>
      <c r="U624" s="1" t="s">
        <v>51</v>
      </c>
      <c r="V624" s="1" t="s">
        <v>52</v>
      </c>
      <c r="W624" s="1" t="s">
        <v>3726</v>
      </c>
      <c r="X624" s="3">
        <v>19864</v>
      </c>
      <c r="Y624" s="1" t="s">
        <v>3727</v>
      </c>
      <c r="AB624" s="1" t="s">
        <v>41</v>
      </c>
      <c r="AC624" s="1" t="s">
        <v>42</v>
      </c>
      <c r="AD624" s="1" t="s">
        <v>43</v>
      </c>
    </row>
    <row r="625" spans="1:30" x14ac:dyDescent="0.2">
      <c r="A625" s="1" t="str">
        <f t="shared" si="18"/>
        <v>1113114431E4</v>
      </c>
      <c r="B625" s="1" t="s">
        <v>28</v>
      </c>
      <c r="C625" s="1" t="s">
        <v>29</v>
      </c>
      <c r="D625" s="1" t="s">
        <v>30</v>
      </c>
      <c r="E625" s="1" t="s">
        <v>31</v>
      </c>
      <c r="F625" s="1" t="s">
        <v>3617</v>
      </c>
      <c r="G625" s="1" t="s">
        <v>3618</v>
      </c>
      <c r="H625" s="1" t="s">
        <v>1183</v>
      </c>
      <c r="I625" s="1" t="s">
        <v>3619</v>
      </c>
      <c r="J625" s="1" t="s">
        <v>3728</v>
      </c>
      <c r="K625" s="1" t="s">
        <v>32</v>
      </c>
      <c r="L625" s="1" t="s">
        <v>32</v>
      </c>
      <c r="M625" s="1" t="s">
        <v>45</v>
      </c>
      <c r="N625" s="1" t="s">
        <v>66</v>
      </c>
      <c r="O625" s="1" t="s">
        <v>3729</v>
      </c>
      <c r="P625" s="1" t="s">
        <v>232</v>
      </c>
      <c r="Q625" s="1" t="s">
        <v>696</v>
      </c>
      <c r="R625" s="1" t="s">
        <v>1724</v>
      </c>
      <c r="S625" s="1" t="str">
        <f t="shared" si="19"/>
        <v>PARI ARAPA, JUAN JOSE</v>
      </c>
      <c r="T625" s="1" t="s">
        <v>69</v>
      </c>
      <c r="U625" s="1" t="s">
        <v>51</v>
      </c>
      <c r="V625" s="1" t="s">
        <v>52</v>
      </c>
      <c r="W625" s="1" t="s">
        <v>3730</v>
      </c>
      <c r="X625" s="3">
        <v>28731</v>
      </c>
      <c r="Y625" s="1" t="s">
        <v>3731</v>
      </c>
      <c r="Z625" s="3">
        <v>42795</v>
      </c>
      <c r="AA625" s="3">
        <v>43100</v>
      </c>
      <c r="AB625" s="1" t="s">
        <v>41</v>
      </c>
      <c r="AC625" s="1" t="s">
        <v>71</v>
      </c>
      <c r="AD625" s="1" t="s">
        <v>43</v>
      </c>
    </row>
    <row r="626" spans="1:30" x14ac:dyDescent="0.2">
      <c r="A626" s="1" t="str">
        <f t="shared" si="18"/>
        <v>1113114431E5</v>
      </c>
      <c r="B626" s="1" t="s">
        <v>28</v>
      </c>
      <c r="C626" s="1" t="s">
        <v>29</v>
      </c>
      <c r="D626" s="1" t="s">
        <v>30</v>
      </c>
      <c r="E626" s="1" t="s">
        <v>31</v>
      </c>
      <c r="F626" s="1" t="s">
        <v>3617</v>
      </c>
      <c r="G626" s="1" t="s">
        <v>3618</v>
      </c>
      <c r="H626" s="1" t="s">
        <v>1183</v>
      </c>
      <c r="I626" s="1" t="s">
        <v>3619</v>
      </c>
      <c r="J626" s="1" t="s">
        <v>3732</v>
      </c>
      <c r="K626" s="1" t="s">
        <v>32</v>
      </c>
      <c r="L626" s="1" t="s">
        <v>32</v>
      </c>
      <c r="M626" s="1" t="s">
        <v>45</v>
      </c>
      <c r="N626" s="1" t="s">
        <v>46</v>
      </c>
      <c r="O626" s="1" t="s">
        <v>56</v>
      </c>
      <c r="P626" s="1" t="s">
        <v>134</v>
      </c>
      <c r="Q626" s="1" t="s">
        <v>219</v>
      </c>
      <c r="R626" s="1" t="s">
        <v>3733</v>
      </c>
      <c r="S626" s="1" t="str">
        <f t="shared" si="19"/>
        <v>FLORES ZIRENA, FREDY ALFREDO</v>
      </c>
      <c r="T626" s="1" t="s">
        <v>38</v>
      </c>
      <c r="U626" s="1" t="s">
        <v>51</v>
      </c>
      <c r="V626" s="1" t="s">
        <v>52</v>
      </c>
      <c r="W626" s="1" t="s">
        <v>3734</v>
      </c>
      <c r="X626" s="3">
        <v>24719</v>
      </c>
      <c r="Y626" s="1" t="s">
        <v>3735</v>
      </c>
      <c r="AB626" s="1" t="s">
        <v>41</v>
      </c>
      <c r="AC626" s="1" t="s">
        <v>42</v>
      </c>
      <c r="AD626" s="1" t="s">
        <v>43</v>
      </c>
    </row>
    <row r="627" spans="1:30" x14ac:dyDescent="0.2">
      <c r="A627" s="1" t="str">
        <f t="shared" si="18"/>
        <v>1113114431E6</v>
      </c>
      <c r="B627" s="1" t="s">
        <v>28</v>
      </c>
      <c r="C627" s="1" t="s">
        <v>29</v>
      </c>
      <c r="D627" s="1" t="s">
        <v>30</v>
      </c>
      <c r="E627" s="1" t="s">
        <v>31</v>
      </c>
      <c r="F627" s="1" t="s">
        <v>3617</v>
      </c>
      <c r="G627" s="1" t="s">
        <v>3618</v>
      </c>
      <c r="H627" s="1" t="s">
        <v>1183</v>
      </c>
      <c r="I627" s="1" t="s">
        <v>3619</v>
      </c>
      <c r="J627" s="1" t="s">
        <v>3736</v>
      </c>
      <c r="K627" s="1" t="s">
        <v>32</v>
      </c>
      <c r="L627" s="1" t="s">
        <v>32</v>
      </c>
      <c r="M627" s="1" t="s">
        <v>45</v>
      </c>
      <c r="N627" s="1" t="s">
        <v>46</v>
      </c>
      <c r="O627" s="1" t="s">
        <v>56</v>
      </c>
      <c r="P627" s="1" t="s">
        <v>380</v>
      </c>
      <c r="Q627" s="1" t="s">
        <v>190</v>
      </c>
      <c r="R627" s="1" t="s">
        <v>3737</v>
      </c>
      <c r="S627" s="1" t="str">
        <f t="shared" si="19"/>
        <v>FRISANCHO ENRIQUEZ, BENEDICTO ARCADIO</v>
      </c>
      <c r="T627" s="1" t="s">
        <v>50</v>
      </c>
      <c r="U627" s="1" t="s">
        <v>51</v>
      </c>
      <c r="V627" s="1" t="s">
        <v>52</v>
      </c>
      <c r="W627" s="1" t="s">
        <v>3738</v>
      </c>
      <c r="X627" s="3">
        <v>22293</v>
      </c>
      <c r="Y627" s="1" t="s">
        <v>3739</v>
      </c>
      <c r="AB627" s="1" t="s">
        <v>41</v>
      </c>
      <c r="AC627" s="1" t="s">
        <v>42</v>
      </c>
      <c r="AD627" s="1" t="s">
        <v>43</v>
      </c>
    </row>
    <row r="628" spans="1:30" x14ac:dyDescent="0.2">
      <c r="A628" s="1" t="str">
        <f t="shared" si="18"/>
        <v>1113114431E8</v>
      </c>
      <c r="B628" s="1" t="s">
        <v>28</v>
      </c>
      <c r="C628" s="1" t="s">
        <v>29</v>
      </c>
      <c r="D628" s="1" t="s">
        <v>30</v>
      </c>
      <c r="E628" s="1" t="s">
        <v>31</v>
      </c>
      <c r="F628" s="1" t="s">
        <v>3617</v>
      </c>
      <c r="G628" s="1" t="s">
        <v>3618</v>
      </c>
      <c r="H628" s="1" t="s">
        <v>1183</v>
      </c>
      <c r="I628" s="1" t="s">
        <v>3619</v>
      </c>
      <c r="J628" s="1" t="s">
        <v>3740</v>
      </c>
      <c r="K628" s="1" t="s">
        <v>32</v>
      </c>
      <c r="L628" s="1" t="s">
        <v>32</v>
      </c>
      <c r="M628" s="1" t="s">
        <v>45</v>
      </c>
      <c r="N628" s="1" t="s">
        <v>46</v>
      </c>
      <c r="O628" s="1" t="s">
        <v>56</v>
      </c>
      <c r="P628" s="1" t="s">
        <v>372</v>
      </c>
      <c r="Q628" s="1" t="s">
        <v>79</v>
      </c>
      <c r="R628" s="1" t="s">
        <v>3741</v>
      </c>
      <c r="S628" s="1" t="str">
        <f t="shared" si="19"/>
        <v>GUEVARA GUERRA, VICTOR BENITO</v>
      </c>
      <c r="T628" s="1" t="s">
        <v>63</v>
      </c>
      <c r="U628" s="1" t="s">
        <v>51</v>
      </c>
      <c r="V628" s="1" t="s">
        <v>52</v>
      </c>
      <c r="W628" s="1" t="s">
        <v>3742</v>
      </c>
      <c r="X628" s="3">
        <v>21996</v>
      </c>
      <c r="Y628" s="1" t="s">
        <v>3743</v>
      </c>
      <c r="AB628" s="1" t="s">
        <v>41</v>
      </c>
      <c r="AC628" s="1" t="s">
        <v>42</v>
      </c>
      <c r="AD628" s="1" t="s">
        <v>43</v>
      </c>
    </row>
    <row r="629" spans="1:30" x14ac:dyDescent="0.2">
      <c r="A629" s="1" t="str">
        <f t="shared" si="18"/>
        <v>1113114441E0</v>
      </c>
      <c r="B629" s="1" t="s">
        <v>28</v>
      </c>
      <c r="C629" s="1" t="s">
        <v>29</v>
      </c>
      <c r="D629" s="1" t="s">
        <v>30</v>
      </c>
      <c r="E629" s="1" t="s">
        <v>31</v>
      </c>
      <c r="F629" s="1" t="s">
        <v>3617</v>
      </c>
      <c r="G629" s="1" t="s">
        <v>3618</v>
      </c>
      <c r="H629" s="1" t="s">
        <v>1183</v>
      </c>
      <c r="I629" s="1" t="s">
        <v>3619</v>
      </c>
      <c r="J629" s="1" t="s">
        <v>3744</v>
      </c>
      <c r="K629" s="1" t="s">
        <v>32</v>
      </c>
      <c r="L629" s="1" t="s">
        <v>32</v>
      </c>
      <c r="M629" s="1" t="s">
        <v>45</v>
      </c>
      <c r="N629" s="1" t="s">
        <v>46</v>
      </c>
      <c r="O629" s="1" t="s">
        <v>56</v>
      </c>
      <c r="P629" s="1" t="s">
        <v>114</v>
      </c>
      <c r="Q629" s="1" t="s">
        <v>114</v>
      </c>
      <c r="R629" s="1" t="s">
        <v>297</v>
      </c>
      <c r="S629" s="1" t="str">
        <f t="shared" si="19"/>
        <v>MAMANI MAMANI, MARTIN</v>
      </c>
      <c r="T629" s="1" t="s">
        <v>55</v>
      </c>
      <c r="U629" s="1" t="s">
        <v>51</v>
      </c>
      <c r="V629" s="1" t="s">
        <v>52</v>
      </c>
      <c r="W629" s="1" t="s">
        <v>3745</v>
      </c>
      <c r="X629" s="3">
        <v>21865</v>
      </c>
      <c r="Y629" s="1" t="s">
        <v>3746</v>
      </c>
      <c r="AB629" s="1" t="s">
        <v>41</v>
      </c>
      <c r="AC629" s="1" t="s">
        <v>42</v>
      </c>
      <c r="AD629" s="1" t="s">
        <v>43</v>
      </c>
    </row>
    <row r="630" spans="1:30" x14ac:dyDescent="0.2">
      <c r="A630" s="1" t="str">
        <f t="shared" si="18"/>
        <v>1113114441E2</v>
      </c>
      <c r="B630" s="1" t="s">
        <v>28</v>
      </c>
      <c r="C630" s="1" t="s">
        <v>29</v>
      </c>
      <c r="D630" s="1" t="s">
        <v>30</v>
      </c>
      <c r="E630" s="1" t="s">
        <v>31</v>
      </c>
      <c r="F630" s="1" t="s">
        <v>3617</v>
      </c>
      <c r="G630" s="1" t="s">
        <v>3618</v>
      </c>
      <c r="H630" s="1" t="s">
        <v>1183</v>
      </c>
      <c r="I630" s="1" t="s">
        <v>3619</v>
      </c>
      <c r="J630" s="1" t="s">
        <v>3747</v>
      </c>
      <c r="K630" s="1" t="s">
        <v>32</v>
      </c>
      <c r="L630" s="1" t="s">
        <v>32</v>
      </c>
      <c r="M630" s="1" t="s">
        <v>45</v>
      </c>
      <c r="N630" s="1" t="s">
        <v>46</v>
      </c>
      <c r="O630" s="1" t="s">
        <v>3748</v>
      </c>
      <c r="P630" s="1" t="s">
        <v>188</v>
      </c>
      <c r="Q630" s="1" t="s">
        <v>134</v>
      </c>
      <c r="R630" s="1" t="s">
        <v>3749</v>
      </c>
      <c r="S630" s="1" t="str">
        <f t="shared" si="19"/>
        <v>TITO FLORES, NORMA MARITZA</v>
      </c>
      <c r="T630" s="1" t="s">
        <v>50</v>
      </c>
      <c r="U630" s="1" t="s">
        <v>51</v>
      </c>
      <c r="V630" s="1" t="s">
        <v>52</v>
      </c>
      <c r="W630" s="1" t="s">
        <v>3750</v>
      </c>
      <c r="X630" s="3">
        <v>26016</v>
      </c>
      <c r="Y630" s="1" t="s">
        <v>3751</v>
      </c>
      <c r="AB630" s="1" t="s">
        <v>41</v>
      </c>
      <c r="AC630" s="1" t="s">
        <v>42</v>
      </c>
      <c r="AD630" s="1" t="s">
        <v>43</v>
      </c>
    </row>
    <row r="631" spans="1:30" x14ac:dyDescent="0.2">
      <c r="A631" s="1" t="str">
        <f t="shared" si="18"/>
        <v>1113114441E3</v>
      </c>
      <c r="B631" s="1" t="s">
        <v>28</v>
      </c>
      <c r="C631" s="1" t="s">
        <v>29</v>
      </c>
      <c r="D631" s="1" t="s">
        <v>30</v>
      </c>
      <c r="E631" s="1" t="s">
        <v>31</v>
      </c>
      <c r="F631" s="1" t="s">
        <v>3617</v>
      </c>
      <c r="G631" s="1" t="s">
        <v>3618</v>
      </c>
      <c r="H631" s="1" t="s">
        <v>1183</v>
      </c>
      <c r="I631" s="1" t="s">
        <v>3619</v>
      </c>
      <c r="J631" s="1" t="s">
        <v>3752</v>
      </c>
      <c r="K631" s="1" t="s">
        <v>32</v>
      </c>
      <c r="L631" s="1" t="s">
        <v>32</v>
      </c>
      <c r="M631" s="1" t="s">
        <v>45</v>
      </c>
      <c r="N631" s="1" t="s">
        <v>46</v>
      </c>
      <c r="O631" s="1" t="s">
        <v>56</v>
      </c>
      <c r="P631" s="1" t="s">
        <v>1068</v>
      </c>
      <c r="Q631" s="1" t="s">
        <v>998</v>
      </c>
      <c r="R631" s="1" t="s">
        <v>1029</v>
      </c>
      <c r="S631" s="1" t="str">
        <f t="shared" si="19"/>
        <v>JAPURA CALLO, MOISES</v>
      </c>
      <c r="T631" s="1" t="s">
        <v>50</v>
      </c>
      <c r="U631" s="1" t="s">
        <v>51</v>
      </c>
      <c r="V631" s="1" t="s">
        <v>52</v>
      </c>
      <c r="W631" s="1" t="s">
        <v>3753</v>
      </c>
      <c r="X631" s="3">
        <v>26312</v>
      </c>
      <c r="Y631" s="1" t="s">
        <v>3754</v>
      </c>
      <c r="AB631" s="1" t="s">
        <v>41</v>
      </c>
      <c r="AC631" s="1" t="s">
        <v>42</v>
      </c>
      <c r="AD631" s="1" t="s">
        <v>43</v>
      </c>
    </row>
    <row r="632" spans="1:30" x14ac:dyDescent="0.2">
      <c r="A632" s="1" t="str">
        <f t="shared" si="18"/>
        <v>1113114441E5</v>
      </c>
      <c r="B632" s="1" t="s">
        <v>28</v>
      </c>
      <c r="C632" s="1" t="s">
        <v>29</v>
      </c>
      <c r="D632" s="1" t="s">
        <v>30</v>
      </c>
      <c r="E632" s="1" t="s">
        <v>31</v>
      </c>
      <c r="F632" s="1" t="s">
        <v>3617</v>
      </c>
      <c r="G632" s="1" t="s">
        <v>3618</v>
      </c>
      <c r="H632" s="1" t="s">
        <v>1183</v>
      </c>
      <c r="I632" s="1" t="s">
        <v>3619</v>
      </c>
      <c r="J632" s="1" t="s">
        <v>3755</v>
      </c>
      <c r="K632" s="1" t="s">
        <v>32</v>
      </c>
      <c r="L632" s="1" t="s">
        <v>32</v>
      </c>
      <c r="M632" s="1" t="s">
        <v>45</v>
      </c>
      <c r="N632" s="1" t="s">
        <v>46</v>
      </c>
      <c r="O632" s="1" t="s">
        <v>3756</v>
      </c>
      <c r="P632" s="1" t="s">
        <v>3757</v>
      </c>
      <c r="Q632" s="1" t="s">
        <v>410</v>
      </c>
      <c r="R632" s="1" t="s">
        <v>958</v>
      </c>
      <c r="S632" s="1" t="str">
        <f t="shared" si="19"/>
        <v>CHICCALLA CURASI, EULOGIO</v>
      </c>
      <c r="T632" s="1" t="s">
        <v>55</v>
      </c>
      <c r="U632" s="1" t="s">
        <v>51</v>
      </c>
      <c r="V632" s="1" t="s">
        <v>52</v>
      </c>
      <c r="W632" s="1" t="s">
        <v>3758</v>
      </c>
      <c r="X632" s="3">
        <v>25903</v>
      </c>
      <c r="Y632" s="1" t="s">
        <v>3759</v>
      </c>
      <c r="Z632" s="3">
        <v>42614</v>
      </c>
      <c r="AB632" s="1" t="s">
        <v>41</v>
      </c>
      <c r="AC632" s="1" t="s">
        <v>42</v>
      </c>
      <c r="AD632" s="1" t="s">
        <v>43</v>
      </c>
    </row>
    <row r="633" spans="1:30" x14ac:dyDescent="0.2">
      <c r="A633" s="1" t="str">
        <f t="shared" si="18"/>
        <v>1113114441E8</v>
      </c>
      <c r="B633" s="1" t="s">
        <v>28</v>
      </c>
      <c r="C633" s="1" t="s">
        <v>29</v>
      </c>
      <c r="D633" s="1" t="s">
        <v>30</v>
      </c>
      <c r="E633" s="1" t="s">
        <v>31</v>
      </c>
      <c r="F633" s="1" t="s">
        <v>3617</v>
      </c>
      <c r="G633" s="1" t="s">
        <v>3618</v>
      </c>
      <c r="H633" s="1" t="s">
        <v>1183</v>
      </c>
      <c r="I633" s="1" t="s">
        <v>3619</v>
      </c>
      <c r="J633" s="1" t="s">
        <v>3760</v>
      </c>
      <c r="K633" s="1" t="s">
        <v>32</v>
      </c>
      <c r="L633" s="1" t="s">
        <v>32</v>
      </c>
      <c r="M633" s="1" t="s">
        <v>45</v>
      </c>
      <c r="N633" s="1" t="s">
        <v>46</v>
      </c>
      <c r="O633" s="1" t="s">
        <v>56</v>
      </c>
      <c r="P633" s="1" t="s">
        <v>182</v>
      </c>
      <c r="Q633" s="1" t="s">
        <v>182</v>
      </c>
      <c r="R633" s="1" t="s">
        <v>3761</v>
      </c>
      <c r="S633" s="1" t="str">
        <f t="shared" si="19"/>
        <v>LOZA LOZA, HECTOR LORENZO</v>
      </c>
      <c r="T633" s="1" t="s">
        <v>55</v>
      </c>
      <c r="U633" s="1" t="s">
        <v>51</v>
      </c>
      <c r="V633" s="1" t="s">
        <v>52</v>
      </c>
      <c r="W633" s="1" t="s">
        <v>3762</v>
      </c>
      <c r="X633" s="3">
        <v>22035</v>
      </c>
      <c r="Y633" s="1" t="s">
        <v>3763</v>
      </c>
      <c r="AB633" s="1" t="s">
        <v>41</v>
      </c>
      <c r="AC633" s="1" t="s">
        <v>42</v>
      </c>
      <c r="AD633" s="1" t="s">
        <v>43</v>
      </c>
    </row>
    <row r="634" spans="1:30" x14ac:dyDescent="0.2">
      <c r="A634" s="1" t="str">
        <f t="shared" si="18"/>
        <v>1113114441E9</v>
      </c>
      <c r="B634" s="1" t="s">
        <v>28</v>
      </c>
      <c r="C634" s="1" t="s">
        <v>29</v>
      </c>
      <c r="D634" s="1" t="s">
        <v>30</v>
      </c>
      <c r="E634" s="1" t="s">
        <v>31</v>
      </c>
      <c r="F634" s="1" t="s">
        <v>3617</v>
      </c>
      <c r="G634" s="1" t="s">
        <v>3618</v>
      </c>
      <c r="H634" s="1" t="s">
        <v>1183</v>
      </c>
      <c r="I634" s="1" t="s">
        <v>3619</v>
      </c>
      <c r="J634" s="1" t="s">
        <v>3764</v>
      </c>
      <c r="K634" s="1" t="s">
        <v>32</v>
      </c>
      <c r="L634" s="1" t="s">
        <v>32</v>
      </c>
      <c r="M634" s="1" t="s">
        <v>45</v>
      </c>
      <c r="N634" s="1" t="s">
        <v>46</v>
      </c>
      <c r="O634" s="1" t="s">
        <v>56</v>
      </c>
      <c r="P634" s="1" t="s">
        <v>114</v>
      </c>
      <c r="Q634" s="1" t="s">
        <v>390</v>
      </c>
      <c r="R634" s="1" t="s">
        <v>3765</v>
      </c>
      <c r="S634" s="1" t="str">
        <f t="shared" si="19"/>
        <v>MAMANI HUISA, MANUEL FRANCISCO</v>
      </c>
      <c r="T634" s="1" t="s">
        <v>50</v>
      </c>
      <c r="U634" s="1" t="s">
        <v>51</v>
      </c>
      <c r="V634" s="1" t="s">
        <v>52</v>
      </c>
      <c r="W634" s="1" t="s">
        <v>3766</v>
      </c>
      <c r="X634" s="3">
        <v>19331</v>
      </c>
      <c r="Y634" s="1" t="s">
        <v>3767</v>
      </c>
      <c r="AB634" s="1" t="s">
        <v>41</v>
      </c>
      <c r="AC634" s="1" t="s">
        <v>42</v>
      </c>
      <c r="AD634" s="1" t="s">
        <v>43</v>
      </c>
    </row>
    <row r="635" spans="1:30" x14ac:dyDescent="0.2">
      <c r="A635" s="1" t="str">
        <f t="shared" si="18"/>
        <v>1113114451E1</v>
      </c>
      <c r="B635" s="1" t="s">
        <v>28</v>
      </c>
      <c r="C635" s="1" t="s">
        <v>29</v>
      </c>
      <c r="D635" s="1" t="s">
        <v>30</v>
      </c>
      <c r="E635" s="1" t="s">
        <v>31</v>
      </c>
      <c r="F635" s="1" t="s">
        <v>3617</v>
      </c>
      <c r="G635" s="1" t="s">
        <v>3618</v>
      </c>
      <c r="H635" s="1" t="s">
        <v>1183</v>
      </c>
      <c r="I635" s="1" t="s">
        <v>3619</v>
      </c>
      <c r="J635" s="1" t="s">
        <v>3768</v>
      </c>
      <c r="K635" s="1" t="s">
        <v>32</v>
      </c>
      <c r="L635" s="1" t="s">
        <v>32</v>
      </c>
      <c r="M635" s="1" t="s">
        <v>45</v>
      </c>
      <c r="N635" s="1" t="s">
        <v>46</v>
      </c>
      <c r="O635" s="1" t="s">
        <v>3769</v>
      </c>
      <c r="P635" s="1" t="s">
        <v>203</v>
      </c>
      <c r="Q635" s="1" t="s">
        <v>420</v>
      </c>
      <c r="R635" s="1" t="s">
        <v>3770</v>
      </c>
      <c r="S635" s="1" t="str">
        <f t="shared" si="19"/>
        <v>APAZA POMA, MARINA EULOGIA</v>
      </c>
      <c r="T635" s="1" t="s">
        <v>69</v>
      </c>
      <c r="U635" s="1" t="s">
        <v>51</v>
      </c>
      <c r="V635" s="1" t="s">
        <v>52</v>
      </c>
      <c r="W635" s="1" t="s">
        <v>3771</v>
      </c>
      <c r="X635" s="3">
        <v>26559</v>
      </c>
      <c r="Y635" s="1" t="s">
        <v>3772</v>
      </c>
      <c r="AB635" s="1" t="s">
        <v>41</v>
      </c>
      <c r="AC635" s="1" t="s">
        <v>42</v>
      </c>
      <c r="AD635" s="1" t="s">
        <v>43</v>
      </c>
    </row>
    <row r="636" spans="1:30" x14ac:dyDescent="0.2">
      <c r="A636" s="1" t="str">
        <f t="shared" si="18"/>
        <v>1113114451E2</v>
      </c>
      <c r="B636" s="1" t="s">
        <v>28</v>
      </c>
      <c r="C636" s="1" t="s">
        <v>29</v>
      </c>
      <c r="D636" s="1" t="s">
        <v>30</v>
      </c>
      <c r="E636" s="1" t="s">
        <v>31</v>
      </c>
      <c r="F636" s="1" t="s">
        <v>3617</v>
      </c>
      <c r="G636" s="1" t="s">
        <v>3618</v>
      </c>
      <c r="H636" s="1" t="s">
        <v>1183</v>
      </c>
      <c r="I636" s="1" t="s">
        <v>3619</v>
      </c>
      <c r="J636" s="1" t="s">
        <v>3773</v>
      </c>
      <c r="K636" s="1" t="s">
        <v>32</v>
      </c>
      <c r="L636" s="1" t="s">
        <v>32</v>
      </c>
      <c r="M636" s="1" t="s">
        <v>45</v>
      </c>
      <c r="N636" s="1" t="s">
        <v>46</v>
      </c>
      <c r="O636" s="1" t="s">
        <v>56</v>
      </c>
      <c r="P636" s="1" t="s">
        <v>114</v>
      </c>
      <c r="Q636" s="1" t="s">
        <v>210</v>
      </c>
      <c r="R636" s="1" t="s">
        <v>740</v>
      </c>
      <c r="S636" s="1" t="str">
        <f t="shared" si="19"/>
        <v>MAMANI PORTUGAL, JOSE LUIS</v>
      </c>
      <c r="T636" s="1" t="s">
        <v>63</v>
      </c>
      <c r="U636" s="1" t="s">
        <v>51</v>
      </c>
      <c r="V636" s="1" t="s">
        <v>52</v>
      </c>
      <c r="W636" s="1" t="s">
        <v>3774</v>
      </c>
      <c r="X636" s="3">
        <v>25646</v>
      </c>
      <c r="Y636" s="1" t="s">
        <v>3775</v>
      </c>
      <c r="AB636" s="1" t="s">
        <v>41</v>
      </c>
      <c r="AC636" s="1" t="s">
        <v>42</v>
      </c>
      <c r="AD636" s="1" t="s">
        <v>43</v>
      </c>
    </row>
    <row r="637" spans="1:30" x14ac:dyDescent="0.2">
      <c r="A637" s="1" t="str">
        <f t="shared" si="18"/>
        <v>1113114451E3</v>
      </c>
      <c r="B637" s="1" t="s">
        <v>28</v>
      </c>
      <c r="C637" s="1" t="s">
        <v>29</v>
      </c>
      <c r="D637" s="1" t="s">
        <v>30</v>
      </c>
      <c r="E637" s="1" t="s">
        <v>31</v>
      </c>
      <c r="F637" s="1" t="s">
        <v>3617</v>
      </c>
      <c r="G637" s="1" t="s">
        <v>3618</v>
      </c>
      <c r="H637" s="1" t="s">
        <v>1183</v>
      </c>
      <c r="I637" s="1" t="s">
        <v>3619</v>
      </c>
      <c r="J637" s="1" t="s">
        <v>3776</v>
      </c>
      <c r="K637" s="1" t="s">
        <v>32</v>
      </c>
      <c r="L637" s="1" t="s">
        <v>32</v>
      </c>
      <c r="M637" s="1" t="s">
        <v>45</v>
      </c>
      <c r="N637" s="1" t="s">
        <v>46</v>
      </c>
      <c r="O637" s="1" t="s">
        <v>56</v>
      </c>
      <c r="P637" s="1" t="s">
        <v>114</v>
      </c>
      <c r="Q637" s="1" t="s">
        <v>804</v>
      </c>
      <c r="R637" s="1" t="s">
        <v>818</v>
      </c>
      <c r="S637" s="1" t="str">
        <f t="shared" si="19"/>
        <v>MAMANI QUIÑONES, ALEJANDRO</v>
      </c>
      <c r="T637" s="1" t="s">
        <v>50</v>
      </c>
      <c r="U637" s="1" t="s">
        <v>51</v>
      </c>
      <c r="V637" s="1" t="s">
        <v>52</v>
      </c>
      <c r="W637" s="1" t="s">
        <v>3777</v>
      </c>
      <c r="X637" s="3">
        <v>21244</v>
      </c>
      <c r="Y637" s="1" t="s">
        <v>3778</v>
      </c>
      <c r="AB637" s="1" t="s">
        <v>41</v>
      </c>
      <c r="AC637" s="1" t="s">
        <v>42</v>
      </c>
      <c r="AD637" s="1" t="s">
        <v>43</v>
      </c>
    </row>
    <row r="638" spans="1:30" x14ac:dyDescent="0.2">
      <c r="A638" s="1" t="str">
        <f t="shared" si="18"/>
        <v>1113114451E7</v>
      </c>
      <c r="B638" s="1" t="s">
        <v>28</v>
      </c>
      <c r="C638" s="1" t="s">
        <v>29</v>
      </c>
      <c r="D638" s="1" t="s">
        <v>30</v>
      </c>
      <c r="E638" s="1" t="s">
        <v>31</v>
      </c>
      <c r="F638" s="1" t="s">
        <v>3617</v>
      </c>
      <c r="G638" s="1" t="s">
        <v>3618</v>
      </c>
      <c r="H638" s="1" t="s">
        <v>1183</v>
      </c>
      <c r="I638" s="1" t="s">
        <v>3619</v>
      </c>
      <c r="J638" s="1" t="s">
        <v>3779</v>
      </c>
      <c r="K638" s="1" t="s">
        <v>32</v>
      </c>
      <c r="L638" s="1" t="s">
        <v>32</v>
      </c>
      <c r="M638" s="1" t="s">
        <v>45</v>
      </c>
      <c r="N638" s="1" t="s">
        <v>46</v>
      </c>
      <c r="O638" s="1" t="s">
        <v>3780</v>
      </c>
      <c r="P638" s="1" t="s">
        <v>3781</v>
      </c>
      <c r="Q638" s="1" t="s">
        <v>3782</v>
      </c>
      <c r="R638" s="1" t="s">
        <v>3783</v>
      </c>
      <c r="S638" s="1" t="str">
        <f t="shared" si="19"/>
        <v>ASCUE AROSTEGUI, LENY GRISELA</v>
      </c>
      <c r="T638" s="1" t="s">
        <v>55</v>
      </c>
      <c r="U638" s="1" t="s">
        <v>51</v>
      </c>
      <c r="V638" s="1" t="s">
        <v>52</v>
      </c>
      <c r="W638" s="1" t="s">
        <v>3784</v>
      </c>
      <c r="X638" s="3">
        <v>23840</v>
      </c>
      <c r="Y638" s="1" t="s">
        <v>3785</v>
      </c>
      <c r="Z638" s="3">
        <v>41961</v>
      </c>
      <c r="AB638" s="1" t="s">
        <v>41</v>
      </c>
      <c r="AC638" s="1" t="s">
        <v>42</v>
      </c>
      <c r="AD638" s="1" t="s">
        <v>43</v>
      </c>
    </row>
    <row r="639" spans="1:30" x14ac:dyDescent="0.2">
      <c r="A639" s="1" t="str">
        <f t="shared" si="18"/>
        <v>1113114451E9</v>
      </c>
      <c r="B639" s="1" t="s">
        <v>28</v>
      </c>
      <c r="C639" s="1" t="s">
        <v>29</v>
      </c>
      <c r="D639" s="1" t="s">
        <v>30</v>
      </c>
      <c r="E639" s="1" t="s">
        <v>31</v>
      </c>
      <c r="F639" s="1" t="s">
        <v>3617</v>
      </c>
      <c r="G639" s="1" t="s">
        <v>3618</v>
      </c>
      <c r="H639" s="1" t="s">
        <v>1183</v>
      </c>
      <c r="I639" s="1" t="s">
        <v>3619</v>
      </c>
      <c r="J639" s="1" t="s">
        <v>3786</v>
      </c>
      <c r="K639" s="1" t="s">
        <v>32</v>
      </c>
      <c r="L639" s="1" t="s">
        <v>32</v>
      </c>
      <c r="M639" s="1" t="s">
        <v>45</v>
      </c>
      <c r="N639" s="1" t="s">
        <v>46</v>
      </c>
      <c r="O639" s="1" t="s">
        <v>56</v>
      </c>
      <c r="P639" s="1" t="s">
        <v>352</v>
      </c>
      <c r="Q639" s="1" t="s">
        <v>121</v>
      </c>
      <c r="R639" s="1" t="s">
        <v>3787</v>
      </c>
      <c r="S639" s="1" t="str">
        <f t="shared" si="19"/>
        <v>MENDOZA PAREDES, JAIME VICENTE</v>
      </c>
      <c r="T639" s="1" t="s">
        <v>50</v>
      </c>
      <c r="U639" s="1" t="s">
        <v>51</v>
      </c>
      <c r="V639" s="1" t="s">
        <v>52</v>
      </c>
      <c r="W639" s="1" t="s">
        <v>3788</v>
      </c>
      <c r="X639" s="3">
        <v>24365</v>
      </c>
      <c r="Y639" s="1" t="s">
        <v>3789</v>
      </c>
      <c r="AB639" s="1" t="s">
        <v>41</v>
      </c>
      <c r="AC639" s="1" t="s">
        <v>42</v>
      </c>
      <c r="AD639" s="1" t="s">
        <v>43</v>
      </c>
    </row>
    <row r="640" spans="1:30" x14ac:dyDescent="0.2">
      <c r="A640" s="1" t="str">
        <f t="shared" si="18"/>
        <v>1113114461E0</v>
      </c>
      <c r="B640" s="1" t="s">
        <v>28</v>
      </c>
      <c r="C640" s="1" t="s">
        <v>29</v>
      </c>
      <c r="D640" s="1" t="s">
        <v>30</v>
      </c>
      <c r="E640" s="1" t="s">
        <v>31</v>
      </c>
      <c r="F640" s="1" t="s">
        <v>3617</v>
      </c>
      <c r="G640" s="1" t="s">
        <v>3618</v>
      </c>
      <c r="H640" s="1" t="s">
        <v>1183</v>
      </c>
      <c r="I640" s="1" t="s">
        <v>3619</v>
      </c>
      <c r="J640" s="1" t="s">
        <v>3790</v>
      </c>
      <c r="K640" s="1" t="s">
        <v>32</v>
      </c>
      <c r="L640" s="1" t="s">
        <v>32</v>
      </c>
      <c r="M640" s="1" t="s">
        <v>3690</v>
      </c>
      <c r="N640" s="1" t="s">
        <v>46</v>
      </c>
      <c r="O640" s="1" t="s">
        <v>3791</v>
      </c>
      <c r="P640" s="1" t="s">
        <v>114</v>
      </c>
      <c r="Q640" s="1" t="s">
        <v>82</v>
      </c>
      <c r="R640" s="1" t="s">
        <v>683</v>
      </c>
      <c r="S640" s="1" t="str">
        <f t="shared" si="19"/>
        <v>MAMANI QUISPE, EDWIN</v>
      </c>
      <c r="T640" s="1" t="s">
        <v>63</v>
      </c>
      <c r="U640" s="1" t="s">
        <v>51</v>
      </c>
      <c r="V640" s="1" t="s">
        <v>3691</v>
      </c>
      <c r="W640" s="1" t="s">
        <v>3792</v>
      </c>
      <c r="X640" s="3">
        <v>27333</v>
      </c>
      <c r="Y640" s="1" t="s">
        <v>3793</v>
      </c>
      <c r="Z640" s="3">
        <v>42795</v>
      </c>
      <c r="AA640" s="3">
        <v>43100</v>
      </c>
      <c r="AB640" s="1" t="s">
        <v>41</v>
      </c>
      <c r="AC640" s="1" t="s">
        <v>42</v>
      </c>
      <c r="AD640" s="1" t="s">
        <v>43</v>
      </c>
    </row>
    <row r="641" spans="1:30" x14ac:dyDescent="0.2">
      <c r="A641" s="1" t="str">
        <f t="shared" si="18"/>
        <v>1113114461E0</v>
      </c>
      <c r="B641" s="1" t="s">
        <v>28</v>
      </c>
      <c r="C641" s="1" t="s">
        <v>29</v>
      </c>
      <c r="D641" s="1" t="s">
        <v>30</v>
      </c>
      <c r="E641" s="1" t="s">
        <v>31</v>
      </c>
      <c r="F641" s="1" t="s">
        <v>3617</v>
      </c>
      <c r="G641" s="1" t="s">
        <v>3618</v>
      </c>
      <c r="H641" s="1" t="s">
        <v>1183</v>
      </c>
      <c r="I641" s="1" t="s">
        <v>3619</v>
      </c>
      <c r="J641" s="1" t="s">
        <v>3790</v>
      </c>
      <c r="K641" s="1" t="s">
        <v>32</v>
      </c>
      <c r="L641" s="1" t="s">
        <v>32</v>
      </c>
      <c r="M641" s="1" t="s">
        <v>45</v>
      </c>
      <c r="N641" s="1" t="s">
        <v>66</v>
      </c>
      <c r="O641" s="1" t="s">
        <v>3794</v>
      </c>
      <c r="P641" s="1" t="s">
        <v>82</v>
      </c>
      <c r="Q641" s="1" t="s">
        <v>2172</v>
      </c>
      <c r="R641" s="1" t="s">
        <v>3795</v>
      </c>
      <c r="S641" s="1" t="str">
        <f t="shared" si="19"/>
        <v>QUISPE HUAYTA, LOIDA EUNICET</v>
      </c>
      <c r="T641" s="1" t="s">
        <v>69</v>
      </c>
      <c r="U641" s="1" t="s">
        <v>860</v>
      </c>
      <c r="V641" s="1" t="s">
        <v>52</v>
      </c>
      <c r="W641" s="1" t="s">
        <v>3796</v>
      </c>
      <c r="X641" s="3">
        <v>30857</v>
      </c>
      <c r="Y641" s="1" t="s">
        <v>3797</v>
      </c>
      <c r="Z641" s="3">
        <v>42795</v>
      </c>
      <c r="AA641" s="3">
        <v>43100</v>
      </c>
      <c r="AB641" s="1" t="s">
        <v>324</v>
      </c>
      <c r="AC641" s="1" t="s">
        <v>71</v>
      </c>
      <c r="AD641" s="1" t="s">
        <v>43</v>
      </c>
    </row>
    <row r="642" spans="1:30" x14ac:dyDescent="0.2">
      <c r="A642" s="1" t="str">
        <f t="shared" si="18"/>
        <v>1113114461E1</v>
      </c>
      <c r="B642" s="1" t="s">
        <v>28</v>
      </c>
      <c r="C642" s="1" t="s">
        <v>29</v>
      </c>
      <c r="D642" s="1" t="s">
        <v>30</v>
      </c>
      <c r="E642" s="1" t="s">
        <v>31</v>
      </c>
      <c r="F642" s="1" t="s">
        <v>3617</v>
      </c>
      <c r="G642" s="1" t="s">
        <v>3618</v>
      </c>
      <c r="H642" s="1" t="s">
        <v>1183</v>
      </c>
      <c r="I642" s="1" t="s">
        <v>3619</v>
      </c>
      <c r="J642" s="1" t="s">
        <v>3798</v>
      </c>
      <c r="K642" s="1" t="s">
        <v>32</v>
      </c>
      <c r="L642" s="1" t="s">
        <v>32</v>
      </c>
      <c r="M642" s="1" t="s">
        <v>45</v>
      </c>
      <c r="N642" s="1" t="s">
        <v>46</v>
      </c>
      <c r="O642" s="1" t="s">
        <v>56</v>
      </c>
      <c r="P642" s="1" t="s">
        <v>177</v>
      </c>
      <c r="Q642" s="1" t="s">
        <v>114</v>
      </c>
      <c r="R642" s="1" t="s">
        <v>3799</v>
      </c>
      <c r="S642" s="1" t="str">
        <f t="shared" si="19"/>
        <v>ORTEGA MAMANI, NICANOR</v>
      </c>
      <c r="T642" s="1" t="s">
        <v>55</v>
      </c>
      <c r="U642" s="1" t="s">
        <v>51</v>
      </c>
      <c r="V642" s="1" t="s">
        <v>52</v>
      </c>
      <c r="W642" s="1" t="s">
        <v>3800</v>
      </c>
      <c r="X642" s="3">
        <v>23386</v>
      </c>
      <c r="Y642" s="1" t="s">
        <v>3801</v>
      </c>
      <c r="AB642" s="1" t="s">
        <v>41</v>
      </c>
      <c r="AC642" s="1" t="s">
        <v>42</v>
      </c>
      <c r="AD642" s="1" t="s">
        <v>43</v>
      </c>
    </row>
    <row r="643" spans="1:30" x14ac:dyDescent="0.2">
      <c r="A643" s="1" t="str">
        <f t="shared" si="18"/>
        <v>1113114461E2</v>
      </c>
      <c r="B643" s="1" t="s">
        <v>28</v>
      </c>
      <c r="C643" s="1" t="s">
        <v>29</v>
      </c>
      <c r="D643" s="1" t="s">
        <v>30</v>
      </c>
      <c r="E643" s="1" t="s">
        <v>31</v>
      </c>
      <c r="F643" s="1" t="s">
        <v>3617</v>
      </c>
      <c r="G643" s="1" t="s">
        <v>3618</v>
      </c>
      <c r="H643" s="1" t="s">
        <v>1183</v>
      </c>
      <c r="I643" s="1" t="s">
        <v>3619</v>
      </c>
      <c r="J643" s="1" t="s">
        <v>3802</v>
      </c>
      <c r="K643" s="1" t="s">
        <v>32</v>
      </c>
      <c r="L643" s="1" t="s">
        <v>32</v>
      </c>
      <c r="M643" s="1" t="s">
        <v>45</v>
      </c>
      <c r="N643" s="1" t="s">
        <v>66</v>
      </c>
      <c r="O643" s="1" t="s">
        <v>3803</v>
      </c>
      <c r="P643" s="1" t="s">
        <v>342</v>
      </c>
      <c r="Q643" s="1" t="s">
        <v>434</v>
      </c>
      <c r="R643" s="1" t="s">
        <v>859</v>
      </c>
      <c r="S643" s="1" t="str">
        <f t="shared" si="19"/>
        <v>CALISAYA ALANOCA, CESAR AUGUSTO</v>
      </c>
      <c r="T643" s="1" t="s">
        <v>69</v>
      </c>
      <c r="U643" s="1" t="s">
        <v>860</v>
      </c>
      <c r="V643" s="1" t="s">
        <v>52</v>
      </c>
      <c r="W643" s="1" t="s">
        <v>3804</v>
      </c>
      <c r="X643" s="3">
        <v>31534</v>
      </c>
      <c r="Y643" s="1" t="s">
        <v>3805</v>
      </c>
      <c r="Z643" s="3">
        <v>42795</v>
      </c>
      <c r="AA643" s="3">
        <v>43100</v>
      </c>
      <c r="AB643" s="1" t="s">
        <v>324</v>
      </c>
      <c r="AC643" s="1" t="s">
        <v>71</v>
      </c>
      <c r="AD643" s="1" t="s">
        <v>43</v>
      </c>
    </row>
    <row r="644" spans="1:30" x14ac:dyDescent="0.2">
      <c r="A644" s="1" t="str">
        <f t="shared" ref="A644:A707" si="20">J644</f>
        <v>1113114461E2</v>
      </c>
      <c r="B644" s="1" t="s">
        <v>28</v>
      </c>
      <c r="C644" s="1" t="s">
        <v>29</v>
      </c>
      <c r="D644" s="1" t="s">
        <v>30</v>
      </c>
      <c r="E644" s="1" t="s">
        <v>31</v>
      </c>
      <c r="F644" s="1" t="s">
        <v>3617</v>
      </c>
      <c r="G644" s="1" t="s">
        <v>3618</v>
      </c>
      <c r="H644" s="1" t="s">
        <v>1183</v>
      </c>
      <c r="I644" s="1" t="s">
        <v>3619</v>
      </c>
      <c r="J644" s="1" t="s">
        <v>3802</v>
      </c>
      <c r="K644" s="1" t="s">
        <v>32</v>
      </c>
      <c r="L644" s="1" t="s">
        <v>32</v>
      </c>
      <c r="M644" s="1" t="s">
        <v>3690</v>
      </c>
      <c r="N644" s="1" t="s">
        <v>46</v>
      </c>
      <c r="O644" s="1" t="s">
        <v>56</v>
      </c>
      <c r="P644" s="1" t="s">
        <v>228</v>
      </c>
      <c r="Q644" s="1" t="s">
        <v>380</v>
      </c>
      <c r="R644" s="1" t="s">
        <v>3806</v>
      </c>
      <c r="S644" s="1" t="str">
        <f t="shared" ref="S644:S707" si="21">CONCATENATE(P644," ",Q644,", ",R644)</f>
        <v>PALACIOS FRISANCHO, JUAN FRANKLIN</v>
      </c>
      <c r="T644" s="1" t="s">
        <v>55</v>
      </c>
      <c r="U644" s="1" t="s">
        <v>51</v>
      </c>
      <c r="V644" s="1" t="s">
        <v>3691</v>
      </c>
      <c r="W644" s="1" t="s">
        <v>3807</v>
      </c>
      <c r="X644" s="3">
        <v>21341</v>
      </c>
      <c r="Y644" s="1" t="s">
        <v>3808</v>
      </c>
      <c r="Z644" s="3">
        <v>42795</v>
      </c>
      <c r="AA644" s="3">
        <v>43100</v>
      </c>
      <c r="AB644" s="1" t="s">
        <v>41</v>
      </c>
      <c r="AC644" s="1" t="s">
        <v>42</v>
      </c>
      <c r="AD644" s="1" t="s">
        <v>43</v>
      </c>
    </row>
    <row r="645" spans="1:30" x14ac:dyDescent="0.2">
      <c r="A645" s="1" t="str">
        <f t="shared" si="20"/>
        <v>1113114461E3</v>
      </c>
      <c r="B645" s="1" t="s">
        <v>28</v>
      </c>
      <c r="C645" s="1" t="s">
        <v>29</v>
      </c>
      <c r="D645" s="1" t="s">
        <v>30</v>
      </c>
      <c r="E645" s="1" t="s">
        <v>31</v>
      </c>
      <c r="F645" s="1" t="s">
        <v>3617</v>
      </c>
      <c r="G645" s="1" t="s">
        <v>3618</v>
      </c>
      <c r="H645" s="1" t="s">
        <v>1183</v>
      </c>
      <c r="I645" s="1" t="s">
        <v>3619</v>
      </c>
      <c r="J645" s="1" t="s">
        <v>3809</v>
      </c>
      <c r="K645" s="1" t="s">
        <v>32</v>
      </c>
      <c r="L645" s="1" t="s">
        <v>32</v>
      </c>
      <c r="M645" s="1" t="s">
        <v>45</v>
      </c>
      <c r="N645" s="1" t="s">
        <v>66</v>
      </c>
      <c r="O645" s="1" t="s">
        <v>3810</v>
      </c>
      <c r="P645" s="1" t="s">
        <v>3811</v>
      </c>
      <c r="Q645" s="1" t="s">
        <v>203</v>
      </c>
      <c r="R645" s="1" t="s">
        <v>977</v>
      </c>
      <c r="S645" s="1" t="str">
        <f t="shared" si="21"/>
        <v>PAITAN APAZA, MARCO ANTONIO</v>
      </c>
      <c r="T645" s="1" t="s">
        <v>69</v>
      </c>
      <c r="U645" s="1" t="s">
        <v>51</v>
      </c>
      <c r="V645" s="1" t="s">
        <v>52</v>
      </c>
      <c r="W645" s="1" t="s">
        <v>3812</v>
      </c>
      <c r="X645" s="3">
        <v>30070</v>
      </c>
      <c r="Y645" s="1" t="s">
        <v>3813</v>
      </c>
      <c r="Z645" s="3">
        <v>42795</v>
      </c>
      <c r="AA645" s="3">
        <v>43100</v>
      </c>
      <c r="AB645" s="1" t="s">
        <v>324</v>
      </c>
      <c r="AC645" s="1" t="s">
        <v>71</v>
      </c>
      <c r="AD645" s="1" t="s">
        <v>43</v>
      </c>
    </row>
    <row r="646" spans="1:30" x14ac:dyDescent="0.2">
      <c r="A646" s="1" t="str">
        <f t="shared" si="20"/>
        <v>1113114461E3</v>
      </c>
      <c r="B646" s="1" t="s">
        <v>28</v>
      </c>
      <c r="C646" s="1" t="s">
        <v>29</v>
      </c>
      <c r="D646" s="1" t="s">
        <v>30</v>
      </c>
      <c r="E646" s="1" t="s">
        <v>31</v>
      </c>
      <c r="F646" s="1" t="s">
        <v>3617</v>
      </c>
      <c r="G646" s="1" t="s">
        <v>3618</v>
      </c>
      <c r="H646" s="1" t="s">
        <v>1183</v>
      </c>
      <c r="I646" s="1" t="s">
        <v>3619</v>
      </c>
      <c r="J646" s="1" t="s">
        <v>3809</v>
      </c>
      <c r="K646" s="1" t="s">
        <v>32</v>
      </c>
      <c r="L646" s="1" t="s">
        <v>32</v>
      </c>
      <c r="M646" s="1" t="s">
        <v>45</v>
      </c>
      <c r="N646" s="1" t="s">
        <v>46</v>
      </c>
      <c r="O646" s="1" t="s">
        <v>56</v>
      </c>
      <c r="P646" s="1" t="s">
        <v>121</v>
      </c>
      <c r="Q646" s="1" t="s">
        <v>3636</v>
      </c>
      <c r="R646" s="1" t="s">
        <v>3637</v>
      </c>
      <c r="S646" s="1" t="str">
        <f t="shared" si="21"/>
        <v>PAREDES RUBIN DE CELIS, DORIS ROXANA</v>
      </c>
      <c r="T646" s="1" t="s">
        <v>55</v>
      </c>
      <c r="U646" s="1" t="s">
        <v>51</v>
      </c>
      <c r="V646" s="1" t="s">
        <v>891</v>
      </c>
      <c r="W646" s="1" t="s">
        <v>3638</v>
      </c>
      <c r="X646" s="3">
        <v>22737</v>
      </c>
      <c r="Y646" s="1" t="s">
        <v>3639</v>
      </c>
      <c r="Z646" s="3">
        <v>42795</v>
      </c>
      <c r="AA646" s="3">
        <v>43100</v>
      </c>
      <c r="AB646" s="1" t="s">
        <v>41</v>
      </c>
      <c r="AC646" s="1" t="s">
        <v>42</v>
      </c>
      <c r="AD646" s="1" t="s">
        <v>43</v>
      </c>
    </row>
    <row r="647" spans="1:30" x14ac:dyDescent="0.2">
      <c r="A647" s="1" t="str">
        <f t="shared" si="20"/>
        <v>1113114461E4</v>
      </c>
      <c r="B647" s="1" t="s">
        <v>28</v>
      </c>
      <c r="C647" s="1" t="s">
        <v>29</v>
      </c>
      <c r="D647" s="1" t="s">
        <v>30</v>
      </c>
      <c r="E647" s="1" t="s">
        <v>31</v>
      </c>
      <c r="F647" s="1" t="s">
        <v>3617</v>
      </c>
      <c r="G647" s="1" t="s">
        <v>3618</v>
      </c>
      <c r="H647" s="1" t="s">
        <v>1183</v>
      </c>
      <c r="I647" s="1" t="s">
        <v>3619</v>
      </c>
      <c r="J647" s="1" t="s">
        <v>3814</v>
      </c>
      <c r="K647" s="1" t="s">
        <v>32</v>
      </c>
      <c r="L647" s="1" t="s">
        <v>32</v>
      </c>
      <c r="M647" s="1" t="s">
        <v>45</v>
      </c>
      <c r="N647" s="1" t="s">
        <v>46</v>
      </c>
      <c r="O647" s="1" t="s">
        <v>3815</v>
      </c>
      <c r="P647" s="1" t="s">
        <v>346</v>
      </c>
      <c r="Q647" s="1" t="s">
        <v>121</v>
      </c>
      <c r="R647" s="1" t="s">
        <v>3642</v>
      </c>
      <c r="S647" s="1" t="str">
        <f t="shared" si="21"/>
        <v>HUAMAN PAREDES, WERNER ALBERT</v>
      </c>
      <c r="T647" s="1" t="s">
        <v>63</v>
      </c>
      <c r="U647" s="1" t="s">
        <v>51</v>
      </c>
      <c r="V647" s="1" t="s">
        <v>891</v>
      </c>
      <c r="W647" s="1" t="s">
        <v>3643</v>
      </c>
      <c r="X647" s="3">
        <v>22964</v>
      </c>
      <c r="Y647" s="1" t="s">
        <v>3644</v>
      </c>
      <c r="Z647" s="3">
        <v>42795</v>
      </c>
      <c r="AA647" s="3">
        <v>43100</v>
      </c>
      <c r="AB647" s="1" t="s">
        <v>41</v>
      </c>
      <c r="AC647" s="1" t="s">
        <v>42</v>
      </c>
      <c r="AD647" s="1" t="s">
        <v>43</v>
      </c>
    </row>
    <row r="648" spans="1:30" x14ac:dyDescent="0.2">
      <c r="A648" s="1" t="str">
        <f t="shared" si="20"/>
        <v>1113114461E4</v>
      </c>
      <c r="B648" s="1" t="s">
        <v>28</v>
      </c>
      <c r="C648" s="1" t="s">
        <v>29</v>
      </c>
      <c r="D648" s="1" t="s">
        <v>30</v>
      </c>
      <c r="E648" s="1" t="s">
        <v>31</v>
      </c>
      <c r="F648" s="1" t="s">
        <v>3617</v>
      </c>
      <c r="G648" s="1" t="s">
        <v>3618</v>
      </c>
      <c r="H648" s="1" t="s">
        <v>1183</v>
      </c>
      <c r="I648" s="1" t="s">
        <v>3619</v>
      </c>
      <c r="J648" s="1" t="s">
        <v>3814</v>
      </c>
      <c r="K648" s="1" t="s">
        <v>32</v>
      </c>
      <c r="L648" s="1" t="s">
        <v>32</v>
      </c>
      <c r="M648" s="1" t="s">
        <v>45</v>
      </c>
      <c r="N648" s="1" t="s">
        <v>66</v>
      </c>
      <c r="O648" s="1" t="s">
        <v>3816</v>
      </c>
      <c r="P648" s="1" t="s">
        <v>117</v>
      </c>
      <c r="Q648" s="1" t="s">
        <v>590</v>
      </c>
      <c r="R648" s="1" t="s">
        <v>3817</v>
      </c>
      <c r="S648" s="1" t="str">
        <f t="shared" si="21"/>
        <v>RUELAS VELARDE, LUIS CHRISTIAN</v>
      </c>
      <c r="T648" s="1" t="s">
        <v>69</v>
      </c>
      <c r="U648" s="1" t="s">
        <v>51</v>
      </c>
      <c r="V648" s="1" t="s">
        <v>52</v>
      </c>
      <c r="W648" s="1" t="s">
        <v>3818</v>
      </c>
      <c r="X648" s="3">
        <v>31950</v>
      </c>
      <c r="Y648" s="1" t="s">
        <v>3819</v>
      </c>
      <c r="Z648" s="3">
        <v>42795</v>
      </c>
      <c r="AA648" s="3">
        <v>43100</v>
      </c>
      <c r="AB648" s="1" t="s">
        <v>324</v>
      </c>
      <c r="AC648" s="1" t="s">
        <v>71</v>
      </c>
      <c r="AD648" s="1" t="s">
        <v>43</v>
      </c>
    </row>
    <row r="649" spans="1:30" x14ac:dyDescent="0.2">
      <c r="A649" s="1" t="str">
        <f t="shared" si="20"/>
        <v>1113114461E5</v>
      </c>
      <c r="B649" s="1" t="s">
        <v>28</v>
      </c>
      <c r="C649" s="1" t="s">
        <v>29</v>
      </c>
      <c r="D649" s="1" t="s">
        <v>30</v>
      </c>
      <c r="E649" s="1" t="s">
        <v>31</v>
      </c>
      <c r="F649" s="1" t="s">
        <v>3617</v>
      </c>
      <c r="G649" s="1" t="s">
        <v>3618</v>
      </c>
      <c r="H649" s="1" t="s">
        <v>1183</v>
      </c>
      <c r="I649" s="1" t="s">
        <v>3619</v>
      </c>
      <c r="J649" s="1" t="s">
        <v>3820</v>
      </c>
      <c r="K649" s="1" t="s">
        <v>32</v>
      </c>
      <c r="L649" s="1" t="s">
        <v>32</v>
      </c>
      <c r="M649" s="1" t="s">
        <v>45</v>
      </c>
      <c r="N649" s="1" t="s">
        <v>46</v>
      </c>
      <c r="O649" s="1" t="s">
        <v>56</v>
      </c>
      <c r="P649" s="1" t="s">
        <v>3821</v>
      </c>
      <c r="Q649" s="1" t="s">
        <v>3822</v>
      </c>
      <c r="R649" s="1" t="s">
        <v>3823</v>
      </c>
      <c r="S649" s="1" t="str">
        <f t="shared" si="21"/>
        <v>PASACA LUCANA, YUDITH MADELEINE</v>
      </c>
      <c r="T649" s="1" t="s">
        <v>50</v>
      </c>
      <c r="U649" s="1" t="s">
        <v>51</v>
      </c>
      <c r="V649" s="1" t="s">
        <v>325</v>
      </c>
      <c r="W649" s="1" t="s">
        <v>3824</v>
      </c>
      <c r="X649" s="3">
        <v>25203</v>
      </c>
      <c r="Y649" s="1" t="s">
        <v>3825</v>
      </c>
      <c r="Z649" s="3">
        <v>42857</v>
      </c>
      <c r="AA649" s="3">
        <v>42916</v>
      </c>
      <c r="AB649" s="1" t="s">
        <v>41</v>
      </c>
      <c r="AC649" s="1" t="s">
        <v>42</v>
      </c>
      <c r="AD649" s="1" t="s">
        <v>43</v>
      </c>
    </row>
    <row r="650" spans="1:30" x14ac:dyDescent="0.2">
      <c r="A650" s="1" t="str">
        <f t="shared" si="20"/>
        <v>1113114461E5</v>
      </c>
      <c r="B650" s="1" t="s">
        <v>28</v>
      </c>
      <c r="C650" s="1" t="s">
        <v>29</v>
      </c>
      <c r="D650" s="1" t="s">
        <v>30</v>
      </c>
      <c r="E650" s="1" t="s">
        <v>31</v>
      </c>
      <c r="F650" s="1" t="s">
        <v>3617</v>
      </c>
      <c r="G650" s="1" t="s">
        <v>3618</v>
      </c>
      <c r="H650" s="1" t="s">
        <v>1183</v>
      </c>
      <c r="I650" s="1" t="s">
        <v>3619</v>
      </c>
      <c r="J650" s="1" t="s">
        <v>3820</v>
      </c>
      <c r="K650" s="1" t="s">
        <v>32</v>
      </c>
      <c r="L650" s="1" t="s">
        <v>32</v>
      </c>
      <c r="M650" s="1" t="s">
        <v>45</v>
      </c>
      <c r="N650" s="1" t="s">
        <v>66</v>
      </c>
      <c r="O650" s="1" t="s">
        <v>3826</v>
      </c>
      <c r="P650" s="1" t="s">
        <v>816</v>
      </c>
      <c r="Q650" s="1" t="s">
        <v>717</v>
      </c>
      <c r="R650" s="1" t="s">
        <v>3827</v>
      </c>
      <c r="S650" s="1" t="str">
        <f t="shared" si="21"/>
        <v>SERRANO RIVERA, AMPARO</v>
      </c>
      <c r="T650" s="1" t="s">
        <v>69</v>
      </c>
      <c r="U650" s="1" t="s">
        <v>51</v>
      </c>
      <c r="V650" s="1" t="s">
        <v>52</v>
      </c>
      <c r="W650" s="1" t="s">
        <v>3828</v>
      </c>
      <c r="X650" s="3">
        <v>31096</v>
      </c>
      <c r="Y650" s="1" t="s">
        <v>3829</v>
      </c>
      <c r="Z650" s="3">
        <v>42859</v>
      </c>
      <c r="AA650" s="3">
        <v>42916</v>
      </c>
      <c r="AB650" s="1" t="s">
        <v>324</v>
      </c>
      <c r="AC650" s="1" t="s">
        <v>71</v>
      </c>
      <c r="AD650" s="1" t="s">
        <v>43</v>
      </c>
    </row>
    <row r="651" spans="1:30" x14ac:dyDescent="0.2">
      <c r="A651" s="1" t="str">
        <f t="shared" si="20"/>
        <v>1113114461E6</v>
      </c>
      <c r="B651" s="1" t="s">
        <v>28</v>
      </c>
      <c r="C651" s="1" t="s">
        <v>29</v>
      </c>
      <c r="D651" s="1" t="s">
        <v>30</v>
      </c>
      <c r="E651" s="1" t="s">
        <v>31</v>
      </c>
      <c r="F651" s="1" t="s">
        <v>3617</v>
      </c>
      <c r="G651" s="1" t="s">
        <v>3618</v>
      </c>
      <c r="H651" s="1" t="s">
        <v>1183</v>
      </c>
      <c r="I651" s="1" t="s">
        <v>3619</v>
      </c>
      <c r="J651" s="1" t="s">
        <v>3830</v>
      </c>
      <c r="K651" s="1" t="s">
        <v>32</v>
      </c>
      <c r="L651" s="1" t="s">
        <v>32</v>
      </c>
      <c r="M651" s="1" t="s">
        <v>45</v>
      </c>
      <c r="N651" s="1" t="s">
        <v>46</v>
      </c>
      <c r="O651" s="1" t="s">
        <v>56</v>
      </c>
      <c r="P651" s="1" t="s">
        <v>277</v>
      </c>
      <c r="Q651" s="1" t="s">
        <v>82</v>
      </c>
      <c r="R651" s="1" t="s">
        <v>3831</v>
      </c>
      <c r="S651" s="1" t="str">
        <f t="shared" si="21"/>
        <v>PAUCAR QUISPE, RAUL LEANDRO</v>
      </c>
      <c r="T651" s="1" t="s">
        <v>50</v>
      </c>
      <c r="U651" s="1" t="s">
        <v>51</v>
      </c>
      <c r="V651" s="1" t="s">
        <v>52</v>
      </c>
      <c r="W651" s="1" t="s">
        <v>3832</v>
      </c>
      <c r="X651" s="3">
        <v>21622</v>
      </c>
      <c r="Y651" s="1" t="s">
        <v>3833</v>
      </c>
      <c r="AB651" s="1" t="s">
        <v>41</v>
      </c>
      <c r="AC651" s="1" t="s">
        <v>42</v>
      </c>
      <c r="AD651" s="1" t="s">
        <v>43</v>
      </c>
    </row>
    <row r="652" spans="1:30" x14ac:dyDescent="0.2">
      <c r="A652" s="1" t="str">
        <f t="shared" si="20"/>
        <v>1113114461E7</v>
      </c>
      <c r="B652" s="1" t="s">
        <v>28</v>
      </c>
      <c r="C652" s="1" t="s">
        <v>29</v>
      </c>
      <c r="D652" s="1" t="s">
        <v>30</v>
      </c>
      <c r="E652" s="1" t="s">
        <v>31</v>
      </c>
      <c r="F652" s="1" t="s">
        <v>3617</v>
      </c>
      <c r="G652" s="1" t="s">
        <v>3618</v>
      </c>
      <c r="H652" s="1" t="s">
        <v>1183</v>
      </c>
      <c r="I652" s="1" t="s">
        <v>3619</v>
      </c>
      <c r="J652" s="1" t="s">
        <v>3834</v>
      </c>
      <c r="K652" s="1" t="s">
        <v>32</v>
      </c>
      <c r="L652" s="1" t="s">
        <v>32</v>
      </c>
      <c r="M652" s="1" t="s">
        <v>45</v>
      </c>
      <c r="N652" s="1" t="s">
        <v>46</v>
      </c>
      <c r="O652" s="1" t="s">
        <v>56</v>
      </c>
      <c r="P652" s="1" t="s">
        <v>1002</v>
      </c>
      <c r="Q652" s="1" t="s">
        <v>203</v>
      </c>
      <c r="R652" s="1" t="s">
        <v>3835</v>
      </c>
      <c r="S652" s="1" t="str">
        <f t="shared" si="21"/>
        <v>PAYE APAZA, DAVID ALBERTO</v>
      </c>
      <c r="T652" s="1" t="s">
        <v>50</v>
      </c>
      <c r="U652" s="1" t="s">
        <v>51</v>
      </c>
      <c r="V652" s="1" t="s">
        <v>941</v>
      </c>
      <c r="W652" s="1" t="s">
        <v>3836</v>
      </c>
      <c r="X652" s="3">
        <v>24326</v>
      </c>
      <c r="Y652" s="1" t="s">
        <v>3837</v>
      </c>
      <c r="Z652" s="3">
        <v>42795</v>
      </c>
      <c r="AA652" s="3">
        <v>42978</v>
      </c>
      <c r="AB652" s="1" t="s">
        <v>41</v>
      </c>
      <c r="AC652" s="1" t="s">
        <v>42</v>
      </c>
      <c r="AD652" s="1" t="s">
        <v>43</v>
      </c>
    </row>
    <row r="653" spans="1:30" x14ac:dyDescent="0.2">
      <c r="A653" s="1" t="str">
        <f t="shared" si="20"/>
        <v>1113114461E7</v>
      </c>
      <c r="B653" s="1" t="s">
        <v>28</v>
      </c>
      <c r="C653" s="1" t="s">
        <v>29</v>
      </c>
      <c r="D653" s="1" t="s">
        <v>30</v>
      </c>
      <c r="E653" s="1" t="s">
        <v>31</v>
      </c>
      <c r="F653" s="1" t="s">
        <v>3617</v>
      </c>
      <c r="G653" s="1" t="s">
        <v>3618</v>
      </c>
      <c r="H653" s="1" t="s">
        <v>1183</v>
      </c>
      <c r="I653" s="1" t="s">
        <v>3619</v>
      </c>
      <c r="J653" s="1" t="s">
        <v>3834</v>
      </c>
      <c r="K653" s="1" t="s">
        <v>32</v>
      </c>
      <c r="L653" s="1" t="s">
        <v>32</v>
      </c>
      <c r="M653" s="1" t="s">
        <v>45</v>
      </c>
      <c r="N653" s="1" t="s">
        <v>66</v>
      </c>
      <c r="O653" s="1" t="s">
        <v>3838</v>
      </c>
      <c r="P653" s="1" t="s">
        <v>82</v>
      </c>
      <c r="Q653" s="1" t="s">
        <v>407</v>
      </c>
      <c r="R653" s="1" t="s">
        <v>1018</v>
      </c>
      <c r="S653" s="1" t="str">
        <f t="shared" si="21"/>
        <v>QUISPE ALEJO, DEMETRIO</v>
      </c>
      <c r="T653" s="1" t="s">
        <v>69</v>
      </c>
      <c r="U653" s="1" t="s">
        <v>51</v>
      </c>
      <c r="V653" s="1" t="s">
        <v>52</v>
      </c>
      <c r="W653" s="1" t="s">
        <v>3839</v>
      </c>
      <c r="X653" s="3">
        <v>26997</v>
      </c>
      <c r="Y653" s="1" t="s">
        <v>3840</v>
      </c>
      <c r="Z653" s="3">
        <v>42795</v>
      </c>
      <c r="AA653" s="3">
        <v>42978</v>
      </c>
      <c r="AB653" s="1" t="s">
        <v>324</v>
      </c>
      <c r="AC653" s="1" t="s">
        <v>71</v>
      </c>
      <c r="AD653" s="1" t="s">
        <v>43</v>
      </c>
    </row>
    <row r="654" spans="1:30" x14ac:dyDescent="0.2">
      <c r="A654" s="1" t="str">
        <f t="shared" si="20"/>
        <v>1113114461E8</v>
      </c>
      <c r="B654" s="1" t="s">
        <v>28</v>
      </c>
      <c r="C654" s="1" t="s">
        <v>29</v>
      </c>
      <c r="D654" s="1" t="s">
        <v>30</v>
      </c>
      <c r="E654" s="1" t="s">
        <v>31</v>
      </c>
      <c r="F654" s="1" t="s">
        <v>3617</v>
      </c>
      <c r="G654" s="1" t="s">
        <v>3618</v>
      </c>
      <c r="H654" s="1" t="s">
        <v>1183</v>
      </c>
      <c r="I654" s="1" t="s">
        <v>3619</v>
      </c>
      <c r="J654" s="1" t="s">
        <v>3841</v>
      </c>
      <c r="K654" s="1" t="s">
        <v>32</v>
      </c>
      <c r="L654" s="1" t="s">
        <v>32</v>
      </c>
      <c r="M654" s="1" t="s">
        <v>45</v>
      </c>
      <c r="N654" s="1" t="s">
        <v>66</v>
      </c>
      <c r="O654" s="1" t="s">
        <v>3842</v>
      </c>
      <c r="P654" s="1" t="s">
        <v>447</v>
      </c>
      <c r="Q654" s="1" t="s">
        <v>589</v>
      </c>
      <c r="R654" s="1" t="s">
        <v>683</v>
      </c>
      <c r="S654" s="1" t="str">
        <f t="shared" si="21"/>
        <v>PAURO QUENAYA, EDWIN</v>
      </c>
      <c r="T654" s="1" t="s">
        <v>69</v>
      </c>
      <c r="U654" s="1" t="s">
        <v>51</v>
      </c>
      <c r="V654" s="1" t="s">
        <v>52</v>
      </c>
      <c r="W654" s="1" t="s">
        <v>3843</v>
      </c>
      <c r="X654" s="3">
        <v>25269</v>
      </c>
      <c r="Y654" s="1" t="s">
        <v>3844</v>
      </c>
      <c r="Z654" s="3">
        <v>42795</v>
      </c>
      <c r="AA654" s="3">
        <v>43100</v>
      </c>
      <c r="AB654" s="1" t="s">
        <v>324</v>
      </c>
      <c r="AC654" s="1" t="s">
        <v>71</v>
      </c>
      <c r="AD654" s="1" t="s">
        <v>43</v>
      </c>
    </row>
    <row r="655" spans="1:30" x14ac:dyDescent="0.2">
      <c r="A655" s="1" t="str">
        <f t="shared" si="20"/>
        <v>1113114461E8</v>
      </c>
      <c r="B655" s="1" t="s">
        <v>28</v>
      </c>
      <c r="C655" s="1" t="s">
        <v>29</v>
      </c>
      <c r="D655" s="1" t="s">
        <v>30</v>
      </c>
      <c r="E655" s="1" t="s">
        <v>31</v>
      </c>
      <c r="F655" s="1" t="s">
        <v>3617</v>
      </c>
      <c r="G655" s="1" t="s">
        <v>3618</v>
      </c>
      <c r="H655" s="1" t="s">
        <v>1183</v>
      </c>
      <c r="I655" s="1" t="s">
        <v>3619</v>
      </c>
      <c r="J655" s="1" t="s">
        <v>3841</v>
      </c>
      <c r="K655" s="1" t="s">
        <v>32</v>
      </c>
      <c r="L655" s="1" t="s">
        <v>32</v>
      </c>
      <c r="M655" s="1" t="s">
        <v>45</v>
      </c>
      <c r="N655" s="1" t="s">
        <v>46</v>
      </c>
      <c r="O655" s="1" t="s">
        <v>56</v>
      </c>
      <c r="P655" s="1" t="s">
        <v>165</v>
      </c>
      <c r="Q655" s="1" t="s">
        <v>328</v>
      </c>
      <c r="R655" s="1" t="s">
        <v>3650</v>
      </c>
      <c r="S655" s="1" t="str">
        <f t="shared" si="21"/>
        <v>PEREZ RODRIGUEZ, HERNAN OMAR</v>
      </c>
      <c r="T655" s="1" t="s">
        <v>63</v>
      </c>
      <c r="U655" s="1" t="s">
        <v>51</v>
      </c>
      <c r="V655" s="1" t="s">
        <v>891</v>
      </c>
      <c r="W655" s="1" t="s">
        <v>3651</v>
      </c>
      <c r="X655" s="3">
        <v>25553</v>
      </c>
      <c r="Y655" s="1" t="s">
        <v>3652</v>
      </c>
      <c r="Z655" s="3">
        <v>42795</v>
      </c>
      <c r="AA655" s="3">
        <v>43100</v>
      </c>
      <c r="AB655" s="1" t="s">
        <v>41</v>
      </c>
      <c r="AC655" s="1" t="s">
        <v>42</v>
      </c>
      <c r="AD655" s="1" t="s">
        <v>43</v>
      </c>
    </row>
    <row r="656" spans="1:30" x14ac:dyDescent="0.2">
      <c r="A656" s="1" t="str">
        <f t="shared" si="20"/>
        <v>1113114471E0</v>
      </c>
      <c r="B656" s="1" t="s">
        <v>28</v>
      </c>
      <c r="C656" s="1" t="s">
        <v>29</v>
      </c>
      <c r="D656" s="1" t="s">
        <v>30</v>
      </c>
      <c r="E656" s="1" t="s">
        <v>31</v>
      </c>
      <c r="F656" s="1" t="s">
        <v>3617</v>
      </c>
      <c r="G656" s="1" t="s">
        <v>3618</v>
      </c>
      <c r="H656" s="1" t="s">
        <v>1183</v>
      </c>
      <c r="I656" s="1" t="s">
        <v>3619</v>
      </c>
      <c r="J656" s="1" t="s">
        <v>3845</v>
      </c>
      <c r="K656" s="1" t="s">
        <v>32</v>
      </c>
      <c r="L656" s="1" t="s">
        <v>32</v>
      </c>
      <c r="M656" s="1" t="s">
        <v>45</v>
      </c>
      <c r="N656" s="1" t="s">
        <v>66</v>
      </c>
      <c r="O656" s="1" t="s">
        <v>3846</v>
      </c>
      <c r="P656" s="1" t="s">
        <v>68</v>
      </c>
      <c r="Q656" s="1" t="s">
        <v>36</v>
      </c>
      <c r="R656" s="1" t="s">
        <v>2204</v>
      </c>
      <c r="S656" s="1" t="str">
        <f t="shared" si="21"/>
        <v>ORTIZ CUBA, FRANCISCO JAVIER</v>
      </c>
      <c r="T656" s="1" t="s">
        <v>69</v>
      </c>
      <c r="U656" s="1" t="s">
        <v>51</v>
      </c>
      <c r="V656" s="1" t="s">
        <v>52</v>
      </c>
      <c r="W656" s="1" t="s">
        <v>3847</v>
      </c>
      <c r="X656" s="3">
        <v>24617</v>
      </c>
      <c r="Y656" s="1" t="s">
        <v>3848</v>
      </c>
      <c r="Z656" s="3">
        <v>42795</v>
      </c>
      <c r="AA656" s="3">
        <v>43100</v>
      </c>
      <c r="AB656" s="1" t="s">
        <v>41</v>
      </c>
      <c r="AC656" s="1" t="s">
        <v>71</v>
      </c>
      <c r="AD656" s="1" t="s">
        <v>43</v>
      </c>
    </row>
    <row r="657" spans="1:30" x14ac:dyDescent="0.2">
      <c r="A657" s="1" t="str">
        <f t="shared" si="20"/>
        <v>1113114471E1</v>
      </c>
      <c r="B657" s="1" t="s">
        <v>28</v>
      </c>
      <c r="C657" s="1" t="s">
        <v>29</v>
      </c>
      <c r="D657" s="1" t="s">
        <v>30</v>
      </c>
      <c r="E657" s="1" t="s">
        <v>31</v>
      </c>
      <c r="F657" s="1" t="s">
        <v>3617</v>
      </c>
      <c r="G657" s="1" t="s">
        <v>3618</v>
      </c>
      <c r="H657" s="1" t="s">
        <v>1183</v>
      </c>
      <c r="I657" s="1" t="s">
        <v>3619</v>
      </c>
      <c r="J657" s="1" t="s">
        <v>3849</v>
      </c>
      <c r="K657" s="1" t="s">
        <v>32</v>
      </c>
      <c r="L657" s="1" t="s">
        <v>32</v>
      </c>
      <c r="M657" s="1" t="s">
        <v>45</v>
      </c>
      <c r="N657" s="1" t="s">
        <v>66</v>
      </c>
      <c r="O657" s="1" t="s">
        <v>3850</v>
      </c>
      <c r="P657" s="1" t="s">
        <v>175</v>
      </c>
      <c r="Q657" s="1" t="s">
        <v>905</v>
      </c>
      <c r="R657" s="1" t="s">
        <v>3851</v>
      </c>
      <c r="S657" s="1" t="str">
        <f t="shared" si="21"/>
        <v>BARRIONUEVO QUIÑONEZ, YHONY ALFREDO</v>
      </c>
      <c r="T657" s="1" t="s">
        <v>69</v>
      </c>
      <c r="U657" s="1" t="s">
        <v>51</v>
      </c>
      <c r="V657" s="1" t="s">
        <v>52</v>
      </c>
      <c r="W657" s="1" t="s">
        <v>3852</v>
      </c>
      <c r="X657" s="3">
        <v>29484</v>
      </c>
      <c r="Y657" s="1" t="s">
        <v>3853</v>
      </c>
      <c r="Z657" s="3">
        <v>42795</v>
      </c>
      <c r="AA657" s="3">
        <v>43100</v>
      </c>
      <c r="AB657" s="1" t="s">
        <v>324</v>
      </c>
      <c r="AC657" s="1" t="s">
        <v>71</v>
      </c>
      <c r="AD657" s="1" t="s">
        <v>43</v>
      </c>
    </row>
    <row r="658" spans="1:30" x14ac:dyDescent="0.2">
      <c r="A658" s="1" t="str">
        <f t="shared" si="20"/>
        <v>1113114471E1</v>
      </c>
      <c r="B658" s="1" t="s">
        <v>28</v>
      </c>
      <c r="C658" s="1" t="s">
        <v>29</v>
      </c>
      <c r="D658" s="1" t="s">
        <v>30</v>
      </c>
      <c r="E658" s="1" t="s">
        <v>31</v>
      </c>
      <c r="F658" s="1" t="s">
        <v>3617</v>
      </c>
      <c r="G658" s="1" t="s">
        <v>3618</v>
      </c>
      <c r="H658" s="1" t="s">
        <v>1183</v>
      </c>
      <c r="I658" s="1" t="s">
        <v>3619</v>
      </c>
      <c r="J658" s="1" t="s">
        <v>3849</v>
      </c>
      <c r="K658" s="1" t="s">
        <v>32</v>
      </c>
      <c r="L658" s="1" t="s">
        <v>32</v>
      </c>
      <c r="M658" s="1" t="s">
        <v>45</v>
      </c>
      <c r="N658" s="1" t="s">
        <v>46</v>
      </c>
      <c r="O658" s="1" t="s">
        <v>56</v>
      </c>
      <c r="P658" s="1" t="s">
        <v>82</v>
      </c>
      <c r="Q658" s="1" t="s">
        <v>233</v>
      </c>
      <c r="R658" s="1" t="s">
        <v>683</v>
      </c>
      <c r="S658" s="1" t="str">
        <f t="shared" si="21"/>
        <v>QUISPE CASTILLO, EDWIN</v>
      </c>
      <c r="T658" s="1" t="s">
        <v>63</v>
      </c>
      <c r="U658" s="1" t="s">
        <v>51</v>
      </c>
      <c r="V658" s="1" t="s">
        <v>891</v>
      </c>
      <c r="W658" s="1" t="s">
        <v>3647</v>
      </c>
      <c r="X658" s="3">
        <v>23720</v>
      </c>
      <c r="Y658" s="1" t="s">
        <v>3648</v>
      </c>
      <c r="Z658" s="3">
        <v>42795</v>
      </c>
      <c r="AA658" s="3">
        <v>43100</v>
      </c>
      <c r="AB658" s="1" t="s">
        <v>41</v>
      </c>
      <c r="AC658" s="1" t="s">
        <v>42</v>
      </c>
      <c r="AD658" s="1" t="s">
        <v>43</v>
      </c>
    </row>
    <row r="659" spans="1:30" x14ac:dyDescent="0.2">
      <c r="A659" s="1" t="str">
        <f t="shared" si="20"/>
        <v>1113114471E3</v>
      </c>
      <c r="B659" s="1" t="s">
        <v>28</v>
      </c>
      <c r="C659" s="1" t="s">
        <v>29</v>
      </c>
      <c r="D659" s="1" t="s">
        <v>30</v>
      </c>
      <c r="E659" s="1" t="s">
        <v>31</v>
      </c>
      <c r="F659" s="1" t="s">
        <v>3617</v>
      </c>
      <c r="G659" s="1" t="s">
        <v>3618</v>
      </c>
      <c r="H659" s="1" t="s">
        <v>1183</v>
      </c>
      <c r="I659" s="1" t="s">
        <v>3619</v>
      </c>
      <c r="J659" s="1" t="s">
        <v>3854</v>
      </c>
      <c r="K659" s="1" t="s">
        <v>32</v>
      </c>
      <c r="L659" s="1" t="s">
        <v>32</v>
      </c>
      <c r="M659" s="1" t="s">
        <v>45</v>
      </c>
      <c r="N659" s="1" t="s">
        <v>46</v>
      </c>
      <c r="O659" s="1" t="s">
        <v>56</v>
      </c>
      <c r="P659" s="1" t="s">
        <v>717</v>
      </c>
      <c r="Q659" s="1" t="s">
        <v>83</v>
      </c>
      <c r="R659" s="1" t="s">
        <v>3855</v>
      </c>
      <c r="S659" s="1" t="str">
        <f t="shared" si="21"/>
        <v>RIVERA CONDORI, ROSA FELICIDAD</v>
      </c>
      <c r="T659" s="1" t="s">
        <v>63</v>
      </c>
      <c r="U659" s="1" t="s">
        <v>51</v>
      </c>
      <c r="V659" s="1" t="s">
        <v>52</v>
      </c>
      <c r="W659" s="1" t="s">
        <v>3856</v>
      </c>
      <c r="X659" s="3">
        <v>23082</v>
      </c>
      <c r="Y659" s="1" t="s">
        <v>3857</v>
      </c>
      <c r="AB659" s="1" t="s">
        <v>41</v>
      </c>
      <c r="AC659" s="1" t="s">
        <v>42</v>
      </c>
      <c r="AD659" s="1" t="s">
        <v>43</v>
      </c>
    </row>
    <row r="660" spans="1:30" x14ac:dyDescent="0.2">
      <c r="A660" s="1" t="str">
        <f t="shared" si="20"/>
        <v>1113114471E5</v>
      </c>
      <c r="B660" s="1" t="s">
        <v>28</v>
      </c>
      <c r="C660" s="1" t="s">
        <v>29</v>
      </c>
      <c r="D660" s="1" t="s">
        <v>30</v>
      </c>
      <c r="E660" s="1" t="s">
        <v>31</v>
      </c>
      <c r="F660" s="1" t="s">
        <v>3617</v>
      </c>
      <c r="G660" s="1" t="s">
        <v>3618</v>
      </c>
      <c r="H660" s="1" t="s">
        <v>1183</v>
      </c>
      <c r="I660" s="1" t="s">
        <v>3619</v>
      </c>
      <c r="J660" s="1" t="s">
        <v>3858</v>
      </c>
      <c r="K660" s="1" t="s">
        <v>32</v>
      </c>
      <c r="L660" s="1" t="s">
        <v>32</v>
      </c>
      <c r="M660" s="1" t="s">
        <v>45</v>
      </c>
      <c r="N660" s="1" t="s">
        <v>46</v>
      </c>
      <c r="O660" s="1" t="s">
        <v>3859</v>
      </c>
      <c r="P660" s="1" t="s">
        <v>520</v>
      </c>
      <c r="Q660" s="1" t="s">
        <v>198</v>
      </c>
      <c r="R660" s="1" t="s">
        <v>3860</v>
      </c>
      <c r="S660" s="1" t="str">
        <f t="shared" si="21"/>
        <v>CAHUI PANCA, RAUL EDGAR</v>
      </c>
      <c r="T660" s="1" t="s">
        <v>63</v>
      </c>
      <c r="U660" s="1" t="s">
        <v>51</v>
      </c>
      <c r="V660" s="1" t="s">
        <v>52</v>
      </c>
      <c r="W660" s="1" t="s">
        <v>3861</v>
      </c>
      <c r="X660" s="3">
        <v>25014</v>
      </c>
      <c r="Y660" s="1" t="s">
        <v>3862</v>
      </c>
      <c r="AB660" s="1" t="s">
        <v>41</v>
      </c>
      <c r="AC660" s="1" t="s">
        <v>42</v>
      </c>
      <c r="AD660" s="1" t="s">
        <v>43</v>
      </c>
    </row>
    <row r="661" spans="1:30" x14ac:dyDescent="0.2">
      <c r="A661" s="1" t="str">
        <f t="shared" si="20"/>
        <v>1113114471E6</v>
      </c>
      <c r="B661" s="1" t="s">
        <v>28</v>
      </c>
      <c r="C661" s="1" t="s">
        <v>29</v>
      </c>
      <c r="D661" s="1" t="s">
        <v>30</v>
      </c>
      <c r="E661" s="1" t="s">
        <v>31</v>
      </c>
      <c r="F661" s="1" t="s">
        <v>3617</v>
      </c>
      <c r="G661" s="1" t="s">
        <v>3618</v>
      </c>
      <c r="H661" s="1" t="s">
        <v>1183</v>
      </c>
      <c r="I661" s="1" t="s">
        <v>3619</v>
      </c>
      <c r="J661" s="1" t="s">
        <v>3863</v>
      </c>
      <c r="K661" s="1" t="s">
        <v>32</v>
      </c>
      <c r="L661" s="1" t="s">
        <v>32</v>
      </c>
      <c r="M661" s="1" t="s">
        <v>45</v>
      </c>
      <c r="N661" s="1" t="s">
        <v>66</v>
      </c>
      <c r="O661" s="1" t="s">
        <v>3864</v>
      </c>
      <c r="P661" s="1" t="s">
        <v>114</v>
      </c>
      <c r="Q661" s="1" t="s">
        <v>82</v>
      </c>
      <c r="R661" s="1" t="s">
        <v>3865</v>
      </c>
      <c r="S661" s="1" t="str">
        <f t="shared" si="21"/>
        <v>MAMANI QUISPE, JHON ADERLY</v>
      </c>
      <c r="T661" s="1" t="s">
        <v>69</v>
      </c>
      <c r="U661" s="1" t="s">
        <v>860</v>
      </c>
      <c r="V661" s="1" t="s">
        <v>52</v>
      </c>
      <c r="W661" s="1" t="s">
        <v>3866</v>
      </c>
      <c r="X661" s="3">
        <v>32366</v>
      </c>
      <c r="Y661" s="1" t="s">
        <v>3867</v>
      </c>
      <c r="Z661" s="3">
        <v>42795</v>
      </c>
      <c r="AA661" s="3">
        <v>43100</v>
      </c>
      <c r="AB661" s="1" t="s">
        <v>324</v>
      </c>
      <c r="AC661" s="1" t="s">
        <v>71</v>
      </c>
      <c r="AD661" s="1" t="s">
        <v>43</v>
      </c>
    </row>
    <row r="662" spans="1:30" x14ac:dyDescent="0.2">
      <c r="A662" s="1" t="str">
        <f t="shared" si="20"/>
        <v>1113114471E6</v>
      </c>
      <c r="B662" s="1" t="s">
        <v>28</v>
      </c>
      <c r="C662" s="1" t="s">
        <v>29</v>
      </c>
      <c r="D662" s="1" t="s">
        <v>30</v>
      </c>
      <c r="E662" s="1" t="s">
        <v>31</v>
      </c>
      <c r="F662" s="1" t="s">
        <v>3617</v>
      </c>
      <c r="G662" s="1" t="s">
        <v>3618</v>
      </c>
      <c r="H662" s="1" t="s">
        <v>1183</v>
      </c>
      <c r="I662" s="1" t="s">
        <v>3619</v>
      </c>
      <c r="J662" s="1" t="s">
        <v>3863</v>
      </c>
      <c r="K662" s="1" t="s">
        <v>32</v>
      </c>
      <c r="L662" s="1" t="s">
        <v>32</v>
      </c>
      <c r="M662" s="1" t="s">
        <v>3690</v>
      </c>
      <c r="N662" s="1" t="s">
        <v>46</v>
      </c>
      <c r="O662" s="1" t="s">
        <v>56</v>
      </c>
      <c r="P662" s="1" t="s">
        <v>502</v>
      </c>
      <c r="Q662" s="1" t="s">
        <v>303</v>
      </c>
      <c r="R662" s="1" t="s">
        <v>3868</v>
      </c>
      <c r="S662" s="1" t="str">
        <f t="shared" si="21"/>
        <v>ROSSEL SOSA, JOSE LUIS EUSEBIO</v>
      </c>
      <c r="T662" s="1" t="s">
        <v>50</v>
      </c>
      <c r="U662" s="1" t="s">
        <v>51</v>
      </c>
      <c r="V662" s="1" t="s">
        <v>3691</v>
      </c>
      <c r="W662" s="1" t="s">
        <v>3869</v>
      </c>
      <c r="X662" s="3">
        <v>23360</v>
      </c>
      <c r="Y662" s="1" t="s">
        <v>3870</v>
      </c>
      <c r="Z662" s="3">
        <v>42795</v>
      </c>
      <c r="AA662" s="3">
        <v>43100</v>
      </c>
      <c r="AB662" s="1" t="s">
        <v>41</v>
      </c>
      <c r="AC662" s="1" t="s">
        <v>42</v>
      </c>
      <c r="AD662" s="1" t="s">
        <v>43</v>
      </c>
    </row>
    <row r="663" spans="1:30" x14ac:dyDescent="0.2">
      <c r="A663" s="1" t="str">
        <f t="shared" si="20"/>
        <v>1113114471E7</v>
      </c>
      <c r="B663" s="1" t="s">
        <v>28</v>
      </c>
      <c r="C663" s="1" t="s">
        <v>29</v>
      </c>
      <c r="D663" s="1" t="s">
        <v>30</v>
      </c>
      <c r="E663" s="1" t="s">
        <v>31</v>
      </c>
      <c r="F663" s="1" t="s">
        <v>3617</v>
      </c>
      <c r="G663" s="1" t="s">
        <v>3618</v>
      </c>
      <c r="H663" s="1" t="s">
        <v>1183</v>
      </c>
      <c r="I663" s="1" t="s">
        <v>3619</v>
      </c>
      <c r="J663" s="1" t="s">
        <v>3871</v>
      </c>
      <c r="K663" s="1" t="s">
        <v>32</v>
      </c>
      <c r="L663" s="1" t="s">
        <v>32</v>
      </c>
      <c r="M663" s="1" t="s">
        <v>45</v>
      </c>
      <c r="N663" s="1" t="s">
        <v>46</v>
      </c>
      <c r="O663" s="1" t="s">
        <v>56</v>
      </c>
      <c r="P663" s="1" t="s">
        <v>303</v>
      </c>
      <c r="Q663" s="1" t="s">
        <v>328</v>
      </c>
      <c r="R663" s="1" t="s">
        <v>1134</v>
      </c>
      <c r="S663" s="1" t="str">
        <f t="shared" si="21"/>
        <v>SOSA RODRIGUEZ, WALTER</v>
      </c>
      <c r="T663" s="1" t="s">
        <v>50</v>
      </c>
      <c r="U663" s="1" t="s">
        <v>51</v>
      </c>
      <c r="V663" s="1" t="s">
        <v>52</v>
      </c>
      <c r="W663" s="1" t="s">
        <v>3872</v>
      </c>
      <c r="X663" s="3">
        <v>22245</v>
      </c>
      <c r="Y663" s="1" t="s">
        <v>3873</v>
      </c>
      <c r="AB663" s="1" t="s">
        <v>41</v>
      </c>
      <c r="AC663" s="1" t="s">
        <v>42</v>
      </c>
      <c r="AD663" s="1" t="s">
        <v>43</v>
      </c>
    </row>
    <row r="664" spans="1:30" x14ac:dyDescent="0.2">
      <c r="A664" s="1" t="str">
        <f t="shared" si="20"/>
        <v>1113114481E4</v>
      </c>
      <c r="B664" s="1" t="s">
        <v>28</v>
      </c>
      <c r="C664" s="1" t="s">
        <v>29</v>
      </c>
      <c r="D664" s="1" t="s">
        <v>30</v>
      </c>
      <c r="E664" s="1" t="s">
        <v>31</v>
      </c>
      <c r="F664" s="1" t="s">
        <v>3617</v>
      </c>
      <c r="G664" s="1" t="s">
        <v>3618</v>
      </c>
      <c r="H664" s="1" t="s">
        <v>1183</v>
      </c>
      <c r="I664" s="1" t="s">
        <v>3619</v>
      </c>
      <c r="J664" s="1" t="s">
        <v>3874</v>
      </c>
      <c r="K664" s="1" t="s">
        <v>32</v>
      </c>
      <c r="L664" s="1" t="s">
        <v>32</v>
      </c>
      <c r="M664" s="1" t="s">
        <v>45</v>
      </c>
      <c r="N664" s="1" t="s">
        <v>66</v>
      </c>
      <c r="O664" s="1" t="s">
        <v>3875</v>
      </c>
      <c r="P664" s="1" t="s">
        <v>262</v>
      </c>
      <c r="Q664" s="1" t="s">
        <v>83</v>
      </c>
      <c r="R664" s="1" t="s">
        <v>3655</v>
      </c>
      <c r="S664" s="1" t="str">
        <f t="shared" si="21"/>
        <v>NUÑEZ CONDORI, JAVIER</v>
      </c>
      <c r="T664" s="1" t="s">
        <v>69</v>
      </c>
      <c r="U664" s="1" t="s">
        <v>860</v>
      </c>
      <c r="V664" s="1" t="s">
        <v>52</v>
      </c>
      <c r="W664" s="1" t="s">
        <v>3876</v>
      </c>
      <c r="X664" s="3">
        <v>29479</v>
      </c>
      <c r="Y664" s="1" t="s">
        <v>3877</v>
      </c>
      <c r="Z664" s="3">
        <v>42795</v>
      </c>
      <c r="AA664" s="3">
        <v>43100</v>
      </c>
      <c r="AB664" s="1" t="s">
        <v>324</v>
      </c>
      <c r="AC664" s="1" t="s">
        <v>71</v>
      </c>
      <c r="AD664" s="1" t="s">
        <v>43</v>
      </c>
    </row>
    <row r="665" spans="1:30" x14ac:dyDescent="0.2">
      <c r="A665" s="1" t="str">
        <f t="shared" si="20"/>
        <v>1113114481E4</v>
      </c>
      <c r="B665" s="1" t="s">
        <v>28</v>
      </c>
      <c r="C665" s="1" t="s">
        <v>29</v>
      </c>
      <c r="D665" s="1" t="s">
        <v>30</v>
      </c>
      <c r="E665" s="1" t="s">
        <v>31</v>
      </c>
      <c r="F665" s="1" t="s">
        <v>3617</v>
      </c>
      <c r="G665" s="1" t="s">
        <v>3618</v>
      </c>
      <c r="H665" s="1" t="s">
        <v>1183</v>
      </c>
      <c r="I665" s="1" t="s">
        <v>3619</v>
      </c>
      <c r="J665" s="1" t="s">
        <v>3874</v>
      </c>
      <c r="K665" s="1" t="s">
        <v>32</v>
      </c>
      <c r="L665" s="1" t="s">
        <v>32</v>
      </c>
      <c r="M665" s="1" t="s">
        <v>3878</v>
      </c>
      <c r="N665" s="1" t="s">
        <v>46</v>
      </c>
      <c r="O665" s="1" t="s">
        <v>3879</v>
      </c>
      <c r="P665" s="1" t="s">
        <v>188</v>
      </c>
      <c r="Q665" s="1" t="s">
        <v>82</v>
      </c>
      <c r="R665" s="1" t="s">
        <v>3880</v>
      </c>
      <c r="S665" s="1" t="str">
        <f t="shared" si="21"/>
        <v>TITO QUISPE, EDWIN PRESENTACION</v>
      </c>
      <c r="T665" s="1" t="s">
        <v>63</v>
      </c>
      <c r="U665" s="1" t="s">
        <v>51</v>
      </c>
      <c r="V665" s="1" t="s">
        <v>3881</v>
      </c>
      <c r="W665" s="1" t="s">
        <v>3882</v>
      </c>
      <c r="X665" s="3">
        <v>22971</v>
      </c>
      <c r="Y665" s="1" t="s">
        <v>3883</v>
      </c>
      <c r="Z665" s="3">
        <v>42795</v>
      </c>
      <c r="AA665" s="3">
        <v>43100</v>
      </c>
      <c r="AB665" s="1" t="s">
        <v>41</v>
      </c>
      <c r="AC665" s="1" t="s">
        <v>42</v>
      </c>
      <c r="AD665" s="1" t="s">
        <v>43</v>
      </c>
    </row>
    <row r="666" spans="1:30" x14ac:dyDescent="0.2">
      <c r="A666" s="1" t="str">
        <f t="shared" si="20"/>
        <v>1113114481E5</v>
      </c>
      <c r="B666" s="1" t="s">
        <v>28</v>
      </c>
      <c r="C666" s="1" t="s">
        <v>29</v>
      </c>
      <c r="D666" s="1" t="s">
        <v>30</v>
      </c>
      <c r="E666" s="1" t="s">
        <v>31</v>
      </c>
      <c r="F666" s="1" t="s">
        <v>3617</v>
      </c>
      <c r="G666" s="1" t="s">
        <v>3618</v>
      </c>
      <c r="H666" s="1" t="s">
        <v>1183</v>
      </c>
      <c r="I666" s="1" t="s">
        <v>3619</v>
      </c>
      <c r="J666" s="1" t="s">
        <v>3884</v>
      </c>
      <c r="K666" s="1" t="s">
        <v>32</v>
      </c>
      <c r="L666" s="1" t="s">
        <v>32</v>
      </c>
      <c r="M666" s="1" t="s">
        <v>45</v>
      </c>
      <c r="N666" s="1" t="s">
        <v>66</v>
      </c>
      <c r="O666" s="1" t="s">
        <v>1239</v>
      </c>
      <c r="P666" s="1" t="s">
        <v>82</v>
      </c>
      <c r="Q666" s="1" t="s">
        <v>248</v>
      </c>
      <c r="R666" s="1" t="s">
        <v>191</v>
      </c>
      <c r="S666" s="1" t="str">
        <f t="shared" si="21"/>
        <v>QUISPE TICONA, HUGO</v>
      </c>
      <c r="T666" s="1" t="s">
        <v>69</v>
      </c>
      <c r="U666" s="1" t="s">
        <v>51</v>
      </c>
      <c r="V666" s="1" t="s">
        <v>52</v>
      </c>
      <c r="W666" s="1" t="s">
        <v>3885</v>
      </c>
      <c r="X666" s="3">
        <v>28700</v>
      </c>
      <c r="Y666" s="1" t="s">
        <v>3886</v>
      </c>
      <c r="Z666" s="3">
        <v>42795</v>
      </c>
      <c r="AA666" s="3">
        <v>43100</v>
      </c>
      <c r="AB666" s="1" t="s">
        <v>41</v>
      </c>
      <c r="AC666" s="1" t="s">
        <v>71</v>
      </c>
      <c r="AD666" s="1" t="s">
        <v>43</v>
      </c>
    </row>
    <row r="667" spans="1:30" x14ac:dyDescent="0.2">
      <c r="A667" s="1" t="str">
        <f t="shared" si="20"/>
        <v>1113114481E6</v>
      </c>
      <c r="B667" s="1" t="s">
        <v>28</v>
      </c>
      <c r="C667" s="1" t="s">
        <v>29</v>
      </c>
      <c r="D667" s="1" t="s">
        <v>30</v>
      </c>
      <c r="E667" s="1" t="s">
        <v>31</v>
      </c>
      <c r="F667" s="1" t="s">
        <v>3617</v>
      </c>
      <c r="G667" s="1" t="s">
        <v>3618</v>
      </c>
      <c r="H667" s="1" t="s">
        <v>1183</v>
      </c>
      <c r="I667" s="1" t="s">
        <v>3619</v>
      </c>
      <c r="J667" s="1" t="s">
        <v>3887</v>
      </c>
      <c r="K667" s="1" t="s">
        <v>32</v>
      </c>
      <c r="L667" s="1" t="s">
        <v>32</v>
      </c>
      <c r="M667" s="1" t="s">
        <v>45</v>
      </c>
      <c r="N667" s="1" t="s">
        <v>66</v>
      </c>
      <c r="O667" s="1" t="s">
        <v>3888</v>
      </c>
      <c r="P667" s="1" t="s">
        <v>1070</v>
      </c>
      <c r="Q667" s="1" t="s">
        <v>356</v>
      </c>
      <c r="R667" s="1" t="s">
        <v>3889</v>
      </c>
      <c r="S667" s="1" t="str">
        <f t="shared" si="21"/>
        <v>CCOSI VILCANQUI, YESICA VILMA</v>
      </c>
      <c r="T667" s="1" t="s">
        <v>69</v>
      </c>
      <c r="U667" s="1" t="s">
        <v>51</v>
      </c>
      <c r="V667" s="1" t="s">
        <v>52</v>
      </c>
      <c r="W667" s="1" t="s">
        <v>3890</v>
      </c>
      <c r="X667" s="3">
        <v>31305</v>
      </c>
      <c r="Y667" s="1" t="s">
        <v>3891</v>
      </c>
      <c r="Z667" s="3">
        <v>42991</v>
      </c>
      <c r="AA667" s="3">
        <v>43100</v>
      </c>
      <c r="AB667" s="1" t="s">
        <v>324</v>
      </c>
      <c r="AC667" s="1" t="s">
        <v>71</v>
      </c>
      <c r="AD667" s="1" t="s">
        <v>43</v>
      </c>
    </row>
    <row r="668" spans="1:30" x14ac:dyDescent="0.2">
      <c r="A668" s="1" t="str">
        <f t="shared" si="20"/>
        <v>1113114481E6</v>
      </c>
      <c r="B668" s="1" t="s">
        <v>28</v>
      </c>
      <c r="C668" s="1" t="s">
        <v>29</v>
      </c>
      <c r="D668" s="1" t="s">
        <v>30</v>
      </c>
      <c r="E668" s="1" t="s">
        <v>31</v>
      </c>
      <c r="F668" s="1" t="s">
        <v>3617</v>
      </c>
      <c r="G668" s="1" t="s">
        <v>3618</v>
      </c>
      <c r="H668" s="1" t="s">
        <v>1183</v>
      </c>
      <c r="I668" s="1" t="s">
        <v>3619</v>
      </c>
      <c r="J668" s="1" t="s">
        <v>3887</v>
      </c>
      <c r="K668" s="1" t="s">
        <v>32</v>
      </c>
      <c r="L668" s="1" t="s">
        <v>32</v>
      </c>
      <c r="M668" s="1" t="s">
        <v>45</v>
      </c>
      <c r="N668" s="1" t="s">
        <v>46</v>
      </c>
      <c r="O668" s="1" t="s">
        <v>1239</v>
      </c>
      <c r="P668" s="1" t="s">
        <v>255</v>
      </c>
      <c r="Q668" s="1" t="s">
        <v>1076</v>
      </c>
      <c r="R668" s="1" t="s">
        <v>3892</v>
      </c>
      <c r="S668" s="1" t="str">
        <f t="shared" si="21"/>
        <v>VASQUEZ CANSAYA, LUIS CESAR</v>
      </c>
      <c r="T668" s="1" t="s">
        <v>63</v>
      </c>
      <c r="U668" s="1" t="s">
        <v>51</v>
      </c>
      <c r="V668" s="1" t="s">
        <v>891</v>
      </c>
      <c r="W668" s="1" t="s">
        <v>3893</v>
      </c>
      <c r="X668" s="3">
        <v>25456</v>
      </c>
      <c r="Y668" s="1" t="s">
        <v>3894</v>
      </c>
      <c r="Z668" s="3">
        <v>42737</v>
      </c>
      <c r="AA668" s="3">
        <v>43100</v>
      </c>
      <c r="AB668" s="1" t="s">
        <v>41</v>
      </c>
      <c r="AC668" s="1" t="s">
        <v>42</v>
      </c>
      <c r="AD668" s="1" t="s">
        <v>43</v>
      </c>
    </row>
    <row r="669" spans="1:30" x14ac:dyDescent="0.2">
      <c r="A669" s="1" t="str">
        <f t="shared" si="20"/>
        <v>1113114491E1</v>
      </c>
      <c r="B669" s="1" t="s">
        <v>28</v>
      </c>
      <c r="C669" s="1" t="s">
        <v>29</v>
      </c>
      <c r="D669" s="1" t="s">
        <v>30</v>
      </c>
      <c r="E669" s="1" t="s">
        <v>31</v>
      </c>
      <c r="F669" s="1" t="s">
        <v>3617</v>
      </c>
      <c r="G669" s="1" t="s">
        <v>3618</v>
      </c>
      <c r="H669" s="1" t="s">
        <v>1183</v>
      </c>
      <c r="I669" s="1" t="s">
        <v>3619</v>
      </c>
      <c r="J669" s="1" t="s">
        <v>3895</v>
      </c>
      <c r="K669" s="1" t="s">
        <v>32</v>
      </c>
      <c r="L669" s="1" t="s">
        <v>32</v>
      </c>
      <c r="M669" s="1" t="s">
        <v>3690</v>
      </c>
      <c r="N669" s="1" t="s">
        <v>46</v>
      </c>
      <c r="O669" s="1" t="s">
        <v>2398</v>
      </c>
      <c r="P669" s="1" t="s">
        <v>67</v>
      </c>
      <c r="Q669" s="1" t="s">
        <v>434</v>
      </c>
      <c r="R669" s="1" t="s">
        <v>981</v>
      </c>
      <c r="S669" s="1" t="str">
        <f t="shared" si="21"/>
        <v>MEDINA ALANOCA, VICTOR RAUL</v>
      </c>
      <c r="T669" s="1" t="s">
        <v>63</v>
      </c>
      <c r="U669" s="1" t="s">
        <v>51</v>
      </c>
      <c r="V669" s="1" t="s">
        <v>3691</v>
      </c>
      <c r="W669" s="1" t="s">
        <v>3896</v>
      </c>
      <c r="X669" s="3">
        <v>24824</v>
      </c>
      <c r="Y669" s="1" t="s">
        <v>3897</v>
      </c>
      <c r="Z669" s="3">
        <v>42795</v>
      </c>
      <c r="AA669" s="3">
        <v>43100</v>
      </c>
      <c r="AB669" s="1" t="s">
        <v>41</v>
      </c>
      <c r="AC669" s="1" t="s">
        <v>42</v>
      </c>
      <c r="AD669" s="1" t="s">
        <v>43</v>
      </c>
    </row>
    <row r="670" spans="1:30" x14ac:dyDescent="0.2">
      <c r="A670" s="1" t="str">
        <f t="shared" si="20"/>
        <v>1113114491E1</v>
      </c>
      <c r="B670" s="1" t="s">
        <v>28</v>
      </c>
      <c r="C670" s="1" t="s">
        <v>29</v>
      </c>
      <c r="D670" s="1" t="s">
        <v>30</v>
      </c>
      <c r="E670" s="1" t="s">
        <v>31</v>
      </c>
      <c r="F670" s="1" t="s">
        <v>3617</v>
      </c>
      <c r="G670" s="1" t="s">
        <v>3618</v>
      </c>
      <c r="H670" s="1" t="s">
        <v>1183</v>
      </c>
      <c r="I670" s="1" t="s">
        <v>3619</v>
      </c>
      <c r="J670" s="1" t="s">
        <v>3895</v>
      </c>
      <c r="K670" s="1" t="s">
        <v>32</v>
      </c>
      <c r="L670" s="1" t="s">
        <v>32</v>
      </c>
      <c r="M670" s="1" t="s">
        <v>45</v>
      </c>
      <c r="N670" s="1" t="s">
        <v>66</v>
      </c>
      <c r="O670" s="1" t="s">
        <v>3898</v>
      </c>
      <c r="P670" s="1" t="s">
        <v>835</v>
      </c>
      <c r="Q670" s="1" t="s">
        <v>3899</v>
      </c>
      <c r="R670" s="1" t="s">
        <v>3900</v>
      </c>
      <c r="S670" s="1" t="str">
        <f t="shared" si="21"/>
        <v>RIOS TORREBLANCA, LUCY BERTHA</v>
      </c>
      <c r="T670" s="1" t="s">
        <v>69</v>
      </c>
      <c r="U670" s="1" t="s">
        <v>860</v>
      </c>
      <c r="V670" s="1" t="s">
        <v>52</v>
      </c>
      <c r="W670" s="1" t="s">
        <v>3901</v>
      </c>
      <c r="X670" s="3">
        <v>26879</v>
      </c>
      <c r="Y670" s="1" t="s">
        <v>3902</v>
      </c>
      <c r="Z670" s="3">
        <v>42886</v>
      </c>
      <c r="AA670" s="3">
        <v>43100</v>
      </c>
      <c r="AB670" s="1" t="s">
        <v>324</v>
      </c>
      <c r="AC670" s="1" t="s">
        <v>71</v>
      </c>
      <c r="AD670" s="1" t="s">
        <v>43</v>
      </c>
    </row>
    <row r="671" spans="1:30" x14ac:dyDescent="0.2">
      <c r="A671" s="1" t="str">
        <f t="shared" si="20"/>
        <v>1113114491E2</v>
      </c>
      <c r="B671" s="1" t="s">
        <v>28</v>
      </c>
      <c r="C671" s="1" t="s">
        <v>29</v>
      </c>
      <c r="D671" s="1" t="s">
        <v>30</v>
      </c>
      <c r="E671" s="1" t="s">
        <v>31</v>
      </c>
      <c r="F671" s="1" t="s">
        <v>3617</v>
      </c>
      <c r="G671" s="1" t="s">
        <v>3618</v>
      </c>
      <c r="H671" s="1" t="s">
        <v>1183</v>
      </c>
      <c r="I671" s="1" t="s">
        <v>3619</v>
      </c>
      <c r="J671" s="1" t="s">
        <v>3903</v>
      </c>
      <c r="K671" s="1" t="s">
        <v>32</v>
      </c>
      <c r="L671" s="1" t="s">
        <v>32</v>
      </c>
      <c r="M671" s="1" t="s">
        <v>45</v>
      </c>
      <c r="N671" s="1" t="s">
        <v>66</v>
      </c>
      <c r="O671" s="1" t="s">
        <v>3904</v>
      </c>
      <c r="P671" s="1" t="s">
        <v>114</v>
      </c>
      <c r="Q671" s="1" t="s">
        <v>114</v>
      </c>
      <c r="R671" s="1" t="s">
        <v>3905</v>
      </c>
      <c r="S671" s="1" t="str">
        <f t="shared" si="21"/>
        <v>MAMANI MAMANI, CLAUDIA</v>
      </c>
      <c r="T671" s="1" t="s">
        <v>69</v>
      </c>
      <c r="U671" s="1" t="s">
        <v>51</v>
      </c>
      <c r="V671" s="1" t="s">
        <v>52</v>
      </c>
      <c r="W671" s="1" t="s">
        <v>3906</v>
      </c>
      <c r="X671" s="3">
        <v>28256</v>
      </c>
      <c r="Y671" s="1" t="s">
        <v>3907</v>
      </c>
      <c r="Z671" s="3">
        <v>42795</v>
      </c>
      <c r="AA671" s="3">
        <v>43100</v>
      </c>
      <c r="AB671" s="1" t="s">
        <v>41</v>
      </c>
      <c r="AC671" s="1" t="s">
        <v>71</v>
      </c>
      <c r="AD671" s="1" t="s">
        <v>43</v>
      </c>
    </row>
    <row r="672" spans="1:30" x14ac:dyDescent="0.2">
      <c r="A672" s="1" t="str">
        <f t="shared" si="20"/>
        <v>1113114491E4</v>
      </c>
      <c r="B672" s="1" t="s">
        <v>28</v>
      </c>
      <c r="C672" s="1" t="s">
        <v>29</v>
      </c>
      <c r="D672" s="1" t="s">
        <v>30</v>
      </c>
      <c r="E672" s="1" t="s">
        <v>31</v>
      </c>
      <c r="F672" s="1" t="s">
        <v>3617</v>
      </c>
      <c r="G672" s="1" t="s">
        <v>3618</v>
      </c>
      <c r="H672" s="1" t="s">
        <v>1183</v>
      </c>
      <c r="I672" s="1" t="s">
        <v>3619</v>
      </c>
      <c r="J672" s="1" t="s">
        <v>3908</v>
      </c>
      <c r="K672" s="1" t="s">
        <v>32</v>
      </c>
      <c r="L672" s="1" t="s">
        <v>32</v>
      </c>
      <c r="M672" s="1" t="s">
        <v>45</v>
      </c>
      <c r="N672" s="1" t="s">
        <v>66</v>
      </c>
      <c r="O672" s="1" t="s">
        <v>3909</v>
      </c>
      <c r="P672" s="1" t="s">
        <v>274</v>
      </c>
      <c r="Q672" s="1" t="s">
        <v>3910</v>
      </c>
      <c r="R672" s="1" t="s">
        <v>3911</v>
      </c>
      <c r="S672" s="1" t="str">
        <f t="shared" si="21"/>
        <v>SANCHEZ TORREZ, HANNS JOSEPH</v>
      </c>
      <c r="T672" s="1" t="s">
        <v>69</v>
      </c>
      <c r="U672" s="1" t="s">
        <v>51</v>
      </c>
      <c r="V672" s="1" t="s">
        <v>52</v>
      </c>
      <c r="W672" s="1" t="s">
        <v>3912</v>
      </c>
      <c r="X672" s="3">
        <v>29547</v>
      </c>
      <c r="Y672" s="1" t="s">
        <v>3913</v>
      </c>
      <c r="Z672" s="3">
        <v>42795</v>
      </c>
      <c r="AA672" s="3">
        <v>43100</v>
      </c>
      <c r="AB672" s="1" t="s">
        <v>41</v>
      </c>
      <c r="AC672" s="1" t="s">
        <v>71</v>
      </c>
      <c r="AD672" s="1" t="s">
        <v>43</v>
      </c>
    </row>
    <row r="673" spans="1:30" x14ac:dyDescent="0.2">
      <c r="A673" s="1" t="str">
        <f t="shared" si="20"/>
        <v>1151214321E4</v>
      </c>
      <c r="B673" s="1" t="s">
        <v>28</v>
      </c>
      <c r="C673" s="1" t="s">
        <v>29</v>
      </c>
      <c r="D673" s="1" t="s">
        <v>30</v>
      </c>
      <c r="E673" s="1" t="s">
        <v>31</v>
      </c>
      <c r="F673" s="1" t="s">
        <v>3617</v>
      </c>
      <c r="G673" s="1" t="s">
        <v>3618</v>
      </c>
      <c r="H673" s="1" t="s">
        <v>1183</v>
      </c>
      <c r="I673" s="1" t="s">
        <v>3619</v>
      </c>
      <c r="J673" s="1" t="s">
        <v>3914</v>
      </c>
      <c r="K673" s="1" t="s">
        <v>32</v>
      </c>
      <c r="L673" s="1" t="s">
        <v>32</v>
      </c>
      <c r="M673" s="1" t="s">
        <v>45</v>
      </c>
      <c r="N673" s="1" t="s">
        <v>46</v>
      </c>
      <c r="O673" s="1" t="s">
        <v>3915</v>
      </c>
      <c r="P673" s="1" t="s">
        <v>81</v>
      </c>
      <c r="Q673" s="1" t="s">
        <v>114</v>
      </c>
      <c r="R673" s="1" t="s">
        <v>80</v>
      </c>
      <c r="S673" s="1" t="str">
        <f t="shared" si="21"/>
        <v>HUANCA MAMANI, MARIA ISABEL</v>
      </c>
      <c r="T673" s="1" t="s">
        <v>63</v>
      </c>
      <c r="U673" s="1" t="s">
        <v>51</v>
      </c>
      <c r="V673" s="1" t="s">
        <v>52</v>
      </c>
      <c r="W673" s="1" t="s">
        <v>3916</v>
      </c>
      <c r="X673" s="3">
        <v>25972</v>
      </c>
      <c r="Y673" s="1" t="s">
        <v>3917</v>
      </c>
      <c r="AB673" s="1" t="s">
        <v>41</v>
      </c>
      <c r="AC673" s="1" t="s">
        <v>42</v>
      </c>
      <c r="AD673" s="1" t="s">
        <v>43</v>
      </c>
    </row>
    <row r="674" spans="1:30" x14ac:dyDescent="0.2">
      <c r="A674" s="1" t="str">
        <f t="shared" si="20"/>
        <v>1191116441E4</v>
      </c>
      <c r="B674" s="1" t="s">
        <v>28</v>
      </c>
      <c r="C674" s="1" t="s">
        <v>29</v>
      </c>
      <c r="D674" s="1" t="s">
        <v>30</v>
      </c>
      <c r="E674" s="1" t="s">
        <v>31</v>
      </c>
      <c r="F674" s="1" t="s">
        <v>3617</v>
      </c>
      <c r="G674" s="1" t="s">
        <v>3618</v>
      </c>
      <c r="H674" s="1" t="s">
        <v>1183</v>
      </c>
      <c r="I674" s="1" t="s">
        <v>3619</v>
      </c>
      <c r="J674" s="1" t="s">
        <v>3918</v>
      </c>
      <c r="K674" s="1" t="s">
        <v>32</v>
      </c>
      <c r="L674" s="1" t="s">
        <v>32</v>
      </c>
      <c r="M674" s="1" t="s">
        <v>45</v>
      </c>
      <c r="N674" s="1" t="s">
        <v>66</v>
      </c>
      <c r="O674" s="1" t="s">
        <v>3919</v>
      </c>
      <c r="P674" s="1" t="s">
        <v>141</v>
      </c>
      <c r="Q674" s="1" t="s">
        <v>82</v>
      </c>
      <c r="R674" s="1" t="s">
        <v>3920</v>
      </c>
      <c r="S674" s="1" t="str">
        <f t="shared" si="21"/>
        <v>CRUZ QUISPE, RAUL ADRIAN</v>
      </c>
      <c r="T674" s="1" t="s">
        <v>69</v>
      </c>
      <c r="U674" s="1" t="s">
        <v>51</v>
      </c>
      <c r="V674" s="1" t="s">
        <v>52</v>
      </c>
      <c r="W674" s="1" t="s">
        <v>3921</v>
      </c>
      <c r="X674" s="3">
        <v>25465</v>
      </c>
      <c r="Y674" s="1" t="s">
        <v>3922</v>
      </c>
      <c r="Z674" s="3">
        <v>42795</v>
      </c>
      <c r="AA674" s="3">
        <v>43100</v>
      </c>
      <c r="AB674" s="1" t="s">
        <v>41</v>
      </c>
      <c r="AC674" s="1" t="s">
        <v>71</v>
      </c>
      <c r="AD674" s="1" t="s">
        <v>43</v>
      </c>
    </row>
    <row r="675" spans="1:30" x14ac:dyDescent="0.2">
      <c r="A675" s="1" t="str">
        <f t="shared" si="20"/>
        <v>21EV01700272</v>
      </c>
      <c r="B675" s="1" t="s">
        <v>28</v>
      </c>
      <c r="C675" s="1" t="s">
        <v>29</v>
      </c>
      <c r="D675" s="1" t="s">
        <v>30</v>
      </c>
      <c r="E675" s="1" t="s">
        <v>31</v>
      </c>
      <c r="F675" s="1" t="s">
        <v>3617</v>
      </c>
      <c r="G675" s="1" t="s">
        <v>3618</v>
      </c>
      <c r="H675" s="1" t="s">
        <v>1183</v>
      </c>
      <c r="I675" s="1" t="s">
        <v>3619</v>
      </c>
      <c r="J675" s="1" t="s">
        <v>3923</v>
      </c>
      <c r="K675" s="1" t="s">
        <v>32</v>
      </c>
      <c r="L675" s="1" t="s">
        <v>32</v>
      </c>
      <c r="M675" s="1" t="s">
        <v>1626</v>
      </c>
      <c r="N675" s="1" t="s">
        <v>66</v>
      </c>
      <c r="O675" s="1" t="s">
        <v>1627</v>
      </c>
      <c r="P675" s="1" t="s">
        <v>413</v>
      </c>
      <c r="Q675" s="1" t="s">
        <v>414</v>
      </c>
      <c r="R675" s="1" t="s">
        <v>3924</v>
      </c>
      <c r="S675" s="1" t="str">
        <f t="shared" si="21"/>
        <v>ARACA ANCCO, NARDY</v>
      </c>
      <c r="T675" s="1" t="s">
        <v>69</v>
      </c>
      <c r="U675" s="1" t="s">
        <v>51</v>
      </c>
      <c r="V675" s="1" t="s">
        <v>52</v>
      </c>
      <c r="W675" s="1" t="s">
        <v>3925</v>
      </c>
      <c r="X675" s="3">
        <v>31728</v>
      </c>
      <c r="Y675" s="1" t="s">
        <v>3926</v>
      </c>
      <c r="Z675" s="3">
        <v>42803</v>
      </c>
      <c r="AA675" s="3">
        <v>43100</v>
      </c>
      <c r="AB675" s="1" t="s">
        <v>127</v>
      </c>
      <c r="AC675" s="1" t="s">
        <v>71</v>
      </c>
      <c r="AD675" s="1" t="s">
        <v>43</v>
      </c>
    </row>
    <row r="676" spans="1:30" x14ac:dyDescent="0.2">
      <c r="A676" s="1" t="str">
        <f t="shared" si="20"/>
        <v>CD0E09602503</v>
      </c>
      <c r="B676" s="1" t="s">
        <v>28</v>
      </c>
      <c r="C676" s="1" t="s">
        <v>29</v>
      </c>
      <c r="D676" s="1" t="s">
        <v>30</v>
      </c>
      <c r="E676" s="1" t="s">
        <v>31</v>
      </c>
      <c r="F676" s="1" t="s">
        <v>3617</v>
      </c>
      <c r="G676" s="1" t="s">
        <v>3618</v>
      </c>
      <c r="H676" s="1" t="s">
        <v>1183</v>
      </c>
      <c r="I676" s="1" t="s">
        <v>3619</v>
      </c>
      <c r="J676" s="1" t="s">
        <v>3927</v>
      </c>
      <c r="K676" s="1" t="s">
        <v>32</v>
      </c>
      <c r="L676" s="1" t="s">
        <v>32</v>
      </c>
      <c r="M676" s="1" t="s">
        <v>45</v>
      </c>
      <c r="N676" s="1" t="s">
        <v>66</v>
      </c>
      <c r="O676" s="1" t="s">
        <v>2995</v>
      </c>
      <c r="P676" s="1" t="s">
        <v>649</v>
      </c>
      <c r="Q676" s="1" t="s">
        <v>203</v>
      </c>
      <c r="R676" s="1" t="s">
        <v>3928</v>
      </c>
      <c r="S676" s="1" t="str">
        <f t="shared" si="21"/>
        <v>HUATTA APAZA, RUTH NURY</v>
      </c>
      <c r="T676" s="1" t="s">
        <v>69</v>
      </c>
      <c r="U676" s="1" t="s">
        <v>69</v>
      </c>
      <c r="V676" s="1" t="s">
        <v>52</v>
      </c>
      <c r="W676" s="1" t="s">
        <v>3929</v>
      </c>
      <c r="X676" s="3">
        <v>31889</v>
      </c>
      <c r="Y676" s="1" t="s">
        <v>3930</v>
      </c>
      <c r="Z676" s="3">
        <v>42795</v>
      </c>
      <c r="AA676" s="3">
        <v>43100</v>
      </c>
      <c r="AB676" s="1" t="s">
        <v>3000</v>
      </c>
      <c r="AC676" s="1" t="s">
        <v>71</v>
      </c>
      <c r="AD676" s="1" t="s">
        <v>43</v>
      </c>
    </row>
    <row r="677" spans="1:30" x14ac:dyDescent="0.2">
      <c r="A677" s="1" t="str">
        <f t="shared" si="20"/>
        <v>CD0E09603503</v>
      </c>
      <c r="B677" s="1" t="s">
        <v>28</v>
      </c>
      <c r="C677" s="1" t="s">
        <v>29</v>
      </c>
      <c r="D677" s="1" t="s">
        <v>30</v>
      </c>
      <c r="E677" s="1" t="s">
        <v>31</v>
      </c>
      <c r="F677" s="1" t="s">
        <v>3617</v>
      </c>
      <c r="G677" s="1" t="s">
        <v>3618</v>
      </c>
      <c r="H677" s="1" t="s">
        <v>1183</v>
      </c>
      <c r="I677" s="1" t="s">
        <v>3619</v>
      </c>
      <c r="J677" s="1" t="s">
        <v>3931</v>
      </c>
      <c r="K677" s="1" t="s">
        <v>32</v>
      </c>
      <c r="L677" s="1" t="s">
        <v>32</v>
      </c>
      <c r="M677" s="1" t="s">
        <v>45</v>
      </c>
      <c r="N677" s="1" t="s">
        <v>66</v>
      </c>
      <c r="O677" s="1" t="s">
        <v>2995</v>
      </c>
      <c r="P677" s="1" t="s">
        <v>83</v>
      </c>
      <c r="Q677" s="1" t="s">
        <v>3932</v>
      </c>
      <c r="R677" s="1" t="s">
        <v>882</v>
      </c>
      <c r="S677" s="1" t="str">
        <f t="shared" si="21"/>
        <v>CONDORI KALA, VICTOR HUGO</v>
      </c>
      <c r="T677" s="1" t="s">
        <v>69</v>
      </c>
      <c r="U677" s="1" t="s">
        <v>948</v>
      </c>
      <c r="V677" s="1" t="s">
        <v>52</v>
      </c>
      <c r="W677" s="1" t="s">
        <v>3933</v>
      </c>
      <c r="X677" s="3">
        <v>30603</v>
      </c>
      <c r="Y677" s="1" t="s">
        <v>3934</v>
      </c>
      <c r="Z677" s="3">
        <v>42795</v>
      </c>
      <c r="AA677" s="3">
        <v>43100</v>
      </c>
      <c r="AB677" s="1" t="s">
        <v>3000</v>
      </c>
      <c r="AC677" s="1" t="s">
        <v>71</v>
      </c>
      <c r="AD677" s="1" t="s">
        <v>43</v>
      </c>
    </row>
    <row r="678" spans="1:30" x14ac:dyDescent="0.2">
      <c r="A678" s="1" t="str">
        <f t="shared" si="20"/>
        <v>CD1E01604513</v>
      </c>
      <c r="B678" s="1" t="s">
        <v>28</v>
      </c>
      <c r="C678" s="1" t="s">
        <v>29</v>
      </c>
      <c r="D678" s="1" t="s">
        <v>30</v>
      </c>
      <c r="E678" s="1" t="s">
        <v>31</v>
      </c>
      <c r="F678" s="1" t="s">
        <v>3617</v>
      </c>
      <c r="G678" s="1" t="s">
        <v>3618</v>
      </c>
      <c r="H678" s="1" t="s">
        <v>1183</v>
      </c>
      <c r="I678" s="1" t="s">
        <v>3619</v>
      </c>
      <c r="J678" s="1" t="s">
        <v>3935</v>
      </c>
      <c r="K678" s="1" t="s">
        <v>32</v>
      </c>
      <c r="L678" s="1" t="s">
        <v>32</v>
      </c>
      <c r="M678" s="1" t="s">
        <v>45</v>
      </c>
      <c r="N678" s="1" t="s">
        <v>66</v>
      </c>
      <c r="O678" s="1" t="s">
        <v>2995</v>
      </c>
      <c r="P678" s="1" t="s">
        <v>3936</v>
      </c>
      <c r="Q678" s="1" t="s">
        <v>449</v>
      </c>
      <c r="R678" s="1" t="s">
        <v>3937</v>
      </c>
      <c r="S678" s="1" t="str">
        <f t="shared" si="21"/>
        <v>ITURBE ESPINOZA, DINA CONCEPCION</v>
      </c>
      <c r="T678" s="1" t="s">
        <v>69</v>
      </c>
      <c r="U678" s="1" t="s">
        <v>948</v>
      </c>
      <c r="V678" s="1" t="s">
        <v>52</v>
      </c>
      <c r="W678" s="1" t="s">
        <v>3938</v>
      </c>
      <c r="X678" s="3">
        <v>29567</v>
      </c>
      <c r="Y678" s="1" t="s">
        <v>3939</v>
      </c>
      <c r="Z678" s="3">
        <v>42795</v>
      </c>
      <c r="AA678" s="3">
        <v>43100</v>
      </c>
      <c r="AB678" s="1" t="s">
        <v>3000</v>
      </c>
      <c r="AC678" s="1" t="s">
        <v>71</v>
      </c>
      <c r="AD678" s="1" t="s">
        <v>43</v>
      </c>
    </row>
    <row r="679" spans="1:30" x14ac:dyDescent="0.2">
      <c r="A679" s="1" t="str">
        <f t="shared" si="20"/>
        <v>CD1E01605513</v>
      </c>
      <c r="B679" s="1" t="s">
        <v>28</v>
      </c>
      <c r="C679" s="1" t="s">
        <v>29</v>
      </c>
      <c r="D679" s="1" t="s">
        <v>30</v>
      </c>
      <c r="E679" s="1" t="s">
        <v>31</v>
      </c>
      <c r="F679" s="1" t="s">
        <v>3617</v>
      </c>
      <c r="G679" s="1" t="s">
        <v>3618</v>
      </c>
      <c r="H679" s="1" t="s">
        <v>1183</v>
      </c>
      <c r="I679" s="1" t="s">
        <v>3619</v>
      </c>
      <c r="J679" s="1" t="s">
        <v>3940</v>
      </c>
      <c r="K679" s="1" t="s">
        <v>32</v>
      </c>
      <c r="L679" s="1" t="s">
        <v>32</v>
      </c>
      <c r="M679" s="1" t="s">
        <v>45</v>
      </c>
      <c r="N679" s="1" t="s">
        <v>66</v>
      </c>
      <c r="O679" s="1" t="s">
        <v>2995</v>
      </c>
      <c r="P679" s="1" t="s">
        <v>176</v>
      </c>
      <c r="Q679" s="1" t="s">
        <v>119</v>
      </c>
      <c r="R679" s="1" t="s">
        <v>3941</v>
      </c>
      <c r="S679" s="1" t="str">
        <f t="shared" si="21"/>
        <v>GALINDO SILVA, ANTONIO DONALD</v>
      </c>
      <c r="T679" s="1" t="s">
        <v>69</v>
      </c>
      <c r="U679" s="1" t="s">
        <v>948</v>
      </c>
      <c r="V679" s="1" t="s">
        <v>52</v>
      </c>
      <c r="W679" s="1" t="s">
        <v>3942</v>
      </c>
      <c r="X679" s="3">
        <v>24690</v>
      </c>
      <c r="Y679" s="1" t="s">
        <v>3943</v>
      </c>
      <c r="Z679" s="3">
        <v>42795</v>
      </c>
      <c r="AA679" s="3">
        <v>43100</v>
      </c>
      <c r="AB679" s="1" t="s">
        <v>3000</v>
      </c>
      <c r="AC679" s="1" t="s">
        <v>71</v>
      </c>
      <c r="AD679" s="1" t="s">
        <v>43</v>
      </c>
    </row>
    <row r="680" spans="1:30" x14ac:dyDescent="0.2">
      <c r="A680" s="1" t="str">
        <f t="shared" si="20"/>
        <v>CD1E02604513</v>
      </c>
      <c r="B680" s="1" t="s">
        <v>28</v>
      </c>
      <c r="C680" s="1" t="s">
        <v>29</v>
      </c>
      <c r="D680" s="1" t="s">
        <v>30</v>
      </c>
      <c r="E680" s="1" t="s">
        <v>31</v>
      </c>
      <c r="F680" s="1" t="s">
        <v>3617</v>
      </c>
      <c r="G680" s="1" t="s">
        <v>3618</v>
      </c>
      <c r="H680" s="1" t="s">
        <v>1183</v>
      </c>
      <c r="I680" s="1" t="s">
        <v>3619</v>
      </c>
      <c r="J680" s="1" t="s">
        <v>3944</v>
      </c>
      <c r="K680" s="1" t="s">
        <v>32</v>
      </c>
      <c r="L680" s="1" t="s">
        <v>32</v>
      </c>
      <c r="M680" s="1" t="s">
        <v>45</v>
      </c>
      <c r="N680" s="1" t="s">
        <v>66</v>
      </c>
      <c r="O680" s="1" t="s">
        <v>2995</v>
      </c>
      <c r="P680" s="1" t="s">
        <v>3936</v>
      </c>
      <c r="Q680" s="1" t="s">
        <v>449</v>
      </c>
      <c r="R680" s="1" t="s">
        <v>3937</v>
      </c>
      <c r="S680" s="1" t="str">
        <f t="shared" si="21"/>
        <v>ITURBE ESPINOZA, DINA CONCEPCION</v>
      </c>
      <c r="T680" s="1" t="s">
        <v>69</v>
      </c>
      <c r="U680" s="1" t="s">
        <v>69</v>
      </c>
      <c r="V680" s="1" t="s">
        <v>52</v>
      </c>
      <c r="W680" s="1" t="s">
        <v>3938</v>
      </c>
      <c r="X680" s="3">
        <v>29567</v>
      </c>
      <c r="Y680" s="1" t="s">
        <v>3939</v>
      </c>
      <c r="Z680" s="3">
        <v>42795</v>
      </c>
      <c r="AA680" s="3">
        <v>43100</v>
      </c>
      <c r="AB680" s="1" t="s">
        <v>3000</v>
      </c>
      <c r="AC680" s="1" t="s">
        <v>71</v>
      </c>
      <c r="AD680" s="1" t="s">
        <v>43</v>
      </c>
    </row>
    <row r="681" spans="1:30" x14ac:dyDescent="0.2">
      <c r="A681" s="1" t="str">
        <f t="shared" si="20"/>
        <v>CD1E02605513</v>
      </c>
      <c r="B681" s="1" t="s">
        <v>28</v>
      </c>
      <c r="C681" s="1" t="s">
        <v>29</v>
      </c>
      <c r="D681" s="1" t="s">
        <v>30</v>
      </c>
      <c r="E681" s="1" t="s">
        <v>31</v>
      </c>
      <c r="F681" s="1" t="s">
        <v>3617</v>
      </c>
      <c r="G681" s="1" t="s">
        <v>3618</v>
      </c>
      <c r="H681" s="1" t="s">
        <v>1183</v>
      </c>
      <c r="I681" s="1" t="s">
        <v>3619</v>
      </c>
      <c r="J681" s="1" t="s">
        <v>3945</v>
      </c>
      <c r="K681" s="1" t="s">
        <v>32</v>
      </c>
      <c r="L681" s="1" t="s">
        <v>32</v>
      </c>
      <c r="M681" s="1" t="s">
        <v>45</v>
      </c>
      <c r="N681" s="1" t="s">
        <v>66</v>
      </c>
      <c r="O681" s="1" t="s">
        <v>2995</v>
      </c>
      <c r="P681" s="1" t="s">
        <v>411</v>
      </c>
      <c r="Q681" s="1" t="s">
        <v>134</v>
      </c>
      <c r="R681" s="1" t="s">
        <v>3706</v>
      </c>
      <c r="S681" s="1" t="str">
        <f t="shared" si="21"/>
        <v>VALENCIA FLORES, HOUSBEL ANGEL</v>
      </c>
      <c r="T681" s="1" t="s">
        <v>69</v>
      </c>
      <c r="U681" s="1" t="s">
        <v>860</v>
      </c>
      <c r="V681" s="1" t="s">
        <v>52</v>
      </c>
      <c r="W681" s="1" t="s">
        <v>3707</v>
      </c>
      <c r="X681" s="3">
        <v>28938</v>
      </c>
      <c r="Y681" s="1" t="s">
        <v>3708</v>
      </c>
      <c r="Z681" s="3">
        <v>42795</v>
      </c>
      <c r="AA681" s="3">
        <v>43100</v>
      </c>
      <c r="AB681" s="1" t="s">
        <v>3000</v>
      </c>
      <c r="AC681" s="1" t="s">
        <v>71</v>
      </c>
      <c r="AD681" s="1" t="s">
        <v>43</v>
      </c>
    </row>
    <row r="682" spans="1:30" x14ac:dyDescent="0.2">
      <c r="A682" s="1" t="str">
        <f t="shared" si="20"/>
        <v>CD1E03604513</v>
      </c>
      <c r="B682" s="1" t="s">
        <v>28</v>
      </c>
      <c r="C682" s="1" t="s">
        <v>29</v>
      </c>
      <c r="D682" s="1" t="s">
        <v>30</v>
      </c>
      <c r="E682" s="1" t="s">
        <v>31</v>
      </c>
      <c r="F682" s="1" t="s">
        <v>3617</v>
      </c>
      <c r="G682" s="1" t="s">
        <v>3618</v>
      </c>
      <c r="H682" s="1" t="s">
        <v>1183</v>
      </c>
      <c r="I682" s="1" t="s">
        <v>3619</v>
      </c>
      <c r="J682" s="1" t="s">
        <v>3946</v>
      </c>
      <c r="K682" s="1" t="s">
        <v>32</v>
      </c>
      <c r="L682" s="1" t="s">
        <v>32</v>
      </c>
      <c r="M682" s="1" t="s">
        <v>45</v>
      </c>
      <c r="N682" s="1" t="s">
        <v>66</v>
      </c>
      <c r="O682" s="1" t="s">
        <v>2995</v>
      </c>
      <c r="P682" s="1" t="s">
        <v>535</v>
      </c>
      <c r="Q682" s="1" t="s">
        <v>931</v>
      </c>
      <c r="R682" s="1" t="s">
        <v>694</v>
      </c>
      <c r="S682" s="1" t="str">
        <f t="shared" si="21"/>
        <v>CALSIN ONQUE, ELIZABETH ROCIO</v>
      </c>
      <c r="T682" s="1" t="s">
        <v>69</v>
      </c>
      <c r="U682" s="1" t="s">
        <v>948</v>
      </c>
      <c r="V682" s="1" t="s">
        <v>52</v>
      </c>
      <c r="W682" s="1" t="s">
        <v>3947</v>
      </c>
      <c r="X682" s="3">
        <v>31927</v>
      </c>
      <c r="Y682" s="1" t="s">
        <v>3948</v>
      </c>
      <c r="Z682" s="3">
        <v>42795</v>
      </c>
      <c r="AA682" s="3">
        <v>43100</v>
      </c>
      <c r="AB682" s="1" t="s">
        <v>3000</v>
      </c>
      <c r="AC682" s="1" t="s">
        <v>71</v>
      </c>
      <c r="AD682" s="1" t="s">
        <v>43</v>
      </c>
    </row>
    <row r="683" spans="1:30" x14ac:dyDescent="0.2">
      <c r="A683" s="1" t="str">
        <f t="shared" si="20"/>
        <v>CD1E03605513</v>
      </c>
      <c r="B683" s="1" t="s">
        <v>28</v>
      </c>
      <c r="C683" s="1" t="s">
        <v>29</v>
      </c>
      <c r="D683" s="1" t="s">
        <v>30</v>
      </c>
      <c r="E683" s="1" t="s">
        <v>31</v>
      </c>
      <c r="F683" s="1" t="s">
        <v>3617</v>
      </c>
      <c r="G683" s="1" t="s">
        <v>3618</v>
      </c>
      <c r="H683" s="1" t="s">
        <v>1183</v>
      </c>
      <c r="I683" s="1" t="s">
        <v>3619</v>
      </c>
      <c r="J683" s="1" t="s">
        <v>3949</v>
      </c>
      <c r="K683" s="1" t="s">
        <v>32</v>
      </c>
      <c r="L683" s="1" t="s">
        <v>32</v>
      </c>
      <c r="M683" s="1" t="s">
        <v>45</v>
      </c>
      <c r="N683" s="1" t="s">
        <v>66</v>
      </c>
      <c r="O683" s="1" t="s">
        <v>2995</v>
      </c>
      <c r="P683" s="1" t="s">
        <v>82</v>
      </c>
      <c r="Q683" s="1" t="s">
        <v>2172</v>
      </c>
      <c r="R683" s="1" t="s">
        <v>3795</v>
      </c>
      <c r="S683" s="1" t="str">
        <f t="shared" si="21"/>
        <v>QUISPE HUAYTA, LOIDA EUNICET</v>
      </c>
      <c r="T683" s="1" t="s">
        <v>69</v>
      </c>
      <c r="U683" s="1" t="s">
        <v>3950</v>
      </c>
      <c r="V683" s="1" t="s">
        <v>52</v>
      </c>
      <c r="W683" s="1" t="s">
        <v>3796</v>
      </c>
      <c r="X683" s="3">
        <v>30857</v>
      </c>
      <c r="Y683" s="1" t="s">
        <v>3797</v>
      </c>
      <c r="Z683" s="3">
        <v>42795</v>
      </c>
      <c r="AA683" s="3">
        <v>43100</v>
      </c>
      <c r="AB683" s="1" t="s">
        <v>3000</v>
      </c>
      <c r="AC683" s="1" t="s">
        <v>71</v>
      </c>
      <c r="AD683" s="1" t="s">
        <v>43</v>
      </c>
    </row>
    <row r="684" spans="1:30" x14ac:dyDescent="0.2">
      <c r="A684" s="1" t="str">
        <f t="shared" si="20"/>
        <v>CD1E04604513</v>
      </c>
      <c r="B684" s="1" t="s">
        <v>28</v>
      </c>
      <c r="C684" s="1" t="s">
        <v>29</v>
      </c>
      <c r="D684" s="1" t="s">
        <v>30</v>
      </c>
      <c r="E684" s="1" t="s">
        <v>31</v>
      </c>
      <c r="F684" s="1" t="s">
        <v>3617</v>
      </c>
      <c r="G684" s="1" t="s">
        <v>3618</v>
      </c>
      <c r="H684" s="1" t="s">
        <v>1183</v>
      </c>
      <c r="I684" s="1" t="s">
        <v>3619</v>
      </c>
      <c r="J684" s="1" t="s">
        <v>3951</v>
      </c>
      <c r="K684" s="1" t="s">
        <v>32</v>
      </c>
      <c r="L684" s="1" t="s">
        <v>32</v>
      </c>
      <c r="M684" s="1" t="s">
        <v>45</v>
      </c>
      <c r="N684" s="1" t="s">
        <v>66</v>
      </c>
      <c r="O684" s="1" t="s">
        <v>2995</v>
      </c>
      <c r="P684" s="1" t="s">
        <v>535</v>
      </c>
      <c r="Q684" s="1" t="s">
        <v>931</v>
      </c>
      <c r="R684" s="1" t="s">
        <v>694</v>
      </c>
      <c r="S684" s="1" t="str">
        <f t="shared" si="21"/>
        <v>CALSIN ONQUE, ELIZABETH ROCIO</v>
      </c>
      <c r="T684" s="1" t="s">
        <v>69</v>
      </c>
      <c r="U684" s="1" t="s">
        <v>69</v>
      </c>
      <c r="V684" s="1" t="s">
        <v>52</v>
      </c>
      <c r="W684" s="1" t="s">
        <v>3947</v>
      </c>
      <c r="X684" s="3">
        <v>31927</v>
      </c>
      <c r="Y684" s="1" t="s">
        <v>3948</v>
      </c>
      <c r="Z684" s="3">
        <v>42795</v>
      </c>
      <c r="AA684" s="3">
        <v>43100</v>
      </c>
      <c r="AB684" s="1" t="s">
        <v>3000</v>
      </c>
      <c r="AC684" s="1" t="s">
        <v>71</v>
      </c>
      <c r="AD684" s="1" t="s">
        <v>43</v>
      </c>
    </row>
    <row r="685" spans="1:30" x14ac:dyDescent="0.2">
      <c r="A685" s="1" t="str">
        <f t="shared" si="20"/>
        <v>CD1E05604513</v>
      </c>
      <c r="B685" s="1" t="s">
        <v>28</v>
      </c>
      <c r="C685" s="1" t="s">
        <v>29</v>
      </c>
      <c r="D685" s="1" t="s">
        <v>30</v>
      </c>
      <c r="E685" s="1" t="s">
        <v>31</v>
      </c>
      <c r="F685" s="1" t="s">
        <v>3617</v>
      </c>
      <c r="G685" s="1" t="s">
        <v>3618</v>
      </c>
      <c r="H685" s="1" t="s">
        <v>1183</v>
      </c>
      <c r="I685" s="1" t="s">
        <v>3619</v>
      </c>
      <c r="J685" s="1" t="s">
        <v>3952</v>
      </c>
      <c r="K685" s="1" t="s">
        <v>32</v>
      </c>
      <c r="L685" s="1" t="s">
        <v>32</v>
      </c>
      <c r="M685" s="1" t="s">
        <v>45</v>
      </c>
      <c r="N685" s="1" t="s">
        <v>66</v>
      </c>
      <c r="O685" s="1" t="s">
        <v>2995</v>
      </c>
      <c r="P685" s="1" t="s">
        <v>196</v>
      </c>
      <c r="Q685" s="1" t="s">
        <v>167</v>
      </c>
      <c r="R685" s="1" t="s">
        <v>3953</v>
      </c>
      <c r="S685" s="1" t="str">
        <f t="shared" si="21"/>
        <v>ORDOÑEZ GOMEZ, WILBER WILFREDO</v>
      </c>
      <c r="T685" s="1" t="s">
        <v>69</v>
      </c>
      <c r="U685" s="1" t="s">
        <v>948</v>
      </c>
      <c r="V685" s="1" t="s">
        <v>52</v>
      </c>
      <c r="W685" s="1" t="s">
        <v>3954</v>
      </c>
      <c r="X685" s="3">
        <v>31471</v>
      </c>
      <c r="Y685" s="1" t="s">
        <v>3955</v>
      </c>
      <c r="Z685" s="3">
        <v>42795</v>
      </c>
      <c r="AA685" s="3">
        <v>43100</v>
      </c>
      <c r="AB685" s="1" t="s">
        <v>3000</v>
      </c>
      <c r="AC685" s="1" t="s">
        <v>71</v>
      </c>
      <c r="AD685" s="1" t="s">
        <v>43</v>
      </c>
    </row>
    <row r="686" spans="1:30" x14ac:dyDescent="0.2">
      <c r="A686" s="1" t="str">
        <f t="shared" si="20"/>
        <v>CD1E05605513</v>
      </c>
      <c r="B686" s="1" t="s">
        <v>28</v>
      </c>
      <c r="C686" s="1" t="s">
        <v>29</v>
      </c>
      <c r="D686" s="1" t="s">
        <v>30</v>
      </c>
      <c r="E686" s="1" t="s">
        <v>31</v>
      </c>
      <c r="F686" s="1" t="s">
        <v>3617</v>
      </c>
      <c r="G686" s="1" t="s">
        <v>3618</v>
      </c>
      <c r="H686" s="1" t="s">
        <v>1183</v>
      </c>
      <c r="I686" s="1" t="s">
        <v>3619</v>
      </c>
      <c r="J686" s="1" t="s">
        <v>3956</v>
      </c>
      <c r="K686" s="1" t="s">
        <v>32</v>
      </c>
      <c r="L686" s="1" t="s">
        <v>32</v>
      </c>
      <c r="M686" s="1" t="s">
        <v>45</v>
      </c>
      <c r="N686" s="1" t="s">
        <v>66</v>
      </c>
      <c r="O686" s="1" t="s">
        <v>2995</v>
      </c>
      <c r="P686" s="1" t="s">
        <v>342</v>
      </c>
      <c r="Q686" s="1" t="s">
        <v>434</v>
      </c>
      <c r="R686" s="1" t="s">
        <v>859</v>
      </c>
      <c r="S686" s="1" t="str">
        <f t="shared" si="21"/>
        <v>CALISAYA ALANOCA, CESAR AUGUSTO</v>
      </c>
      <c r="T686" s="1" t="s">
        <v>69</v>
      </c>
      <c r="U686" s="1" t="s">
        <v>860</v>
      </c>
      <c r="V686" s="1" t="s">
        <v>52</v>
      </c>
      <c r="W686" s="1" t="s">
        <v>3804</v>
      </c>
      <c r="X686" s="3">
        <v>31534</v>
      </c>
      <c r="Y686" s="1" t="s">
        <v>3805</v>
      </c>
      <c r="Z686" s="3">
        <v>42795</v>
      </c>
      <c r="AA686" s="3">
        <v>43100</v>
      </c>
      <c r="AB686" s="1" t="s">
        <v>3000</v>
      </c>
      <c r="AC686" s="1" t="s">
        <v>71</v>
      </c>
      <c r="AD686" s="1" t="s">
        <v>43</v>
      </c>
    </row>
    <row r="687" spans="1:30" x14ac:dyDescent="0.2">
      <c r="A687" s="1" t="str">
        <f t="shared" si="20"/>
        <v>CD1E06603513</v>
      </c>
      <c r="B687" s="1" t="s">
        <v>28</v>
      </c>
      <c r="C687" s="1" t="s">
        <v>29</v>
      </c>
      <c r="D687" s="1" t="s">
        <v>30</v>
      </c>
      <c r="E687" s="1" t="s">
        <v>31</v>
      </c>
      <c r="F687" s="1" t="s">
        <v>3617</v>
      </c>
      <c r="G687" s="1" t="s">
        <v>3618</v>
      </c>
      <c r="H687" s="1" t="s">
        <v>1183</v>
      </c>
      <c r="I687" s="1" t="s">
        <v>3619</v>
      </c>
      <c r="J687" s="1" t="s">
        <v>3957</v>
      </c>
      <c r="K687" s="1" t="s">
        <v>32</v>
      </c>
      <c r="L687" s="1" t="s">
        <v>32</v>
      </c>
      <c r="M687" s="1" t="s">
        <v>45</v>
      </c>
      <c r="N687" s="1" t="s">
        <v>66</v>
      </c>
      <c r="O687" s="1" t="s">
        <v>2995</v>
      </c>
      <c r="P687" s="1" t="s">
        <v>168</v>
      </c>
      <c r="Q687" s="1" t="s">
        <v>248</v>
      </c>
      <c r="R687" s="1" t="s">
        <v>3958</v>
      </c>
      <c r="S687" s="1" t="str">
        <f t="shared" si="21"/>
        <v>CHURA TICONA, CLOVIS NICO</v>
      </c>
      <c r="T687" s="1" t="s">
        <v>69</v>
      </c>
      <c r="U687" s="1" t="s">
        <v>948</v>
      </c>
      <c r="V687" s="1" t="s">
        <v>52</v>
      </c>
      <c r="W687" s="1" t="s">
        <v>3959</v>
      </c>
      <c r="X687" s="3">
        <v>27839</v>
      </c>
      <c r="Y687" s="1" t="s">
        <v>3960</v>
      </c>
      <c r="Z687" s="3">
        <v>42795</v>
      </c>
      <c r="AA687" s="3">
        <v>43100</v>
      </c>
      <c r="AB687" s="1" t="s">
        <v>3000</v>
      </c>
      <c r="AC687" s="1" t="s">
        <v>71</v>
      </c>
      <c r="AD687" s="1" t="s">
        <v>43</v>
      </c>
    </row>
    <row r="688" spans="1:30" x14ac:dyDescent="0.2">
      <c r="A688" s="1" t="str">
        <f t="shared" si="20"/>
        <v>CD1E06604513</v>
      </c>
      <c r="B688" s="1" t="s">
        <v>28</v>
      </c>
      <c r="C688" s="1" t="s">
        <v>29</v>
      </c>
      <c r="D688" s="1" t="s">
        <v>30</v>
      </c>
      <c r="E688" s="1" t="s">
        <v>31</v>
      </c>
      <c r="F688" s="1" t="s">
        <v>3617</v>
      </c>
      <c r="G688" s="1" t="s">
        <v>3618</v>
      </c>
      <c r="H688" s="1" t="s">
        <v>1183</v>
      </c>
      <c r="I688" s="1" t="s">
        <v>3619</v>
      </c>
      <c r="J688" s="1" t="s">
        <v>3961</v>
      </c>
      <c r="K688" s="1" t="s">
        <v>32</v>
      </c>
      <c r="L688" s="1" t="s">
        <v>32</v>
      </c>
      <c r="M688" s="1" t="s">
        <v>45</v>
      </c>
      <c r="N688" s="1" t="s">
        <v>66</v>
      </c>
      <c r="O688" s="1" t="s">
        <v>2995</v>
      </c>
      <c r="P688" s="1" t="s">
        <v>196</v>
      </c>
      <c r="Q688" s="1" t="s">
        <v>167</v>
      </c>
      <c r="R688" s="1" t="s">
        <v>3953</v>
      </c>
      <c r="S688" s="1" t="str">
        <f t="shared" si="21"/>
        <v>ORDOÑEZ GOMEZ, WILBER WILFREDO</v>
      </c>
      <c r="T688" s="1" t="s">
        <v>69</v>
      </c>
      <c r="U688" s="1" t="s">
        <v>69</v>
      </c>
      <c r="V688" s="1" t="s">
        <v>52</v>
      </c>
      <c r="W688" s="1" t="s">
        <v>3954</v>
      </c>
      <c r="X688" s="3">
        <v>31471</v>
      </c>
      <c r="Y688" s="1" t="s">
        <v>3955</v>
      </c>
      <c r="Z688" s="3">
        <v>42795</v>
      </c>
      <c r="AA688" s="3">
        <v>43100</v>
      </c>
      <c r="AB688" s="1" t="s">
        <v>3000</v>
      </c>
      <c r="AC688" s="1" t="s">
        <v>71</v>
      </c>
      <c r="AD688" s="1" t="s">
        <v>43</v>
      </c>
    </row>
    <row r="689" spans="1:30" x14ac:dyDescent="0.2">
      <c r="A689" s="1" t="str">
        <f t="shared" si="20"/>
        <v>CD1E06605513</v>
      </c>
      <c r="B689" s="1" t="s">
        <v>28</v>
      </c>
      <c r="C689" s="1" t="s">
        <v>29</v>
      </c>
      <c r="D689" s="1" t="s">
        <v>30</v>
      </c>
      <c r="E689" s="1" t="s">
        <v>31</v>
      </c>
      <c r="F689" s="1" t="s">
        <v>3617</v>
      </c>
      <c r="G689" s="1" t="s">
        <v>3618</v>
      </c>
      <c r="H689" s="1" t="s">
        <v>1183</v>
      </c>
      <c r="I689" s="1" t="s">
        <v>3619</v>
      </c>
      <c r="J689" s="1" t="s">
        <v>3962</v>
      </c>
      <c r="K689" s="1" t="s">
        <v>32</v>
      </c>
      <c r="L689" s="1" t="s">
        <v>32</v>
      </c>
      <c r="M689" s="1" t="s">
        <v>45</v>
      </c>
      <c r="N689" s="1" t="s">
        <v>66</v>
      </c>
      <c r="O689" s="1" t="s">
        <v>2995</v>
      </c>
      <c r="P689" s="1" t="s">
        <v>114</v>
      </c>
      <c r="Q689" s="1" t="s">
        <v>82</v>
      </c>
      <c r="R689" s="1" t="s">
        <v>3865</v>
      </c>
      <c r="S689" s="1" t="str">
        <f t="shared" si="21"/>
        <v>MAMANI QUISPE, JHON ADERLY</v>
      </c>
      <c r="T689" s="1" t="s">
        <v>69</v>
      </c>
      <c r="U689" s="1" t="s">
        <v>3950</v>
      </c>
      <c r="V689" s="1" t="s">
        <v>52</v>
      </c>
      <c r="W689" s="1" t="s">
        <v>3866</v>
      </c>
      <c r="X689" s="3">
        <v>32366</v>
      </c>
      <c r="Y689" s="1" t="s">
        <v>3867</v>
      </c>
      <c r="Z689" s="3">
        <v>42795</v>
      </c>
      <c r="AA689" s="3">
        <v>43100</v>
      </c>
      <c r="AB689" s="1" t="s">
        <v>3000</v>
      </c>
      <c r="AC689" s="1" t="s">
        <v>71</v>
      </c>
      <c r="AD689" s="1" t="s">
        <v>43</v>
      </c>
    </row>
    <row r="690" spans="1:30" x14ac:dyDescent="0.2">
      <c r="A690" s="1" t="str">
        <f t="shared" si="20"/>
        <v>CD1E07603513</v>
      </c>
      <c r="B690" s="1" t="s">
        <v>28</v>
      </c>
      <c r="C690" s="1" t="s">
        <v>29</v>
      </c>
      <c r="D690" s="1" t="s">
        <v>30</v>
      </c>
      <c r="E690" s="1" t="s">
        <v>31</v>
      </c>
      <c r="F690" s="1" t="s">
        <v>3617</v>
      </c>
      <c r="G690" s="1" t="s">
        <v>3618</v>
      </c>
      <c r="H690" s="1" t="s">
        <v>1183</v>
      </c>
      <c r="I690" s="1" t="s">
        <v>3619</v>
      </c>
      <c r="J690" s="1" t="s">
        <v>3963</v>
      </c>
      <c r="K690" s="1" t="s">
        <v>32</v>
      </c>
      <c r="L690" s="1" t="s">
        <v>32</v>
      </c>
      <c r="M690" s="1" t="s">
        <v>45</v>
      </c>
      <c r="N690" s="1" t="s">
        <v>66</v>
      </c>
      <c r="O690" s="1" t="s">
        <v>2995</v>
      </c>
      <c r="P690" s="1" t="s">
        <v>159</v>
      </c>
      <c r="Q690" s="1" t="s">
        <v>352</v>
      </c>
      <c r="R690" s="1" t="s">
        <v>3964</v>
      </c>
      <c r="S690" s="1" t="str">
        <f t="shared" si="21"/>
        <v>LAURA MENDOZA, REGINA NERY</v>
      </c>
      <c r="T690" s="1" t="s">
        <v>69</v>
      </c>
      <c r="U690" s="1" t="s">
        <v>948</v>
      </c>
      <c r="V690" s="1" t="s">
        <v>52</v>
      </c>
      <c r="W690" s="1" t="s">
        <v>3965</v>
      </c>
      <c r="X690" s="3">
        <v>31993</v>
      </c>
      <c r="Y690" s="1" t="s">
        <v>3966</v>
      </c>
      <c r="Z690" s="3">
        <v>42795</v>
      </c>
      <c r="AA690" s="3">
        <v>43100</v>
      </c>
      <c r="AB690" s="1" t="s">
        <v>3000</v>
      </c>
      <c r="AC690" s="1" t="s">
        <v>71</v>
      </c>
      <c r="AD690" s="1" t="s">
        <v>43</v>
      </c>
    </row>
    <row r="691" spans="1:30" x14ac:dyDescent="0.2">
      <c r="A691" s="1" t="str">
        <f t="shared" si="20"/>
        <v>CD1E07605513</v>
      </c>
      <c r="B691" s="1" t="s">
        <v>28</v>
      </c>
      <c r="C691" s="1" t="s">
        <v>29</v>
      </c>
      <c r="D691" s="1" t="s">
        <v>30</v>
      </c>
      <c r="E691" s="1" t="s">
        <v>31</v>
      </c>
      <c r="F691" s="1" t="s">
        <v>3617</v>
      </c>
      <c r="G691" s="1" t="s">
        <v>3618</v>
      </c>
      <c r="H691" s="1" t="s">
        <v>1183</v>
      </c>
      <c r="I691" s="1" t="s">
        <v>3619</v>
      </c>
      <c r="J691" s="1" t="s">
        <v>3967</v>
      </c>
      <c r="K691" s="1" t="s">
        <v>32</v>
      </c>
      <c r="L691" s="1" t="s">
        <v>32</v>
      </c>
      <c r="M691" s="1" t="s">
        <v>45</v>
      </c>
      <c r="N691" s="1" t="s">
        <v>66</v>
      </c>
      <c r="O691" s="1" t="s">
        <v>2995</v>
      </c>
      <c r="P691" s="1" t="s">
        <v>203</v>
      </c>
      <c r="Q691" s="1" t="s">
        <v>242</v>
      </c>
      <c r="R691" s="1" t="s">
        <v>3968</v>
      </c>
      <c r="S691" s="1" t="str">
        <f t="shared" si="21"/>
        <v>APAZA JIMENEZ, WILLIAN ERICK</v>
      </c>
      <c r="T691" s="1" t="s">
        <v>69</v>
      </c>
      <c r="U691" s="1" t="s">
        <v>3969</v>
      </c>
      <c r="V691" s="1" t="s">
        <v>52</v>
      </c>
      <c r="W691" s="1" t="s">
        <v>3970</v>
      </c>
      <c r="X691" s="3">
        <v>33033</v>
      </c>
      <c r="Y691" s="1" t="s">
        <v>3971</v>
      </c>
      <c r="Z691" s="3">
        <v>42795</v>
      </c>
      <c r="AA691" s="3">
        <v>43100</v>
      </c>
      <c r="AB691" s="1" t="s">
        <v>3000</v>
      </c>
      <c r="AC691" s="1" t="s">
        <v>71</v>
      </c>
      <c r="AD691" s="1" t="s">
        <v>43</v>
      </c>
    </row>
    <row r="692" spans="1:30" x14ac:dyDescent="0.2">
      <c r="A692" s="1" t="str">
        <f t="shared" si="20"/>
        <v>CD1E08603513</v>
      </c>
      <c r="B692" s="1" t="s">
        <v>28</v>
      </c>
      <c r="C692" s="1" t="s">
        <v>29</v>
      </c>
      <c r="D692" s="1" t="s">
        <v>30</v>
      </c>
      <c r="E692" s="1" t="s">
        <v>31</v>
      </c>
      <c r="F692" s="1" t="s">
        <v>3617</v>
      </c>
      <c r="G692" s="1" t="s">
        <v>3618</v>
      </c>
      <c r="H692" s="1" t="s">
        <v>1183</v>
      </c>
      <c r="I692" s="1" t="s">
        <v>3619</v>
      </c>
      <c r="J692" s="1" t="s">
        <v>3972</v>
      </c>
      <c r="K692" s="1" t="s">
        <v>32</v>
      </c>
      <c r="L692" s="1" t="s">
        <v>32</v>
      </c>
      <c r="M692" s="1" t="s">
        <v>45</v>
      </c>
      <c r="N692" s="1" t="s">
        <v>66</v>
      </c>
      <c r="O692" s="1" t="s">
        <v>2995</v>
      </c>
      <c r="P692" s="1" t="s">
        <v>203</v>
      </c>
      <c r="Q692" s="1" t="s">
        <v>141</v>
      </c>
      <c r="R692" s="1" t="s">
        <v>3973</v>
      </c>
      <c r="S692" s="1" t="str">
        <f t="shared" si="21"/>
        <v>APAZA CRUZ, GABY SHARY</v>
      </c>
      <c r="T692" s="1" t="s">
        <v>69</v>
      </c>
      <c r="U692" s="1" t="s">
        <v>948</v>
      </c>
      <c r="V692" s="1" t="s">
        <v>52</v>
      </c>
      <c r="W692" s="1" t="s">
        <v>3974</v>
      </c>
      <c r="X692" s="3">
        <v>31978</v>
      </c>
      <c r="Y692" s="1" t="s">
        <v>3975</v>
      </c>
      <c r="Z692" s="3">
        <v>42795</v>
      </c>
      <c r="AA692" s="3">
        <v>43100</v>
      </c>
      <c r="AB692" s="1" t="s">
        <v>3000</v>
      </c>
      <c r="AC692" s="1" t="s">
        <v>71</v>
      </c>
      <c r="AD692" s="1" t="s">
        <v>43</v>
      </c>
    </row>
    <row r="693" spans="1:30" x14ac:dyDescent="0.2">
      <c r="A693" s="1" t="str">
        <f t="shared" si="20"/>
        <v>CD1E08605513</v>
      </c>
      <c r="B693" s="1" t="s">
        <v>28</v>
      </c>
      <c r="C693" s="1" t="s">
        <v>29</v>
      </c>
      <c r="D693" s="1" t="s">
        <v>30</v>
      </c>
      <c r="E693" s="1" t="s">
        <v>31</v>
      </c>
      <c r="F693" s="1" t="s">
        <v>3617</v>
      </c>
      <c r="G693" s="1" t="s">
        <v>3618</v>
      </c>
      <c r="H693" s="1" t="s">
        <v>1183</v>
      </c>
      <c r="I693" s="1" t="s">
        <v>3619</v>
      </c>
      <c r="J693" s="1" t="s">
        <v>3976</v>
      </c>
      <c r="K693" s="1" t="s">
        <v>32</v>
      </c>
      <c r="L693" s="1" t="s">
        <v>32</v>
      </c>
      <c r="M693" s="1" t="s">
        <v>45</v>
      </c>
      <c r="N693" s="1" t="s">
        <v>66</v>
      </c>
      <c r="O693" s="1" t="s">
        <v>2995</v>
      </c>
      <c r="P693" s="1" t="s">
        <v>188</v>
      </c>
      <c r="Q693" s="1" t="s">
        <v>161</v>
      </c>
      <c r="R693" s="1" t="s">
        <v>3695</v>
      </c>
      <c r="S693" s="1" t="str">
        <f t="shared" si="21"/>
        <v>TITO RAMOS, NOAM JOSUE</v>
      </c>
      <c r="T693" s="1" t="s">
        <v>69</v>
      </c>
      <c r="U693" s="1" t="s">
        <v>3977</v>
      </c>
      <c r="V693" s="1" t="s">
        <v>52</v>
      </c>
      <c r="W693" s="1" t="s">
        <v>3696</v>
      </c>
      <c r="X693" s="3">
        <v>34424</v>
      </c>
      <c r="Y693" s="1" t="s">
        <v>3697</v>
      </c>
      <c r="Z693" s="3">
        <v>42842</v>
      </c>
      <c r="AA693" s="3">
        <v>43100</v>
      </c>
      <c r="AB693" s="1" t="s">
        <v>3000</v>
      </c>
      <c r="AC693" s="1" t="s">
        <v>71</v>
      </c>
      <c r="AD693" s="1" t="s">
        <v>43</v>
      </c>
    </row>
    <row r="694" spans="1:30" x14ac:dyDescent="0.2">
      <c r="A694" s="1" t="str">
        <f t="shared" si="20"/>
        <v>CD1E09603513</v>
      </c>
      <c r="B694" s="1" t="s">
        <v>28</v>
      </c>
      <c r="C694" s="1" t="s">
        <v>29</v>
      </c>
      <c r="D694" s="1" t="s">
        <v>30</v>
      </c>
      <c r="E694" s="1" t="s">
        <v>31</v>
      </c>
      <c r="F694" s="1" t="s">
        <v>3617</v>
      </c>
      <c r="G694" s="1" t="s">
        <v>3618</v>
      </c>
      <c r="H694" s="1" t="s">
        <v>1183</v>
      </c>
      <c r="I694" s="1" t="s">
        <v>3619</v>
      </c>
      <c r="J694" s="1" t="s">
        <v>3978</v>
      </c>
      <c r="K694" s="1" t="s">
        <v>32</v>
      </c>
      <c r="L694" s="1" t="s">
        <v>32</v>
      </c>
      <c r="M694" s="1" t="s">
        <v>45</v>
      </c>
      <c r="N694" s="1" t="s">
        <v>66</v>
      </c>
      <c r="O694" s="1" t="s">
        <v>2995</v>
      </c>
      <c r="P694" s="1" t="s">
        <v>649</v>
      </c>
      <c r="Q694" s="1" t="s">
        <v>203</v>
      </c>
      <c r="R694" s="1" t="s">
        <v>3928</v>
      </c>
      <c r="S694" s="1" t="str">
        <f t="shared" si="21"/>
        <v>HUATTA APAZA, RUTH NURY</v>
      </c>
      <c r="T694" s="1" t="s">
        <v>69</v>
      </c>
      <c r="U694" s="1" t="s">
        <v>948</v>
      </c>
      <c r="V694" s="1" t="s">
        <v>52</v>
      </c>
      <c r="W694" s="1" t="s">
        <v>3929</v>
      </c>
      <c r="X694" s="3">
        <v>31889</v>
      </c>
      <c r="Y694" s="1" t="s">
        <v>3930</v>
      </c>
      <c r="Z694" s="3">
        <v>42795</v>
      </c>
      <c r="AA694" s="3">
        <v>43100</v>
      </c>
      <c r="AB694" s="1" t="s">
        <v>3000</v>
      </c>
      <c r="AC694" s="1" t="s">
        <v>71</v>
      </c>
      <c r="AD694" s="1" t="s">
        <v>43</v>
      </c>
    </row>
    <row r="695" spans="1:30" x14ac:dyDescent="0.2">
      <c r="A695" s="1" t="str">
        <f t="shared" si="20"/>
        <v>CD1E09604513</v>
      </c>
      <c r="B695" s="1" t="s">
        <v>28</v>
      </c>
      <c r="C695" s="1" t="s">
        <v>29</v>
      </c>
      <c r="D695" s="1" t="s">
        <v>30</v>
      </c>
      <c r="E695" s="1" t="s">
        <v>31</v>
      </c>
      <c r="F695" s="1" t="s">
        <v>3617</v>
      </c>
      <c r="G695" s="1" t="s">
        <v>3618</v>
      </c>
      <c r="H695" s="1" t="s">
        <v>1183</v>
      </c>
      <c r="I695" s="1" t="s">
        <v>3619</v>
      </c>
      <c r="J695" s="1" t="s">
        <v>3979</v>
      </c>
      <c r="K695" s="1" t="s">
        <v>32</v>
      </c>
      <c r="L695" s="1" t="s">
        <v>32</v>
      </c>
      <c r="M695" s="1" t="s">
        <v>45</v>
      </c>
      <c r="N695" s="1" t="s">
        <v>66</v>
      </c>
      <c r="O695" s="1" t="s">
        <v>2995</v>
      </c>
      <c r="P695" s="1" t="s">
        <v>548</v>
      </c>
      <c r="Q695" s="1" t="s">
        <v>549</v>
      </c>
      <c r="R695" s="1" t="s">
        <v>3980</v>
      </c>
      <c r="S695" s="1" t="str">
        <f t="shared" si="21"/>
        <v>CESPEDES CORDOVA, LIZBETH MELINA</v>
      </c>
      <c r="T695" s="1" t="s">
        <v>69</v>
      </c>
      <c r="U695" s="1" t="s">
        <v>948</v>
      </c>
      <c r="V695" s="1" t="s">
        <v>52</v>
      </c>
      <c r="W695" s="1" t="s">
        <v>3981</v>
      </c>
      <c r="X695" s="3">
        <v>30988</v>
      </c>
      <c r="Y695" s="1" t="s">
        <v>3982</v>
      </c>
      <c r="Z695" s="3">
        <v>42795</v>
      </c>
      <c r="AA695" s="3">
        <v>43100</v>
      </c>
      <c r="AB695" s="1" t="s">
        <v>3000</v>
      </c>
      <c r="AC695" s="1" t="s">
        <v>71</v>
      </c>
      <c r="AD695" s="1" t="s">
        <v>43</v>
      </c>
    </row>
    <row r="696" spans="1:30" x14ac:dyDescent="0.2">
      <c r="A696" s="1" t="str">
        <f t="shared" si="20"/>
        <v>CD1E09605513</v>
      </c>
      <c r="B696" s="1" t="s">
        <v>28</v>
      </c>
      <c r="C696" s="1" t="s">
        <v>29</v>
      </c>
      <c r="D696" s="1" t="s">
        <v>30</v>
      </c>
      <c r="E696" s="1" t="s">
        <v>31</v>
      </c>
      <c r="F696" s="1" t="s">
        <v>3617</v>
      </c>
      <c r="G696" s="1" t="s">
        <v>3618</v>
      </c>
      <c r="H696" s="1" t="s">
        <v>1183</v>
      </c>
      <c r="I696" s="1" t="s">
        <v>3619</v>
      </c>
      <c r="J696" s="1" t="s">
        <v>3983</v>
      </c>
      <c r="K696" s="1" t="s">
        <v>32</v>
      </c>
      <c r="L696" s="1" t="s">
        <v>32</v>
      </c>
      <c r="M696" s="1" t="s">
        <v>45</v>
      </c>
      <c r="N696" s="1" t="s">
        <v>66</v>
      </c>
      <c r="O696" s="1" t="s">
        <v>2995</v>
      </c>
      <c r="P696" s="1" t="s">
        <v>835</v>
      </c>
      <c r="Q696" s="1" t="s">
        <v>3899</v>
      </c>
      <c r="R696" s="1" t="s">
        <v>3900</v>
      </c>
      <c r="S696" s="1" t="str">
        <f t="shared" si="21"/>
        <v>RIOS TORREBLANCA, LUCY BERTHA</v>
      </c>
      <c r="T696" s="1" t="s">
        <v>69</v>
      </c>
      <c r="U696" s="1" t="s">
        <v>3950</v>
      </c>
      <c r="V696" s="1" t="s">
        <v>52</v>
      </c>
      <c r="W696" s="1" t="s">
        <v>3901</v>
      </c>
      <c r="X696" s="3">
        <v>26879</v>
      </c>
      <c r="Y696" s="1" t="s">
        <v>3902</v>
      </c>
      <c r="Z696" s="3">
        <v>42886</v>
      </c>
      <c r="AA696" s="3">
        <v>43100</v>
      </c>
      <c r="AB696" s="1" t="s">
        <v>3000</v>
      </c>
      <c r="AC696" s="1" t="s">
        <v>71</v>
      </c>
      <c r="AD696" s="1" t="s">
        <v>43</v>
      </c>
    </row>
    <row r="697" spans="1:30" x14ac:dyDescent="0.2">
      <c r="A697" s="1" t="str">
        <f t="shared" si="20"/>
        <v>1113114451E0</v>
      </c>
      <c r="B697" s="1" t="s">
        <v>28</v>
      </c>
      <c r="C697" s="1" t="s">
        <v>29</v>
      </c>
      <c r="D697" s="1" t="s">
        <v>30</v>
      </c>
      <c r="E697" s="1" t="s">
        <v>31</v>
      </c>
      <c r="F697" s="1" t="s">
        <v>3617</v>
      </c>
      <c r="G697" s="1" t="s">
        <v>3618</v>
      </c>
      <c r="H697" s="1" t="s">
        <v>1183</v>
      </c>
      <c r="I697" s="1" t="s">
        <v>3619</v>
      </c>
      <c r="J697" s="1" t="s">
        <v>3984</v>
      </c>
      <c r="K697" s="1" t="s">
        <v>32</v>
      </c>
      <c r="L697" s="1" t="s">
        <v>84</v>
      </c>
      <c r="M697" s="1" t="s">
        <v>84</v>
      </c>
      <c r="N697" s="1" t="s">
        <v>66</v>
      </c>
      <c r="O697" s="1" t="s">
        <v>3985</v>
      </c>
      <c r="P697" s="1" t="s">
        <v>968</v>
      </c>
      <c r="Q697" s="1" t="s">
        <v>203</v>
      </c>
      <c r="R697" s="1" t="s">
        <v>990</v>
      </c>
      <c r="S697" s="1" t="str">
        <f t="shared" si="21"/>
        <v>SUPO APAZA, BRUNO</v>
      </c>
      <c r="T697" s="1" t="s">
        <v>44</v>
      </c>
      <c r="U697" s="1" t="s">
        <v>51</v>
      </c>
      <c r="V697" s="1" t="s">
        <v>52</v>
      </c>
      <c r="W697" s="1" t="s">
        <v>3986</v>
      </c>
      <c r="X697" s="3">
        <v>26943</v>
      </c>
      <c r="Y697" s="1" t="s">
        <v>3987</v>
      </c>
      <c r="Z697" s="3">
        <v>42795</v>
      </c>
      <c r="AA697" s="3">
        <v>43100</v>
      </c>
      <c r="AB697" s="1" t="s">
        <v>41</v>
      </c>
      <c r="AC697" s="1" t="s">
        <v>87</v>
      </c>
      <c r="AD697" s="1" t="s">
        <v>43</v>
      </c>
    </row>
    <row r="698" spans="1:30" x14ac:dyDescent="0.2">
      <c r="A698" s="1" t="str">
        <f t="shared" si="20"/>
        <v>1113114451E5</v>
      </c>
      <c r="B698" s="1" t="s">
        <v>28</v>
      </c>
      <c r="C698" s="1" t="s">
        <v>29</v>
      </c>
      <c r="D698" s="1" t="s">
        <v>30</v>
      </c>
      <c r="E698" s="1" t="s">
        <v>31</v>
      </c>
      <c r="F698" s="1" t="s">
        <v>3617</v>
      </c>
      <c r="G698" s="1" t="s">
        <v>3618</v>
      </c>
      <c r="H698" s="1" t="s">
        <v>1183</v>
      </c>
      <c r="I698" s="1" t="s">
        <v>3619</v>
      </c>
      <c r="J698" s="1" t="s">
        <v>3988</v>
      </c>
      <c r="K698" s="1" t="s">
        <v>32</v>
      </c>
      <c r="L698" s="1" t="s">
        <v>84</v>
      </c>
      <c r="M698" s="1" t="s">
        <v>84</v>
      </c>
      <c r="N698" s="1" t="s">
        <v>46</v>
      </c>
      <c r="O698" s="1" t="s">
        <v>56</v>
      </c>
      <c r="P698" s="1" t="s">
        <v>957</v>
      </c>
      <c r="Q698" s="1" t="s">
        <v>208</v>
      </c>
      <c r="R698" s="1" t="s">
        <v>3989</v>
      </c>
      <c r="S698" s="1" t="str">
        <f t="shared" si="21"/>
        <v>MANZANARES CHAVEZ, RUBEN LORENZO</v>
      </c>
      <c r="T698" s="1" t="s">
        <v>44</v>
      </c>
      <c r="U698" s="1" t="s">
        <v>51</v>
      </c>
      <c r="V698" s="1" t="s">
        <v>52</v>
      </c>
      <c r="W698" s="1" t="s">
        <v>3990</v>
      </c>
      <c r="X698" s="3">
        <v>19946</v>
      </c>
      <c r="Y698" s="1" t="s">
        <v>3991</v>
      </c>
      <c r="AB698" s="1" t="s">
        <v>41</v>
      </c>
      <c r="AC698" s="1" t="s">
        <v>87</v>
      </c>
      <c r="AD698" s="1" t="s">
        <v>43</v>
      </c>
    </row>
    <row r="699" spans="1:30" x14ac:dyDescent="0.2">
      <c r="A699" s="1" t="str">
        <f t="shared" si="20"/>
        <v>1113114451E8</v>
      </c>
      <c r="B699" s="1" t="s">
        <v>28</v>
      </c>
      <c r="C699" s="1" t="s">
        <v>29</v>
      </c>
      <c r="D699" s="1" t="s">
        <v>30</v>
      </c>
      <c r="E699" s="1" t="s">
        <v>31</v>
      </c>
      <c r="F699" s="1" t="s">
        <v>3617</v>
      </c>
      <c r="G699" s="1" t="s">
        <v>3618</v>
      </c>
      <c r="H699" s="1" t="s">
        <v>1183</v>
      </c>
      <c r="I699" s="1" t="s">
        <v>3619</v>
      </c>
      <c r="J699" s="1" t="s">
        <v>3992</v>
      </c>
      <c r="K699" s="1" t="s">
        <v>32</v>
      </c>
      <c r="L699" s="1" t="s">
        <v>84</v>
      </c>
      <c r="M699" s="1" t="s">
        <v>84</v>
      </c>
      <c r="N699" s="1" t="s">
        <v>46</v>
      </c>
      <c r="O699" s="1" t="s">
        <v>56</v>
      </c>
      <c r="P699" s="1" t="s">
        <v>67</v>
      </c>
      <c r="Q699" s="1" t="s">
        <v>1062</v>
      </c>
      <c r="R699" s="1" t="s">
        <v>412</v>
      </c>
      <c r="S699" s="1" t="str">
        <f t="shared" si="21"/>
        <v>MEDINA ENCINAS, MARTHA</v>
      </c>
      <c r="T699" s="1" t="s">
        <v>44</v>
      </c>
      <c r="U699" s="1" t="s">
        <v>51</v>
      </c>
      <c r="V699" s="1" t="s">
        <v>52</v>
      </c>
      <c r="W699" s="1" t="s">
        <v>3993</v>
      </c>
      <c r="X699" s="3">
        <v>19309</v>
      </c>
      <c r="Y699" s="1" t="s">
        <v>3994</v>
      </c>
      <c r="AB699" s="1" t="s">
        <v>41</v>
      </c>
      <c r="AC699" s="1" t="s">
        <v>87</v>
      </c>
      <c r="AD699" s="1" t="s">
        <v>43</v>
      </c>
    </row>
    <row r="700" spans="1:30" x14ac:dyDescent="0.2">
      <c r="A700" s="1" t="str">
        <f t="shared" si="20"/>
        <v>1113114471E4</v>
      </c>
      <c r="B700" s="1" t="s">
        <v>28</v>
      </c>
      <c r="C700" s="1" t="s">
        <v>29</v>
      </c>
      <c r="D700" s="1" t="s">
        <v>30</v>
      </c>
      <c r="E700" s="1" t="s">
        <v>31</v>
      </c>
      <c r="F700" s="1" t="s">
        <v>3617</v>
      </c>
      <c r="G700" s="1" t="s">
        <v>3618</v>
      </c>
      <c r="H700" s="1" t="s">
        <v>1183</v>
      </c>
      <c r="I700" s="1" t="s">
        <v>3619</v>
      </c>
      <c r="J700" s="1" t="s">
        <v>3995</v>
      </c>
      <c r="K700" s="1" t="s">
        <v>32</v>
      </c>
      <c r="L700" s="1" t="s">
        <v>84</v>
      </c>
      <c r="M700" s="1" t="s">
        <v>84</v>
      </c>
      <c r="N700" s="1" t="s">
        <v>46</v>
      </c>
      <c r="O700" s="1" t="s">
        <v>56</v>
      </c>
      <c r="P700" s="1" t="s">
        <v>717</v>
      </c>
      <c r="Q700" s="1" t="s">
        <v>717</v>
      </c>
      <c r="R700" s="1" t="s">
        <v>1010</v>
      </c>
      <c r="S700" s="1" t="str">
        <f t="shared" si="21"/>
        <v>RIVERA RIVERA, GUILLERMO</v>
      </c>
      <c r="T700" s="1" t="s">
        <v>44</v>
      </c>
      <c r="U700" s="1" t="s">
        <v>51</v>
      </c>
      <c r="V700" s="1" t="s">
        <v>52</v>
      </c>
      <c r="W700" s="1" t="s">
        <v>3996</v>
      </c>
      <c r="X700" s="3">
        <v>22903</v>
      </c>
      <c r="Y700" s="1" t="s">
        <v>3997</v>
      </c>
      <c r="AB700" s="1" t="s">
        <v>41</v>
      </c>
      <c r="AC700" s="1" t="s">
        <v>87</v>
      </c>
      <c r="AD700" s="1" t="s">
        <v>43</v>
      </c>
    </row>
    <row r="701" spans="1:30" x14ac:dyDescent="0.2">
      <c r="A701" s="1" t="str">
        <f t="shared" si="20"/>
        <v>1113114471E9</v>
      </c>
      <c r="B701" s="1" t="s">
        <v>28</v>
      </c>
      <c r="C701" s="1" t="s">
        <v>29</v>
      </c>
      <c r="D701" s="1" t="s">
        <v>30</v>
      </c>
      <c r="E701" s="1" t="s">
        <v>31</v>
      </c>
      <c r="F701" s="1" t="s">
        <v>3617</v>
      </c>
      <c r="G701" s="1" t="s">
        <v>3618</v>
      </c>
      <c r="H701" s="1" t="s">
        <v>1183</v>
      </c>
      <c r="I701" s="1" t="s">
        <v>3619</v>
      </c>
      <c r="J701" s="1" t="s">
        <v>3998</v>
      </c>
      <c r="K701" s="1" t="s">
        <v>32</v>
      </c>
      <c r="L701" s="1" t="s">
        <v>84</v>
      </c>
      <c r="M701" s="1" t="s">
        <v>84</v>
      </c>
      <c r="N701" s="1" t="s">
        <v>46</v>
      </c>
      <c r="O701" s="1" t="s">
        <v>56</v>
      </c>
      <c r="P701" s="1" t="s">
        <v>257</v>
      </c>
      <c r="Q701" s="1" t="s">
        <v>352</v>
      </c>
      <c r="R701" s="1" t="s">
        <v>3999</v>
      </c>
      <c r="S701" s="1" t="str">
        <f t="shared" si="21"/>
        <v>URVIOLA MENDOZA, SERAFIN FREDY</v>
      </c>
      <c r="T701" s="1" t="s">
        <v>44</v>
      </c>
      <c r="U701" s="1" t="s">
        <v>51</v>
      </c>
      <c r="V701" s="1" t="s">
        <v>52</v>
      </c>
      <c r="W701" s="1" t="s">
        <v>4000</v>
      </c>
      <c r="X701" s="3">
        <v>21105</v>
      </c>
      <c r="Y701" s="1" t="s">
        <v>4001</v>
      </c>
      <c r="AB701" s="1" t="s">
        <v>41</v>
      </c>
      <c r="AC701" s="1" t="s">
        <v>87</v>
      </c>
      <c r="AD701" s="1" t="s">
        <v>43</v>
      </c>
    </row>
    <row r="702" spans="1:30" x14ac:dyDescent="0.2">
      <c r="A702" s="1" t="str">
        <f t="shared" si="20"/>
        <v>1113114441E7</v>
      </c>
      <c r="B702" s="1" t="s">
        <v>28</v>
      </c>
      <c r="C702" s="1" t="s">
        <v>29</v>
      </c>
      <c r="D702" s="1" t="s">
        <v>30</v>
      </c>
      <c r="E702" s="1" t="s">
        <v>31</v>
      </c>
      <c r="F702" s="1" t="s">
        <v>3617</v>
      </c>
      <c r="G702" s="1" t="s">
        <v>3618</v>
      </c>
      <c r="H702" s="1" t="s">
        <v>1183</v>
      </c>
      <c r="I702" s="1" t="s">
        <v>3619</v>
      </c>
      <c r="J702" s="1" t="s">
        <v>4002</v>
      </c>
      <c r="K702" s="1" t="s">
        <v>97</v>
      </c>
      <c r="L702" s="1" t="s">
        <v>799</v>
      </c>
      <c r="M702" s="1" t="s">
        <v>1652</v>
      </c>
      <c r="N702" s="1" t="s">
        <v>66</v>
      </c>
      <c r="O702" s="1" t="s">
        <v>4003</v>
      </c>
      <c r="P702" s="1" t="s">
        <v>92</v>
      </c>
      <c r="Q702" s="1" t="s">
        <v>247</v>
      </c>
      <c r="R702" s="1" t="s">
        <v>4004</v>
      </c>
      <c r="S702" s="1" t="str">
        <f t="shared" si="21"/>
        <v>CACERES NAVARRO, LIZ LIM</v>
      </c>
      <c r="T702" s="1" t="s">
        <v>839</v>
      </c>
      <c r="U702" s="1" t="s">
        <v>39</v>
      </c>
      <c r="V702" s="1" t="s">
        <v>52</v>
      </c>
      <c r="W702" s="1" t="s">
        <v>4005</v>
      </c>
      <c r="X702" s="3">
        <v>31653</v>
      </c>
      <c r="Y702" s="1" t="s">
        <v>4006</v>
      </c>
      <c r="Z702" s="3">
        <v>42878</v>
      </c>
      <c r="AA702" s="3">
        <v>43100</v>
      </c>
      <c r="AB702" s="1" t="s">
        <v>41</v>
      </c>
      <c r="AC702" s="1" t="s">
        <v>102</v>
      </c>
      <c r="AD702" s="1" t="s">
        <v>43</v>
      </c>
    </row>
    <row r="703" spans="1:30" x14ac:dyDescent="0.2">
      <c r="A703" s="1" t="str">
        <f t="shared" si="20"/>
        <v>1113114431E3</v>
      </c>
      <c r="B703" s="1" t="s">
        <v>28</v>
      </c>
      <c r="C703" s="1" t="s">
        <v>29</v>
      </c>
      <c r="D703" s="1" t="s">
        <v>30</v>
      </c>
      <c r="E703" s="1" t="s">
        <v>31</v>
      </c>
      <c r="F703" s="1" t="s">
        <v>3617</v>
      </c>
      <c r="G703" s="1" t="s">
        <v>3618</v>
      </c>
      <c r="H703" s="1" t="s">
        <v>1183</v>
      </c>
      <c r="I703" s="1" t="s">
        <v>3619</v>
      </c>
      <c r="J703" s="1" t="s">
        <v>4007</v>
      </c>
      <c r="K703" s="1" t="s">
        <v>97</v>
      </c>
      <c r="L703" s="1" t="s">
        <v>788</v>
      </c>
      <c r="M703" s="1" t="s">
        <v>1820</v>
      </c>
      <c r="N703" s="1" t="s">
        <v>66</v>
      </c>
      <c r="O703" s="1" t="s">
        <v>4008</v>
      </c>
      <c r="P703" s="1" t="s">
        <v>291</v>
      </c>
      <c r="Q703" s="1" t="s">
        <v>113</v>
      </c>
      <c r="R703" s="1" t="s">
        <v>4009</v>
      </c>
      <c r="S703" s="1" t="str">
        <f t="shared" si="21"/>
        <v>CUTIPA CHAMBI, NEXAR</v>
      </c>
      <c r="T703" s="1" t="s">
        <v>202</v>
      </c>
      <c r="U703" s="1" t="s">
        <v>39</v>
      </c>
      <c r="V703" s="1" t="s">
        <v>52</v>
      </c>
      <c r="W703" s="1" t="s">
        <v>4010</v>
      </c>
      <c r="X703" s="3">
        <v>30399</v>
      </c>
      <c r="Y703" s="1" t="s">
        <v>4011</v>
      </c>
      <c r="Z703" s="3">
        <v>42736</v>
      </c>
      <c r="AA703" s="3">
        <v>43100</v>
      </c>
      <c r="AB703" s="1" t="s">
        <v>41</v>
      </c>
      <c r="AC703" s="1" t="s">
        <v>102</v>
      </c>
      <c r="AD703" s="1" t="s">
        <v>43</v>
      </c>
    </row>
    <row r="704" spans="1:30" x14ac:dyDescent="0.2">
      <c r="A704" s="1" t="str">
        <f t="shared" si="20"/>
        <v>1113114431E7</v>
      </c>
      <c r="B704" s="1" t="s">
        <v>28</v>
      </c>
      <c r="C704" s="1" t="s">
        <v>29</v>
      </c>
      <c r="D704" s="1" t="s">
        <v>30</v>
      </c>
      <c r="E704" s="1" t="s">
        <v>31</v>
      </c>
      <c r="F704" s="1" t="s">
        <v>3617</v>
      </c>
      <c r="G704" s="1" t="s">
        <v>3618</v>
      </c>
      <c r="H704" s="1" t="s">
        <v>1183</v>
      </c>
      <c r="I704" s="1" t="s">
        <v>3619</v>
      </c>
      <c r="J704" s="1" t="s">
        <v>4012</v>
      </c>
      <c r="K704" s="1" t="s">
        <v>97</v>
      </c>
      <c r="L704" s="1" t="s">
        <v>788</v>
      </c>
      <c r="M704" s="1" t="s">
        <v>840</v>
      </c>
      <c r="N704" s="1" t="s">
        <v>46</v>
      </c>
      <c r="O704" s="1" t="s">
        <v>56</v>
      </c>
      <c r="P704" s="1" t="s">
        <v>167</v>
      </c>
      <c r="Q704" s="1" t="s">
        <v>584</v>
      </c>
      <c r="R704" s="1" t="s">
        <v>4013</v>
      </c>
      <c r="S704" s="1" t="str">
        <f t="shared" si="21"/>
        <v>GOMEZ MONJE, MERCEDES MARY</v>
      </c>
      <c r="T704" s="1" t="s">
        <v>107</v>
      </c>
      <c r="U704" s="1" t="s">
        <v>39</v>
      </c>
      <c r="V704" s="1" t="s">
        <v>52</v>
      </c>
      <c r="W704" s="1" t="s">
        <v>4014</v>
      </c>
      <c r="X704" s="3">
        <v>20722</v>
      </c>
      <c r="Y704" s="1" t="s">
        <v>4015</v>
      </c>
      <c r="AB704" s="1" t="s">
        <v>41</v>
      </c>
      <c r="AC704" s="1" t="s">
        <v>102</v>
      </c>
      <c r="AD704" s="1" t="s">
        <v>43</v>
      </c>
    </row>
    <row r="705" spans="1:30" x14ac:dyDescent="0.2">
      <c r="A705" s="1" t="str">
        <f t="shared" si="20"/>
        <v>1113114441E6</v>
      </c>
      <c r="B705" s="1" t="s">
        <v>28</v>
      </c>
      <c r="C705" s="1" t="s">
        <v>29</v>
      </c>
      <c r="D705" s="1" t="s">
        <v>30</v>
      </c>
      <c r="E705" s="1" t="s">
        <v>31</v>
      </c>
      <c r="F705" s="1" t="s">
        <v>3617</v>
      </c>
      <c r="G705" s="1" t="s">
        <v>3618</v>
      </c>
      <c r="H705" s="1" t="s">
        <v>1183</v>
      </c>
      <c r="I705" s="1" t="s">
        <v>3619</v>
      </c>
      <c r="J705" s="1" t="s">
        <v>4016</v>
      </c>
      <c r="K705" s="1" t="s">
        <v>97</v>
      </c>
      <c r="L705" s="1" t="s">
        <v>788</v>
      </c>
      <c r="M705" s="1" t="s">
        <v>1820</v>
      </c>
      <c r="N705" s="1" t="s">
        <v>46</v>
      </c>
      <c r="O705" s="1" t="s">
        <v>56</v>
      </c>
      <c r="P705" s="1" t="s">
        <v>637</v>
      </c>
      <c r="Q705" s="1" t="s">
        <v>4017</v>
      </c>
      <c r="R705" s="1" t="s">
        <v>733</v>
      </c>
      <c r="S705" s="1" t="str">
        <f t="shared" si="21"/>
        <v>LINARES FEIJOO, SERGIO</v>
      </c>
      <c r="T705" s="1" t="s">
        <v>790</v>
      </c>
      <c r="U705" s="1" t="s">
        <v>39</v>
      </c>
      <c r="V705" s="1" t="s">
        <v>52</v>
      </c>
      <c r="W705" s="1" t="s">
        <v>4018</v>
      </c>
      <c r="X705" s="3">
        <v>20100</v>
      </c>
      <c r="Y705" s="1" t="s">
        <v>4019</v>
      </c>
      <c r="AB705" s="1" t="s">
        <v>41</v>
      </c>
      <c r="AC705" s="1" t="s">
        <v>102</v>
      </c>
      <c r="AD705" s="1" t="s">
        <v>43</v>
      </c>
    </row>
    <row r="706" spans="1:30" x14ac:dyDescent="0.2">
      <c r="A706" s="1" t="str">
        <f t="shared" si="20"/>
        <v>1113114481E1</v>
      </c>
      <c r="B706" s="1" t="s">
        <v>28</v>
      </c>
      <c r="C706" s="1" t="s">
        <v>29</v>
      </c>
      <c r="D706" s="1" t="s">
        <v>30</v>
      </c>
      <c r="E706" s="1" t="s">
        <v>31</v>
      </c>
      <c r="F706" s="1" t="s">
        <v>3617</v>
      </c>
      <c r="G706" s="1" t="s">
        <v>3618</v>
      </c>
      <c r="H706" s="1" t="s">
        <v>1183</v>
      </c>
      <c r="I706" s="1" t="s">
        <v>3619</v>
      </c>
      <c r="J706" s="1" t="s">
        <v>4020</v>
      </c>
      <c r="K706" s="1" t="s">
        <v>97</v>
      </c>
      <c r="L706" s="1" t="s">
        <v>788</v>
      </c>
      <c r="M706" s="1" t="s">
        <v>1659</v>
      </c>
      <c r="N706" s="1" t="s">
        <v>46</v>
      </c>
      <c r="O706" s="1" t="s">
        <v>56</v>
      </c>
      <c r="P706" s="1" t="s">
        <v>555</v>
      </c>
      <c r="Q706" s="1" t="s">
        <v>182</v>
      </c>
      <c r="R706" s="1" t="s">
        <v>4021</v>
      </c>
      <c r="S706" s="1" t="str">
        <f t="shared" si="21"/>
        <v>ZAVALA LOZA, MARLENY LIDIA</v>
      </c>
      <c r="T706" s="1" t="s">
        <v>107</v>
      </c>
      <c r="U706" s="1" t="s">
        <v>39</v>
      </c>
      <c r="V706" s="1" t="s">
        <v>52</v>
      </c>
      <c r="W706" s="1" t="s">
        <v>4022</v>
      </c>
      <c r="X706" s="3">
        <v>23536</v>
      </c>
      <c r="Y706" s="1" t="s">
        <v>4023</v>
      </c>
      <c r="AB706" s="1" t="s">
        <v>41</v>
      </c>
      <c r="AC706" s="1" t="s">
        <v>102</v>
      </c>
      <c r="AD706" s="1" t="s">
        <v>43</v>
      </c>
    </row>
    <row r="707" spans="1:30" x14ac:dyDescent="0.2">
      <c r="A707" s="1" t="str">
        <f t="shared" si="20"/>
        <v>1113114411E5</v>
      </c>
      <c r="B707" s="1" t="s">
        <v>28</v>
      </c>
      <c r="C707" s="1" t="s">
        <v>29</v>
      </c>
      <c r="D707" s="1" t="s">
        <v>30</v>
      </c>
      <c r="E707" s="1" t="s">
        <v>31</v>
      </c>
      <c r="F707" s="1" t="s">
        <v>3617</v>
      </c>
      <c r="G707" s="1" t="s">
        <v>3618</v>
      </c>
      <c r="H707" s="1" t="s">
        <v>1183</v>
      </c>
      <c r="I707" s="1" t="s">
        <v>3619</v>
      </c>
      <c r="J707" s="1" t="s">
        <v>4024</v>
      </c>
      <c r="K707" s="1" t="s">
        <v>97</v>
      </c>
      <c r="L707" s="1" t="s">
        <v>98</v>
      </c>
      <c r="M707" s="1" t="s">
        <v>99</v>
      </c>
      <c r="N707" s="1" t="s">
        <v>46</v>
      </c>
      <c r="O707" s="1" t="s">
        <v>56</v>
      </c>
      <c r="P707" s="1" t="s">
        <v>58</v>
      </c>
      <c r="Q707" s="1" t="s">
        <v>1070</v>
      </c>
      <c r="R707" s="1" t="s">
        <v>1051</v>
      </c>
      <c r="S707" s="1" t="str">
        <f t="shared" si="21"/>
        <v>ARPASI CCOSI, EMILIO</v>
      </c>
      <c r="T707" s="1" t="s">
        <v>202</v>
      </c>
      <c r="U707" s="1" t="s">
        <v>39</v>
      </c>
      <c r="V707" s="1" t="s">
        <v>52</v>
      </c>
      <c r="W707" s="1" t="s">
        <v>4025</v>
      </c>
      <c r="X707" s="3">
        <v>23186</v>
      </c>
      <c r="Y707" s="1" t="s">
        <v>4026</v>
      </c>
      <c r="AB707" s="1" t="s">
        <v>41</v>
      </c>
      <c r="AC707" s="1" t="s">
        <v>102</v>
      </c>
      <c r="AD707" s="1" t="s">
        <v>43</v>
      </c>
    </row>
    <row r="708" spans="1:30" x14ac:dyDescent="0.2">
      <c r="A708" s="1" t="str">
        <f t="shared" ref="A708:A771" si="22">J708</f>
        <v>1113114411E8</v>
      </c>
      <c r="B708" s="1" t="s">
        <v>28</v>
      </c>
      <c r="C708" s="1" t="s">
        <v>29</v>
      </c>
      <c r="D708" s="1" t="s">
        <v>30</v>
      </c>
      <c r="E708" s="1" t="s">
        <v>31</v>
      </c>
      <c r="F708" s="1" t="s">
        <v>3617</v>
      </c>
      <c r="G708" s="1" t="s">
        <v>3618</v>
      </c>
      <c r="H708" s="1" t="s">
        <v>1183</v>
      </c>
      <c r="I708" s="1" t="s">
        <v>3619</v>
      </c>
      <c r="J708" s="1" t="s">
        <v>4027</v>
      </c>
      <c r="K708" s="1" t="s">
        <v>97</v>
      </c>
      <c r="L708" s="1" t="s">
        <v>98</v>
      </c>
      <c r="M708" s="1" t="s">
        <v>99</v>
      </c>
      <c r="N708" s="1" t="s">
        <v>46</v>
      </c>
      <c r="O708" s="1" t="s">
        <v>56</v>
      </c>
      <c r="P708" s="1" t="s">
        <v>246</v>
      </c>
      <c r="Q708" s="1" t="s">
        <v>82</v>
      </c>
      <c r="R708" s="1" t="s">
        <v>785</v>
      </c>
      <c r="S708" s="1" t="str">
        <f t="shared" ref="S708:S771" si="23">CONCATENATE(P708," ",Q708,", ",R708)</f>
        <v>CALIZAYA QUISPE, FLORENTINO</v>
      </c>
      <c r="T708" s="1" t="s">
        <v>202</v>
      </c>
      <c r="U708" s="1" t="s">
        <v>39</v>
      </c>
      <c r="V708" s="1" t="s">
        <v>52</v>
      </c>
      <c r="W708" s="1" t="s">
        <v>4028</v>
      </c>
      <c r="X708" s="3">
        <v>18701</v>
      </c>
      <c r="Y708" s="1" t="s">
        <v>4029</v>
      </c>
      <c r="AB708" s="1" t="s">
        <v>41</v>
      </c>
      <c r="AC708" s="1" t="s">
        <v>102</v>
      </c>
      <c r="AD708" s="1" t="s">
        <v>43</v>
      </c>
    </row>
    <row r="709" spans="1:30" x14ac:dyDescent="0.2">
      <c r="A709" s="1" t="str">
        <f t="shared" si="22"/>
        <v>1113114421E0</v>
      </c>
      <c r="B709" s="1" t="s">
        <v>28</v>
      </c>
      <c r="C709" s="1" t="s">
        <v>29</v>
      </c>
      <c r="D709" s="1" t="s">
        <v>30</v>
      </c>
      <c r="E709" s="1" t="s">
        <v>31</v>
      </c>
      <c r="F709" s="1" t="s">
        <v>3617</v>
      </c>
      <c r="G709" s="1" t="s">
        <v>3618</v>
      </c>
      <c r="H709" s="1" t="s">
        <v>1183</v>
      </c>
      <c r="I709" s="1" t="s">
        <v>3619</v>
      </c>
      <c r="J709" s="1" t="s">
        <v>4030</v>
      </c>
      <c r="K709" s="1" t="s">
        <v>97</v>
      </c>
      <c r="L709" s="1" t="s">
        <v>98</v>
      </c>
      <c r="M709" s="1" t="s">
        <v>99</v>
      </c>
      <c r="N709" s="1" t="s">
        <v>46</v>
      </c>
      <c r="O709" s="1" t="s">
        <v>56</v>
      </c>
      <c r="P709" s="1" t="s">
        <v>291</v>
      </c>
      <c r="Q709" s="1" t="s">
        <v>73</v>
      </c>
      <c r="R709" s="1" t="s">
        <v>450</v>
      </c>
      <c r="S709" s="1" t="str">
        <f t="shared" si="23"/>
        <v>CUTIPA CHOQUE, VICTOR</v>
      </c>
      <c r="T709" s="1" t="s">
        <v>107</v>
      </c>
      <c r="U709" s="1" t="s">
        <v>39</v>
      </c>
      <c r="V709" s="1" t="s">
        <v>52</v>
      </c>
      <c r="W709" s="1" t="s">
        <v>4031</v>
      </c>
      <c r="X709" s="3">
        <v>22715</v>
      </c>
      <c r="Y709" s="1" t="s">
        <v>4032</v>
      </c>
      <c r="AB709" s="1" t="s">
        <v>41</v>
      </c>
      <c r="AC709" s="1" t="s">
        <v>102</v>
      </c>
      <c r="AD709" s="1" t="s">
        <v>43</v>
      </c>
    </row>
    <row r="710" spans="1:30" x14ac:dyDescent="0.2">
      <c r="A710" s="1" t="str">
        <f t="shared" si="22"/>
        <v>1113114421E9</v>
      </c>
      <c r="B710" s="1" t="s">
        <v>28</v>
      </c>
      <c r="C710" s="1" t="s">
        <v>29</v>
      </c>
      <c r="D710" s="1" t="s">
        <v>30</v>
      </c>
      <c r="E710" s="1" t="s">
        <v>31</v>
      </c>
      <c r="F710" s="1" t="s">
        <v>3617</v>
      </c>
      <c r="G710" s="1" t="s">
        <v>3618</v>
      </c>
      <c r="H710" s="1" t="s">
        <v>1183</v>
      </c>
      <c r="I710" s="1" t="s">
        <v>3619</v>
      </c>
      <c r="J710" s="1" t="s">
        <v>4033</v>
      </c>
      <c r="K710" s="1" t="s">
        <v>97</v>
      </c>
      <c r="L710" s="1" t="s">
        <v>98</v>
      </c>
      <c r="M710" s="1" t="s">
        <v>1419</v>
      </c>
      <c r="N710" s="1" t="s">
        <v>46</v>
      </c>
      <c r="O710" s="1" t="s">
        <v>56</v>
      </c>
      <c r="P710" s="1" t="s">
        <v>830</v>
      </c>
      <c r="Q710" s="1" t="s">
        <v>137</v>
      </c>
      <c r="R710" s="1" t="s">
        <v>49</v>
      </c>
      <c r="S710" s="1" t="str">
        <f t="shared" si="23"/>
        <v>CUENTAS HERRERA, MAGDA</v>
      </c>
      <c r="T710" s="1" t="s">
        <v>839</v>
      </c>
      <c r="U710" s="1" t="s">
        <v>39</v>
      </c>
      <c r="V710" s="1" t="s">
        <v>52</v>
      </c>
      <c r="W710" s="1" t="s">
        <v>4034</v>
      </c>
      <c r="X710" s="3">
        <v>22257</v>
      </c>
      <c r="Y710" s="1" t="s">
        <v>4035</v>
      </c>
      <c r="AB710" s="1" t="s">
        <v>41</v>
      </c>
      <c r="AC710" s="1" t="s">
        <v>102</v>
      </c>
      <c r="AD710" s="1" t="s">
        <v>43</v>
      </c>
    </row>
    <row r="711" spans="1:30" x14ac:dyDescent="0.2">
      <c r="A711" s="1" t="str">
        <f t="shared" si="22"/>
        <v>1113114431E1</v>
      </c>
      <c r="B711" s="1" t="s">
        <v>28</v>
      </c>
      <c r="C711" s="1" t="s">
        <v>29</v>
      </c>
      <c r="D711" s="1" t="s">
        <v>30</v>
      </c>
      <c r="E711" s="1" t="s">
        <v>31</v>
      </c>
      <c r="F711" s="1" t="s">
        <v>3617</v>
      </c>
      <c r="G711" s="1" t="s">
        <v>3618</v>
      </c>
      <c r="H711" s="1" t="s">
        <v>1183</v>
      </c>
      <c r="I711" s="1" t="s">
        <v>3619</v>
      </c>
      <c r="J711" s="1" t="s">
        <v>4036</v>
      </c>
      <c r="K711" s="1" t="s">
        <v>97</v>
      </c>
      <c r="L711" s="1" t="s">
        <v>98</v>
      </c>
      <c r="M711" s="1" t="s">
        <v>99</v>
      </c>
      <c r="N711" s="1" t="s">
        <v>46</v>
      </c>
      <c r="O711" s="1" t="s">
        <v>56</v>
      </c>
      <c r="P711" s="1" t="s">
        <v>291</v>
      </c>
      <c r="Q711" s="1" t="s">
        <v>4037</v>
      </c>
      <c r="R711" s="1" t="s">
        <v>4038</v>
      </c>
      <c r="S711" s="1" t="str">
        <f t="shared" si="23"/>
        <v>CUTIPA YUNGA, FRANCISCO TORIBIO</v>
      </c>
      <c r="T711" s="1" t="s">
        <v>790</v>
      </c>
      <c r="U711" s="1" t="s">
        <v>39</v>
      </c>
      <c r="V711" s="1" t="s">
        <v>52</v>
      </c>
      <c r="W711" s="1" t="s">
        <v>4039</v>
      </c>
      <c r="X711" s="3">
        <v>19891</v>
      </c>
      <c r="Y711" s="1" t="s">
        <v>4040</v>
      </c>
      <c r="AB711" s="1" t="s">
        <v>41</v>
      </c>
      <c r="AC711" s="1" t="s">
        <v>102</v>
      </c>
      <c r="AD711" s="1" t="s">
        <v>43</v>
      </c>
    </row>
    <row r="712" spans="1:30" x14ac:dyDescent="0.2">
      <c r="A712" s="1" t="str">
        <f t="shared" si="22"/>
        <v>1113114441E1</v>
      </c>
      <c r="B712" s="1" t="s">
        <v>28</v>
      </c>
      <c r="C712" s="1" t="s">
        <v>29</v>
      </c>
      <c r="D712" s="1" t="s">
        <v>30</v>
      </c>
      <c r="E712" s="1" t="s">
        <v>31</v>
      </c>
      <c r="F712" s="1" t="s">
        <v>3617</v>
      </c>
      <c r="G712" s="1" t="s">
        <v>3618</v>
      </c>
      <c r="H712" s="1" t="s">
        <v>1183</v>
      </c>
      <c r="I712" s="1" t="s">
        <v>3619</v>
      </c>
      <c r="J712" s="1" t="s">
        <v>4041</v>
      </c>
      <c r="K712" s="1" t="s">
        <v>97</v>
      </c>
      <c r="L712" s="1" t="s">
        <v>98</v>
      </c>
      <c r="M712" s="1" t="s">
        <v>1419</v>
      </c>
      <c r="N712" s="1" t="s">
        <v>46</v>
      </c>
      <c r="O712" s="1" t="s">
        <v>56</v>
      </c>
      <c r="P712" s="1" t="s">
        <v>542</v>
      </c>
      <c r="Q712" s="1" t="s">
        <v>114</v>
      </c>
      <c r="R712" s="1" t="s">
        <v>666</v>
      </c>
      <c r="S712" s="1" t="str">
        <f t="shared" si="23"/>
        <v>HOLGUIN MAMANI, ALICIA</v>
      </c>
      <c r="T712" s="1" t="s">
        <v>107</v>
      </c>
      <c r="U712" s="1" t="s">
        <v>39</v>
      </c>
      <c r="V712" s="1" t="s">
        <v>52</v>
      </c>
      <c r="W712" s="1" t="s">
        <v>4042</v>
      </c>
      <c r="X712" s="3">
        <v>20710</v>
      </c>
      <c r="Y712" s="1" t="s">
        <v>4043</v>
      </c>
      <c r="AB712" s="1" t="s">
        <v>41</v>
      </c>
      <c r="AC712" s="1" t="s">
        <v>102</v>
      </c>
      <c r="AD712" s="1" t="s">
        <v>43</v>
      </c>
    </row>
    <row r="713" spans="1:30" x14ac:dyDescent="0.2">
      <c r="A713" s="1" t="str">
        <f t="shared" si="22"/>
        <v>1113114441E4</v>
      </c>
      <c r="B713" s="1" t="s">
        <v>28</v>
      </c>
      <c r="C713" s="1" t="s">
        <v>29</v>
      </c>
      <c r="D713" s="1" t="s">
        <v>30</v>
      </c>
      <c r="E713" s="1" t="s">
        <v>31</v>
      </c>
      <c r="F713" s="1" t="s">
        <v>3617</v>
      </c>
      <c r="G713" s="1" t="s">
        <v>3618</v>
      </c>
      <c r="H713" s="1" t="s">
        <v>1183</v>
      </c>
      <c r="I713" s="1" t="s">
        <v>3619</v>
      </c>
      <c r="J713" s="1" t="s">
        <v>4044</v>
      </c>
      <c r="K713" s="1" t="s">
        <v>97</v>
      </c>
      <c r="L713" s="1" t="s">
        <v>98</v>
      </c>
      <c r="M713" s="1" t="s">
        <v>396</v>
      </c>
      <c r="N713" s="1" t="s">
        <v>46</v>
      </c>
      <c r="O713" s="1" t="s">
        <v>56</v>
      </c>
      <c r="P713" s="1" t="s">
        <v>242</v>
      </c>
      <c r="Q713" s="1" t="s">
        <v>4045</v>
      </c>
      <c r="R713" s="1" t="s">
        <v>1018</v>
      </c>
      <c r="S713" s="1" t="str">
        <f t="shared" si="23"/>
        <v>JIMENEZ MITA, DEMETRIO</v>
      </c>
      <c r="T713" s="1" t="s">
        <v>333</v>
      </c>
      <c r="U713" s="1" t="s">
        <v>39</v>
      </c>
      <c r="V713" s="1" t="s">
        <v>52</v>
      </c>
      <c r="W713" s="1" t="s">
        <v>4046</v>
      </c>
      <c r="X713" s="3">
        <v>23735</v>
      </c>
      <c r="Y713" s="1" t="s">
        <v>4047</v>
      </c>
      <c r="AB713" s="1" t="s">
        <v>41</v>
      </c>
      <c r="AC713" s="1" t="s">
        <v>102</v>
      </c>
      <c r="AD713" s="1" t="s">
        <v>43</v>
      </c>
    </row>
    <row r="714" spans="1:30" x14ac:dyDescent="0.2">
      <c r="A714" s="1" t="str">
        <f t="shared" si="22"/>
        <v>1113114451E4</v>
      </c>
      <c r="B714" s="1" t="s">
        <v>28</v>
      </c>
      <c r="C714" s="1" t="s">
        <v>29</v>
      </c>
      <c r="D714" s="1" t="s">
        <v>30</v>
      </c>
      <c r="E714" s="1" t="s">
        <v>31</v>
      </c>
      <c r="F714" s="1" t="s">
        <v>3617</v>
      </c>
      <c r="G714" s="1" t="s">
        <v>3618</v>
      </c>
      <c r="H714" s="1" t="s">
        <v>1183</v>
      </c>
      <c r="I714" s="1" t="s">
        <v>3619</v>
      </c>
      <c r="J714" s="1" t="s">
        <v>4048</v>
      </c>
      <c r="K714" s="1" t="s">
        <v>97</v>
      </c>
      <c r="L714" s="1" t="s">
        <v>98</v>
      </c>
      <c r="M714" s="1" t="s">
        <v>4049</v>
      </c>
      <c r="N714" s="1" t="s">
        <v>46</v>
      </c>
      <c r="O714" s="1" t="s">
        <v>56</v>
      </c>
      <c r="P714" s="1" t="s">
        <v>114</v>
      </c>
      <c r="Q714" s="1" t="s">
        <v>606</v>
      </c>
      <c r="R714" s="1" t="s">
        <v>223</v>
      </c>
      <c r="S714" s="1" t="str">
        <f t="shared" si="23"/>
        <v>MAMANI SUCAPUCA, LIDIA</v>
      </c>
      <c r="T714" s="1" t="s">
        <v>790</v>
      </c>
      <c r="U714" s="1" t="s">
        <v>39</v>
      </c>
      <c r="V714" s="1" t="s">
        <v>52</v>
      </c>
      <c r="W714" s="1" t="s">
        <v>4050</v>
      </c>
      <c r="X714" s="3">
        <v>23463</v>
      </c>
      <c r="Y714" s="1" t="s">
        <v>4051</v>
      </c>
      <c r="AB714" s="1" t="s">
        <v>41</v>
      </c>
      <c r="AC714" s="1" t="s">
        <v>102</v>
      </c>
      <c r="AD714" s="1" t="s">
        <v>43</v>
      </c>
    </row>
    <row r="715" spans="1:30" x14ac:dyDescent="0.2">
      <c r="A715" s="1" t="str">
        <f t="shared" si="22"/>
        <v>1113114451E6</v>
      </c>
      <c r="B715" s="1" t="s">
        <v>28</v>
      </c>
      <c r="C715" s="1" t="s">
        <v>29</v>
      </c>
      <c r="D715" s="1" t="s">
        <v>30</v>
      </c>
      <c r="E715" s="1" t="s">
        <v>31</v>
      </c>
      <c r="F715" s="1" t="s">
        <v>3617</v>
      </c>
      <c r="G715" s="1" t="s">
        <v>3618</v>
      </c>
      <c r="H715" s="1" t="s">
        <v>1183</v>
      </c>
      <c r="I715" s="1" t="s">
        <v>3619</v>
      </c>
      <c r="J715" s="1" t="s">
        <v>4052</v>
      </c>
      <c r="K715" s="1" t="s">
        <v>97</v>
      </c>
      <c r="L715" s="1" t="s">
        <v>98</v>
      </c>
      <c r="M715" s="1" t="s">
        <v>99</v>
      </c>
      <c r="N715" s="1" t="s">
        <v>46</v>
      </c>
      <c r="O715" s="1" t="s">
        <v>56</v>
      </c>
      <c r="P715" s="1" t="s">
        <v>887</v>
      </c>
      <c r="Q715" s="1" t="s">
        <v>308</v>
      </c>
      <c r="R715" s="1" t="s">
        <v>264</v>
      </c>
      <c r="S715" s="1" t="str">
        <f t="shared" si="23"/>
        <v>MARON ALVAREZ, ISABEL</v>
      </c>
      <c r="T715" s="1" t="s">
        <v>101</v>
      </c>
      <c r="U715" s="1" t="s">
        <v>39</v>
      </c>
      <c r="V715" s="1" t="s">
        <v>52</v>
      </c>
      <c r="W715" s="1" t="s">
        <v>4053</v>
      </c>
      <c r="X715" s="3">
        <v>18153</v>
      </c>
      <c r="Y715" s="1" t="s">
        <v>4054</v>
      </c>
      <c r="AB715" s="1" t="s">
        <v>41</v>
      </c>
      <c r="AC715" s="1" t="s">
        <v>102</v>
      </c>
      <c r="AD715" s="1" t="s">
        <v>43</v>
      </c>
    </row>
    <row r="716" spans="1:30" x14ac:dyDescent="0.2">
      <c r="A716" s="1" t="str">
        <f t="shared" si="22"/>
        <v>1113114461E9</v>
      </c>
      <c r="B716" s="1" t="s">
        <v>28</v>
      </c>
      <c r="C716" s="1" t="s">
        <v>29</v>
      </c>
      <c r="D716" s="1" t="s">
        <v>30</v>
      </c>
      <c r="E716" s="1" t="s">
        <v>31</v>
      </c>
      <c r="F716" s="1" t="s">
        <v>3617</v>
      </c>
      <c r="G716" s="1" t="s">
        <v>3618</v>
      </c>
      <c r="H716" s="1" t="s">
        <v>1183</v>
      </c>
      <c r="I716" s="1" t="s">
        <v>3619</v>
      </c>
      <c r="J716" s="1" t="s">
        <v>4055</v>
      </c>
      <c r="K716" s="1" t="s">
        <v>97</v>
      </c>
      <c r="L716" s="1" t="s">
        <v>98</v>
      </c>
      <c r="M716" s="1" t="s">
        <v>99</v>
      </c>
      <c r="N716" s="1" t="s">
        <v>46</v>
      </c>
      <c r="O716" s="1" t="s">
        <v>56</v>
      </c>
      <c r="P716" s="1" t="s">
        <v>165</v>
      </c>
      <c r="Q716" s="1" t="s">
        <v>188</v>
      </c>
      <c r="R716" s="1" t="s">
        <v>4056</v>
      </c>
      <c r="S716" s="1" t="str">
        <f t="shared" si="23"/>
        <v>PEREZ TITO, MARIO FLORENTINO</v>
      </c>
      <c r="T716" s="1" t="s">
        <v>790</v>
      </c>
      <c r="U716" s="1" t="s">
        <v>39</v>
      </c>
      <c r="V716" s="1" t="s">
        <v>52</v>
      </c>
      <c r="W716" s="1" t="s">
        <v>4057</v>
      </c>
      <c r="X716" s="3">
        <v>22935</v>
      </c>
      <c r="Y716" s="1" t="s">
        <v>4058</v>
      </c>
      <c r="AB716" s="1" t="s">
        <v>41</v>
      </c>
      <c r="AC716" s="1" t="s">
        <v>102</v>
      </c>
      <c r="AD716" s="1" t="s">
        <v>43</v>
      </c>
    </row>
    <row r="717" spans="1:30" x14ac:dyDescent="0.2">
      <c r="A717" s="1" t="str">
        <f t="shared" si="22"/>
        <v>1113114471E8</v>
      </c>
      <c r="B717" s="1" t="s">
        <v>28</v>
      </c>
      <c r="C717" s="1" t="s">
        <v>29</v>
      </c>
      <c r="D717" s="1" t="s">
        <v>30</v>
      </c>
      <c r="E717" s="1" t="s">
        <v>31</v>
      </c>
      <c r="F717" s="1" t="s">
        <v>3617</v>
      </c>
      <c r="G717" s="1" t="s">
        <v>3618</v>
      </c>
      <c r="H717" s="1" t="s">
        <v>1183</v>
      </c>
      <c r="I717" s="1" t="s">
        <v>3619</v>
      </c>
      <c r="J717" s="1" t="s">
        <v>4059</v>
      </c>
      <c r="K717" s="1" t="s">
        <v>97</v>
      </c>
      <c r="L717" s="1" t="s">
        <v>98</v>
      </c>
      <c r="M717" s="1" t="s">
        <v>99</v>
      </c>
      <c r="N717" s="1" t="s">
        <v>46</v>
      </c>
      <c r="O717" s="1" t="s">
        <v>56</v>
      </c>
      <c r="P717" s="1" t="s">
        <v>1096</v>
      </c>
      <c r="Q717" s="1" t="s">
        <v>192</v>
      </c>
      <c r="R717" s="1" t="s">
        <v>399</v>
      </c>
      <c r="S717" s="1" t="str">
        <f t="shared" si="23"/>
        <v>TACCA CAHUANA, RAUL</v>
      </c>
      <c r="T717" s="1" t="s">
        <v>202</v>
      </c>
      <c r="U717" s="1" t="s">
        <v>39</v>
      </c>
      <c r="V717" s="1" t="s">
        <v>52</v>
      </c>
      <c r="W717" s="1" t="s">
        <v>4060</v>
      </c>
      <c r="X717" s="3">
        <v>22285</v>
      </c>
      <c r="Y717" s="1" t="s">
        <v>4061</v>
      </c>
      <c r="AB717" s="1" t="s">
        <v>41</v>
      </c>
      <c r="AC717" s="1" t="s">
        <v>102</v>
      </c>
      <c r="AD717" s="1" t="s">
        <v>43</v>
      </c>
    </row>
    <row r="718" spans="1:30" x14ac:dyDescent="0.2">
      <c r="A718" s="1" t="str">
        <f t="shared" si="22"/>
        <v>1113114481E0</v>
      </c>
      <c r="B718" s="1" t="s">
        <v>28</v>
      </c>
      <c r="C718" s="1" t="s">
        <v>29</v>
      </c>
      <c r="D718" s="1" t="s">
        <v>30</v>
      </c>
      <c r="E718" s="1" t="s">
        <v>31</v>
      </c>
      <c r="F718" s="1" t="s">
        <v>3617</v>
      </c>
      <c r="G718" s="1" t="s">
        <v>3618</v>
      </c>
      <c r="H718" s="1" t="s">
        <v>1183</v>
      </c>
      <c r="I718" s="1" t="s">
        <v>3619</v>
      </c>
      <c r="J718" s="1" t="s">
        <v>4062</v>
      </c>
      <c r="K718" s="1" t="s">
        <v>97</v>
      </c>
      <c r="L718" s="1" t="s">
        <v>98</v>
      </c>
      <c r="M718" s="1" t="s">
        <v>99</v>
      </c>
      <c r="N718" s="1" t="s">
        <v>46</v>
      </c>
      <c r="O718" s="1" t="s">
        <v>463</v>
      </c>
      <c r="P718" s="1" t="s">
        <v>48</v>
      </c>
      <c r="Q718" s="1" t="s">
        <v>1037</v>
      </c>
      <c r="R718" s="1" t="s">
        <v>4063</v>
      </c>
      <c r="S718" s="1" t="str">
        <f t="shared" si="23"/>
        <v>CHOQUEHUANCA QUESADA, VLADIMIR LUIS</v>
      </c>
      <c r="T718" s="1" t="s">
        <v>109</v>
      </c>
      <c r="U718" s="1" t="s">
        <v>39</v>
      </c>
      <c r="V718" s="1" t="s">
        <v>52</v>
      </c>
      <c r="W718" s="1" t="s">
        <v>4064</v>
      </c>
      <c r="X718" s="3">
        <v>26280</v>
      </c>
      <c r="Y718" s="1" t="s">
        <v>4065</v>
      </c>
      <c r="AB718" s="1" t="s">
        <v>41</v>
      </c>
      <c r="AC718" s="1" t="s">
        <v>102</v>
      </c>
      <c r="AD718" s="1" t="s">
        <v>43</v>
      </c>
    </row>
    <row r="719" spans="1:30" x14ac:dyDescent="0.2">
      <c r="A719" s="1" t="str">
        <f t="shared" si="22"/>
        <v>21C000113711</v>
      </c>
      <c r="B719" s="1" t="s">
        <v>28</v>
      </c>
      <c r="C719" s="1" t="s">
        <v>29</v>
      </c>
      <c r="D719" s="1" t="s">
        <v>30</v>
      </c>
      <c r="E719" s="1" t="s">
        <v>31</v>
      </c>
      <c r="F719" s="1" t="s">
        <v>3617</v>
      </c>
      <c r="G719" s="1" t="s">
        <v>3618</v>
      </c>
      <c r="H719" s="1" t="s">
        <v>1183</v>
      </c>
      <c r="I719" s="1" t="s">
        <v>3619</v>
      </c>
      <c r="J719" s="1" t="s">
        <v>4066</v>
      </c>
      <c r="K719" s="1" t="s">
        <v>846</v>
      </c>
      <c r="L719" s="1" t="s">
        <v>3586</v>
      </c>
      <c r="M719" s="1" t="s">
        <v>3587</v>
      </c>
      <c r="N719" s="1" t="s">
        <v>66</v>
      </c>
      <c r="O719" s="1" t="s">
        <v>847</v>
      </c>
      <c r="P719" s="1" t="s">
        <v>81</v>
      </c>
      <c r="Q719" s="1" t="s">
        <v>47</v>
      </c>
      <c r="R719" s="1" t="s">
        <v>544</v>
      </c>
      <c r="S719" s="1" t="str">
        <f t="shared" si="23"/>
        <v>HUANCA SERRUTO, MARIA DEL CARMEN</v>
      </c>
      <c r="T719" s="1" t="s">
        <v>849</v>
      </c>
      <c r="U719" s="1" t="s">
        <v>850</v>
      </c>
      <c r="V719" s="1" t="s">
        <v>52</v>
      </c>
      <c r="W719" s="1" t="s">
        <v>276</v>
      </c>
      <c r="X719" s="3">
        <v>27209</v>
      </c>
      <c r="Y719" s="1" t="s">
        <v>4067</v>
      </c>
      <c r="Z719" s="3">
        <v>42736</v>
      </c>
      <c r="AA719" s="3">
        <v>42855</v>
      </c>
      <c r="AB719" s="1" t="s">
        <v>852</v>
      </c>
      <c r="AC719" s="1" t="s">
        <v>853</v>
      </c>
      <c r="AD719" s="1" t="s">
        <v>43</v>
      </c>
    </row>
    <row r="720" spans="1:30" x14ac:dyDescent="0.2">
      <c r="A720" s="1" t="str">
        <f t="shared" si="22"/>
        <v>21C000113714</v>
      </c>
      <c r="B720" s="1" t="s">
        <v>28</v>
      </c>
      <c r="C720" s="1" t="s">
        <v>29</v>
      </c>
      <c r="D720" s="1" t="s">
        <v>30</v>
      </c>
      <c r="E720" s="1" t="s">
        <v>31</v>
      </c>
      <c r="F720" s="1" t="s">
        <v>3617</v>
      </c>
      <c r="G720" s="1" t="s">
        <v>3618</v>
      </c>
      <c r="H720" s="1" t="s">
        <v>1183</v>
      </c>
      <c r="I720" s="1" t="s">
        <v>3619</v>
      </c>
      <c r="J720" s="1" t="s">
        <v>4068</v>
      </c>
      <c r="K720" s="1" t="s">
        <v>846</v>
      </c>
      <c r="L720" s="1" t="s">
        <v>3586</v>
      </c>
      <c r="M720" s="1" t="s">
        <v>3587</v>
      </c>
      <c r="N720" s="1" t="s">
        <v>66</v>
      </c>
      <c r="O720" s="1" t="s">
        <v>847</v>
      </c>
      <c r="P720" s="1" t="s">
        <v>1151</v>
      </c>
      <c r="Q720" s="1" t="s">
        <v>61</v>
      </c>
      <c r="R720" s="1" t="s">
        <v>4069</v>
      </c>
      <c r="S720" s="1" t="str">
        <f t="shared" si="23"/>
        <v>MOROCCO VILCA, NORMA GLADIS</v>
      </c>
      <c r="T720" s="1" t="s">
        <v>849</v>
      </c>
      <c r="U720" s="1" t="s">
        <v>850</v>
      </c>
      <c r="V720" s="1" t="s">
        <v>52</v>
      </c>
      <c r="W720" s="1" t="s">
        <v>276</v>
      </c>
      <c r="X720" s="3">
        <v>30128</v>
      </c>
      <c r="Y720" s="1" t="s">
        <v>4070</v>
      </c>
      <c r="Z720" s="3">
        <v>42830</v>
      </c>
      <c r="AA720" s="3">
        <v>42921</v>
      </c>
      <c r="AB720" s="1" t="s">
        <v>852</v>
      </c>
      <c r="AC720" s="1" t="s">
        <v>853</v>
      </c>
      <c r="AD720" s="1" t="s">
        <v>43</v>
      </c>
    </row>
    <row r="721" spans="1:30" x14ac:dyDescent="0.2">
      <c r="A721" s="1" t="str">
        <f t="shared" si="22"/>
        <v>21C000113735</v>
      </c>
      <c r="B721" s="1" t="s">
        <v>28</v>
      </c>
      <c r="C721" s="1" t="s">
        <v>29</v>
      </c>
      <c r="D721" s="1" t="s">
        <v>30</v>
      </c>
      <c r="E721" s="1" t="s">
        <v>31</v>
      </c>
      <c r="F721" s="1" t="s">
        <v>3617</v>
      </c>
      <c r="G721" s="1" t="s">
        <v>3618</v>
      </c>
      <c r="H721" s="1" t="s">
        <v>1183</v>
      </c>
      <c r="I721" s="1" t="s">
        <v>3619</v>
      </c>
      <c r="J721" s="1" t="s">
        <v>4071</v>
      </c>
      <c r="K721" s="1" t="s">
        <v>846</v>
      </c>
      <c r="L721" s="1" t="s">
        <v>3586</v>
      </c>
      <c r="M721" s="1" t="s">
        <v>3591</v>
      </c>
      <c r="N721" s="1" t="s">
        <v>66</v>
      </c>
      <c r="O721" s="1" t="s">
        <v>847</v>
      </c>
      <c r="P721" s="1" t="s">
        <v>372</v>
      </c>
      <c r="Q721" s="1" t="s">
        <v>842</v>
      </c>
      <c r="R721" s="1" t="s">
        <v>898</v>
      </c>
      <c r="S721" s="1" t="str">
        <f t="shared" si="23"/>
        <v>GUEVARA CHAUCA, ERNESTO</v>
      </c>
      <c r="T721" s="1" t="s">
        <v>849</v>
      </c>
      <c r="U721" s="1" t="s">
        <v>850</v>
      </c>
      <c r="V721" s="1" t="s">
        <v>52</v>
      </c>
      <c r="W721" s="1" t="s">
        <v>276</v>
      </c>
      <c r="X721" s="3">
        <v>28408</v>
      </c>
      <c r="Y721" s="1" t="s">
        <v>4072</v>
      </c>
      <c r="Z721" s="3">
        <v>42736</v>
      </c>
      <c r="AA721" s="3">
        <v>42855</v>
      </c>
      <c r="AB721" s="1" t="s">
        <v>852</v>
      </c>
      <c r="AC721" s="1" t="s">
        <v>853</v>
      </c>
      <c r="AD721" s="1" t="s">
        <v>43</v>
      </c>
    </row>
    <row r="722" spans="1:30" x14ac:dyDescent="0.2">
      <c r="A722" s="1" t="str">
        <f t="shared" si="22"/>
        <v>21C000113738</v>
      </c>
      <c r="B722" s="1" t="s">
        <v>28</v>
      </c>
      <c r="C722" s="1" t="s">
        <v>29</v>
      </c>
      <c r="D722" s="1" t="s">
        <v>30</v>
      </c>
      <c r="E722" s="1" t="s">
        <v>31</v>
      </c>
      <c r="F722" s="1" t="s">
        <v>3617</v>
      </c>
      <c r="G722" s="1" t="s">
        <v>3618</v>
      </c>
      <c r="H722" s="1" t="s">
        <v>1183</v>
      </c>
      <c r="I722" s="1" t="s">
        <v>3619</v>
      </c>
      <c r="J722" s="1" t="s">
        <v>4073</v>
      </c>
      <c r="K722" s="1" t="s">
        <v>846</v>
      </c>
      <c r="L722" s="1" t="s">
        <v>3586</v>
      </c>
      <c r="M722" s="1" t="s">
        <v>3591</v>
      </c>
      <c r="N722" s="1" t="s">
        <v>66</v>
      </c>
      <c r="O722" s="1" t="s">
        <v>847</v>
      </c>
      <c r="P722" s="1" t="s">
        <v>469</v>
      </c>
      <c r="Q722" s="1" t="s">
        <v>273</v>
      </c>
      <c r="R722" s="1" t="s">
        <v>683</v>
      </c>
      <c r="S722" s="1" t="str">
        <f t="shared" si="23"/>
        <v>MELO MAYTA, EDWIN</v>
      </c>
      <c r="T722" s="1" t="s">
        <v>849</v>
      </c>
      <c r="U722" s="1" t="s">
        <v>850</v>
      </c>
      <c r="V722" s="1" t="s">
        <v>52</v>
      </c>
      <c r="W722" s="1" t="s">
        <v>276</v>
      </c>
      <c r="X722" s="3">
        <v>32857</v>
      </c>
      <c r="Y722" s="1" t="s">
        <v>4074</v>
      </c>
      <c r="Z722" s="3">
        <v>42736</v>
      </c>
      <c r="AA722" s="3">
        <v>42855</v>
      </c>
      <c r="AB722" s="1" t="s">
        <v>852</v>
      </c>
      <c r="AC722" s="1" t="s">
        <v>853</v>
      </c>
      <c r="AD722" s="1" t="s">
        <v>43</v>
      </c>
    </row>
    <row r="723" spans="1:30" x14ac:dyDescent="0.2">
      <c r="A723" s="1" t="str">
        <f t="shared" si="22"/>
        <v>21C000113760</v>
      </c>
      <c r="B723" s="1" t="s">
        <v>28</v>
      </c>
      <c r="C723" s="1" t="s">
        <v>29</v>
      </c>
      <c r="D723" s="1" t="s">
        <v>30</v>
      </c>
      <c r="E723" s="1" t="s">
        <v>31</v>
      </c>
      <c r="F723" s="1" t="s">
        <v>3617</v>
      </c>
      <c r="G723" s="1" t="s">
        <v>3618</v>
      </c>
      <c r="H723" s="1" t="s">
        <v>1183</v>
      </c>
      <c r="I723" s="1" t="s">
        <v>3619</v>
      </c>
      <c r="J723" s="1" t="s">
        <v>4075</v>
      </c>
      <c r="K723" s="1" t="s">
        <v>846</v>
      </c>
      <c r="L723" s="1" t="s">
        <v>3586</v>
      </c>
      <c r="M723" s="1" t="s">
        <v>3600</v>
      </c>
      <c r="N723" s="1" t="s">
        <v>66</v>
      </c>
      <c r="O723" s="1" t="s">
        <v>847</v>
      </c>
      <c r="P723" s="1" t="s">
        <v>291</v>
      </c>
      <c r="Q723" s="1" t="s">
        <v>295</v>
      </c>
      <c r="R723" s="1" t="s">
        <v>80</v>
      </c>
      <c r="S723" s="1" t="str">
        <f t="shared" si="23"/>
        <v>CUTIPA GORDILLO, MARIA ISABEL</v>
      </c>
      <c r="T723" s="1" t="s">
        <v>849</v>
      </c>
      <c r="U723" s="1" t="s">
        <v>850</v>
      </c>
      <c r="V723" s="1" t="s">
        <v>52</v>
      </c>
      <c r="W723" s="1" t="s">
        <v>276</v>
      </c>
      <c r="X723" s="3">
        <v>25350</v>
      </c>
      <c r="Y723" s="1" t="s">
        <v>4076</v>
      </c>
      <c r="Z723" s="3">
        <v>42736</v>
      </c>
      <c r="AA723" s="3">
        <v>42855</v>
      </c>
      <c r="AB723" s="1" t="s">
        <v>852</v>
      </c>
      <c r="AC723" s="1" t="s">
        <v>853</v>
      </c>
      <c r="AD723" s="1" t="s">
        <v>43</v>
      </c>
    </row>
    <row r="724" spans="1:30" x14ac:dyDescent="0.2">
      <c r="A724" s="1" t="str">
        <f t="shared" si="22"/>
        <v>21C000113762</v>
      </c>
      <c r="B724" s="1" t="s">
        <v>28</v>
      </c>
      <c r="C724" s="1" t="s">
        <v>29</v>
      </c>
      <c r="D724" s="1" t="s">
        <v>30</v>
      </c>
      <c r="E724" s="1" t="s">
        <v>31</v>
      </c>
      <c r="F724" s="1" t="s">
        <v>3617</v>
      </c>
      <c r="G724" s="1" t="s">
        <v>3618</v>
      </c>
      <c r="H724" s="1" t="s">
        <v>1183</v>
      </c>
      <c r="I724" s="1" t="s">
        <v>3619</v>
      </c>
      <c r="J724" s="1" t="s">
        <v>4077</v>
      </c>
      <c r="K724" s="1" t="s">
        <v>846</v>
      </c>
      <c r="L724" s="1" t="s">
        <v>3586</v>
      </c>
      <c r="M724" s="1" t="s">
        <v>3600</v>
      </c>
      <c r="N724" s="1" t="s">
        <v>66</v>
      </c>
      <c r="O724" s="1" t="s">
        <v>847</v>
      </c>
      <c r="P724" s="1" t="s">
        <v>158</v>
      </c>
      <c r="Q724" s="1" t="s">
        <v>774</v>
      </c>
      <c r="R724" s="1" t="s">
        <v>565</v>
      </c>
      <c r="S724" s="1" t="str">
        <f t="shared" si="23"/>
        <v>MACEDO ARGANDOÑA, HAYDEE</v>
      </c>
      <c r="T724" s="1" t="s">
        <v>849</v>
      </c>
      <c r="U724" s="1" t="s">
        <v>850</v>
      </c>
      <c r="V724" s="1" t="s">
        <v>52</v>
      </c>
      <c r="W724" s="1" t="s">
        <v>276</v>
      </c>
      <c r="X724" s="3">
        <v>26407</v>
      </c>
      <c r="Y724" s="1" t="s">
        <v>4078</v>
      </c>
      <c r="Z724" s="3">
        <v>42795</v>
      </c>
      <c r="AA724" s="3">
        <v>42886</v>
      </c>
      <c r="AB724" s="1" t="s">
        <v>852</v>
      </c>
      <c r="AC724" s="1" t="s">
        <v>853</v>
      </c>
      <c r="AD724" s="1" t="s">
        <v>43</v>
      </c>
    </row>
    <row r="725" spans="1:30" x14ac:dyDescent="0.2">
      <c r="A725" s="1" t="str">
        <f t="shared" si="22"/>
        <v>21C000113795</v>
      </c>
      <c r="B725" s="1" t="s">
        <v>28</v>
      </c>
      <c r="C725" s="1" t="s">
        <v>29</v>
      </c>
      <c r="D725" s="1" t="s">
        <v>30</v>
      </c>
      <c r="E725" s="1" t="s">
        <v>31</v>
      </c>
      <c r="F725" s="1" t="s">
        <v>3617</v>
      </c>
      <c r="G725" s="1" t="s">
        <v>3618</v>
      </c>
      <c r="H725" s="1" t="s">
        <v>1183</v>
      </c>
      <c r="I725" s="1" t="s">
        <v>3619</v>
      </c>
      <c r="J725" s="1" t="s">
        <v>4079</v>
      </c>
      <c r="K725" s="1" t="s">
        <v>846</v>
      </c>
      <c r="L725" s="1" t="s">
        <v>3586</v>
      </c>
      <c r="M725" s="1" t="s">
        <v>3607</v>
      </c>
      <c r="N725" s="1" t="s">
        <v>66</v>
      </c>
      <c r="O725" s="1" t="s">
        <v>847</v>
      </c>
      <c r="P725" s="1" t="s">
        <v>168</v>
      </c>
      <c r="Q725" s="1" t="s">
        <v>405</v>
      </c>
      <c r="R725" s="1" t="s">
        <v>4080</v>
      </c>
      <c r="S725" s="1" t="str">
        <f t="shared" si="23"/>
        <v>CHURA AYALA, WASHINGTON</v>
      </c>
      <c r="T725" s="1" t="s">
        <v>849</v>
      </c>
      <c r="U725" s="1" t="s">
        <v>850</v>
      </c>
      <c r="V725" s="1" t="s">
        <v>52</v>
      </c>
      <c r="W725" s="1" t="s">
        <v>276</v>
      </c>
      <c r="X725" s="3">
        <v>27266</v>
      </c>
      <c r="Y725" s="1" t="s">
        <v>4081</v>
      </c>
      <c r="Z725" s="3">
        <v>42736</v>
      </c>
      <c r="AA725" s="3">
        <v>42855</v>
      </c>
      <c r="AB725" s="1" t="s">
        <v>852</v>
      </c>
      <c r="AC725" s="1" t="s">
        <v>853</v>
      </c>
      <c r="AD725" s="1" t="s">
        <v>43</v>
      </c>
    </row>
    <row r="726" spans="1:30" x14ac:dyDescent="0.2">
      <c r="A726" s="1" t="str">
        <f t="shared" si="22"/>
        <v>21C000113816</v>
      </c>
      <c r="B726" s="1" t="s">
        <v>28</v>
      </c>
      <c r="C726" s="1" t="s">
        <v>29</v>
      </c>
      <c r="D726" s="1" t="s">
        <v>30</v>
      </c>
      <c r="E726" s="1" t="s">
        <v>31</v>
      </c>
      <c r="F726" s="1" t="s">
        <v>3617</v>
      </c>
      <c r="G726" s="1" t="s">
        <v>3618</v>
      </c>
      <c r="H726" s="1" t="s">
        <v>1183</v>
      </c>
      <c r="I726" s="1" t="s">
        <v>3619</v>
      </c>
      <c r="J726" s="1" t="s">
        <v>4082</v>
      </c>
      <c r="K726" s="1" t="s">
        <v>846</v>
      </c>
      <c r="L726" s="1" t="s">
        <v>3586</v>
      </c>
      <c r="M726" s="1" t="s">
        <v>3607</v>
      </c>
      <c r="N726" s="1" t="s">
        <v>66</v>
      </c>
      <c r="O726" s="1" t="s">
        <v>847</v>
      </c>
      <c r="P726" s="1" t="s">
        <v>167</v>
      </c>
      <c r="Q726" s="1" t="s">
        <v>140</v>
      </c>
      <c r="R726" s="1" t="s">
        <v>4083</v>
      </c>
      <c r="S726" s="1" t="str">
        <f t="shared" si="23"/>
        <v>GOMEZ VELASQUEZ, JAMES LYNDON</v>
      </c>
      <c r="T726" s="1" t="s">
        <v>849</v>
      </c>
      <c r="U726" s="1" t="s">
        <v>850</v>
      </c>
      <c r="V726" s="1" t="s">
        <v>52</v>
      </c>
      <c r="W726" s="1" t="s">
        <v>276</v>
      </c>
      <c r="X726" s="3">
        <v>30089</v>
      </c>
      <c r="Y726" s="1" t="s">
        <v>4084</v>
      </c>
      <c r="Z726" s="3">
        <v>42736</v>
      </c>
      <c r="AA726" s="3">
        <v>42855</v>
      </c>
      <c r="AB726" s="1" t="s">
        <v>852</v>
      </c>
      <c r="AC726" s="1" t="s">
        <v>853</v>
      </c>
      <c r="AD726" s="1" t="s">
        <v>43</v>
      </c>
    </row>
    <row r="727" spans="1:30" x14ac:dyDescent="0.2">
      <c r="A727" s="1" t="str">
        <f t="shared" si="22"/>
        <v>21C000113837</v>
      </c>
      <c r="B727" s="1" t="s">
        <v>28</v>
      </c>
      <c r="C727" s="1" t="s">
        <v>29</v>
      </c>
      <c r="D727" s="1" t="s">
        <v>30</v>
      </c>
      <c r="E727" s="1" t="s">
        <v>31</v>
      </c>
      <c r="F727" s="1" t="s">
        <v>3617</v>
      </c>
      <c r="G727" s="1" t="s">
        <v>3618</v>
      </c>
      <c r="H727" s="1" t="s">
        <v>1183</v>
      </c>
      <c r="I727" s="1" t="s">
        <v>3619</v>
      </c>
      <c r="J727" s="1" t="s">
        <v>4085</v>
      </c>
      <c r="K727" s="1" t="s">
        <v>846</v>
      </c>
      <c r="L727" s="1" t="s">
        <v>3586</v>
      </c>
      <c r="M727" s="1" t="s">
        <v>3607</v>
      </c>
      <c r="N727" s="1" t="s">
        <v>66</v>
      </c>
      <c r="O727" s="1" t="s">
        <v>847</v>
      </c>
      <c r="P727" s="1" t="s">
        <v>159</v>
      </c>
      <c r="Q727" s="1" t="s">
        <v>268</v>
      </c>
      <c r="R727" s="1" t="s">
        <v>961</v>
      </c>
      <c r="S727" s="1" t="str">
        <f t="shared" si="23"/>
        <v>LAURA MAQUERA, ANGEL</v>
      </c>
      <c r="T727" s="1" t="s">
        <v>849</v>
      </c>
      <c r="U727" s="1" t="s">
        <v>850</v>
      </c>
      <c r="V727" s="1" t="s">
        <v>52</v>
      </c>
      <c r="W727" s="1" t="s">
        <v>276</v>
      </c>
      <c r="X727" s="3">
        <v>30999</v>
      </c>
      <c r="Y727" s="1" t="s">
        <v>4086</v>
      </c>
      <c r="Z727" s="3">
        <v>42824</v>
      </c>
      <c r="AA727" s="3">
        <v>42916</v>
      </c>
      <c r="AB727" s="1" t="s">
        <v>852</v>
      </c>
      <c r="AC727" s="1" t="s">
        <v>853</v>
      </c>
      <c r="AD727" s="1" t="s">
        <v>43</v>
      </c>
    </row>
    <row r="728" spans="1:30" x14ac:dyDescent="0.2">
      <c r="A728" s="1" t="str">
        <f t="shared" si="22"/>
        <v>1118114431E0</v>
      </c>
      <c r="B728" s="1" t="s">
        <v>28</v>
      </c>
      <c r="C728" s="1" t="s">
        <v>29</v>
      </c>
      <c r="D728" s="1" t="s">
        <v>30</v>
      </c>
      <c r="E728" s="1" t="s">
        <v>31</v>
      </c>
      <c r="F728" s="1" t="s">
        <v>4087</v>
      </c>
      <c r="G728" s="1" t="s">
        <v>4088</v>
      </c>
      <c r="H728" s="1" t="s">
        <v>1183</v>
      </c>
      <c r="I728" s="1" t="s">
        <v>4089</v>
      </c>
      <c r="J728" s="1" t="s">
        <v>4090</v>
      </c>
      <c r="K728" s="1" t="s">
        <v>32</v>
      </c>
      <c r="L728" s="1" t="s">
        <v>33</v>
      </c>
      <c r="M728" s="1" t="s">
        <v>776</v>
      </c>
      <c r="N728" s="1" t="s">
        <v>35</v>
      </c>
      <c r="O728" s="1" t="s">
        <v>4091</v>
      </c>
      <c r="P728" s="1" t="s">
        <v>4092</v>
      </c>
      <c r="Q728" s="1" t="s">
        <v>134</v>
      </c>
      <c r="R728" s="1" t="s">
        <v>4093</v>
      </c>
      <c r="S728" s="1" t="str">
        <f t="shared" si="23"/>
        <v>BIZARRO FLORES, WILFREDO HERNAN</v>
      </c>
      <c r="T728" s="1" t="s">
        <v>38</v>
      </c>
      <c r="U728" s="1" t="s">
        <v>39</v>
      </c>
      <c r="V728" s="1" t="s">
        <v>112</v>
      </c>
      <c r="W728" s="1" t="s">
        <v>4094</v>
      </c>
      <c r="X728" s="3">
        <v>25386</v>
      </c>
      <c r="Y728" s="1" t="s">
        <v>4095</v>
      </c>
      <c r="Z728" s="3">
        <v>42064</v>
      </c>
      <c r="AA728" s="3">
        <v>43524</v>
      </c>
      <c r="AB728" s="1" t="s">
        <v>41</v>
      </c>
      <c r="AC728" s="1" t="s">
        <v>42</v>
      </c>
      <c r="AD728" s="1" t="s">
        <v>43</v>
      </c>
    </row>
    <row r="729" spans="1:30" x14ac:dyDescent="0.2">
      <c r="A729" s="1" t="str">
        <f t="shared" si="22"/>
        <v>1118114441E9</v>
      </c>
      <c r="B729" s="1" t="s">
        <v>28</v>
      </c>
      <c r="C729" s="1" t="s">
        <v>29</v>
      </c>
      <c r="D729" s="1" t="s">
        <v>30</v>
      </c>
      <c r="E729" s="1" t="s">
        <v>31</v>
      </c>
      <c r="F729" s="1" t="s">
        <v>4087</v>
      </c>
      <c r="G729" s="1" t="s">
        <v>4088</v>
      </c>
      <c r="H729" s="1" t="s">
        <v>1183</v>
      </c>
      <c r="I729" s="1" t="s">
        <v>4089</v>
      </c>
      <c r="J729" s="1" t="s">
        <v>4096</v>
      </c>
      <c r="K729" s="1" t="s">
        <v>32</v>
      </c>
      <c r="L729" s="1" t="s">
        <v>33</v>
      </c>
      <c r="M729" s="1" t="s">
        <v>34</v>
      </c>
      <c r="N729" s="1" t="s">
        <v>35</v>
      </c>
      <c r="O729" s="1" t="s">
        <v>4097</v>
      </c>
      <c r="P729" s="1" t="s">
        <v>343</v>
      </c>
      <c r="Q729" s="1" t="s">
        <v>3166</v>
      </c>
      <c r="R729" s="1" t="s">
        <v>664</v>
      </c>
      <c r="S729" s="1" t="str">
        <f t="shared" si="23"/>
        <v>VARGAS EYZAGUIRRE, DAVID</v>
      </c>
      <c r="T729" s="1" t="s">
        <v>38</v>
      </c>
      <c r="U729" s="1" t="s">
        <v>39</v>
      </c>
      <c r="V729" s="1" t="s">
        <v>112</v>
      </c>
      <c r="W729" s="1" t="s">
        <v>4098</v>
      </c>
      <c r="X729" s="3">
        <v>25425</v>
      </c>
      <c r="Y729" s="1" t="s">
        <v>4099</v>
      </c>
      <c r="Z729" s="3">
        <v>42064</v>
      </c>
      <c r="AA729" s="3">
        <v>43524</v>
      </c>
      <c r="AB729" s="1" t="s">
        <v>41</v>
      </c>
      <c r="AC729" s="1" t="s">
        <v>42</v>
      </c>
      <c r="AD729" s="1" t="s">
        <v>43</v>
      </c>
    </row>
    <row r="730" spans="1:30" x14ac:dyDescent="0.2">
      <c r="A730" s="1" t="str">
        <f t="shared" si="22"/>
        <v>1118114481E0</v>
      </c>
      <c r="B730" s="1" t="s">
        <v>28</v>
      </c>
      <c r="C730" s="1" t="s">
        <v>29</v>
      </c>
      <c r="D730" s="1" t="s">
        <v>30</v>
      </c>
      <c r="E730" s="1" t="s">
        <v>31</v>
      </c>
      <c r="F730" s="1" t="s">
        <v>4087</v>
      </c>
      <c r="G730" s="1" t="s">
        <v>4088</v>
      </c>
      <c r="H730" s="1" t="s">
        <v>1183</v>
      </c>
      <c r="I730" s="1" t="s">
        <v>4089</v>
      </c>
      <c r="J730" s="1" t="s">
        <v>4100</v>
      </c>
      <c r="K730" s="1" t="s">
        <v>32</v>
      </c>
      <c r="L730" s="1" t="s">
        <v>33</v>
      </c>
      <c r="M730" s="1" t="s">
        <v>776</v>
      </c>
      <c r="N730" s="1" t="s">
        <v>35</v>
      </c>
      <c r="O730" s="1" t="s">
        <v>4101</v>
      </c>
      <c r="P730" s="1" t="s">
        <v>437</v>
      </c>
      <c r="Q730" s="1" t="s">
        <v>216</v>
      </c>
      <c r="R730" s="1" t="s">
        <v>4102</v>
      </c>
      <c r="S730" s="1" t="str">
        <f t="shared" si="23"/>
        <v>NEIRA CASTRO, MARIA ROSALIA</v>
      </c>
      <c r="T730" s="1" t="s">
        <v>38</v>
      </c>
      <c r="U730" s="1" t="s">
        <v>39</v>
      </c>
      <c r="V730" s="1" t="s">
        <v>40</v>
      </c>
      <c r="W730" s="1" t="s">
        <v>4103</v>
      </c>
      <c r="X730" s="3">
        <v>24585</v>
      </c>
      <c r="Y730" s="1" t="s">
        <v>4104</v>
      </c>
      <c r="Z730" s="3">
        <v>41913</v>
      </c>
      <c r="AA730" s="3">
        <v>43373</v>
      </c>
      <c r="AB730" s="1" t="s">
        <v>41</v>
      </c>
      <c r="AC730" s="1" t="s">
        <v>42</v>
      </c>
      <c r="AD730" s="1" t="s">
        <v>43</v>
      </c>
    </row>
    <row r="731" spans="1:30" x14ac:dyDescent="0.2">
      <c r="A731" s="1" t="str">
        <f t="shared" si="22"/>
        <v>1118114481E5</v>
      </c>
      <c r="B731" s="1" t="s">
        <v>28</v>
      </c>
      <c r="C731" s="1" t="s">
        <v>29</v>
      </c>
      <c r="D731" s="1" t="s">
        <v>30</v>
      </c>
      <c r="E731" s="1" t="s">
        <v>31</v>
      </c>
      <c r="F731" s="1" t="s">
        <v>4087</v>
      </c>
      <c r="G731" s="1" t="s">
        <v>4088</v>
      </c>
      <c r="H731" s="1" t="s">
        <v>1183</v>
      </c>
      <c r="I731" s="1" t="s">
        <v>4089</v>
      </c>
      <c r="J731" s="1" t="s">
        <v>4105</v>
      </c>
      <c r="K731" s="1" t="s">
        <v>32</v>
      </c>
      <c r="L731" s="1" t="s">
        <v>33</v>
      </c>
      <c r="M731" s="1" t="s">
        <v>776</v>
      </c>
      <c r="N731" s="1" t="s">
        <v>35</v>
      </c>
      <c r="O731" s="1" t="s">
        <v>56</v>
      </c>
      <c r="P731" s="1" t="s">
        <v>491</v>
      </c>
      <c r="Q731" s="1" t="s">
        <v>4106</v>
      </c>
      <c r="R731" s="1" t="s">
        <v>4107</v>
      </c>
      <c r="S731" s="1" t="str">
        <f t="shared" si="23"/>
        <v>VILLASANTE CHOQUECHAMBI, EDELMIRA</v>
      </c>
      <c r="T731" s="1" t="s">
        <v>50</v>
      </c>
      <c r="U731" s="1" t="s">
        <v>39</v>
      </c>
      <c r="V731" s="1" t="s">
        <v>40</v>
      </c>
      <c r="W731" s="1" t="s">
        <v>4108</v>
      </c>
      <c r="X731" s="3">
        <v>21033</v>
      </c>
      <c r="Y731" s="1" t="s">
        <v>4109</v>
      </c>
      <c r="Z731" s="3">
        <v>41913</v>
      </c>
      <c r="AA731" s="3">
        <v>43373</v>
      </c>
      <c r="AB731" s="1" t="s">
        <v>41</v>
      </c>
      <c r="AC731" s="1" t="s">
        <v>42</v>
      </c>
      <c r="AD731" s="1" t="s">
        <v>43</v>
      </c>
    </row>
    <row r="732" spans="1:30" x14ac:dyDescent="0.2">
      <c r="A732" s="1" t="str">
        <f t="shared" si="22"/>
        <v>1118114411E6</v>
      </c>
      <c r="B732" s="1" t="s">
        <v>28</v>
      </c>
      <c r="C732" s="1" t="s">
        <v>29</v>
      </c>
      <c r="D732" s="1" t="s">
        <v>30</v>
      </c>
      <c r="E732" s="1" t="s">
        <v>31</v>
      </c>
      <c r="F732" s="1" t="s">
        <v>4087</v>
      </c>
      <c r="G732" s="1" t="s">
        <v>4088</v>
      </c>
      <c r="H732" s="1" t="s">
        <v>1183</v>
      </c>
      <c r="I732" s="1" t="s">
        <v>4089</v>
      </c>
      <c r="J732" s="1" t="s">
        <v>4110</v>
      </c>
      <c r="K732" s="1" t="s">
        <v>32</v>
      </c>
      <c r="L732" s="1" t="s">
        <v>1326</v>
      </c>
      <c r="M732" s="1" t="s">
        <v>1451</v>
      </c>
      <c r="N732" s="1" t="s">
        <v>46</v>
      </c>
      <c r="O732" s="1" t="s">
        <v>56</v>
      </c>
      <c r="P732" s="1" t="s">
        <v>718</v>
      </c>
      <c r="Q732" s="1" t="s">
        <v>114</v>
      </c>
      <c r="R732" s="1" t="s">
        <v>955</v>
      </c>
      <c r="S732" s="1" t="str">
        <f t="shared" si="23"/>
        <v>ANAHUA MAMANI, FRANCISCO</v>
      </c>
      <c r="T732" s="1" t="s">
        <v>55</v>
      </c>
      <c r="U732" s="1" t="s">
        <v>39</v>
      </c>
      <c r="V732" s="1" t="s">
        <v>52</v>
      </c>
      <c r="W732" s="1" t="s">
        <v>4111</v>
      </c>
      <c r="X732" s="3">
        <v>24556</v>
      </c>
      <c r="Y732" s="1" t="s">
        <v>4112</v>
      </c>
      <c r="AB732" s="1" t="s">
        <v>41</v>
      </c>
      <c r="AC732" s="1" t="s">
        <v>42</v>
      </c>
      <c r="AD732" s="1" t="s">
        <v>43</v>
      </c>
    </row>
    <row r="733" spans="1:30" x14ac:dyDescent="0.2">
      <c r="A733" s="1" t="str">
        <f t="shared" si="22"/>
        <v>1118114411E9</v>
      </c>
      <c r="B733" s="1" t="s">
        <v>28</v>
      </c>
      <c r="C733" s="1" t="s">
        <v>29</v>
      </c>
      <c r="D733" s="1" t="s">
        <v>30</v>
      </c>
      <c r="E733" s="1" t="s">
        <v>31</v>
      </c>
      <c r="F733" s="1" t="s">
        <v>4087</v>
      </c>
      <c r="G733" s="1" t="s">
        <v>4088</v>
      </c>
      <c r="H733" s="1" t="s">
        <v>1183</v>
      </c>
      <c r="I733" s="1" t="s">
        <v>4089</v>
      </c>
      <c r="J733" s="1" t="s">
        <v>4113</v>
      </c>
      <c r="K733" s="1" t="s">
        <v>32</v>
      </c>
      <c r="L733" s="1" t="s">
        <v>1326</v>
      </c>
      <c r="M733" s="1" t="s">
        <v>1876</v>
      </c>
      <c r="N733" s="1" t="s">
        <v>765</v>
      </c>
      <c r="O733" s="1" t="s">
        <v>4114</v>
      </c>
      <c r="P733" s="1" t="s">
        <v>203</v>
      </c>
      <c r="Q733" s="1" t="s">
        <v>318</v>
      </c>
      <c r="R733" s="1" t="s">
        <v>4115</v>
      </c>
      <c r="S733" s="1" t="str">
        <f t="shared" si="23"/>
        <v>APAZA LUQUE, FELIX FREDEY</v>
      </c>
      <c r="T733" s="1" t="s">
        <v>50</v>
      </c>
      <c r="U733" s="1" t="s">
        <v>39</v>
      </c>
      <c r="V733" s="1" t="s">
        <v>52</v>
      </c>
      <c r="W733" s="1" t="s">
        <v>4116</v>
      </c>
      <c r="X733" s="3">
        <v>23063</v>
      </c>
      <c r="Y733" s="1" t="s">
        <v>4117</v>
      </c>
      <c r="Z733" s="3">
        <v>42795</v>
      </c>
      <c r="AA733" s="3">
        <v>43100</v>
      </c>
      <c r="AB733" s="1" t="s">
        <v>41</v>
      </c>
      <c r="AC733" s="1" t="s">
        <v>42</v>
      </c>
      <c r="AD733" s="1" t="s">
        <v>43</v>
      </c>
    </row>
    <row r="734" spans="1:30" x14ac:dyDescent="0.2">
      <c r="A734" s="1" t="str">
        <f t="shared" si="22"/>
        <v>1118114461E3</v>
      </c>
      <c r="B734" s="1" t="s">
        <v>28</v>
      </c>
      <c r="C734" s="1" t="s">
        <v>29</v>
      </c>
      <c r="D734" s="1" t="s">
        <v>30</v>
      </c>
      <c r="E734" s="1" t="s">
        <v>31</v>
      </c>
      <c r="F734" s="1" t="s">
        <v>4087</v>
      </c>
      <c r="G734" s="1" t="s">
        <v>4088</v>
      </c>
      <c r="H734" s="1" t="s">
        <v>1183</v>
      </c>
      <c r="I734" s="1" t="s">
        <v>4089</v>
      </c>
      <c r="J734" s="1" t="s">
        <v>4118</v>
      </c>
      <c r="K734" s="1" t="s">
        <v>32</v>
      </c>
      <c r="L734" s="1" t="s">
        <v>1326</v>
      </c>
      <c r="M734" s="1" t="s">
        <v>1451</v>
      </c>
      <c r="N734" s="1" t="s">
        <v>765</v>
      </c>
      <c r="O734" s="1" t="s">
        <v>4119</v>
      </c>
      <c r="P734" s="1" t="s">
        <v>165</v>
      </c>
      <c r="Q734" s="1" t="s">
        <v>121</v>
      </c>
      <c r="R734" s="1" t="s">
        <v>4120</v>
      </c>
      <c r="S734" s="1" t="str">
        <f t="shared" si="23"/>
        <v>PEREZ PAREDES, EDITH LUZ</v>
      </c>
      <c r="T734" s="1" t="s">
        <v>63</v>
      </c>
      <c r="U734" s="1" t="s">
        <v>39</v>
      </c>
      <c r="V734" s="1" t="s">
        <v>52</v>
      </c>
      <c r="W734" s="1" t="s">
        <v>4121</v>
      </c>
      <c r="X734" s="3">
        <v>22024</v>
      </c>
      <c r="Y734" s="1" t="s">
        <v>4122</v>
      </c>
      <c r="Z734" s="3">
        <v>42795</v>
      </c>
      <c r="AA734" s="3">
        <v>43100</v>
      </c>
      <c r="AB734" s="1" t="s">
        <v>41</v>
      </c>
      <c r="AC734" s="1" t="s">
        <v>42</v>
      </c>
      <c r="AD734" s="1" t="s">
        <v>43</v>
      </c>
    </row>
    <row r="735" spans="1:30" x14ac:dyDescent="0.2">
      <c r="A735" s="1" t="str">
        <f t="shared" si="22"/>
        <v>1118114481E9</v>
      </c>
      <c r="B735" s="1" t="s">
        <v>28</v>
      </c>
      <c r="C735" s="1" t="s">
        <v>29</v>
      </c>
      <c r="D735" s="1" t="s">
        <v>30</v>
      </c>
      <c r="E735" s="1" t="s">
        <v>31</v>
      </c>
      <c r="F735" s="1" t="s">
        <v>4087</v>
      </c>
      <c r="G735" s="1" t="s">
        <v>4088</v>
      </c>
      <c r="H735" s="1" t="s">
        <v>1183</v>
      </c>
      <c r="I735" s="1" t="s">
        <v>4089</v>
      </c>
      <c r="J735" s="1" t="s">
        <v>4123</v>
      </c>
      <c r="K735" s="1" t="s">
        <v>32</v>
      </c>
      <c r="L735" s="1" t="s">
        <v>1326</v>
      </c>
      <c r="M735" s="1" t="s">
        <v>1998</v>
      </c>
      <c r="N735" s="1" t="s">
        <v>765</v>
      </c>
      <c r="O735" s="1" t="s">
        <v>1219</v>
      </c>
      <c r="P735" s="1" t="s">
        <v>267</v>
      </c>
      <c r="Q735" s="1" t="s">
        <v>73</v>
      </c>
      <c r="R735" s="1" t="s">
        <v>4124</v>
      </c>
      <c r="S735" s="1" t="str">
        <f t="shared" si="23"/>
        <v>GINEZ CHOQUE, EDILBERTO SERGIO</v>
      </c>
      <c r="T735" s="1" t="s">
        <v>38</v>
      </c>
      <c r="U735" s="1" t="s">
        <v>39</v>
      </c>
      <c r="V735" s="1" t="s">
        <v>52</v>
      </c>
      <c r="W735" s="1" t="s">
        <v>4125</v>
      </c>
      <c r="X735" s="3">
        <v>24785</v>
      </c>
      <c r="Y735" s="1" t="s">
        <v>4126</v>
      </c>
      <c r="Z735" s="3">
        <v>42795</v>
      </c>
      <c r="AA735" s="3">
        <v>43100</v>
      </c>
      <c r="AB735" s="1" t="s">
        <v>41</v>
      </c>
      <c r="AC735" s="1" t="s">
        <v>42</v>
      </c>
      <c r="AD735" s="1" t="s">
        <v>43</v>
      </c>
    </row>
    <row r="736" spans="1:30" x14ac:dyDescent="0.2">
      <c r="A736" s="1" t="str">
        <f t="shared" si="22"/>
        <v>1112214612E4</v>
      </c>
      <c r="B736" s="1" t="s">
        <v>28</v>
      </c>
      <c r="C736" s="1" t="s">
        <v>29</v>
      </c>
      <c r="D736" s="1" t="s">
        <v>30</v>
      </c>
      <c r="E736" s="1" t="s">
        <v>31</v>
      </c>
      <c r="F736" s="1" t="s">
        <v>4087</v>
      </c>
      <c r="G736" s="1" t="s">
        <v>4088</v>
      </c>
      <c r="H736" s="1" t="s">
        <v>1183</v>
      </c>
      <c r="I736" s="1" t="s">
        <v>4089</v>
      </c>
      <c r="J736" s="1" t="s">
        <v>4127</v>
      </c>
      <c r="K736" s="1" t="s">
        <v>32</v>
      </c>
      <c r="L736" s="1" t="s">
        <v>32</v>
      </c>
      <c r="M736" s="1" t="s">
        <v>45</v>
      </c>
      <c r="N736" s="1" t="s">
        <v>46</v>
      </c>
      <c r="O736" s="1" t="s">
        <v>4128</v>
      </c>
      <c r="P736" s="1" t="s">
        <v>1009</v>
      </c>
      <c r="Q736" s="1" t="s">
        <v>161</v>
      </c>
      <c r="R736" s="1" t="s">
        <v>4129</v>
      </c>
      <c r="S736" s="1" t="str">
        <f t="shared" si="23"/>
        <v>CCAMAPAZA RAMOS, LEANDRO</v>
      </c>
      <c r="T736" s="1" t="s">
        <v>63</v>
      </c>
      <c r="U736" s="1" t="s">
        <v>51</v>
      </c>
      <c r="V736" s="1" t="s">
        <v>52</v>
      </c>
      <c r="W736" s="1" t="s">
        <v>4130</v>
      </c>
      <c r="X736" s="3">
        <v>23764</v>
      </c>
      <c r="Y736" s="1" t="s">
        <v>4131</v>
      </c>
      <c r="AB736" s="1" t="s">
        <v>41</v>
      </c>
      <c r="AC736" s="1" t="s">
        <v>42</v>
      </c>
      <c r="AD736" s="1" t="s">
        <v>43</v>
      </c>
    </row>
    <row r="737" spans="1:30" x14ac:dyDescent="0.2">
      <c r="A737" s="1" t="str">
        <f t="shared" si="22"/>
        <v>1118114411E0</v>
      </c>
      <c r="B737" s="1" t="s">
        <v>28</v>
      </c>
      <c r="C737" s="1" t="s">
        <v>29</v>
      </c>
      <c r="D737" s="1" t="s">
        <v>30</v>
      </c>
      <c r="E737" s="1" t="s">
        <v>31</v>
      </c>
      <c r="F737" s="1" t="s">
        <v>4087</v>
      </c>
      <c r="G737" s="1" t="s">
        <v>4088</v>
      </c>
      <c r="H737" s="1" t="s">
        <v>1183</v>
      </c>
      <c r="I737" s="1" t="s">
        <v>4089</v>
      </c>
      <c r="J737" s="1" t="s">
        <v>4132</v>
      </c>
      <c r="K737" s="1" t="s">
        <v>32</v>
      </c>
      <c r="L737" s="1" t="s">
        <v>32</v>
      </c>
      <c r="M737" s="1" t="s">
        <v>45</v>
      </c>
      <c r="N737" s="1" t="s">
        <v>66</v>
      </c>
      <c r="O737" s="1" t="s">
        <v>4133</v>
      </c>
      <c r="P737" s="1" t="s">
        <v>82</v>
      </c>
      <c r="Q737" s="1" t="s">
        <v>371</v>
      </c>
      <c r="R737" s="1" t="s">
        <v>4134</v>
      </c>
      <c r="S737" s="1" t="str">
        <f t="shared" si="23"/>
        <v>QUISPE GUTIERREZ, AIDA</v>
      </c>
      <c r="T737" s="1" t="s">
        <v>69</v>
      </c>
      <c r="U737" s="1" t="s">
        <v>51</v>
      </c>
      <c r="V737" s="1" t="s">
        <v>52</v>
      </c>
      <c r="W737" s="1" t="s">
        <v>4135</v>
      </c>
      <c r="X737" s="3">
        <v>29694</v>
      </c>
      <c r="Y737" s="1" t="s">
        <v>4136</v>
      </c>
      <c r="Z737" s="3">
        <v>42795</v>
      </c>
      <c r="AA737" s="3">
        <v>43100</v>
      </c>
      <c r="AB737" s="1" t="s">
        <v>41</v>
      </c>
      <c r="AC737" s="1" t="s">
        <v>71</v>
      </c>
      <c r="AD737" s="1" t="s">
        <v>43</v>
      </c>
    </row>
    <row r="738" spans="1:30" x14ac:dyDescent="0.2">
      <c r="A738" s="1" t="str">
        <f t="shared" si="22"/>
        <v>1118114411E2</v>
      </c>
      <c r="B738" s="1" t="s">
        <v>28</v>
      </c>
      <c r="C738" s="1" t="s">
        <v>29</v>
      </c>
      <c r="D738" s="1" t="s">
        <v>30</v>
      </c>
      <c r="E738" s="1" t="s">
        <v>31</v>
      </c>
      <c r="F738" s="1" t="s">
        <v>4087</v>
      </c>
      <c r="G738" s="1" t="s">
        <v>4088</v>
      </c>
      <c r="H738" s="1" t="s">
        <v>1183</v>
      </c>
      <c r="I738" s="1" t="s">
        <v>4089</v>
      </c>
      <c r="J738" s="1" t="s">
        <v>4137</v>
      </c>
      <c r="K738" s="1" t="s">
        <v>32</v>
      </c>
      <c r="L738" s="1" t="s">
        <v>32</v>
      </c>
      <c r="M738" s="1" t="s">
        <v>45</v>
      </c>
      <c r="N738" s="1" t="s">
        <v>46</v>
      </c>
      <c r="O738" s="1" t="s">
        <v>4138</v>
      </c>
      <c r="P738" s="1" t="s">
        <v>82</v>
      </c>
      <c r="Q738" s="1" t="s">
        <v>618</v>
      </c>
      <c r="R738" s="1" t="s">
        <v>86</v>
      </c>
      <c r="S738" s="1" t="str">
        <f t="shared" si="23"/>
        <v>QUISPE GUILLEN, MARLENY</v>
      </c>
      <c r="T738" s="1" t="s">
        <v>50</v>
      </c>
      <c r="U738" s="1" t="s">
        <v>51</v>
      </c>
      <c r="V738" s="1" t="s">
        <v>325</v>
      </c>
      <c r="W738" s="1" t="s">
        <v>4139</v>
      </c>
      <c r="X738" s="3">
        <v>26805</v>
      </c>
      <c r="Y738" s="1" t="s">
        <v>4140</v>
      </c>
      <c r="Z738" s="3">
        <v>42857</v>
      </c>
      <c r="AA738" s="3">
        <v>43039</v>
      </c>
      <c r="AB738" s="1" t="s">
        <v>41</v>
      </c>
      <c r="AC738" s="1" t="s">
        <v>42</v>
      </c>
      <c r="AD738" s="1" t="s">
        <v>43</v>
      </c>
    </row>
    <row r="739" spans="1:30" x14ac:dyDescent="0.2">
      <c r="A739" s="1" t="str">
        <f t="shared" si="22"/>
        <v>1118114411E2</v>
      </c>
      <c r="B739" s="1" t="s">
        <v>28</v>
      </c>
      <c r="C739" s="1" t="s">
        <v>29</v>
      </c>
      <c r="D739" s="1" t="s">
        <v>30</v>
      </c>
      <c r="E739" s="1" t="s">
        <v>31</v>
      </c>
      <c r="F739" s="1" t="s">
        <v>4087</v>
      </c>
      <c r="G739" s="1" t="s">
        <v>4088</v>
      </c>
      <c r="H739" s="1" t="s">
        <v>1183</v>
      </c>
      <c r="I739" s="1" t="s">
        <v>4089</v>
      </c>
      <c r="J739" s="1" t="s">
        <v>4137</v>
      </c>
      <c r="K739" s="1" t="s">
        <v>32</v>
      </c>
      <c r="L739" s="1" t="s">
        <v>32</v>
      </c>
      <c r="M739" s="1" t="s">
        <v>45</v>
      </c>
      <c r="N739" s="1" t="s">
        <v>66</v>
      </c>
      <c r="O739" s="1" t="s">
        <v>4141</v>
      </c>
      <c r="P739" s="1" t="s">
        <v>577</v>
      </c>
      <c r="Q739" s="1" t="s">
        <v>137</v>
      </c>
      <c r="R739" s="1" t="s">
        <v>4142</v>
      </c>
      <c r="S739" s="1" t="str">
        <f t="shared" si="23"/>
        <v>TALAVERA HERRERA, LUIS VICTOR</v>
      </c>
      <c r="T739" s="1" t="s">
        <v>69</v>
      </c>
      <c r="U739" s="1" t="s">
        <v>51</v>
      </c>
      <c r="V739" s="1" t="s">
        <v>52</v>
      </c>
      <c r="W739" s="1" t="s">
        <v>4143</v>
      </c>
      <c r="X739" s="3">
        <v>27644</v>
      </c>
      <c r="Y739" s="1" t="s">
        <v>4144</v>
      </c>
      <c r="Z739" s="3">
        <v>42860</v>
      </c>
      <c r="AA739" s="3">
        <v>43039</v>
      </c>
      <c r="AB739" s="1" t="s">
        <v>324</v>
      </c>
      <c r="AC739" s="1" t="s">
        <v>71</v>
      </c>
      <c r="AD739" s="1" t="s">
        <v>43</v>
      </c>
    </row>
    <row r="740" spans="1:30" x14ac:dyDescent="0.2">
      <c r="A740" s="1" t="str">
        <f t="shared" si="22"/>
        <v>1118114411E5</v>
      </c>
      <c r="B740" s="1" t="s">
        <v>28</v>
      </c>
      <c r="C740" s="1" t="s">
        <v>29</v>
      </c>
      <c r="D740" s="1" t="s">
        <v>30</v>
      </c>
      <c r="E740" s="1" t="s">
        <v>31</v>
      </c>
      <c r="F740" s="1" t="s">
        <v>4087</v>
      </c>
      <c r="G740" s="1" t="s">
        <v>4088</v>
      </c>
      <c r="H740" s="1" t="s">
        <v>1183</v>
      </c>
      <c r="I740" s="1" t="s">
        <v>4089</v>
      </c>
      <c r="J740" s="1" t="s">
        <v>4145</v>
      </c>
      <c r="K740" s="1" t="s">
        <v>32</v>
      </c>
      <c r="L740" s="1" t="s">
        <v>32</v>
      </c>
      <c r="M740" s="1" t="s">
        <v>45</v>
      </c>
      <c r="N740" s="1" t="s">
        <v>46</v>
      </c>
      <c r="O740" s="1" t="s">
        <v>56</v>
      </c>
      <c r="P740" s="1" t="s">
        <v>4146</v>
      </c>
      <c r="Q740" s="1" t="s">
        <v>1054</v>
      </c>
      <c r="R740" s="1" t="s">
        <v>421</v>
      </c>
      <c r="S740" s="1" t="str">
        <f t="shared" si="23"/>
        <v>ALLACUTIPA SALAMANCA, MARIA</v>
      </c>
      <c r="T740" s="1" t="s">
        <v>55</v>
      </c>
      <c r="U740" s="1" t="s">
        <v>51</v>
      </c>
      <c r="V740" s="1" t="s">
        <v>52</v>
      </c>
      <c r="W740" s="1" t="s">
        <v>4147</v>
      </c>
      <c r="X740" s="3">
        <v>20446</v>
      </c>
      <c r="Y740" s="1" t="s">
        <v>4148</v>
      </c>
      <c r="AB740" s="1" t="s">
        <v>41</v>
      </c>
      <c r="AC740" s="1" t="s">
        <v>42</v>
      </c>
      <c r="AD740" s="1" t="s">
        <v>43</v>
      </c>
    </row>
    <row r="741" spans="1:30" x14ac:dyDescent="0.2">
      <c r="A741" s="1" t="str">
        <f t="shared" si="22"/>
        <v>1118114411E7</v>
      </c>
      <c r="B741" s="1" t="s">
        <v>28</v>
      </c>
      <c r="C741" s="1" t="s">
        <v>29</v>
      </c>
      <c r="D741" s="1" t="s">
        <v>30</v>
      </c>
      <c r="E741" s="1" t="s">
        <v>31</v>
      </c>
      <c r="F741" s="1" t="s">
        <v>4087</v>
      </c>
      <c r="G741" s="1" t="s">
        <v>4088</v>
      </c>
      <c r="H741" s="1" t="s">
        <v>1183</v>
      </c>
      <c r="I741" s="1" t="s">
        <v>4089</v>
      </c>
      <c r="J741" s="1" t="s">
        <v>4149</v>
      </c>
      <c r="K741" s="1" t="s">
        <v>32</v>
      </c>
      <c r="L741" s="1" t="s">
        <v>32</v>
      </c>
      <c r="M741" s="1" t="s">
        <v>45</v>
      </c>
      <c r="N741" s="1" t="s">
        <v>46</v>
      </c>
      <c r="O741" s="1" t="s">
        <v>56</v>
      </c>
      <c r="P741" s="1" t="s">
        <v>870</v>
      </c>
      <c r="Q741" s="1" t="s">
        <v>4150</v>
      </c>
      <c r="R741" s="1" t="s">
        <v>238</v>
      </c>
      <c r="S741" s="1" t="str">
        <f t="shared" si="23"/>
        <v>ANGLES DE GONZALES, JUANA</v>
      </c>
      <c r="T741" s="1" t="s">
        <v>63</v>
      </c>
      <c r="U741" s="1" t="s">
        <v>51</v>
      </c>
      <c r="V741" s="1" t="s">
        <v>52</v>
      </c>
      <c r="W741" s="1" t="s">
        <v>4151</v>
      </c>
      <c r="X741" s="3">
        <v>22088</v>
      </c>
      <c r="Y741" s="1" t="s">
        <v>4152</v>
      </c>
      <c r="AB741" s="1" t="s">
        <v>41</v>
      </c>
      <c r="AC741" s="1" t="s">
        <v>42</v>
      </c>
      <c r="AD741" s="1" t="s">
        <v>43</v>
      </c>
    </row>
    <row r="742" spans="1:30" x14ac:dyDescent="0.2">
      <c r="A742" s="1" t="str">
        <f t="shared" si="22"/>
        <v>1118114411E8</v>
      </c>
      <c r="B742" s="1" t="s">
        <v>28</v>
      </c>
      <c r="C742" s="1" t="s">
        <v>29</v>
      </c>
      <c r="D742" s="1" t="s">
        <v>30</v>
      </c>
      <c r="E742" s="1" t="s">
        <v>31</v>
      </c>
      <c r="F742" s="1" t="s">
        <v>4087</v>
      </c>
      <c r="G742" s="1" t="s">
        <v>4088</v>
      </c>
      <c r="H742" s="1" t="s">
        <v>1183</v>
      </c>
      <c r="I742" s="1" t="s">
        <v>4089</v>
      </c>
      <c r="J742" s="1" t="s">
        <v>4153</v>
      </c>
      <c r="K742" s="1" t="s">
        <v>32</v>
      </c>
      <c r="L742" s="1" t="s">
        <v>32</v>
      </c>
      <c r="M742" s="1" t="s">
        <v>45</v>
      </c>
      <c r="N742" s="1" t="s">
        <v>46</v>
      </c>
      <c r="O742" s="1" t="s">
        <v>56</v>
      </c>
      <c r="P742" s="1" t="s">
        <v>203</v>
      </c>
      <c r="Q742" s="1" t="s">
        <v>318</v>
      </c>
      <c r="R742" s="1" t="s">
        <v>4115</v>
      </c>
      <c r="S742" s="1" t="str">
        <f t="shared" si="23"/>
        <v>APAZA LUQUE, FELIX FREDEY</v>
      </c>
      <c r="T742" s="1" t="s">
        <v>50</v>
      </c>
      <c r="U742" s="1" t="s">
        <v>51</v>
      </c>
      <c r="V742" s="1" t="s">
        <v>891</v>
      </c>
      <c r="W742" s="1" t="s">
        <v>4116</v>
      </c>
      <c r="X742" s="3">
        <v>23063</v>
      </c>
      <c r="Y742" s="1" t="s">
        <v>4117</v>
      </c>
      <c r="Z742" s="3">
        <v>42795</v>
      </c>
      <c r="AA742" s="3">
        <v>43100</v>
      </c>
      <c r="AB742" s="1" t="s">
        <v>41</v>
      </c>
      <c r="AC742" s="1" t="s">
        <v>42</v>
      </c>
      <c r="AD742" s="1" t="s">
        <v>43</v>
      </c>
    </row>
    <row r="743" spans="1:30" x14ac:dyDescent="0.2">
      <c r="A743" s="1" t="str">
        <f t="shared" si="22"/>
        <v>1118114411E8</v>
      </c>
      <c r="B743" s="1" t="s">
        <v>28</v>
      </c>
      <c r="C743" s="1" t="s">
        <v>29</v>
      </c>
      <c r="D743" s="1" t="s">
        <v>30</v>
      </c>
      <c r="E743" s="1" t="s">
        <v>31</v>
      </c>
      <c r="F743" s="1" t="s">
        <v>4087</v>
      </c>
      <c r="G743" s="1" t="s">
        <v>4088</v>
      </c>
      <c r="H743" s="1" t="s">
        <v>1183</v>
      </c>
      <c r="I743" s="1" t="s">
        <v>4089</v>
      </c>
      <c r="J743" s="1" t="s">
        <v>4153</v>
      </c>
      <c r="K743" s="1" t="s">
        <v>32</v>
      </c>
      <c r="L743" s="1" t="s">
        <v>32</v>
      </c>
      <c r="M743" s="1" t="s">
        <v>45</v>
      </c>
      <c r="N743" s="1" t="s">
        <v>66</v>
      </c>
      <c r="O743" s="1" t="s">
        <v>4154</v>
      </c>
      <c r="P743" s="1" t="s">
        <v>168</v>
      </c>
      <c r="Q743" s="1" t="s">
        <v>82</v>
      </c>
      <c r="R743" s="1" t="s">
        <v>4155</v>
      </c>
      <c r="S743" s="1" t="str">
        <f t="shared" si="23"/>
        <v>CHURA QUISPE, JUSTO EDWIN</v>
      </c>
      <c r="T743" s="1" t="s">
        <v>69</v>
      </c>
      <c r="U743" s="1" t="s">
        <v>51</v>
      </c>
      <c r="V743" s="1" t="s">
        <v>52</v>
      </c>
      <c r="W743" s="1" t="s">
        <v>4156</v>
      </c>
      <c r="X743" s="3">
        <v>29628</v>
      </c>
      <c r="Y743" s="1" t="s">
        <v>4157</v>
      </c>
      <c r="Z743" s="3">
        <v>42795</v>
      </c>
      <c r="AA743" s="3">
        <v>43100</v>
      </c>
      <c r="AB743" s="1" t="s">
        <v>324</v>
      </c>
      <c r="AC743" s="1" t="s">
        <v>71</v>
      </c>
      <c r="AD743" s="1" t="s">
        <v>43</v>
      </c>
    </row>
    <row r="744" spans="1:30" x14ac:dyDescent="0.2">
      <c r="A744" s="1" t="str">
        <f t="shared" si="22"/>
        <v>1118114421E0</v>
      </c>
      <c r="B744" s="1" t="s">
        <v>28</v>
      </c>
      <c r="C744" s="1" t="s">
        <v>29</v>
      </c>
      <c r="D744" s="1" t="s">
        <v>30</v>
      </c>
      <c r="E744" s="1" t="s">
        <v>31</v>
      </c>
      <c r="F744" s="1" t="s">
        <v>4087</v>
      </c>
      <c r="G744" s="1" t="s">
        <v>4088</v>
      </c>
      <c r="H744" s="1" t="s">
        <v>1183</v>
      </c>
      <c r="I744" s="1" t="s">
        <v>4089</v>
      </c>
      <c r="J744" s="1" t="s">
        <v>4158</v>
      </c>
      <c r="K744" s="1" t="s">
        <v>32</v>
      </c>
      <c r="L744" s="1" t="s">
        <v>32</v>
      </c>
      <c r="M744" s="1" t="s">
        <v>45</v>
      </c>
      <c r="N744" s="1" t="s">
        <v>46</v>
      </c>
      <c r="O744" s="1" t="s">
        <v>56</v>
      </c>
      <c r="P744" s="1" t="s">
        <v>635</v>
      </c>
      <c r="Q744" s="1" t="s">
        <v>291</v>
      </c>
      <c r="R744" s="1" t="s">
        <v>4159</v>
      </c>
      <c r="S744" s="1" t="str">
        <f t="shared" si="23"/>
        <v>CARRERA CUTIPA, MARTHA ROXANA</v>
      </c>
      <c r="T744" s="1" t="s">
        <v>63</v>
      </c>
      <c r="U744" s="1" t="s">
        <v>51</v>
      </c>
      <c r="V744" s="1" t="s">
        <v>52</v>
      </c>
      <c r="W744" s="1" t="s">
        <v>4160</v>
      </c>
      <c r="X744" s="3">
        <v>25735</v>
      </c>
      <c r="Y744" s="1" t="s">
        <v>4161</v>
      </c>
      <c r="AB744" s="1" t="s">
        <v>41</v>
      </c>
      <c r="AC744" s="1" t="s">
        <v>42</v>
      </c>
      <c r="AD744" s="1" t="s">
        <v>43</v>
      </c>
    </row>
    <row r="745" spans="1:30" x14ac:dyDescent="0.2">
      <c r="A745" s="1" t="str">
        <f t="shared" si="22"/>
        <v>1118114421E1</v>
      </c>
      <c r="B745" s="1" t="s">
        <v>28</v>
      </c>
      <c r="C745" s="1" t="s">
        <v>29</v>
      </c>
      <c r="D745" s="1" t="s">
        <v>30</v>
      </c>
      <c r="E745" s="1" t="s">
        <v>31</v>
      </c>
      <c r="F745" s="1" t="s">
        <v>4087</v>
      </c>
      <c r="G745" s="1" t="s">
        <v>4088</v>
      </c>
      <c r="H745" s="1" t="s">
        <v>1183</v>
      </c>
      <c r="I745" s="1" t="s">
        <v>4089</v>
      </c>
      <c r="J745" s="1" t="s">
        <v>4162</v>
      </c>
      <c r="K745" s="1" t="s">
        <v>32</v>
      </c>
      <c r="L745" s="1" t="s">
        <v>32</v>
      </c>
      <c r="M745" s="1" t="s">
        <v>45</v>
      </c>
      <c r="N745" s="1" t="s">
        <v>46</v>
      </c>
      <c r="O745" s="1" t="s">
        <v>56</v>
      </c>
      <c r="P745" s="1" t="s">
        <v>4163</v>
      </c>
      <c r="Q745" s="1" t="s">
        <v>4164</v>
      </c>
      <c r="R745" s="1" t="s">
        <v>4165</v>
      </c>
      <c r="S745" s="1" t="str">
        <f t="shared" si="23"/>
        <v>ARUCUTIPA INTA, ANDRES AVELINO</v>
      </c>
      <c r="T745" s="1" t="s">
        <v>50</v>
      </c>
      <c r="U745" s="1" t="s">
        <v>51</v>
      </c>
      <c r="V745" s="1" t="s">
        <v>52</v>
      </c>
      <c r="W745" s="1" t="s">
        <v>4166</v>
      </c>
      <c r="X745" s="3">
        <v>20403</v>
      </c>
      <c r="Y745" s="1" t="s">
        <v>4167</v>
      </c>
      <c r="AB745" s="1" t="s">
        <v>41</v>
      </c>
      <c r="AC745" s="1" t="s">
        <v>42</v>
      </c>
      <c r="AD745" s="1" t="s">
        <v>43</v>
      </c>
    </row>
    <row r="746" spans="1:30" x14ac:dyDescent="0.2">
      <c r="A746" s="1" t="str">
        <f t="shared" si="22"/>
        <v>1118114421E2</v>
      </c>
      <c r="B746" s="1" t="s">
        <v>28</v>
      </c>
      <c r="C746" s="1" t="s">
        <v>29</v>
      </c>
      <c r="D746" s="1" t="s">
        <v>30</v>
      </c>
      <c r="E746" s="1" t="s">
        <v>31</v>
      </c>
      <c r="F746" s="1" t="s">
        <v>4087</v>
      </c>
      <c r="G746" s="1" t="s">
        <v>4088</v>
      </c>
      <c r="H746" s="1" t="s">
        <v>1183</v>
      </c>
      <c r="I746" s="1" t="s">
        <v>4089</v>
      </c>
      <c r="J746" s="1" t="s">
        <v>4168</v>
      </c>
      <c r="K746" s="1" t="s">
        <v>32</v>
      </c>
      <c r="L746" s="1" t="s">
        <v>32</v>
      </c>
      <c r="M746" s="1" t="s">
        <v>45</v>
      </c>
      <c r="N746" s="1" t="s">
        <v>46</v>
      </c>
      <c r="O746" s="1" t="s">
        <v>56</v>
      </c>
      <c r="P746" s="1" t="s">
        <v>712</v>
      </c>
      <c r="Q746" s="1" t="s">
        <v>726</v>
      </c>
      <c r="R746" s="1" t="s">
        <v>4169</v>
      </c>
      <c r="S746" s="1" t="str">
        <f t="shared" si="23"/>
        <v>AZA QUIJO, CONSTANTINA</v>
      </c>
      <c r="T746" s="1" t="s">
        <v>55</v>
      </c>
      <c r="U746" s="1" t="s">
        <v>51</v>
      </c>
      <c r="V746" s="1" t="s">
        <v>52</v>
      </c>
      <c r="W746" s="1" t="s">
        <v>4170</v>
      </c>
      <c r="X746" s="3">
        <v>21652</v>
      </c>
      <c r="Y746" s="1" t="s">
        <v>4171</v>
      </c>
      <c r="AB746" s="1" t="s">
        <v>41</v>
      </c>
      <c r="AC746" s="1" t="s">
        <v>42</v>
      </c>
      <c r="AD746" s="1" t="s">
        <v>43</v>
      </c>
    </row>
    <row r="747" spans="1:30" x14ac:dyDescent="0.2">
      <c r="A747" s="1" t="str">
        <f t="shared" si="22"/>
        <v>1118114421E4</v>
      </c>
      <c r="B747" s="1" t="s">
        <v>28</v>
      </c>
      <c r="C747" s="1" t="s">
        <v>29</v>
      </c>
      <c r="D747" s="1" t="s">
        <v>30</v>
      </c>
      <c r="E747" s="1" t="s">
        <v>31</v>
      </c>
      <c r="F747" s="1" t="s">
        <v>4087</v>
      </c>
      <c r="G747" s="1" t="s">
        <v>4088</v>
      </c>
      <c r="H747" s="1" t="s">
        <v>1183</v>
      </c>
      <c r="I747" s="1" t="s">
        <v>4089</v>
      </c>
      <c r="J747" s="1" t="s">
        <v>4172</v>
      </c>
      <c r="K747" s="1" t="s">
        <v>32</v>
      </c>
      <c r="L747" s="1" t="s">
        <v>32</v>
      </c>
      <c r="M747" s="1" t="s">
        <v>45</v>
      </c>
      <c r="N747" s="1" t="s">
        <v>46</v>
      </c>
      <c r="O747" s="1" t="s">
        <v>56</v>
      </c>
      <c r="P747" s="1" t="s">
        <v>499</v>
      </c>
      <c r="Q747" s="1" t="s">
        <v>854</v>
      </c>
      <c r="R747" s="1" t="s">
        <v>238</v>
      </c>
      <c r="S747" s="1" t="str">
        <f t="shared" si="23"/>
        <v>BENIQUE UMPIRI, JUANA</v>
      </c>
      <c r="T747" s="1" t="s">
        <v>50</v>
      </c>
      <c r="U747" s="1" t="s">
        <v>51</v>
      </c>
      <c r="V747" s="1" t="s">
        <v>52</v>
      </c>
      <c r="W747" s="1" t="s">
        <v>4173</v>
      </c>
      <c r="X747" s="3">
        <v>20450</v>
      </c>
      <c r="Y747" s="1" t="s">
        <v>4174</v>
      </c>
      <c r="AB747" s="1" t="s">
        <v>41</v>
      </c>
      <c r="AC747" s="1" t="s">
        <v>42</v>
      </c>
      <c r="AD747" s="1" t="s">
        <v>43</v>
      </c>
    </row>
    <row r="748" spans="1:30" x14ac:dyDescent="0.2">
      <c r="A748" s="1" t="str">
        <f t="shared" si="22"/>
        <v>1118114421E5</v>
      </c>
      <c r="B748" s="1" t="s">
        <v>28</v>
      </c>
      <c r="C748" s="1" t="s">
        <v>29</v>
      </c>
      <c r="D748" s="1" t="s">
        <v>30</v>
      </c>
      <c r="E748" s="1" t="s">
        <v>31</v>
      </c>
      <c r="F748" s="1" t="s">
        <v>4087</v>
      </c>
      <c r="G748" s="1" t="s">
        <v>4088</v>
      </c>
      <c r="H748" s="1" t="s">
        <v>1183</v>
      </c>
      <c r="I748" s="1" t="s">
        <v>4089</v>
      </c>
      <c r="J748" s="1" t="s">
        <v>4175</v>
      </c>
      <c r="K748" s="1" t="s">
        <v>32</v>
      </c>
      <c r="L748" s="1" t="s">
        <v>32</v>
      </c>
      <c r="M748" s="1" t="s">
        <v>45</v>
      </c>
      <c r="N748" s="1" t="s">
        <v>46</v>
      </c>
      <c r="O748" s="1" t="s">
        <v>56</v>
      </c>
      <c r="P748" s="1" t="s">
        <v>379</v>
      </c>
      <c r="Q748" s="1" t="s">
        <v>739</v>
      </c>
      <c r="R748" s="1" t="s">
        <v>4176</v>
      </c>
      <c r="S748" s="1" t="str">
        <f t="shared" si="23"/>
        <v>BRAVO ZAMALLOA, VIANNEY ELIZENDA</v>
      </c>
      <c r="T748" s="1" t="s">
        <v>50</v>
      </c>
      <c r="U748" s="1" t="s">
        <v>51</v>
      </c>
      <c r="V748" s="1" t="s">
        <v>52</v>
      </c>
      <c r="W748" s="1" t="s">
        <v>4177</v>
      </c>
      <c r="X748" s="3">
        <v>20676</v>
      </c>
      <c r="Y748" s="1" t="s">
        <v>4178</v>
      </c>
      <c r="AB748" s="1" t="s">
        <v>41</v>
      </c>
      <c r="AC748" s="1" t="s">
        <v>42</v>
      </c>
      <c r="AD748" s="1" t="s">
        <v>43</v>
      </c>
    </row>
    <row r="749" spans="1:30" x14ac:dyDescent="0.2">
      <c r="A749" s="1" t="str">
        <f t="shared" si="22"/>
        <v>1118114421E6</v>
      </c>
      <c r="B749" s="1" t="s">
        <v>28</v>
      </c>
      <c r="C749" s="1" t="s">
        <v>29</v>
      </c>
      <c r="D749" s="1" t="s">
        <v>30</v>
      </c>
      <c r="E749" s="1" t="s">
        <v>31</v>
      </c>
      <c r="F749" s="1" t="s">
        <v>4087</v>
      </c>
      <c r="G749" s="1" t="s">
        <v>4088</v>
      </c>
      <c r="H749" s="1" t="s">
        <v>1183</v>
      </c>
      <c r="I749" s="1" t="s">
        <v>4089</v>
      </c>
      <c r="J749" s="1" t="s">
        <v>4179</v>
      </c>
      <c r="K749" s="1" t="s">
        <v>32</v>
      </c>
      <c r="L749" s="1" t="s">
        <v>32</v>
      </c>
      <c r="M749" s="1" t="s">
        <v>45</v>
      </c>
      <c r="N749" s="1" t="s">
        <v>46</v>
      </c>
      <c r="O749" s="1" t="s">
        <v>56</v>
      </c>
      <c r="P749" s="1" t="s">
        <v>991</v>
      </c>
      <c r="Q749" s="1" t="s">
        <v>402</v>
      </c>
      <c r="R749" s="1" t="s">
        <v>4180</v>
      </c>
      <c r="S749" s="1" t="str">
        <f t="shared" si="23"/>
        <v>BUENO RAMIREZ, GUIDO JAVIER</v>
      </c>
      <c r="T749" s="1" t="s">
        <v>50</v>
      </c>
      <c r="U749" s="1" t="s">
        <v>51</v>
      </c>
      <c r="V749" s="1" t="s">
        <v>52</v>
      </c>
      <c r="W749" s="1" t="s">
        <v>4181</v>
      </c>
      <c r="X749" s="3">
        <v>22032</v>
      </c>
      <c r="Y749" s="1" t="s">
        <v>4182</v>
      </c>
      <c r="AB749" s="1" t="s">
        <v>41</v>
      </c>
      <c r="AC749" s="1" t="s">
        <v>42</v>
      </c>
      <c r="AD749" s="1" t="s">
        <v>43</v>
      </c>
    </row>
    <row r="750" spans="1:30" x14ac:dyDescent="0.2">
      <c r="A750" s="1" t="str">
        <f t="shared" si="22"/>
        <v>1118114421E7</v>
      </c>
      <c r="B750" s="1" t="s">
        <v>28</v>
      </c>
      <c r="C750" s="1" t="s">
        <v>29</v>
      </c>
      <c r="D750" s="1" t="s">
        <v>30</v>
      </c>
      <c r="E750" s="1" t="s">
        <v>31</v>
      </c>
      <c r="F750" s="1" t="s">
        <v>4087</v>
      </c>
      <c r="G750" s="1" t="s">
        <v>4088</v>
      </c>
      <c r="H750" s="1" t="s">
        <v>1183</v>
      </c>
      <c r="I750" s="1" t="s">
        <v>4089</v>
      </c>
      <c r="J750" s="1" t="s">
        <v>4183</v>
      </c>
      <c r="K750" s="1" t="s">
        <v>32</v>
      </c>
      <c r="L750" s="1" t="s">
        <v>32</v>
      </c>
      <c r="M750" s="1" t="s">
        <v>45</v>
      </c>
      <c r="N750" s="1" t="s">
        <v>66</v>
      </c>
      <c r="O750" s="1" t="s">
        <v>4184</v>
      </c>
      <c r="P750" s="1" t="s">
        <v>801</v>
      </c>
      <c r="Q750" s="1" t="s">
        <v>420</v>
      </c>
      <c r="R750" s="1" t="s">
        <v>4185</v>
      </c>
      <c r="S750" s="1" t="str">
        <f t="shared" si="23"/>
        <v>CORNEJO POMA, MILAGROS LEILA</v>
      </c>
      <c r="T750" s="1" t="s">
        <v>69</v>
      </c>
      <c r="U750" s="1" t="s">
        <v>51</v>
      </c>
      <c r="V750" s="1" t="s">
        <v>52</v>
      </c>
      <c r="W750" s="1" t="s">
        <v>4186</v>
      </c>
      <c r="X750" s="3">
        <v>32571</v>
      </c>
      <c r="Y750" s="1" t="s">
        <v>4187</v>
      </c>
      <c r="Z750" s="3">
        <v>42795</v>
      </c>
      <c r="AA750" s="3">
        <v>43100</v>
      </c>
      <c r="AB750" s="1" t="s">
        <v>41</v>
      </c>
      <c r="AC750" s="1" t="s">
        <v>71</v>
      </c>
      <c r="AD750" s="1" t="s">
        <v>43</v>
      </c>
    </row>
    <row r="751" spans="1:30" x14ac:dyDescent="0.2">
      <c r="A751" s="1" t="str">
        <f t="shared" si="22"/>
        <v>1118114421E9</v>
      </c>
      <c r="B751" s="1" t="s">
        <v>28</v>
      </c>
      <c r="C751" s="1" t="s">
        <v>29</v>
      </c>
      <c r="D751" s="1" t="s">
        <v>30</v>
      </c>
      <c r="E751" s="1" t="s">
        <v>31</v>
      </c>
      <c r="F751" s="1" t="s">
        <v>4087</v>
      </c>
      <c r="G751" s="1" t="s">
        <v>4088</v>
      </c>
      <c r="H751" s="1" t="s">
        <v>1183</v>
      </c>
      <c r="I751" s="1" t="s">
        <v>4089</v>
      </c>
      <c r="J751" s="1" t="s">
        <v>4188</v>
      </c>
      <c r="K751" s="1" t="s">
        <v>32</v>
      </c>
      <c r="L751" s="1" t="s">
        <v>32</v>
      </c>
      <c r="M751" s="1" t="s">
        <v>45</v>
      </c>
      <c r="N751" s="1" t="s">
        <v>46</v>
      </c>
      <c r="O751" s="1" t="s">
        <v>56</v>
      </c>
      <c r="P751" s="1" t="s">
        <v>1133</v>
      </c>
      <c r="Q751" s="1" t="s">
        <v>198</v>
      </c>
      <c r="R751" s="1" t="s">
        <v>4189</v>
      </c>
      <c r="S751" s="1" t="str">
        <f t="shared" si="23"/>
        <v>CARREON PANCA, RINA LISSBETH</v>
      </c>
      <c r="T751" s="1" t="s">
        <v>50</v>
      </c>
      <c r="U751" s="1" t="s">
        <v>51</v>
      </c>
      <c r="V751" s="1" t="s">
        <v>52</v>
      </c>
      <c r="W751" s="1" t="s">
        <v>4190</v>
      </c>
      <c r="X751" s="3">
        <v>23748</v>
      </c>
      <c r="Y751" s="1" t="s">
        <v>4191</v>
      </c>
      <c r="AB751" s="1" t="s">
        <v>41</v>
      </c>
      <c r="AC751" s="1" t="s">
        <v>42</v>
      </c>
      <c r="AD751" s="1" t="s">
        <v>43</v>
      </c>
    </row>
    <row r="752" spans="1:30" x14ac:dyDescent="0.2">
      <c r="A752" s="1" t="str">
        <f t="shared" si="22"/>
        <v>1118114431E1</v>
      </c>
      <c r="B752" s="1" t="s">
        <v>28</v>
      </c>
      <c r="C752" s="1" t="s">
        <v>29</v>
      </c>
      <c r="D752" s="1" t="s">
        <v>30</v>
      </c>
      <c r="E752" s="1" t="s">
        <v>31</v>
      </c>
      <c r="F752" s="1" t="s">
        <v>4087</v>
      </c>
      <c r="G752" s="1" t="s">
        <v>4088</v>
      </c>
      <c r="H752" s="1" t="s">
        <v>1183</v>
      </c>
      <c r="I752" s="1" t="s">
        <v>4089</v>
      </c>
      <c r="J752" s="1" t="s">
        <v>4192</v>
      </c>
      <c r="K752" s="1" t="s">
        <v>32</v>
      </c>
      <c r="L752" s="1" t="s">
        <v>32</v>
      </c>
      <c r="M752" s="1" t="s">
        <v>45</v>
      </c>
      <c r="N752" s="1" t="s">
        <v>46</v>
      </c>
      <c r="O752" s="1" t="s">
        <v>56</v>
      </c>
      <c r="P752" s="1" t="s">
        <v>226</v>
      </c>
      <c r="Q752" s="1" t="s">
        <v>479</v>
      </c>
      <c r="R752" s="1" t="s">
        <v>4193</v>
      </c>
      <c r="S752" s="1" t="str">
        <f t="shared" si="23"/>
        <v>CATACORA ALMANZA, NORA SONIA</v>
      </c>
      <c r="T752" s="1" t="s">
        <v>69</v>
      </c>
      <c r="U752" s="1" t="s">
        <v>51</v>
      </c>
      <c r="V752" s="1" t="s">
        <v>52</v>
      </c>
      <c r="W752" s="1" t="s">
        <v>4194</v>
      </c>
      <c r="X752" s="3">
        <v>24471</v>
      </c>
      <c r="Y752" s="1" t="s">
        <v>4195</v>
      </c>
      <c r="AB752" s="1" t="s">
        <v>41</v>
      </c>
      <c r="AC752" s="1" t="s">
        <v>42</v>
      </c>
      <c r="AD752" s="1" t="s">
        <v>43</v>
      </c>
    </row>
    <row r="753" spans="1:30" x14ac:dyDescent="0.2">
      <c r="A753" s="1" t="str">
        <f t="shared" si="22"/>
        <v>1118114431E2</v>
      </c>
      <c r="B753" s="1" t="s">
        <v>28</v>
      </c>
      <c r="C753" s="1" t="s">
        <v>29</v>
      </c>
      <c r="D753" s="1" t="s">
        <v>30</v>
      </c>
      <c r="E753" s="1" t="s">
        <v>31</v>
      </c>
      <c r="F753" s="1" t="s">
        <v>4087</v>
      </c>
      <c r="G753" s="1" t="s">
        <v>4088</v>
      </c>
      <c r="H753" s="1" t="s">
        <v>1183</v>
      </c>
      <c r="I753" s="1" t="s">
        <v>4089</v>
      </c>
      <c r="J753" s="1" t="s">
        <v>4196</v>
      </c>
      <c r="K753" s="1" t="s">
        <v>32</v>
      </c>
      <c r="L753" s="1" t="s">
        <v>32</v>
      </c>
      <c r="M753" s="1" t="s">
        <v>45</v>
      </c>
      <c r="N753" s="1" t="s">
        <v>46</v>
      </c>
      <c r="O753" s="1" t="s">
        <v>56</v>
      </c>
      <c r="P753" s="1" t="s">
        <v>305</v>
      </c>
      <c r="Q753" s="1" t="s">
        <v>813</v>
      </c>
      <c r="R753" s="1" t="s">
        <v>4197</v>
      </c>
      <c r="S753" s="1" t="str">
        <f t="shared" si="23"/>
        <v>CHAMBILLA ILLACHURA, EUFRACIO ANTOLIN</v>
      </c>
      <c r="T753" s="1" t="s">
        <v>50</v>
      </c>
      <c r="U753" s="1" t="s">
        <v>51</v>
      </c>
      <c r="V753" s="1" t="s">
        <v>52</v>
      </c>
      <c r="W753" s="1" t="s">
        <v>4198</v>
      </c>
      <c r="X753" s="3">
        <v>21421</v>
      </c>
      <c r="Y753" s="1" t="s">
        <v>4199</v>
      </c>
      <c r="AB753" s="1" t="s">
        <v>41</v>
      </c>
      <c r="AC753" s="1" t="s">
        <v>42</v>
      </c>
      <c r="AD753" s="1" t="s">
        <v>43</v>
      </c>
    </row>
    <row r="754" spans="1:30" x14ac:dyDescent="0.2">
      <c r="A754" s="1" t="str">
        <f t="shared" si="22"/>
        <v>1118114431E4</v>
      </c>
      <c r="B754" s="1" t="s">
        <v>28</v>
      </c>
      <c r="C754" s="1" t="s">
        <v>29</v>
      </c>
      <c r="D754" s="1" t="s">
        <v>30</v>
      </c>
      <c r="E754" s="1" t="s">
        <v>31</v>
      </c>
      <c r="F754" s="1" t="s">
        <v>4087</v>
      </c>
      <c r="G754" s="1" t="s">
        <v>4088</v>
      </c>
      <c r="H754" s="1" t="s">
        <v>1183</v>
      </c>
      <c r="I754" s="1" t="s">
        <v>4089</v>
      </c>
      <c r="J754" s="1" t="s">
        <v>4200</v>
      </c>
      <c r="K754" s="1" t="s">
        <v>32</v>
      </c>
      <c r="L754" s="1" t="s">
        <v>32</v>
      </c>
      <c r="M754" s="1" t="s">
        <v>45</v>
      </c>
      <c r="N754" s="1" t="s">
        <v>46</v>
      </c>
      <c r="O754" s="1" t="s">
        <v>56</v>
      </c>
      <c r="P754" s="1" t="s">
        <v>4201</v>
      </c>
      <c r="Q754" s="1" t="s">
        <v>4202</v>
      </c>
      <c r="R754" s="1" t="s">
        <v>4203</v>
      </c>
      <c r="S754" s="1" t="str">
        <f t="shared" si="23"/>
        <v>CHEVARRIA VALENZUELA, ELIA NOEMI</v>
      </c>
      <c r="T754" s="1" t="s">
        <v>50</v>
      </c>
      <c r="U754" s="1" t="s">
        <v>51</v>
      </c>
      <c r="V754" s="1" t="s">
        <v>52</v>
      </c>
      <c r="W754" s="1" t="s">
        <v>4204</v>
      </c>
      <c r="X754" s="3">
        <v>21182</v>
      </c>
      <c r="Y754" s="1" t="s">
        <v>4205</v>
      </c>
      <c r="AB754" s="1" t="s">
        <v>41</v>
      </c>
      <c r="AC754" s="1" t="s">
        <v>42</v>
      </c>
      <c r="AD754" s="1" t="s">
        <v>43</v>
      </c>
    </row>
    <row r="755" spans="1:30" x14ac:dyDescent="0.2">
      <c r="A755" s="1" t="str">
        <f t="shared" si="22"/>
        <v>1118114431E6</v>
      </c>
      <c r="B755" s="1" t="s">
        <v>28</v>
      </c>
      <c r="C755" s="1" t="s">
        <v>29</v>
      </c>
      <c r="D755" s="1" t="s">
        <v>30</v>
      </c>
      <c r="E755" s="1" t="s">
        <v>31</v>
      </c>
      <c r="F755" s="1" t="s">
        <v>4087</v>
      </c>
      <c r="G755" s="1" t="s">
        <v>4088</v>
      </c>
      <c r="H755" s="1" t="s">
        <v>1183</v>
      </c>
      <c r="I755" s="1" t="s">
        <v>4089</v>
      </c>
      <c r="J755" s="1" t="s">
        <v>4206</v>
      </c>
      <c r="K755" s="1" t="s">
        <v>32</v>
      </c>
      <c r="L755" s="1" t="s">
        <v>32</v>
      </c>
      <c r="M755" s="1" t="s">
        <v>45</v>
      </c>
      <c r="N755" s="1" t="s">
        <v>66</v>
      </c>
      <c r="O755" s="1" t="s">
        <v>4207</v>
      </c>
      <c r="P755" s="1" t="s">
        <v>100</v>
      </c>
      <c r="Q755" s="1" t="s">
        <v>61</v>
      </c>
      <c r="R755" s="1" t="s">
        <v>871</v>
      </c>
      <c r="S755" s="1" t="str">
        <f t="shared" si="23"/>
        <v>BENITO VILCA, MAGDALENA</v>
      </c>
      <c r="T755" s="1" t="s">
        <v>69</v>
      </c>
      <c r="U755" s="1" t="s">
        <v>51</v>
      </c>
      <c r="V755" s="1" t="s">
        <v>52</v>
      </c>
      <c r="W755" s="1" t="s">
        <v>4208</v>
      </c>
      <c r="X755" s="3">
        <v>28181</v>
      </c>
      <c r="Y755" s="1" t="s">
        <v>4209</v>
      </c>
      <c r="Z755" s="3">
        <v>42979</v>
      </c>
      <c r="AA755" s="3">
        <v>43100</v>
      </c>
      <c r="AB755" s="1" t="s">
        <v>41</v>
      </c>
      <c r="AC755" s="1" t="s">
        <v>71</v>
      </c>
      <c r="AD755" s="1" t="s">
        <v>43</v>
      </c>
    </row>
    <row r="756" spans="1:30" x14ac:dyDescent="0.2">
      <c r="A756" s="1" t="str">
        <f t="shared" si="22"/>
        <v>1118114431E7</v>
      </c>
      <c r="B756" s="1" t="s">
        <v>28</v>
      </c>
      <c r="C756" s="1" t="s">
        <v>29</v>
      </c>
      <c r="D756" s="1" t="s">
        <v>30</v>
      </c>
      <c r="E756" s="1" t="s">
        <v>31</v>
      </c>
      <c r="F756" s="1" t="s">
        <v>4087</v>
      </c>
      <c r="G756" s="1" t="s">
        <v>4088</v>
      </c>
      <c r="H756" s="1" t="s">
        <v>1183</v>
      </c>
      <c r="I756" s="1" t="s">
        <v>4089</v>
      </c>
      <c r="J756" s="1" t="s">
        <v>4210</v>
      </c>
      <c r="K756" s="1" t="s">
        <v>32</v>
      </c>
      <c r="L756" s="1" t="s">
        <v>32</v>
      </c>
      <c r="M756" s="1" t="s">
        <v>45</v>
      </c>
      <c r="N756" s="1" t="s">
        <v>46</v>
      </c>
      <c r="O756" s="1" t="s">
        <v>4211</v>
      </c>
      <c r="P756" s="1" t="s">
        <v>782</v>
      </c>
      <c r="Q756" s="1" t="s">
        <v>64</v>
      </c>
      <c r="R756" s="1" t="s">
        <v>602</v>
      </c>
      <c r="S756" s="1" t="str">
        <f t="shared" si="23"/>
        <v>BERRIOS GALLEGOS, MARIA ELENA</v>
      </c>
      <c r="T756" s="1" t="s">
        <v>63</v>
      </c>
      <c r="U756" s="1" t="s">
        <v>51</v>
      </c>
      <c r="V756" s="1" t="s">
        <v>52</v>
      </c>
      <c r="W756" s="1" t="s">
        <v>4212</v>
      </c>
      <c r="X756" s="3">
        <v>24193</v>
      </c>
      <c r="Y756" s="1" t="s">
        <v>4213</v>
      </c>
      <c r="AB756" s="1" t="s">
        <v>41</v>
      </c>
      <c r="AC756" s="1" t="s">
        <v>42</v>
      </c>
      <c r="AD756" s="1" t="s">
        <v>43</v>
      </c>
    </row>
    <row r="757" spans="1:30" x14ac:dyDescent="0.2">
      <c r="A757" s="1" t="str">
        <f t="shared" si="22"/>
        <v>1118114441E1</v>
      </c>
      <c r="B757" s="1" t="s">
        <v>28</v>
      </c>
      <c r="C757" s="1" t="s">
        <v>29</v>
      </c>
      <c r="D757" s="1" t="s">
        <v>30</v>
      </c>
      <c r="E757" s="1" t="s">
        <v>31</v>
      </c>
      <c r="F757" s="1" t="s">
        <v>4087</v>
      </c>
      <c r="G757" s="1" t="s">
        <v>4088</v>
      </c>
      <c r="H757" s="1" t="s">
        <v>1183</v>
      </c>
      <c r="I757" s="1" t="s">
        <v>4089</v>
      </c>
      <c r="J757" s="1" t="s">
        <v>4214</v>
      </c>
      <c r="K757" s="1" t="s">
        <v>32</v>
      </c>
      <c r="L757" s="1" t="s">
        <v>32</v>
      </c>
      <c r="M757" s="1" t="s">
        <v>45</v>
      </c>
      <c r="N757" s="1" t="s">
        <v>46</v>
      </c>
      <c r="O757" s="1" t="s">
        <v>56</v>
      </c>
      <c r="P757" s="1" t="s">
        <v>134</v>
      </c>
      <c r="Q757" s="1" t="s">
        <v>113</v>
      </c>
      <c r="R757" s="1" t="s">
        <v>4215</v>
      </c>
      <c r="S757" s="1" t="str">
        <f t="shared" si="23"/>
        <v>FLORES CHAMBI, ANGEL ALFONSO</v>
      </c>
      <c r="T757" s="1" t="s">
        <v>50</v>
      </c>
      <c r="U757" s="1" t="s">
        <v>51</v>
      </c>
      <c r="V757" s="1" t="s">
        <v>52</v>
      </c>
      <c r="W757" s="1" t="s">
        <v>4216</v>
      </c>
      <c r="X757" s="3">
        <v>19555</v>
      </c>
      <c r="Y757" s="1" t="s">
        <v>4217</v>
      </c>
      <c r="AB757" s="1" t="s">
        <v>41</v>
      </c>
      <c r="AC757" s="1" t="s">
        <v>42</v>
      </c>
      <c r="AD757" s="1" t="s">
        <v>43</v>
      </c>
    </row>
    <row r="758" spans="1:30" x14ac:dyDescent="0.2">
      <c r="A758" s="1" t="str">
        <f t="shared" si="22"/>
        <v>1118114441E3</v>
      </c>
      <c r="B758" s="1" t="s">
        <v>28</v>
      </c>
      <c r="C758" s="1" t="s">
        <v>29</v>
      </c>
      <c r="D758" s="1" t="s">
        <v>30</v>
      </c>
      <c r="E758" s="1" t="s">
        <v>31</v>
      </c>
      <c r="F758" s="1" t="s">
        <v>4087</v>
      </c>
      <c r="G758" s="1" t="s">
        <v>4088</v>
      </c>
      <c r="H758" s="1" t="s">
        <v>1183</v>
      </c>
      <c r="I758" s="1" t="s">
        <v>4089</v>
      </c>
      <c r="J758" s="1" t="s">
        <v>4218</v>
      </c>
      <c r="K758" s="1" t="s">
        <v>32</v>
      </c>
      <c r="L758" s="1" t="s">
        <v>32</v>
      </c>
      <c r="M758" s="1" t="s">
        <v>45</v>
      </c>
      <c r="N758" s="1" t="s">
        <v>46</v>
      </c>
      <c r="O758" s="1" t="s">
        <v>56</v>
      </c>
      <c r="P758" s="1" t="s">
        <v>134</v>
      </c>
      <c r="Q758" s="1" t="s">
        <v>210</v>
      </c>
      <c r="R758" s="1" t="s">
        <v>4219</v>
      </c>
      <c r="S758" s="1" t="str">
        <f t="shared" si="23"/>
        <v>FLORES PORTUGAL, MARLENE MARISOL</v>
      </c>
      <c r="T758" s="1" t="s">
        <v>50</v>
      </c>
      <c r="U758" s="1" t="s">
        <v>51</v>
      </c>
      <c r="V758" s="1" t="s">
        <v>52</v>
      </c>
      <c r="W758" s="1" t="s">
        <v>4220</v>
      </c>
      <c r="X758" s="3">
        <v>26134</v>
      </c>
      <c r="Y758" s="1" t="s">
        <v>4221</v>
      </c>
      <c r="AB758" s="1" t="s">
        <v>41</v>
      </c>
      <c r="AC758" s="1" t="s">
        <v>42</v>
      </c>
      <c r="AD758" s="1" t="s">
        <v>43</v>
      </c>
    </row>
    <row r="759" spans="1:30" x14ac:dyDescent="0.2">
      <c r="A759" s="1" t="str">
        <f t="shared" si="22"/>
        <v>1118114441E4</v>
      </c>
      <c r="B759" s="1" t="s">
        <v>28</v>
      </c>
      <c r="C759" s="1" t="s">
        <v>29</v>
      </c>
      <c r="D759" s="1" t="s">
        <v>30</v>
      </c>
      <c r="E759" s="1" t="s">
        <v>31</v>
      </c>
      <c r="F759" s="1" t="s">
        <v>4087</v>
      </c>
      <c r="G759" s="1" t="s">
        <v>4088</v>
      </c>
      <c r="H759" s="1" t="s">
        <v>1183</v>
      </c>
      <c r="I759" s="1" t="s">
        <v>4089</v>
      </c>
      <c r="J759" s="1" t="s">
        <v>4222</v>
      </c>
      <c r="K759" s="1" t="s">
        <v>32</v>
      </c>
      <c r="L759" s="1" t="s">
        <v>32</v>
      </c>
      <c r="M759" s="1" t="s">
        <v>45</v>
      </c>
      <c r="N759" s="1" t="s">
        <v>46</v>
      </c>
      <c r="O759" s="1" t="s">
        <v>56</v>
      </c>
      <c r="P759" s="1" t="s">
        <v>134</v>
      </c>
      <c r="Q759" s="1" t="s">
        <v>726</v>
      </c>
      <c r="R759" s="1" t="s">
        <v>4223</v>
      </c>
      <c r="S759" s="1" t="str">
        <f t="shared" si="23"/>
        <v>FLORES QUIJO, MARTIN TEOBALDO</v>
      </c>
      <c r="T759" s="1" t="s">
        <v>50</v>
      </c>
      <c r="U759" s="1" t="s">
        <v>51</v>
      </c>
      <c r="V759" s="1" t="s">
        <v>52</v>
      </c>
      <c r="W759" s="1" t="s">
        <v>4224</v>
      </c>
      <c r="X759" s="3">
        <v>23559</v>
      </c>
      <c r="Y759" s="1" t="s">
        <v>4225</v>
      </c>
      <c r="AB759" s="1" t="s">
        <v>41</v>
      </c>
      <c r="AC759" s="1" t="s">
        <v>42</v>
      </c>
      <c r="AD759" s="1" t="s">
        <v>43</v>
      </c>
    </row>
    <row r="760" spans="1:30" x14ac:dyDescent="0.2">
      <c r="A760" s="1" t="str">
        <f t="shared" si="22"/>
        <v>1118114441E5</v>
      </c>
      <c r="B760" s="1" t="s">
        <v>28</v>
      </c>
      <c r="C760" s="1" t="s">
        <v>29</v>
      </c>
      <c r="D760" s="1" t="s">
        <v>30</v>
      </c>
      <c r="E760" s="1" t="s">
        <v>31</v>
      </c>
      <c r="F760" s="1" t="s">
        <v>4087</v>
      </c>
      <c r="G760" s="1" t="s">
        <v>4088</v>
      </c>
      <c r="H760" s="1" t="s">
        <v>1183</v>
      </c>
      <c r="I760" s="1" t="s">
        <v>4089</v>
      </c>
      <c r="J760" s="1" t="s">
        <v>4226</v>
      </c>
      <c r="K760" s="1" t="s">
        <v>32</v>
      </c>
      <c r="L760" s="1" t="s">
        <v>32</v>
      </c>
      <c r="M760" s="1" t="s">
        <v>45</v>
      </c>
      <c r="N760" s="1" t="s">
        <v>46</v>
      </c>
      <c r="O760" s="1" t="s">
        <v>56</v>
      </c>
      <c r="P760" s="1" t="s">
        <v>134</v>
      </c>
      <c r="Q760" s="1" t="s">
        <v>161</v>
      </c>
      <c r="R760" s="1" t="s">
        <v>4227</v>
      </c>
      <c r="S760" s="1" t="str">
        <f t="shared" si="23"/>
        <v>FLORES RAMOS, HUGO LEONARDO</v>
      </c>
      <c r="T760" s="1" t="s">
        <v>50</v>
      </c>
      <c r="U760" s="1" t="s">
        <v>51</v>
      </c>
      <c r="V760" s="1" t="s">
        <v>52</v>
      </c>
      <c r="W760" s="1" t="s">
        <v>4228</v>
      </c>
      <c r="X760" s="3">
        <v>21894</v>
      </c>
      <c r="Y760" s="1" t="s">
        <v>4229</v>
      </c>
      <c r="AB760" s="1" t="s">
        <v>41</v>
      </c>
      <c r="AC760" s="1" t="s">
        <v>42</v>
      </c>
      <c r="AD760" s="1" t="s">
        <v>43</v>
      </c>
    </row>
    <row r="761" spans="1:30" x14ac:dyDescent="0.2">
      <c r="A761" s="1" t="str">
        <f t="shared" si="22"/>
        <v>1118114441E6</v>
      </c>
      <c r="B761" s="1" t="s">
        <v>28</v>
      </c>
      <c r="C761" s="1" t="s">
        <v>29</v>
      </c>
      <c r="D761" s="1" t="s">
        <v>30</v>
      </c>
      <c r="E761" s="1" t="s">
        <v>31</v>
      </c>
      <c r="F761" s="1" t="s">
        <v>4087</v>
      </c>
      <c r="G761" s="1" t="s">
        <v>4088</v>
      </c>
      <c r="H761" s="1" t="s">
        <v>1183</v>
      </c>
      <c r="I761" s="1" t="s">
        <v>4089</v>
      </c>
      <c r="J761" s="1" t="s">
        <v>4230</v>
      </c>
      <c r="K761" s="1" t="s">
        <v>32</v>
      </c>
      <c r="L761" s="1" t="s">
        <v>32</v>
      </c>
      <c r="M761" s="1" t="s">
        <v>45</v>
      </c>
      <c r="N761" s="1" t="s">
        <v>46</v>
      </c>
      <c r="O761" s="1" t="s">
        <v>4231</v>
      </c>
      <c r="P761" s="1" t="s">
        <v>4232</v>
      </c>
      <c r="Q761" s="1" t="s">
        <v>47</v>
      </c>
      <c r="R761" s="1" t="s">
        <v>4233</v>
      </c>
      <c r="S761" s="1" t="str">
        <f t="shared" si="23"/>
        <v>YUJRA SERRUTO, ALBERTO FELIX</v>
      </c>
      <c r="T761" s="1" t="s">
        <v>55</v>
      </c>
      <c r="U761" s="1" t="s">
        <v>51</v>
      </c>
      <c r="V761" s="1" t="s">
        <v>52</v>
      </c>
      <c r="W761" s="1" t="s">
        <v>4234</v>
      </c>
      <c r="X761" s="3">
        <v>20689</v>
      </c>
      <c r="Y761" s="1" t="s">
        <v>4235</v>
      </c>
      <c r="AB761" s="1" t="s">
        <v>41</v>
      </c>
      <c r="AC761" s="1" t="s">
        <v>42</v>
      </c>
      <c r="AD761" s="1" t="s">
        <v>43</v>
      </c>
    </row>
    <row r="762" spans="1:30" x14ac:dyDescent="0.2">
      <c r="A762" s="1" t="str">
        <f t="shared" si="22"/>
        <v>1118114441E8</v>
      </c>
      <c r="B762" s="1" t="s">
        <v>28</v>
      </c>
      <c r="C762" s="1" t="s">
        <v>29</v>
      </c>
      <c r="D762" s="1" t="s">
        <v>30</v>
      </c>
      <c r="E762" s="1" t="s">
        <v>31</v>
      </c>
      <c r="F762" s="1" t="s">
        <v>4087</v>
      </c>
      <c r="G762" s="1" t="s">
        <v>4088</v>
      </c>
      <c r="H762" s="1" t="s">
        <v>1183</v>
      </c>
      <c r="I762" s="1" t="s">
        <v>4089</v>
      </c>
      <c r="J762" s="1" t="s">
        <v>4236</v>
      </c>
      <c r="K762" s="1" t="s">
        <v>32</v>
      </c>
      <c r="L762" s="1" t="s">
        <v>32</v>
      </c>
      <c r="M762" s="1" t="s">
        <v>45</v>
      </c>
      <c r="N762" s="1" t="s">
        <v>46</v>
      </c>
      <c r="O762" s="1" t="s">
        <v>56</v>
      </c>
      <c r="P762" s="1" t="s">
        <v>267</v>
      </c>
      <c r="Q762" s="1" t="s">
        <v>73</v>
      </c>
      <c r="R762" s="1" t="s">
        <v>4124</v>
      </c>
      <c r="S762" s="1" t="str">
        <f t="shared" si="23"/>
        <v>GINEZ CHOQUE, EDILBERTO SERGIO</v>
      </c>
      <c r="T762" s="1" t="s">
        <v>38</v>
      </c>
      <c r="U762" s="1" t="s">
        <v>51</v>
      </c>
      <c r="V762" s="1" t="s">
        <v>891</v>
      </c>
      <c r="W762" s="1" t="s">
        <v>4125</v>
      </c>
      <c r="X762" s="3">
        <v>24785</v>
      </c>
      <c r="Y762" s="1" t="s">
        <v>4126</v>
      </c>
      <c r="Z762" s="3">
        <v>42795</v>
      </c>
      <c r="AA762" s="3">
        <v>43100</v>
      </c>
      <c r="AB762" s="1" t="s">
        <v>41</v>
      </c>
      <c r="AC762" s="1" t="s">
        <v>42</v>
      </c>
      <c r="AD762" s="1" t="s">
        <v>43</v>
      </c>
    </row>
    <row r="763" spans="1:30" x14ac:dyDescent="0.2">
      <c r="A763" s="1" t="str">
        <f t="shared" si="22"/>
        <v>1118114441E8</v>
      </c>
      <c r="B763" s="1" t="s">
        <v>28</v>
      </c>
      <c r="C763" s="1" t="s">
        <v>29</v>
      </c>
      <c r="D763" s="1" t="s">
        <v>30</v>
      </c>
      <c r="E763" s="1" t="s">
        <v>31</v>
      </c>
      <c r="F763" s="1" t="s">
        <v>4087</v>
      </c>
      <c r="G763" s="1" t="s">
        <v>4088</v>
      </c>
      <c r="H763" s="1" t="s">
        <v>1183</v>
      </c>
      <c r="I763" s="1" t="s">
        <v>4089</v>
      </c>
      <c r="J763" s="1" t="s">
        <v>4236</v>
      </c>
      <c r="K763" s="1" t="s">
        <v>32</v>
      </c>
      <c r="L763" s="1" t="s">
        <v>32</v>
      </c>
      <c r="M763" s="1" t="s">
        <v>45</v>
      </c>
      <c r="N763" s="1" t="s">
        <v>66</v>
      </c>
      <c r="O763" s="1" t="s">
        <v>4237</v>
      </c>
      <c r="P763" s="1" t="s">
        <v>402</v>
      </c>
      <c r="Q763" s="1" t="s">
        <v>114</v>
      </c>
      <c r="R763" s="1" t="s">
        <v>4238</v>
      </c>
      <c r="S763" s="1" t="str">
        <f t="shared" si="23"/>
        <v>RAMIREZ MAMANI, BELIA</v>
      </c>
      <c r="T763" s="1" t="s">
        <v>69</v>
      </c>
      <c r="U763" s="1" t="s">
        <v>51</v>
      </c>
      <c r="V763" s="1" t="s">
        <v>52</v>
      </c>
      <c r="W763" s="1" t="s">
        <v>4239</v>
      </c>
      <c r="X763" s="3">
        <v>29866</v>
      </c>
      <c r="Y763" s="1" t="s">
        <v>4240</v>
      </c>
      <c r="Z763" s="3">
        <v>42795</v>
      </c>
      <c r="AA763" s="3">
        <v>43100</v>
      </c>
      <c r="AB763" s="1" t="s">
        <v>324</v>
      </c>
      <c r="AC763" s="1" t="s">
        <v>71</v>
      </c>
      <c r="AD763" s="1" t="s">
        <v>43</v>
      </c>
    </row>
    <row r="764" spans="1:30" x14ac:dyDescent="0.2">
      <c r="A764" s="1" t="str">
        <f t="shared" si="22"/>
        <v>1118114451E0</v>
      </c>
      <c r="B764" s="1" t="s">
        <v>28</v>
      </c>
      <c r="C764" s="1" t="s">
        <v>29</v>
      </c>
      <c r="D764" s="1" t="s">
        <v>30</v>
      </c>
      <c r="E764" s="1" t="s">
        <v>31</v>
      </c>
      <c r="F764" s="1" t="s">
        <v>4087</v>
      </c>
      <c r="G764" s="1" t="s">
        <v>4088</v>
      </c>
      <c r="H764" s="1" t="s">
        <v>1183</v>
      </c>
      <c r="I764" s="1" t="s">
        <v>4089</v>
      </c>
      <c r="J764" s="1" t="s">
        <v>4241</v>
      </c>
      <c r="K764" s="1" t="s">
        <v>32</v>
      </c>
      <c r="L764" s="1" t="s">
        <v>32</v>
      </c>
      <c r="M764" s="1" t="s">
        <v>45</v>
      </c>
      <c r="N764" s="1" t="s">
        <v>46</v>
      </c>
      <c r="O764" s="1" t="s">
        <v>56</v>
      </c>
      <c r="P764" s="1" t="s">
        <v>890</v>
      </c>
      <c r="Q764" s="1" t="s">
        <v>94</v>
      </c>
      <c r="R764" s="1" t="s">
        <v>4242</v>
      </c>
      <c r="S764" s="1" t="str">
        <f t="shared" si="23"/>
        <v>MELENDEZ CARBAJAL, CARMELA</v>
      </c>
      <c r="T764" s="1" t="s">
        <v>50</v>
      </c>
      <c r="U764" s="1" t="s">
        <v>51</v>
      </c>
      <c r="V764" s="1" t="s">
        <v>52</v>
      </c>
      <c r="W764" s="1" t="s">
        <v>4243</v>
      </c>
      <c r="X764" s="3">
        <v>21382</v>
      </c>
      <c r="Y764" s="1" t="s">
        <v>4244</v>
      </c>
      <c r="AB764" s="1" t="s">
        <v>41</v>
      </c>
      <c r="AC764" s="1" t="s">
        <v>42</v>
      </c>
      <c r="AD764" s="1" t="s">
        <v>43</v>
      </c>
    </row>
    <row r="765" spans="1:30" x14ac:dyDescent="0.2">
      <c r="A765" s="1" t="str">
        <f t="shared" si="22"/>
        <v>1118114451E1</v>
      </c>
      <c r="B765" s="1" t="s">
        <v>28</v>
      </c>
      <c r="C765" s="1" t="s">
        <v>29</v>
      </c>
      <c r="D765" s="1" t="s">
        <v>30</v>
      </c>
      <c r="E765" s="1" t="s">
        <v>31</v>
      </c>
      <c r="F765" s="1" t="s">
        <v>4087</v>
      </c>
      <c r="G765" s="1" t="s">
        <v>4088</v>
      </c>
      <c r="H765" s="1" t="s">
        <v>1183</v>
      </c>
      <c r="I765" s="1" t="s">
        <v>4089</v>
      </c>
      <c r="J765" s="1" t="s">
        <v>4245</v>
      </c>
      <c r="K765" s="1" t="s">
        <v>32</v>
      </c>
      <c r="L765" s="1" t="s">
        <v>32</v>
      </c>
      <c r="M765" s="1" t="s">
        <v>45</v>
      </c>
      <c r="N765" s="1" t="s">
        <v>46</v>
      </c>
      <c r="O765" s="1" t="s">
        <v>56</v>
      </c>
      <c r="P765" s="1" t="s">
        <v>295</v>
      </c>
      <c r="Q765" s="1" t="s">
        <v>134</v>
      </c>
      <c r="R765" s="1" t="s">
        <v>1110</v>
      </c>
      <c r="S765" s="1" t="str">
        <f t="shared" si="23"/>
        <v>GORDILLO FLORES, DANITZA</v>
      </c>
      <c r="T765" s="1" t="s">
        <v>63</v>
      </c>
      <c r="U765" s="1" t="s">
        <v>51</v>
      </c>
      <c r="V765" s="1" t="s">
        <v>52</v>
      </c>
      <c r="W765" s="1" t="s">
        <v>4246</v>
      </c>
      <c r="X765" s="3">
        <v>23331</v>
      </c>
      <c r="Y765" s="1" t="s">
        <v>4247</v>
      </c>
      <c r="AB765" s="1" t="s">
        <v>41</v>
      </c>
      <c r="AC765" s="1" t="s">
        <v>42</v>
      </c>
      <c r="AD765" s="1" t="s">
        <v>43</v>
      </c>
    </row>
    <row r="766" spans="1:30" x14ac:dyDescent="0.2">
      <c r="A766" s="1" t="str">
        <f t="shared" si="22"/>
        <v>1118114451E4</v>
      </c>
      <c r="B766" s="1" t="s">
        <v>28</v>
      </c>
      <c r="C766" s="1" t="s">
        <v>29</v>
      </c>
      <c r="D766" s="1" t="s">
        <v>30</v>
      </c>
      <c r="E766" s="1" t="s">
        <v>31</v>
      </c>
      <c r="F766" s="1" t="s">
        <v>4087</v>
      </c>
      <c r="G766" s="1" t="s">
        <v>4088</v>
      </c>
      <c r="H766" s="1" t="s">
        <v>1183</v>
      </c>
      <c r="I766" s="1" t="s">
        <v>4089</v>
      </c>
      <c r="J766" s="1" t="s">
        <v>4248</v>
      </c>
      <c r="K766" s="1" t="s">
        <v>32</v>
      </c>
      <c r="L766" s="1" t="s">
        <v>32</v>
      </c>
      <c r="M766" s="1" t="s">
        <v>45</v>
      </c>
      <c r="N766" s="1" t="s">
        <v>46</v>
      </c>
      <c r="O766" s="1" t="s">
        <v>56</v>
      </c>
      <c r="P766" s="1" t="s">
        <v>715</v>
      </c>
      <c r="Q766" s="1" t="s">
        <v>807</v>
      </c>
      <c r="R766" s="1" t="s">
        <v>1050</v>
      </c>
      <c r="S766" s="1" t="str">
        <f t="shared" si="23"/>
        <v>LAQUISE GALARZA, GERARDO</v>
      </c>
      <c r="T766" s="1" t="s">
        <v>55</v>
      </c>
      <c r="U766" s="1" t="s">
        <v>51</v>
      </c>
      <c r="V766" s="1" t="s">
        <v>52</v>
      </c>
      <c r="W766" s="1" t="s">
        <v>4249</v>
      </c>
      <c r="X766" s="3">
        <v>23276</v>
      </c>
      <c r="Y766" s="1" t="s">
        <v>4250</v>
      </c>
      <c r="AB766" s="1" t="s">
        <v>41</v>
      </c>
      <c r="AC766" s="1" t="s">
        <v>42</v>
      </c>
      <c r="AD766" s="1" t="s">
        <v>43</v>
      </c>
    </row>
    <row r="767" spans="1:30" x14ac:dyDescent="0.2">
      <c r="A767" s="1" t="str">
        <f t="shared" si="22"/>
        <v>1118114451E5</v>
      </c>
      <c r="B767" s="1" t="s">
        <v>28</v>
      </c>
      <c r="C767" s="1" t="s">
        <v>29</v>
      </c>
      <c r="D767" s="1" t="s">
        <v>30</v>
      </c>
      <c r="E767" s="1" t="s">
        <v>31</v>
      </c>
      <c r="F767" s="1" t="s">
        <v>4087</v>
      </c>
      <c r="G767" s="1" t="s">
        <v>4088</v>
      </c>
      <c r="H767" s="1" t="s">
        <v>1183</v>
      </c>
      <c r="I767" s="1" t="s">
        <v>4089</v>
      </c>
      <c r="J767" s="1" t="s">
        <v>4251</v>
      </c>
      <c r="K767" s="1" t="s">
        <v>32</v>
      </c>
      <c r="L767" s="1" t="s">
        <v>32</v>
      </c>
      <c r="M767" s="1" t="s">
        <v>45</v>
      </c>
      <c r="N767" s="1" t="s">
        <v>46</v>
      </c>
      <c r="O767" s="1" t="s">
        <v>56</v>
      </c>
      <c r="P767" s="1" t="s">
        <v>422</v>
      </c>
      <c r="Q767" s="1" t="s">
        <v>4252</v>
      </c>
      <c r="R767" s="1" t="s">
        <v>4253</v>
      </c>
      <c r="S767" s="1" t="str">
        <f t="shared" si="23"/>
        <v>LAZO GAMERO, MARIA JESUS ROSARIO</v>
      </c>
      <c r="T767" s="1" t="s">
        <v>50</v>
      </c>
      <c r="U767" s="1" t="s">
        <v>51</v>
      </c>
      <c r="V767" s="1" t="s">
        <v>52</v>
      </c>
      <c r="W767" s="1" t="s">
        <v>4254</v>
      </c>
      <c r="X767" s="3">
        <v>22821</v>
      </c>
      <c r="Y767" s="1" t="s">
        <v>4255</v>
      </c>
      <c r="AB767" s="1" t="s">
        <v>41</v>
      </c>
      <c r="AC767" s="1" t="s">
        <v>42</v>
      </c>
      <c r="AD767" s="1" t="s">
        <v>43</v>
      </c>
    </row>
    <row r="768" spans="1:30" x14ac:dyDescent="0.2">
      <c r="A768" s="1" t="str">
        <f t="shared" si="22"/>
        <v>1118114451E7</v>
      </c>
      <c r="B768" s="1" t="s">
        <v>28</v>
      </c>
      <c r="C768" s="1" t="s">
        <v>29</v>
      </c>
      <c r="D768" s="1" t="s">
        <v>30</v>
      </c>
      <c r="E768" s="1" t="s">
        <v>31</v>
      </c>
      <c r="F768" s="1" t="s">
        <v>4087</v>
      </c>
      <c r="G768" s="1" t="s">
        <v>4088</v>
      </c>
      <c r="H768" s="1" t="s">
        <v>1183</v>
      </c>
      <c r="I768" s="1" t="s">
        <v>4089</v>
      </c>
      <c r="J768" s="1" t="s">
        <v>4256</v>
      </c>
      <c r="K768" s="1" t="s">
        <v>32</v>
      </c>
      <c r="L768" s="1" t="s">
        <v>32</v>
      </c>
      <c r="M768" s="1" t="s">
        <v>45</v>
      </c>
      <c r="N768" s="1" t="s">
        <v>46</v>
      </c>
      <c r="O768" s="1" t="s">
        <v>56</v>
      </c>
      <c r="P768" s="1" t="s">
        <v>4257</v>
      </c>
      <c r="Q768" s="1" t="s">
        <v>142</v>
      </c>
      <c r="R768" s="1" t="s">
        <v>4258</v>
      </c>
      <c r="S768" s="1" t="str">
        <f t="shared" si="23"/>
        <v>LUZA PALOMINO, JUAN RUBEN</v>
      </c>
      <c r="T768" s="1" t="s">
        <v>55</v>
      </c>
      <c r="U768" s="1" t="s">
        <v>51</v>
      </c>
      <c r="V768" s="1" t="s">
        <v>52</v>
      </c>
      <c r="W768" s="1" t="s">
        <v>4259</v>
      </c>
      <c r="X768" s="3">
        <v>20490</v>
      </c>
      <c r="Y768" s="1" t="s">
        <v>4260</v>
      </c>
      <c r="AB768" s="1" t="s">
        <v>41</v>
      </c>
      <c r="AC768" s="1" t="s">
        <v>42</v>
      </c>
      <c r="AD768" s="1" t="s">
        <v>43</v>
      </c>
    </row>
    <row r="769" spans="1:30" x14ac:dyDescent="0.2">
      <c r="A769" s="1" t="str">
        <f t="shared" si="22"/>
        <v>1118114451E8</v>
      </c>
      <c r="B769" s="1" t="s">
        <v>28</v>
      </c>
      <c r="C769" s="1" t="s">
        <v>29</v>
      </c>
      <c r="D769" s="1" t="s">
        <v>30</v>
      </c>
      <c r="E769" s="1" t="s">
        <v>31</v>
      </c>
      <c r="F769" s="1" t="s">
        <v>4087</v>
      </c>
      <c r="G769" s="1" t="s">
        <v>4088</v>
      </c>
      <c r="H769" s="1" t="s">
        <v>1183</v>
      </c>
      <c r="I769" s="1" t="s">
        <v>4089</v>
      </c>
      <c r="J769" s="1" t="s">
        <v>4261</v>
      </c>
      <c r="K769" s="1" t="s">
        <v>32</v>
      </c>
      <c r="L769" s="1" t="s">
        <v>32</v>
      </c>
      <c r="M769" s="1" t="s">
        <v>45</v>
      </c>
      <c r="N769" s="1" t="s">
        <v>46</v>
      </c>
      <c r="O769" s="1" t="s">
        <v>56</v>
      </c>
      <c r="P769" s="1" t="s">
        <v>114</v>
      </c>
      <c r="Q769" s="1" t="s">
        <v>168</v>
      </c>
      <c r="R769" s="1" t="s">
        <v>4262</v>
      </c>
      <c r="S769" s="1" t="str">
        <f t="shared" si="23"/>
        <v>MAMANI CHURA, GERMAN ANTONIO</v>
      </c>
      <c r="T769" s="1" t="s">
        <v>55</v>
      </c>
      <c r="U769" s="1" t="s">
        <v>51</v>
      </c>
      <c r="V769" s="1" t="s">
        <v>52</v>
      </c>
      <c r="W769" s="1" t="s">
        <v>4263</v>
      </c>
      <c r="X769" s="3">
        <v>22565</v>
      </c>
      <c r="Y769" s="1" t="s">
        <v>4264</v>
      </c>
      <c r="AB769" s="1" t="s">
        <v>41</v>
      </c>
      <c r="AC769" s="1" t="s">
        <v>42</v>
      </c>
      <c r="AD769" s="1" t="s">
        <v>43</v>
      </c>
    </row>
    <row r="770" spans="1:30" x14ac:dyDescent="0.2">
      <c r="A770" s="1" t="str">
        <f t="shared" si="22"/>
        <v>1118114461E0</v>
      </c>
      <c r="B770" s="1" t="s">
        <v>28</v>
      </c>
      <c r="C770" s="1" t="s">
        <v>29</v>
      </c>
      <c r="D770" s="1" t="s">
        <v>30</v>
      </c>
      <c r="E770" s="1" t="s">
        <v>31</v>
      </c>
      <c r="F770" s="1" t="s">
        <v>4087</v>
      </c>
      <c r="G770" s="1" t="s">
        <v>4088</v>
      </c>
      <c r="H770" s="1" t="s">
        <v>1183</v>
      </c>
      <c r="I770" s="1" t="s">
        <v>4089</v>
      </c>
      <c r="J770" s="1" t="s">
        <v>4265</v>
      </c>
      <c r="K770" s="1" t="s">
        <v>32</v>
      </c>
      <c r="L770" s="1" t="s">
        <v>32</v>
      </c>
      <c r="M770" s="1" t="s">
        <v>45</v>
      </c>
      <c r="N770" s="1" t="s">
        <v>46</v>
      </c>
      <c r="O770" s="1" t="s">
        <v>56</v>
      </c>
      <c r="P770" s="1" t="s">
        <v>145</v>
      </c>
      <c r="Q770" s="1" t="s">
        <v>82</v>
      </c>
      <c r="R770" s="1" t="s">
        <v>961</v>
      </c>
      <c r="S770" s="1" t="str">
        <f t="shared" si="23"/>
        <v>PINO QUISPE, ANGEL</v>
      </c>
      <c r="T770" s="1" t="s">
        <v>63</v>
      </c>
      <c r="U770" s="1" t="s">
        <v>51</v>
      </c>
      <c r="V770" s="1" t="s">
        <v>52</v>
      </c>
      <c r="W770" s="1" t="s">
        <v>4266</v>
      </c>
      <c r="X770" s="3">
        <v>26878</v>
      </c>
      <c r="Y770" s="1" t="s">
        <v>4267</v>
      </c>
      <c r="AB770" s="1" t="s">
        <v>41</v>
      </c>
      <c r="AC770" s="1" t="s">
        <v>42</v>
      </c>
      <c r="AD770" s="1" t="s">
        <v>43</v>
      </c>
    </row>
    <row r="771" spans="1:30" x14ac:dyDescent="0.2">
      <c r="A771" s="1" t="str">
        <f t="shared" si="22"/>
        <v>1118114461E7</v>
      </c>
      <c r="B771" s="1" t="s">
        <v>28</v>
      </c>
      <c r="C771" s="1" t="s">
        <v>29</v>
      </c>
      <c r="D771" s="1" t="s">
        <v>30</v>
      </c>
      <c r="E771" s="1" t="s">
        <v>31</v>
      </c>
      <c r="F771" s="1" t="s">
        <v>4087</v>
      </c>
      <c r="G771" s="1" t="s">
        <v>4088</v>
      </c>
      <c r="H771" s="1" t="s">
        <v>1183</v>
      </c>
      <c r="I771" s="1" t="s">
        <v>4089</v>
      </c>
      <c r="J771" s="1" t="s">
        <v>4268</v>
      </c>
      <c r="K771" s="1" t="s">
        <v>32</v>
      </c>
      <c r="L771" s="1" t="s">
        <v>32</v>
      </c>
      <c r="M771" s="1" t="s">
        <v>45</v>
      </c>
      <c r="N771" s="1" t="s">
        <v>46</v>
      </c>
      <c r="O771" s="1" t="s">
        <v>56</v>
      </c>
      <c r="P771" s="1" t="s">
        <v>768</v>
      </c>
      <c r="Q771" s="1" t="s">
        <v>114</v>
      </c>
      <c r="R771" s="1" t="s">
        <v>1101</v>
      </c>
      <c r="S771" s="1" t="str">
        <f t="shared" si="23"/>
        <v>PARISUAÑA MAMANI, MARCIAL</v>
      </c>
      <c r="T771" s="1" t="s">
        <v>55</v>
      </c>
      <c r="U771" s="1" t="s">
        <v>51</v>
      </c>
      <c r="V771" s="1" t="s">
        <v>52</v>
      </c>
      <c r="W771" s="1" t="s">
        <v>4269</v>
      </c>
      <c r="X771" s="3">
        <v>21239</v>
      </c>
      <c r="Y771" s="1" t="s">
        <v>4270</v>
      </c>
      <c r="AB771" s="1" t="s">
        <v>41</v>
      </c>
      <c r="AC771" s="1" t="s">
        <v>42</v>
      </c>
      <c r="AD771" s="1" t="s">
        <v>43</v>
      </c>
    </row>
    <row r="772" spans="1:30" x14ac:dyDescent="0.2">
      <c r="A772" s="1" t="str">
        <f t="shared" ref="A772:A835" si="24">J772</f>
        <v>1118114461E8</v>
      </c>
      <c r="B772" s="1" t="s">
        <v>28</v>
      </c>
      <c r="C772" s="1" t="s">
        <v>29</v>
      </c>
      <c r="D772" s="1" t="s">
        <v>30</v>
      </c>
      <c r="E772" s="1" t="s">
        <v>31</v>
      </c>
      <c r="F772" s="1" t="s">
        <v>4087</v>
      </c>
      <c r="G772" s="1" t="s">
        <v>4088</v>
      </c>
      <c r="H772" s="1" t="s">
        <v>1183</v>
      </c>
      <c r="I772" s="1" t="s">
        <v>4089</v>
      </c>
      <c r="J772" s="1" t="s">
        <v>4271</v>
      </c>
      <c r="K772" s="1" t="s">
        <v>32</v>
      </c>
      <c r="L772" s="1" t="s">
        <v>32</v>
      </c>
      <c r="M772" s="1" t="s">
        <v>45</v>
      </c>
      <c r="N772" s="1" t="s">
        <v>66</v>
      </c>
      <c r="O772" s="1" t="s">
        <v>4272</v>
      </c>
      <c r="P772" s="1" t="s">
        <v>4273</v>
      </c>
      <c r="Q772" s="1" t="s">
        <v>82</v>
      </c>
      <c r="R772" s="1" t="s">
        <v>923</v>
      </c>
      <c r="S772" s="1" t="str">
        <f t="shared" ref="S772:S835" si="25">CONCATENATE(P772," ",Q772,", ",R772)</f>
        <v>PAYVA QUISPE, JOSE ALBERTO</v>
      </c>
      <c r="T772" s="1" t="s">
        <v>69</v>
      </c>
      <c r="U772" s="1" t="s">
        <v>51</v>
      </c>
      <c r="V772" s="1" t="s">
        <v>52</v>
      </c>
      <c r="W772" s="1" t="s">
        <v>4274</v>
      </c>
      <c r="X772" s="3">
        <v>29853</v>
      </c>
      <c r="Y772" s="1" t="s">
        <v>4275</v>
      </c>
      <c r="Z772" s="3">
        <v>42795</v>
      </c>
      <c r="AA772" s="3">
        <v>43100</v>
      </c>
      <c r="AB772" s="1" t="s">
        <v>41</v>
      </c>
      <c r="AC772" s="1" t="s">
        <v>71</v>
      </c>
      <c r="AD772" s="1" t="s">
        <v>43</v>
      </c>
    </row>
    <row r="773" spans="1:30" x14ac:dyDescent="0.2">
      <c r="A773" s="1" t="str">
        <f t="shared" si="24"/>
        <v>1118114461E9</v>
      </c>
      <c r="B773" s="1" t="s">
        <v>28</v>
      </c>
      <c r="C773" s="1" t="s">
        <v>29</v>
      </c>
      <c r="D773" s="1" t="s">
        <v>30</v>
      </c>
      <c r="E773" s="1" t="s">
        <v>31</v>
      </c>
      <c r="F773" s="1" t="s">
        <v>4087</v>
      </c>
      <c r="G773" s="1" t="s">
        <v>4088</v>
      </c>
      <c r="H773" s="1" t="s">
        <v>1183</v>
      </c>
      <c r="I773" s="1" t="s">
        <v>4089</v>
      </c>
      <c r="J773" s="1" t="s">
        <v>4276</v>
      </c>
      <c r="K773" s="1" t="s">
        <v>32</v>
      </c>
      <c r="L773" s="1" t="s">
        <v>32</v>
      </c>
      <c r="M773" s="1" t="s">
        <v>45</v>
      </c>
      <c r="N773" s="1" t="s">
        <v>46</v>
      </c>
      <c r="O773" s="1" t="s">
        <v>4277</v>
      </c>
      <c r="P773" s="1" t="s">
        <v>82</v>
      </c>
      <c r="Q773" s="1" t="s">
        <v>203</v>
      </c>
      <c r="R773" s="1" t="s">
        <v>378</v>
      </c>
      <c r="S773" s="1" t="str">
        <f t="shared" si="25"/>
        <v>QUISPE APAZA, DORA</v>
      </c>
      <c r="T773" s="1" t="s">
        <v>69</v>
      </c>
      <c r="U773" s="1" t="s">
        <v>51</v>
      </c>
      <c r="V773" s="1" t="s">
        <v>52</v>
      </c>
      <c r="W773" s="1" t="s">
        <v>4278</v>
      </c>
      <c r="X773" s="3">
        <v>21223</v>
      </c>
      <c r="Y773" s="1" t="s">
        <v>4279</v>
      </c>
      <c r="AB773" s="1" t="s">
        <v>41</v>
      </c>
      <c r="AC773" s="1" t="s">
        <v>42</v>
      </c>
      <c r="AD773" s="1" t="s">
        <v>43</v>
      </c>
    </row>
    <row r="774" spans="1:30" x14ac:dyDescent="0.2">
      <c r="A774" s="1" t="str">
        <f t="shared" si="24"/>
        <v>1118114471E0</v>
      </c>
      <c r="B774" s="1" t="s">
        <v>28</v>
      </c>
      <c r="C774" s="1" t="s">
        <v>29</v>
      </c>
      <c r="D774" s="1" t="s">
        <v>30</v>
      </c>
      <c r="E774" s="1" t="s">
        <v>31</v>
      </c>
      <c r="F774" s="1" t="s">
        <v>4087</v>
      </c>
      <c r="G774" s="1" t="s">
        <v>4088</v>
      </c>
      <c r="H774" s="1" t="s">
        <v>1183</v>
      </c>
      <c r="I774" s="1" t="s">
        <v>4089</v>
      </c>
      <c r="J774" s="1" t="s">
        <v>4280</v>
      </c>
      <c r="K774" s="1" t="s">
        <v>32</v>
      </c>
      <c r="L774" s="1" t="s">
        <v>32</v>
      </c>
      <c r="M774" s="1" t="s">
        <v>45</v>
      </c>
      <c r="N774" s="1" t="s">
        <v>46</v>
      </c>
      <c r="O774" s="1" t="s">
        <v>4281</v>
      </c>
      <c r="P774" s="1" t="s">
        <v>82</v>
      </c>
      <c r="Q774" s="1" t="s">
        <v>562</v>
      </c>
      <c r="R774" s="1" t="s">
        <v>4282</v>
      </c>
      <c r="S774" s="1" t="str">
        <f t="shared" si="25"/>
        <v>QUISPE GALVEZ, ALEJANDRINA MIRIAM</v>
      </c>
      <c r="T774" s="1" t="s">
        <v>69</v>
      </c>
      <c r="U774" s="1" t="s">
        <v>51</v>
      </c>
      <c r="V774" s="1" t="s">
        <v>52</v>
      </c>
      <c r="W774" s="1" t="s">
        <v>4283</v>
      </c>
      <c r="X774" s="3">
        <v>24595</v>
      </c>
      <c r="Y774" s="1" t="s">
        <v>4284</v>
      </c>
      <c r="AB774" s="1" t="s">
        <v>41</v>
      </c>
      <c r="AC774" s="1" t="s">
        <v>42</v>
      </c>
      <c r="AD774" s="1" t="s">
        <v>43</v>
      </c>
    </row>
    <row r="775" spans="1:30" x14ac:dyDescent="0.2">
      <c r="A775" s="1" t="str">
        <f t="shared" si="24"/>
        <v>1118114471E2</v>
      </c>
      <c r="B775" s="1" t="s">
        <v>28</v>
      </c>
      <c r="C775" s="1" t="s">
        <v>29</v>
      </c>
      <c r="D775" s="1" t="s">
        <v>30</v>
      </c>
      <c r="E775" s="1" t="s">
        <v>31</v>
      </c>
      <c r="F775" s="1" t="s">
        <v>4087</v>
      </c>
      <c r="G775" s="1" t="s">
        <v>4088</v>
      </c>
      <c r="H775" s="1" t="s">
        <v>1183</v>
      </c>
      <c r="I775" s="1" t="s">
        <v>4089</v>
      </c>
      <c r="J775" s="1" t="s">
        <v>4285</v>
      </c>
      <c r="K775" s="1" t="s">
        <v>32</v>
      </c>
      <c r="L775" s="1" t="s">
        <v>32</v>
      </c>
      <c r="M775" s="1" t="s">
        <v>45</v>
      </c>
      <c r="N775" s="1" t="s">
        <v>46</v>
      </c>
      <c r="O775" s="1" t="s">
        <v>56</v>
      </c>
      <c r="P775" s="1" t="s">
        <v>82</v>
      </c>
      <c r="Q775" s="1" t="s">
        <v>134</v>
      </c>
      <c r="R775" s="1" t="s">
        <v>456</v>
      </c>
      <c r="S775" s="1" t="str">
        <f t="shared" si="25"/>
        <v>QUISPE FLORES, AGUSTINA</v>
      </c>
      <c r="T775" s="1" t="s">
        <v>55</v>
      </c>
      <c r="U775" s="1" t="s">
        <v>51</v>
      </c>
      <c r="V775" s="1" t="s">
        <v>52</v>
      </c>
      <c r="W775" s="1" t="s">
        <v>4286</v>
      </c>
      <c r="X775" s="3">
        <v>22895</v>
      </c>
      <c r="Y775" s="1" t="s">
        <v>4287</v>
      </c>
      <c r="AB775" s="1" t="s">
        <v>41</v>
      </c>
      <c r="AC775" s="1" t="s">
        <v>42</v>
      </c>
      <c r="AD775" s="1" t="s">
        <v>43</v>
      </c>
    </row>
    <row r="776" spans="1:30" x14ac:dyDescent="0.2">
      <c r="A776" s="1" t="str">
        <f t="shared" si="24"/>
        <v>1118114471E3</v>
      </c>
      <c r="B776" s="1" t="s">
        <v>28</v>
      </c>
      <c r="C776" s="1" t="s">
        <v>29</v>
      </c>
      <c r="D776" s="1" t="s">
        <v>30</v>
      </c>
      <c r="E776" s="1" t="s">
        <v>31</v>
      </c>
      <c r="F776" s="1" t="s">
        <v>4087</v>
      </c>
      <c r="G776" s="1" t="s">
        <v>4088</v>
      </c>
      <c r="H776" s="1" t="s">
        <v>1183</v>
      </c>
      <c r="I776" s="1" t="s">
        <v>4089</v>
      </c>
      <c r="J776" s="1" t="s">
        <v>4288</v>
      </c>
      <c r="K776" s="1" t="s">
        <v>32</v>
      </c>
      <c r="L776" s="1" t="s">
        <v>32</v>
      </c>
      <c r="M776" s="1" t="s">
        <v>45</v>
      </c>
      <c r="N776" s="1" t="s">
        <v>66</v>
      </c>
      <c r="O776" s="1" t="s">
        <v>4289</v>
      </c>
      <c r="P776" s="1" t="s">
        <v>351</v>
      </c>
      <c r="Q776" s="1" t="s">
        <v>114</v>
      </c>
      <c r="R776" s="1" t="s">
        <v>4290</v>
      </c>
      <c r="S776" s="1" t="str">
        <f t="shared" si="25"/>
        <v>MERMA MAMANI, JAVIER VICENTE</v>
      </c>
      <c r="T776" s="1" t="s">
        <v>69</v>
      </c>
      <c r="U776" s="1" t="s">
        <v>51</v>
      </c>
      <c r="V776" s="1" t="s">
        <v>52</v>
      </c>
      <c r="W776" s="1" t="s">
        <v>4291</v>
      </c>
      <c r="X776" s="3">
        <v>26671</v>
      </c>
      <c r="Y776" s="1" t="s">
        <v>4292</v>
      </c>
      <c r="Z776" s="3">
        <v>42864</v>
      </c>
      <c r="AA776" s="3">
        <v>43069</v>
      </c>
      <c r="AB776" s="1" t="s">
        <v>324</v>
      </c>
      <c r="AC776" s="1" t="s">
        <v>71</v>
      </c>
      <c r="AD776" s="1" t="s">
        <v>43</v>
      </c>
    </row>
    <row r="777" spans="1:30" x14ac:dyDescent="0.2">
      <c r="A777" s="1" t="str">
        <f t="shared" si="24"/>
        <v>1118114471E3</v>
      </c>
      <c r="B777" s="1" t="s">
        <v>28</v>
      </c>
      <c r="C777" s="1" t="s">
        <v>29</v>
      </c>
      <c r="D777" s="1" t="s">
        <v>30</v>
      </c>
      <c r="E777" s="1" t="s">
        <v>31</v>
      </c>
      <c r="F777" s="1" t="s">
        <v>4087</v>
      </c>
      <c r="G777" s="1" t="s">
        <v>4088</v>
      </c>
      <c r="H777" s="1" t="s">
        <v>1183</v>
      </c>
      <c r="I777" s="1" t="s">
        <v>4089</v>
      </c>
      <c r="J777" s="1" t="s">
        <v>4288</v>
      </c>
      <c r="K777" s="1" t="s">
        <v>32</v>
      </c>
      <c r="L777" s="1" t="s">
        <v>32</v>
      </c>
      <c r="M777" s="1" t="s">
        <v>45</v>
      </c>
      <c r="N777" s="1" t="s">
        <v>46</v>
      </c>
      <c r="O777" s="1" t="s">
        <v>56</v>
      </c>
      <c r="P777" s="1" t="s">
        <v>82</v>
      </c>
      <c r="Q777" s="1" t="s">
        <v>198</v>
      </c>
      <c r="R777" s="1" t="s">
        <v>4293</v>
      </c>
      <c r="S777" s="1" t="str">
        <f t="shared" si="25"/>
        <v>QUISPE PANCA, ALDER JHOSUE</v>
      </c>
      <c r="T777" s="1" t="s">
        <v>50</v>
      </c>
      <c r="U777" s="1" t="s">
        <v>51</v>
      </c>
      <c r="V777" s="1" t="s">
        <v>941</v>
      </c>
      <c r="W777" s="1" t="s">
        <v>4294</v>
      </c>
      <c r="X777" s="3">
        <v>25366</v>
      </c>
      <c r="Y777" s="1" t="s">
        <v>4295</v>
      </c>
      <c r="Z777" s="3">
        <v>42795</v>
      </c>
      <c r="AA777" s="3">
        <v>43069</v>
      </c>
      <c r="AB777" s="1" t="s">
        <v>41</v>
      </c>
      <c r="AC777" s="1" t="s">
        <v>42</v>
      </c>
      <c r="AD777" s="1" t="s">
        <v>43</v>
      </c>
    </row>
    <row r="778" spans="1:30" x14ac:dyDescent="0.2">
      <c r="A778" s="1" t="str">
        <f t="shared" si="24"/>
        <v>1118114471E4</v>
      </c>
      <c r="B778" s="1" t="s">
        <v>28</v>
      </c>
      <c r="C778" s="1" t="s">
        <v>29</v>
      </c>
      <c r="D778" s="1" t="s">
        <v>30</v>
      </c>
      <c r="E778" s="1" t="s">
        <v>31</v>
      </c>
      <c r="F778" s="1" t="s">
        <v>4087</v>
      </c>
      <c r="G778" s="1" t="s">
        <v>4088</v>
      </c>
      <c r="H778" s="1" t="s">
        <v>1183</v>
      </c>
      <c r="I778" s="1" t="s">
        <v>4089</v>
      </c>
      <c r="J778" s="1" t="s">
        <v>4296</v>
      </c>
      <c r="K778" s="1" t="s">
        <v>32</v>
      </c>
      <c r="L778" s="1" t="s">
        <v>32</v>
      </c>
      <c r="M778" s="1" t="s">
        <v>45</v>
      </c>
      <c r="N778" s="1" t="s">
        <v>46</v>
      </c>
      <c r="O778" s="1" t="s">
        <v>56</v>
      </c>
      <c r="P778" s="1" t="s">
        <v>82</v>
      </c>
      <c r="Q778" s="1" t="s">
        <v>905</v>
      </c>
      <c r="R778" s="1" t="s">
        <v>4297</v>
      </c>
      <c r="S778" s="1" t="str">
        <f t="shared" si="25"/>
        <v>QUISPE QUIÑONEZ, ADANELA DE PILAR</v>
      </c>
      <c r="T778" s="1" t="s">
        <v>50</v>
      </c>
      <c r="U778" s="1" t="s">
        <v>51</v>
      </c>
      <c r="V778" s="1" t="s">
        <v>52</v>
      </c>
      <c r="W778" s="1" t="s">
        <v>4298</v>
      </c>
      <c r="X778" s="3">
        <v>27907</v>
      </c>
      <c r="Y778" s="1" t="s">
        <v>4299</v>
      </c>
      <c r="AB778" s="1" t="s">
        <v>41</v>
      </c>
      <c r="AC778" s="1" t="s">
        <v>42</v>
      </c>
      <c r="AD778" s="1" t="s">
        <v>43</v>
      </c>
    </row>
    <row r="779" spans="1:30" x14ac:dyDescent="0.2">
      <c r="A779" s="1" t="str">
        <f t="shared" si="24"/>
        <v>1118114471E5</v>
      </c>
      <c r="B779" s="1" t="s">
        <v>28</v>
      </c>
      <c r="C779" s="1" t="s">
        <v>29</v>
      </c>
      <c r="D779" s="1" t="s">
        <v>30</v>
      </c>
      <c r="E779" s="1" t="s">
        <v>31</v>
      </c>
      <c r="F779" s="1" t="s">
        <v>4087</v>
      </c>
      <c r="G779" s="1" t="s">
        <v>4088</v>
      </c>
      <c r="H779" s="1" t="s">
        <v>1183</v>
      </c>
      <c r="I779" s="1" t="s">
        <v>4089</v>
      </c>
      <c r="J779" s="1" t="s">
        <v>4300</v>
      </c>
      <c r="K779" s="1" t="s">
        <v>32</v>
      </c>
      <c r="L779" s="1" t="s">
        <v>32</v>
      </c>
      <c r="M779" s="1" t="s">
        <v>45</v>
      </c>
      <c r="N779" s="1" t="s">
        <v>46</v>
      </c>
      <c r="O779" s="1" t="s">
        <v>56</v>
      </c>
      <c r="P779" s="1" t="s">
        <v>402</v>
      </c>
      <c r="Q779" s="1" t="s">
        <v>352</v>
      </c>
      <c r="R779" s="1" t="s">
        <v>1047</v>
      </c>
      <c r="S779" s="1" t="str">
        <f t="shared" si="25"/>
        <v>RAMIREZ MENDOZA, ROMAN</v>
      </c>
      <c r="T779" s="1" t="s">
        <v>55</v>
      </c>
      <c r="U779" s="1" t="s">
        <v>51</v>
      </c>
      <c r="V779" s="1" t="s">
        <v>52</v>
      </c>
      <c r="W779" s="1" t="s">
        <v>4301</v>
      </c>
      <c r="X779" s="3">
        <v>22867</v>
      </c>
      <c r="Y779" s="1" t="s">
        <v>4302</v>
      </c>
      <c r="AB779" s="1" t="s">
        <v>41</v>
      </c>
      <c r="AC779" s="1" t="s">
        <v>42</v>
      </c>
      <c r="AD779" s="1" t="s">
        <v>43</v>
      </c>
    </row>
    <row r="780" spans="1:30" x14ac:dyDescent="0.2">
      <c r="A780" s="1" t="str">
        <f t="shared" si="24"/>
        <v>1118114471E6</v>
      </c>
      <c r="B780" s="1" t="s">
        <v>28</v>
      </c>
      <c r="C780" s="1" t="s">
        <v>29</v>
      </c>
      <c r="D780" s="1" t="s">
        <v>30</v>
      </c>
      <c r="E780" s="1" t="s">
        <v>31</v>
      </c>
      <c r="F780" s="1" t="s">
        <v>4087</v>
      </c>
      <c r="G780" s="1" t="s">
        <v>4088</v>
      </c>
      <c r="H780" s="1" t="s">
        <v>1183</v>
      </c>
      <c r="I780" s="1" t="s">
        <v>4089</v>
      </c>
      <c r="J780" s="1" t="s">
        <v>4303</v>
      </c>
      <c r="K780" s="1" t="s">
        <v>32</v>
      </c>
      <c r="L780" s="1" t="s">
        <v>32</v>
      </c>
      <c r="M780" s="1" t="s">
        <v>45</v>
      </c>
      <c r="N780" s="1" t="s">
        <v>46</v>
      </c>
      <c r="O780" s="1" t="s">
        <v>4304</v>
      </c>
      <c r="P780" s="1" t="s">
        <v>402</v>
      </c>
      <c r="Q780" s="1" t="s">
        <v>366</v>
      </c>
      <c r="R780" s="1" t="s">
        <v>880</v>
      </c>
      <c r="S780" s="1" t="str">
        <f t="shared" si="25"/>
        <v>RAMIREZ ATENCIO, LUIS ALBERTO</v>
      </c>
      <c r="T780" s="1" t="s">
        <v>38</v>
      </c>
      <c r="U780" s="1" t="s">
        <v>51</v>
      </c>
      <c r="V780" s="1" t="s">
        <v>52</v>
      </c>
      <c r="W780" s="1" t="s">
        <v>4305</v>
      </c>
      <c r="X780" s="3">
        <v>24591</v>
      </c>
      <c r="Y780" s="1" t="s">
        <v>4306</v>
      </c>
      <c r="AB780" s="1" t="s">
        <v>41</v>
      </c>
      <c r="AC780" s="1" t="s">
        <v>42</v>
      </c>
      <c r="AD780" s="1" t="s">
        <v>43</v>
      </c>
    </row>
    <row r="781" spans="1:30" x14ac:dyDescent="0.2">
      <c r="A781" s="1" t="str">
        <f t="shared" si="24"/>
        <v>1118114471E7</v>
      </c>
      <c r="B781" s="1" t="s">
        <v>28</v>
      </c>
      <c r="C781" s="1" t="s">
        <v>29</v>
      </c>
      <c r="D781" s="1" t="s">
        <v>30</v>
      </c>
      <c r="E781" s="1" t="s">
        <v>31</v>
      </c>
      <c r="F781" s="1" t="s">
        <v>4087</v>
      </c>
      <c r="G781" s="1" t="s">
        <v>4088</v>
      </c>
      <c r="H781" s="1" t="s">
        <v>1183</v>
      </c>
      <c r="I781" s="1" t="s">
        <v>4089</v>
      </c>
      <c r="J781" s="1" t="s">
        <v>4307</v>
      </c>
      <c r="K781" s="1" t="s">
        <v>32</v>
      </c>
      <c r="L781" s="1" t="s">
        <v>32</v>
      </c>
      <c r="M781" s="1" t="s">
        <v>45</v>
      </c>
      <c r="N781" s="1" t="s">
        <v>253</v>
      </c>
      <c r="O781" s="1" t="s">
        <v>4308</v>
      </c>
      <c r="P781" s="1" t="s">
        <v>44</v>
      </c>
      <c r="Q781" s="1" t="s">
        <v>44</v>
      </c>
      <c r="R781" s="1" t="s">
        <v>44</v>
      </c>
      <c r="S781" s="1" t="str">
        <f t="shared" si="25"/>
        <v xml:space="preserve"> , </v>
      </c>
      <c r="T781" s="1" t="s">
        <v>69</v>
      </c>
      <c r="U781" s="1" t="s">
        <v>51</v>
      </c>
      <c r="V781" s="1" t="s">
        <v>52</v>
      </c>
      <c r="W781" s="1" t="s">
        <v>44</v>
      </c>
      <c r="X781" s="1" t="s">
        <v>254</v>
      </c>
      <c r="Y781" s="1" t="s">
        <v>44</v>
      </c>
      <c r="Z781" s="3">
        <v>42932</v>
      </c>
      <c r="AA781" s="3">
        <v>43023</v>
      </c>
      <c r="AB781" s="1" t="s">
        <v>324</v>
      </c>
      <c r="AC781" s="1" t="s">
        <v>71</v>
      </c>
      <c r="AD781" s="1" t="s">
        <v>43</v>
      </c>
    </row>
    <row r="782" spans="1:30" x14ac:dyDescent="0.2">
      <c r="A782" s="1" t="str">
        <f t="shared" si="24"/>
        <v>1118114471E7</v>
      </c>
      <c r="B782" s="1" t="s">
        <v>28</v>
      </c>
      <c r="C782" s="1" t="s">
        <v>29</v>
      </c>
      <c r="D782" s="1" t="s">
        <v>30</v>
      </c>
      <c r="E782" s="1" t="s">
        <v>31</v>
      </c>
      <c r="F782" s="1" t="s">
        <v>4087</v>
      </c>
      <c r="G782" s="1" t="s">
        <v>4088</v>
      </c>
      <c r="H782" s="1" t="s">
        <v>1183</v>
      </c>
      <c r="I782" s="1" t="s">
        <v>4089</v>
      </c>
      <c r="J782" s="1" t="s">
        <v>4307</v>
      </c>
      <c r="K782" s="1" t="s">
        <v>32</v>
      </c>
      <c r="L782" s="1" t="s">
        <v>32</v>
      </c>
      <c r="M782" s="1" t="s">
        <v>45</v>
      </c>
      <c r="N782" s="1" t="s">
        <v>46</v>
      </c>
      <c r="O782" s="1" t="s">
        <v>4309</v>
      </c>
      <c r="P782" s="1" t="s">
        <v>484</v>
      </c>
      <c r="Q782" s="1" t="s">
        <v>82</v>
      </c>
      <c r="R782" s="1" t="s">
        <v>4310</v>
      </c>
      <c r="S782" s="1" t="str">
        <f t="shared" si="25"/>
        <v>COTRADO QUISPE, JUAN ABRAHAM</v>
      </c>
      <c r="T782" s="1" t="s">
        <v>55</v>
      </c>
      <c r="U782" s="1" t="s">
        <v>51</v>
      </c>
      <c r="V782" s="1" t="s">
        <v>325</v>
      </c>
      <c r="W782" s="1" t="s">
        <v>4311</v>
      </c>
      <c r="X782" s="3">
        <v>26209</v>
      </c>
      <c r="Y782" s="1" t="s">
        <v>4312</v>
      </c>
      <c r="Z782" s="3">
        <v>42932</v>
      </c>
      <c r="AA782" s="3">
        <v>43023</v>
      </c>
      <c r="AB782" s="1" t="s">
        <v>41</v>
      </c>
      <c r="AC782" s="1" t="s">
        <v>42</v>
      </c>
      <c r="AD782" s="1" t="s">
        <v>43</v>
      </c>
    </row>
    <row r="783" spans="1:30" x14ac:dyDescent="0.2">
      <c r="A783" s="1" t="str">
        <f t="shared" si="24"/>
        <v>1118114481E2</v>
      </c>
      <c r="B783" s="1" t="s">
        <v>28</v>
      </c>
      <c r="C783" s="1" t="s">
        <v>29</v>
      </c>
      <c r="D783" s="1" t="s">
        <v>30</v>
      </c>
      <c r="E783" s="1" t="s">
        <v>31</v>
      </c>
      <c r="F783" s="1" t="s">
        <v>4087</v>
      </c>
      <c r="G783" s="1" t="s">
        <v>4088</v>
      </c>
      <c r="H783" s="1" t="s">
        <v>1183</v>
      </c>
      <c r="I783" s="1" t="s">
        <v>4089</v>
      </c>
      <c r="J783" s="1" t="s">
        <v>4313</v>
      </c>
      <c r="K783" s="1" t="s">
        <v>32</v>
      </c>
      <c r="L783" s="1" t="s">
        <v>32</v>
      </c>
      <c r="M783" s="1" t="s">
        <v>45</v>
      </c>
      <c r="N783" s="1" t="s">
        <v>46</v>
      </c>
      <c r="O783" s="1" t="s">
        <v>56</v>
      </c>
      <c r="P783" s="1" t="s">
        <v>188</v>
      </c>
      <c r="Q783" s="1" t="s">
        <v>4314</v>
      </c>
      <c r="R783" s="1" t="s">
        <v>4315</v>
      </c>
      <c r="S783" s="1" t="str">
        <f t="shared" si="25"/>
        <v>TITO REATEGUI, ETCHMERB</v>
      </c>
      <c r="T783" s="1" t="s">
        <v>50</v>
      </c>
      <c r="U783" s="1" t="s">
        <v>51</v>
      </c>
      <c r="V783" s="1" t="s">
        <v>52</v>
      </c>
      <c r="W783" s="1" t="s">
        <v>4316</v>
      </c>
      <c r="X783" s="3">
        <v>21523</v>
      </c>
      <c r="Y783" s="1" t="s">
        <v>4317</v>
      </c>
      <c r="AB783" s="1" t="s">
        <v>41</v>
      </c>
      <c r="AC783" s="1" t="s">
        <v>42</v>
      </c>
      <c r="AD783" s="1" t="s">
        <v>43</v>
      </c>
    </row>
    <row r="784" spans="1:30" x14ac:dyDescent="0.2">
      <c r="A784" s="1" t="str">
        <f t="shared" si="24"/>
        <v>1118114481E3</v>
      </c>
      <c r="B784" s="1" t="s">
        <v>28</v>
      </c>
      <c r="C784" s="1" t="s">
        <v>29</v>
      </c>
      <c r="D784" s="1" t="s">
        <v>30</v>
      </c>
      <c r="E784" s="1" t="s">
        <v>31</v>
      </c>
      <c r="F784" s="1" t="s">
        <v>4087</v>
      </c>
      <c r="G784" s="1" t="s">
        <v>4088</v>
      </c>
      <c r="H784" s="1" t="s">
        <v>1183</v>
      </c>
      <c r="I784" s="1" t="s">
        <v>4089</v>
      </c>
      <c r="J784" s="1" t="s">
        <v>4318</v>
      </c>
      <c r="K784" s="1" t="s">
        <v>32</v>
      </c>
      <c r="L784" s="1" t="s">
        <v>32</v>
      </c>
      <c r="M784" s="1" t="s">
        <v>45</v>
      </c>
      <c r="N784" s="1" t="s">
        <v>46</v>
      </c>
      <c r="O784" s="1" t="s">
        <v>56</v>
      </c>
      <c r="P784" s="1" t="s">
        <v>969</v>
      </c>
      <c r="Q784" s="1" t="s">
        <v>331</v>
      </c>
      <c r="R784" s="1" t="s">
        <v>4319</v>
      </c>
      <c r="S784" s="1" t="str">
        <f t="shared" si="25"/>
        <v>VACA LLANOS, PABLO LUCIO</v>
      </c>
      <c r="T784" s="1" t="s">
        <v>55</v>
      </c>
      <c r="U784" s="1" t="s">
        <v>51</v>
      </c>
      <c r="V784" s="1" t="s">
        <v>52</v>
      </c>
      <c r="W784" s="1" t="s">
        <v>4320</v>
      </c>
      <c r="X784" s="3">
        <v>19785</v>
      </c>
      <c r="Y784" s="1" t="s">
        <v>4321</v>
      </c>
      <c r="AB784" s="1" t="s">
        <v>41</v>
      </c>
      <c r="AC784" s="1" t="s">
        <v>42</v>
      </c>
      <c r="AD784" s="1" t="s">
        <v>43</v>
      </c>
    </row>
    <row r="785" spans="1:30" x14ac:dyDescent="0.2">
      <c r="A785" s="1" t="str">
        <f t="shared" si="24"/>
        <v>1118114481E7</v>
      </c>
      <c r="B785" s="1" t="s">
        <v>28</v>
      </c>
      <c r="C785" s="1" t="s">
        <v>29</v>
      </c>
      <c r="D785" s="1" t="s">
        <v>30</v>
      </c>
      <c r="E785" s="1" t="s">
        <v>31</v>
      </c>
      <c r="F785" s="1" t="s">
        <v>4087</v>
      </c>
      <c r="G785" s="1" t="s">
        <v>4088</v>
      </c>
      <c r="H785" s="1" t="s">
        <v>1183</v>
      </c>
      <c r="I785" s="1" t="s">
        <v>4089</v>
      </c>
      <c r="J785" s="1" t="s">
        <v>4322</v>
      </c>
      <c r="K785" s="1" t="s">
        <v>32</v>
      </c>
      <c r="L785" s="1" t="s">
        <v>32</v>
      </c>
      <c r="M785" s="1" t="s">
        <v>45</v>
      </c>
      <c r="N785" s="1" t="s">
        <v>66</v>
      </c>
      <c r="O785" s="1" t="s">
        <v>4323</v>
      </c>
      <c r="P785" s="1" t="s">
        <v>203</v>
      </c>
      <c r="Q785" s="1" t="s">
        <v>74</v>
      </c>
      <c r="R785" s="1" t="s">
        <v>4324</v>
      </c>
      <c r="S785" s="1" t="str">
        <f t="shared" si="25"/>
        <v>APAZA LOPEZ, TEODORA ANA</v>
      </c>
      <c r="T785" s="1" t="s">
        <v>69</v>
      </c>
      <c r="U785" s="1" t="s">
        <v>51</v>
      </c>
      <c r="V785" s="1" t="s">
        <v>52</v>
      </c>
      <c r="W785" s="1" t="s">
        <v>4325</v>
      </c>
      <c r="X785" s="3">
        <v>22479</v>
      </c>
      <c r="Y785" s="1" t="s">
        <v>4326</v>
      </c>
      <c r="Z785" s="3">
        <v>42795</v>
      </c>
      <c r="AA785" s="3">
        <v>43100</v>
      </c>
      <c r="AB785" s="1" t="s">
        <v>41</v>
      </c>
      <c r="AC785" s="1" t="s">
        <v>71</v>
      </c>
      <c r="AD785" s="1" t="s">
        <v>43</v>
      </c>
    </row>
    <row r="786" spans="1:30" x14ac:dyDescent="0.2">
      <c r="A786" s="1" t="str">
        <f t="shared" si="24"/>
        <v>1118114491E4</v>
      </c>
      <c r="B786" s="1" t="s">
        <v>28</v>
      </c>
      <c r="C786" s="1" t="s">
        <v>29</v>
      </c>
      <c r="D786" s="1" t="s">
        <v>30</v>
      </c>
      <c r="E786" s="1" t="s">
        <v>31</v>
      </c>
      <c r="F786" s="1" t="s">
        <v>4087</v>
      </c>
      <c r="G786" s="1" t="s">
        <v>4088</v>
      </c>
      <c r="H786" s="1" t="s">
        <v>1183</v>
      </c>
      <c r="I786" s="1" t="s">
        <v>4089</v>
      </c>
      <c r="J786" s="1" t="s">
        <v>4327</v>
      </c>
      <c r="K786" s="1" t="s">
        <v>32</v>
      </c>
      <c r="L786" s="1" t="s">
        <v>32</v>
      </c>
      <c r="M786" s="1" t="s">
        <v>45</v>
      </c>
      <c r="N786" s="1" t="s">
        <v>46</v>
      </c>
      <c r="O786" s="1" t="s">
        <v>4328</v>
      </c>
      <c r="P786" s="1" t="s">
        <v>134</v>
      </c>
      <c r="Q786" s="1" t="s">
        <v>453</v>
      </c>
      <c r="R786" s="1" t="s">
        <v>970</v>
      </c>
      <c r="S786" s="1" t="str">
        <f t="shared" si="25"/>
        <v>FLORES AROAPAZA, JAIME</v>
      </c>
      <c r="T786" s="1" t="s">
        <v>50</v>
      </c>
      <c r="U786" s="1" t="s">
        <v>51</v>
      </c>
      <c r="V786" s="1" t="s">
        <v>52</v>
      </c>
      <c r="W786" s="1" t="s">
        <v>4329</v>
      </c>
      <c r="X786" s="3">
        <v>22501</v>
      </c>
      <c r="Y786" s="1" t="s">
        <v>4330</v>
      </c>
      <c r="Z786" s="3">
        <v>41922</v>
      </c>
      <c r="AA786" s="3">
        <v>42004</v>
      </c>
      <c r="AB786" s="1" t="s">
        <v>41</v>
      </c>
      <c r="AC786" s="1" t="s">
        <v>42</v>
      </c>
      <c r="AD786" s="1" t="s">
        <v>43</v>
      </c>
    </row>
    <row r="787" spans="1:30" x14ac:dyDescent="0.2">
      <c r="A787" s="1" t="str">
        <f t="shared" si="24"/>
        <v>1118114491E5</v>
      </c>
      <c r="B787" s="1" t="s">
        <v>28</v>
      </c>
      <c r="C787" s="1" t="s">
        <v>29</v>
      </c>
      <c r="D787" s="1" t="s">
        <v>30</v>
      </c>
      <c r="E787" s="1" t="s">
        <v>31</v>
      </c>
      <c r="F787" s="1" t="s">
        <v>4087</v>
      </c>
      <c r="G787" s="1" t="s">
        <v>4088</v>
      </c>
      <c r="H787" s="1" t="s">
        <v>1183</v>
      </c>
      <c r="I787" s="1" t="s">
        <v>4089</v>
      </c>
      <c r="J787" s="1" t="s">
        <v>4331</v>
      </c>
      <c r="K787" s="1" t="s">
        <v>32</v>
      </c>
      <c r="L787" s="1" t="s">
        <v>32</v>
      </c>
      <c r="M787" s="1" t="s">
        <v>45</v>
      </c>
      <c r="N787" s="1" t="s">
        <v>66</v>
      </c>
      <c r="O787" s="1" t="s">
        <v>4332</v>
      </c>
      <c r="P787" s="1" t="s">
        <v>316</v>
      </c>
      <c r="Q787" s="1" t="s">
        <v>83</v>
      </c>
      <c r="R787" s="1" t="s">
        <v>4333</v>
      </c>
      <c r="S787" s="1" t="str">
        <f t="shared" si="25"/>
        <v>FIGUEROA CONDORI, LIZETH</v>
      </c>
      <c r="T787" s="1" t="s">
        <v>69</v>
      </c>
      <c r="U787" s="1" t="s">
        <v>51</v>
      </c>
      <c r="V787" s="1" t="s">
        <v>52</v>
      </c>
      <c r="W787" s="1" t="s">
        <v>4334</v>
      </c>
      <c r="X787" s="3">
        <v>32275</v>
      </c>
      <c r="Y787" s="1" t="s">
        <v>4335</v>
      </c>
      <c r="Z787" s="3">
        <v>42795</v>
      </c>
      <c r="AA787" s="3">
        <v>43100</v>
      </c>
      <c r="AB787" s="1" t="s">
        <v>324</v>
      </c>
      <c r="AC787" s="1" t="s">
        <v>71</v>
      </c>
      <c r="AD787" s="1" t="s">
        <v>43</v>
      </c>
    </row>
    <row r="788" spans="1:30" x14ac:dyDescent="0.2">
      <c r="A788" s="1" t="str">
        <f t="shared" si="24"/>
        <v>1118114491E5</v>
      </c>
      <c r="B788" s="1" t="s">
        <v>28</v>
      </c>
      <c r="C788" s="1" t="s">
        <v>29</v>
      </c>
      <c r="D788" s="1" t="s">
        <v>30</v>
      </c>
      <c r="E788" s="1" t="s">
        <v>31</v>
      </c>
      <c r="F788" s="1" t="s">
        <v>4087</v>
      </c>
      <c r="G788" s="1" t="s">
        <v>4088</v>
      </c>
      <c r="H788" s="1" t="s">
        <v>1183</v>
      </c>
      <c r="I788" s="1" t="s">
        <v>4089</v>
      </c>
      <c r="J788" s="1" t="s">
        <v>4331</v>
      </c>
      <c r="K788" s="1" t="s">
        <v>32</v>
      </c>
      <c r="L788" s="1" t="s">
        <v>32</v>
      </c>
      <c r="M788" s="1" t="s">
        <v>45</v>
      </c>
      <c r="N788" s="1" t="s">
        <v>46</v>
      </c>
      <c r="O788" s="1" t="s">
        <v>3413</v>
      </c>
      <c r="P788" s="1" t="s">
        <v>165</v>
      </c>
      <c r="Q788" s="1" t="s">
        <v>121</v>
      </c>
      <c r="R788" s="1" t="s">
        <v>4120</v>
      </c>
      <c r="S788" s="1" t="str">
        <f t="shared" si="25"/>
        <v>PEREZ PAREDES, EDITH LUZ</v>
      </c>
      <c r="T788" s="1" t="s">
        <v>63</v>
      </c>
      <c r="U788" s="1" t="s">
        <v>51</v>
      </c>
      <c r="V788" s="1" t="s">
        <v>891</v>
      </c>
      <c r="W788" s="1" t="s">
        <v>4121</v>
      </c>
      <c r="X788" s="3">
        <v>22024</v>
      </c>
      <c r="Y788" s="1" t="s">
        <v>4122</v>
      </c>
      <c r="Z788" s="3">
        <v>42795</v>
      </c>
      <c r="AA788" s="3">
        <v>43100</v>
      </c>
      <c r="AB788" s="1" t="s">
        <v>41</v>
      </c>
      <c r="AC788" s="1" t="s">
        <v>42</v>
      </c>
      <c r="AD788" s="1" t="s">
        <v>43</v>
      </c>
    </row>
    <row r="789" spans="1:30" x14ac:dyDescent="0.2">
      <c r="A789" s="1" t="str">
        <f t="shared" si="24"/>
        <v>1119214611E4</v>
      </c>
      <c r="B789" s="1" t="s">
        <v>28</v>
      </c>
      <c r="C789" s="1" t="s">
        <v>29</v>
      </c>
      <c r="D789" s="1" t="s">
        <v>30</v>
      </c>
      <c r="E789" s="1" t="s">
        <v>31</v>
      </c>
      <c r="F789" s="1" t="s">
        <v>4087</v>
      </c>
      <c r="G789" s="1" t="s">
        <v>4088</v>
      </c>
      <c r="H789" s="1" t="s">
        <v>1183</v>
      </c>
      <c r="I789" s="1" t="s">
        <v>4089</v>
      </c>
      <c r="J789" s="1" t="s">
        <v>4336</v>
      </c>
      <c r="K789" s="1" t="s">
        <v>32</v>
      </c>
      <c r="L789" s="1" t="s">
        <v>32</v>
      </c>
      <c r="M789" s="1" t="s">
        <v>45</v>
      </c>
      <c r="N789" s="1" t="s">
        <v>46</v>
      </c>
      <c r="O789" s="1" t="s">
        <v>4337</v>
      </c>
      <c r="P789" s="1" t="s">
        <v>4338</v>
      </c>
      <c r="Q789" s="1" t="s">
        <v>176</v>
      </c>
      <c r="R789" s="1" t="s">
        <v>1748</v>
      </c>
      <c r="S789" s="1" t="str">
        <f t="shared" si="25"/>
        <v>YLAQUITA GALINDO, SEGUNDINO</v>
      </c>
      <c r="T789" s="1" t="s">
        <v>50</v>
      </c>
      <c r="U789" s="1" t="s">
        <v>51</v>
      </c>
      <c r="V789" s="1" t="s">
        <v>52</v>
      </c>
      <c r="W789" s="1" t="s">
        <v>4339</v>
      </c>
      <c r="X789" s="3">
        <v>21368</v>
      </c>
      <c r="Y789" s="1" t="s">
        <v>4340</v>
      </c>
      <c r="AB789" s="1" t="s">
        <v>41</v>
      </c>
      <c r="AC789" s="1" t="s">
        <v>42</v>
      </c>
      <c r="AD789" s="1" t="s">
        <v>43</v>
      </c>
    </row>
    <row r="790" spans="1:30" x14ac:dyDescent="0.2">
      <c r="A790" s="1" t="str">
        <f t="shared" si="24"/>
        <v>1151214351E6</v>
      </c>
      <c r="B790" s="1" t="s">
        <v>28</v>
      </c>
      <c r="C790" s="1" t="s">
        <v>29</v>
      </c>
      <c r="D790" s="1" t="s">
        <v>30</v>
      </c>
      <c r="E790" s="1" t="s">
        <v>31</v>
      </c>
      <c r="F790" s="1" t="s">
        <v>4087</v>
      </c>
      <c r="G790" s="1" t="s">
        <v>4088</v>
      </c>
      <c r="H790" s="1" t="s">
        <v>1183</v>
      </c>
      <c r="I790" s="1" t="s">
        <v>4089</v>
      </c>
      <c r="J790" s="1" t="s">
        <v>4341</v>
      </c>
      <c r="K790" s="1" t="s">
        <v>32</v>
      </c>
      <c r="L790" s="1" t="s">
        <v>32</v>
      </c>
      <c r="M790" s="1" t="s">
        <v>45</v>
      </c>
      <c r="N790" s="1" t="s">
        <v>46</v>
      </c>
      <c r="O790" s="1" t="s">
        <v>4342</v>
      </c>
      <c r="P790" s="1" t="s">
        <v>83</v>
      </c>
      <c r="Q790" s="1" t="s">
        <v>277</v>
      </c>
      <c r="R790" s="1" t="s">
        <v>349</v>
      </c>
      <c r="S790" s="1" t="str">
        <f t="shared" si="25"/>
        <v>CONDORI PAUCAR, MARIA LUISA</v>
      </c>
      <c r="T790" s="1" t="s">
        <v>69</v>
      </c>
      <c r="U790" s="1" t="s">
        <v>51</v>
      </c>
      <c r="V790" s="1" t="s">
        <v>52</v>
      </c>
      <c r="W790" s="1" t="s">
        <v>4343</v>
      </c>
      <c r="X790" s="3">
        <v>26526</v>
      </c>
      <c r="Y790" s="1" t="s">
        <v>4344</v>
      </c>
      <c r="AB790" s="1" t="s">
        <v>41</v>
      </c>
      <c r="AC790" s="1" t="s">
        <v>42</v>
      </c>
      <c r="AD790" s="1" t="s">
        <v>43</v>
      </c>
    </row>
    <row r="791" spans="1:30" x14ac:dyDescent="0.2">
      <c r="A791" s="1" t="str">
        <f t="shared" si="24"/>
        <v>1118114431E3</v>
      </c>
      <c r="B791" s="1" t="s">
        <v>28</v>
      </c>
      <c r="C791" s="1" t="s">
        <v>29</v>
      </c>
      <c r="D791" s="1" t="s">
        <v>30</v>
      </c>
      <c r="E791" s="1" t="s">
        <v>31</v>
      </c>
      <c r="F791" s="1" t="s">
        <v>4087</v>
      </c>
      <c r="G791" s="1" t="s">
        <v>4088</v>
      </c>
      <c r="H791" s="1" t="s">
        <v>1183</v>
      </c>
      <c r="I791" s="1" t="s">
        <v>4089</v>
      </c>
      <c r="J791" s="1" t="s">
        <v>4345</v>
      </c>
      <c r="K791" s="1" t="s">
        <v>32</v>
      </c>
      <c r="L791" s="1" t="s">
        <v>84</v>
      </c>
      <c r="M791" s="1" t="s">
        <v>84</v>
      </c>
      <c r="N791" s="1" t="s">
        <v>46</v>
      </c>
      <c r="O791" s="1" t="s">
        <v>56</v>
      </c>
      <c r="P791" s="1" t="s">
        <v>157</v>
      </c>
      <c r="Q791" s="1" t="s">
        <v>117</v>
      </c>
      <c r="R791" s="1" t="s">
        <v>4346</v>
      </c>
      <c r="S791" s="1" t="str">
        <f t="shared" si="25"/>
        <v>CHAYÑA RUELAS, FELIPA TEONILA</v>
      </c>
      <c r="T791" s="1" t="s">
        <v>44</v>
      </c>
      <c r="U791" s="1" t="s">
        <v>51</v>
      </c>
      <c r="V791" s="1" t="s">
        <v>52</v>
      </c>
      <c r="W791" s="1" t="s">
        <v>4347</v>
      </c>
      <c r="X791" s="3">
        <v>21055</v>
      </c>
      <c r="Y791" s="1" t="s">
        <v>4348</v>
      </c>
      <c r="AB791" s="1" t="s">
        <v>41</v>
      </c>
      <c r="AC791" s="1" t="s">
        <v>87</v>
      </c>
      <c r="AD791" s="1" t="s">
        <v>43</v>
      </c>
    </row>
    <row r="792" spans="1:30" x14ac:dyDescent="0.2">
      <c r="A792" s="1" t="str">
        <f t="shared" si="24"/>
        <v>1118114441E2</v>
      </c>
      <c r="B792" s="1" t="s">
        <v>28</v>
      </c>
      <c r="C792" s="1" t="s">
        <v>29</v>
      </c>
      <c r="D792" s="1" t="s">
        <v>30</v>
      </c>
      <c r="E792" s="1" t="s">
        <v>31</v>
      </c>
      <c r="F792" s="1" t="s">
        <v>4087</v>
      </c>
      <c r="G792" s="1" t="s">
        <v>4088</v>
      </c>
      <c r="H792" s="1" t="s">
        <v>1183</v>
      </c>
      <c r="I792" s="1" t="s">
        <v>4089</v>
      </c>
      <c r="J792" s="1" t="s">
        <v>4349</v>
      </c>
      <c r="K792" s="1" t="s">
        <v>32</v>
      </c>
      <c r="L792" s="1" t="s">
        <v>84</v>
      </c>
      <c r="M792" s="1" t="s">
        <v>84</v>
      </c>
      <c r="N792" s="1" t="s">
        <v>46</v>
      </c>
      <c r="O792" s="1" t="s">
        <v>56</v>
      </c>
      <c r="P792" s="1" t="s">
        <v>114</v>
      </c>
      <c r="Q792" s="1" t="s">
        <v>403</v>
      </c>
      <c r="R792" s="1" t="s">
        <v>4350</v>
      </c>
      <c r="S792" s="1" t="str">
        <f t="shared" si="25"/>
        <v>MAMANI TURPO, LUZ MARLENY</v>
      </c>
      <c r="T792" s="1" t="s">
        <v>44</v>
      </c>
      <c r="U792" s="1" t="s">
        <v>51</v>
      </c>
      <c r="V792" s="1" t="s">
        <v>52</v>
      </c>
      <c r="W792" s="1" t="s">
        <v>4351</v>
      </c>
      <c r="X792" s="3">
        <v>28727</v>
      </c>
      <c r="Y792" s="1" t="s">
        <v>4352</v>
      </c>
      <c r="AB792" s="1" t="s">
        <v>41</v>
      </c>
      <c r="AC792" s="1" t="s">
        <v>87</v>
      </c>
      <c r="AD792" s="1" t="s">
        <v>43</v>
      </c>
    </row>
    <row r="793" spans="1:30" x14ac:dyDescent="0.2">
      <c r="A793" s="1" t="str">
        <f t="shared" si="24"/>
        <v>1118114461E5</v>
      </c>
      <c r="B793" s="1" t="s">
        <v>28</v>
      </c>
      <c r="C793" s="1" t="s">
        <v>29</v>
      </c>
      <c r="D793" s="1" t="s">
        <v>30</v>
      </c>
      <c r="E793" s="1" t="s">
        <v>31</v>
      </c>
      <c r="F793" s="1" t="s">
        <v>4087</v>
      </c>
      <c r="G793" s="1" t="s">
        <v>4088</v>
      </c>
      <c r="H793" s="1" t="s">
        <v>1183</v>
      </c>
      <c r="I793" s="1" t="s">
        <v>4089</v>
      </c>
      <c r="J793" s="1" t="s">
        <v>4353</v>
      </c>
      <c r="K793" s="1" t="s">
        <v>32</v>
      </c>
      <c r="L793" s="1" t="s">
        <v>84</v>
      </c>
      <c r="M793" s="1" t="s">
        <v>84</v>
      </c>
      <c r="N793" s="1" t="s">
        <v>46</v>
      </c>
      <c r="O793" s="1" t="s">
        <v>56</v>
      </c>
      <c r="P793" s="1" t="s">
        <v>832</v>
      </c>
      <c r="Q793" s="1" t="s">
        <v>273</v>
      </c>
      <c r="R793" s="1" t="s">
        <v>4354</v>
      </c>
      <c r="S793" s="1" t="str">
        <f t="shared" si="25"/>
        <v>OLAGUIVEL MAYTA, MARCIA ISABEL</v>
      </c>
      <c r="T793" s="1" t="s">
        <v>44</v>
      </c>
      <c r="U793" s="1" t="s">
        <v>51</v>
      </c>
      <c r="V793" s="1" t="s">
        <v>52</v>
      </c>
      <c r="W793" s="1" t="s">
        <v>4355</v>
      </c>
      <c r="X793" s="3">
        <v>20613</v>
      </c>
      <c r="Y793" s="1" t="s">
        <v>4356</v>
      </c>
      <c r="AB793" s="1" t="s">
        <v>41</v>
      </c>
      <c r="AC793" s="1" t="s">
        <v>87</v>
      </c>
      <c r="AD793" s="1" t="s">
        <v>43</v>
      </c>
    </row>
    <row r="794" spans="1:30" x14ac:dyDescent="0.2">
      <c r="A794" s="1" t="str">
        <f t="shared" si="24"/>
        <v>1118114481E4</v>
      </c>
      <c r="B794" s="1" t="s">
        <v>28</v>
      </c>
      <c r="C794" s="1" t="s">
        <v>29</v>
      </c>
      <c r="D794" s="1" t="s">
        <v>30</v>
      </c>
      <c r="E794" s="1" t="s">
        <v>31</v>
      </c>
      <c r="F794" s="1" t="s">
        <v>4087</v>
      </c>
      <c r="G794" s="1" t="s">
        <v>4088</v>
      </c>
      <c r="H794" s="1" t="s">
        <v>1183</v>
      </c>
      <c r="I794" s="1" t="s">
        <v>4089</v>
      </c>
      <c r="J794" s="1" t="s">
        <v>4357</v>
      </c>
      <c r="K794" s="1" t="s">
        <v>32</v>
      </c>
      <c r="L794" s="1" t="s">
        <v>84</v>
      </c>
      <c r="M794" s="1" t="s">
        <v>84</v>
      </c>
      <c r="N794" s="1" t="s">
        <v>46</v>
      </c>
      <c r="O794" s="1" t="s">
        <v>56</v>
      </c>
      <c r="P794" s="1" t="s">
        <v>261</v>
      </c>
      <c r="Q794" s="1" t="s">
        <v>203</v>
      </c>
      <c r="R794" s="1" t="s">
        <v>4358</v>
      </c>
      <c r="S794" s="1" t="str">
        <f t="shared" si="25"/>
        <v>VALERIANO APAZA, NANCY VICTORIA</v>
      </c>
      <c r="T794" s="1" t="s">
        <v>44</v>
      </c>
      <c r="U794" s="1" t="s">
        <v>51</v>
      </c>
      <c r="V794" s="1" t="s">
        <v>52</v>
      </c>
      <c r="W794" s="1" t="s">
        <v>4359</v>
      </c>
      <c r="X794" s="3">
        <v>21652</v>
      </c>
      <c r="Y794" s="1" t="s">
        <v>4360</v>
      </c>
      <c r="AB794" s="1" t="s">
        <v>41</v>
      </c>
      <c r="AC794" s="1" t="s">
        <v>87</v>
      </c>
      <c r="AD794" s="1" t="s">
        <v>43</v>
      </c>
    </row>
    <row r="795" spans="1:30" x14ac:dyDescent="0.2">
      <c r="A795" s="1" t="str">
        <f t="shared" si="24"/>
        <v>1118114481E8</v>
      </c>
      <c r="B795" s="1" t="s">
        <v>28</v>
      </c>
      <c r="C795" s="1" t="s">
        <v>29</v>
      </c>
      <c r="D795" s="1" t="s">
        <v>30</v>
      </c>
      <c r="E795" s="1" t="s">
        <v>31</v>
      </c>
      <c r="F795" s="1" t="s">
        <v>4087</v>
      </c>
      <c r="G795" s="1" t="s">
        <v>4088</v>
      </c>
      <c r="H795" s="1" t="s">
        <v>1183</v>
      </c>
      <c r="I795" s="1" t="s">
        <v>4089</v>
      </c>
      <c r="J795" s="1" t="s">
        <v>4361</v>
      </c>
      <c r="K795" s="1" t="s">
        <v>32</v>
      </c>
      <c r="L795" s="1" t="s">
        <v>84</v>
      </c>
      <c r="M795" s="1" t="s">
        <v>84</v>
      </c>
      <c r="N795" s="1" t="s">
        <v>46</v>
      </c>
      <c r="O795" s="1" t="s">
        <v>56</v>
      </c>
      <c r="P795" s="1" t="s">
        <v>427</v>
      </c>
      <c r="Q795" s="1" t="s">
        <v>428</v>
      </c>
      <c r="R795" s="1" t="s">
        <v>4362</v>
      </c>
      <c r="S795" s="1" t="str">
        <f t="shared" si="25"/>
        <v>ZEVALLOS ARAGON, OSCAR SATURNINO</v>
      </c>
      <c r="T795" s="1" t="s">
        <v>44</v>
      </c>
      <c r="U795" s="1" t="s">
        <v>51</v>
      </c>
      <c r="V795" s="1" t="s">
        <v>52</v>
      </c>
      <c r="W795" s="1" t="s">
        <v>4363</v>
      </c>
      <c r="X795" s="3">
        <v>20702</v>
      </c>
      <c r="Y795" s="1" t="s">
        <v>4364</v>
      </c>
      <c r="AB795" s="1" t="s">
        <v>41</v>
      </c>
      <c r="AC795" s="1" t="s">
        <v>87</v>
      </c>
      <c r="AD795" s="1" t="s">
        <v>43</v>
      </c>
    </row>
    <row r="796" spans="1:30" x14ac:dyDescent="0.2">
      <c r="A796" s="1" t="str">
        <f t="shared" si="24"/>
        <v>1118114451E6</v>
      </c>
      <c r="B796" s="1" t="s">
        <v>28</v>
      </c>
      <c r="C796" s="1" t="s">
        <v>29</v>
      </c>
      <c r="D796" s="1" t="s">
        <v>30</v>
      </c>
      <c r="E796" s="1" t="s">
        <v>31</v>
      </c>
      <c r="F796" s="1" t="s">
        <v>4087</v>
      </c>
      <c r="G796" s="1" t="s">
        <v>4088</v>
      </c>
      <c r="H796" s="1" t="s">
        <v>1183</v>
      </c>
      <c r="I796" s="1" t="s">
        <v>4089</v>
      </c>
      <c r="J796" s="1" t="s">
        <v>4365</v>
      </c>
      <c r="K796" s="1" t="s">
        <v>97</v>
      </c>
      <c r="L796" s="1" t="s">
        <v>799</v>
      </c>
      <c r="M796" s="1" t="s">
        <v>800</v>
      </c>
      <c r="N796" s="1" t="s">
        <v>46</v>
      </c>
      <c r="O796" s="1" t="s">
        <v>56</v>
      </c>
      <c r="P796" s="1" t="s">
        <v>152</v>
      </c>
      <c r="Q796" s="1" t="s">
        <v>114</v>
      </c>
      <c r="R796" s="1" t="s">
        <v>651</v>
      </c>
      <c r="S796" s="1" t="str">
        <f t="shared" si="25"/>
        <v>LLANQUE MAMANI, NILDA</v>
      </c>
      <c r="T796" s="1" t="s">
        <v>107</v>
      </c>
      <c r="U796" s="1" t="s">
        <v>39</v>
      </c>
      <c r="V796" s="1" t="s">
        <v>52</v>
      </c>
      <c r="W796" s="1" t="s">
        <v>4366</v>
      </c>
      <c r="X796" s="3">
        <v>21867</v>
      </c>
      <c r="Y796" s="1" t="s">
        <v>4367</v>
      </c>
      <c r="AB796" s="1" t="s">
        <v>41</v>
      </c>
      <c r="AC796" s="1" t="s">
        <v>102</v>
      </c>
      <c r="AD796" s="1" t="s">
        <v>43</v>
      </c>
    </row>
    <row r="797" spans="1:30" x14ac:dyDescent="0.2">
      <c r="A797" s="1" t="str">
        <f t="shared" si="24"/>
        <v>1118114491E1</v>
      </c>
      <c r="B797" s="1" t="s">
        <v>28</v>
      </c>
      <c r="C797" s="1" t="s">
        <v>29</v>
      </c>
      <c r="D797" s="1" t="s">
        <v>30</v>
      </c>
      <c r="E797" s="1" t="s">
        <v>31</v>
      </c>
      <c r="F797" s="1" t="s">
        <v>4087</v>
      </c>
      <c r="G797" s="1" t="s">
        <v>4088</v>
      </c>
      <c r="H797" s="1" t="s">
        <v>1183</v>
      </c>
      <c r="I797" s="1" t="s">
        <v>4089</v>
      </c>
      <c r="J797" s="1" t="s">
        <v>4368</v>
      </c>
      <c r="K797" s="1" t="s">
        <v>97</v>
      </c>
      <c r="L797" s="1" t="s">
        <v>799</v>
      </c>
      <c r="M797" s="1" t="s">
        <v>4369</v>
      </c>
      <c r="N797" s="1" t="s">
        <v>66</v>
      </c>
      <c r="O797" s="1" t="s">
        <v>4370</v>
      </c>
      <c r="P797" s="1" t="s">
        <v>323</v>
      </c>
      <c r="Q797" s="1" t="s">
        <v>1015</v>
      </c>
      <c r="R797" s="1" t="s">
        <v>4371</v>
      </c>
      <c r="S797" s="1" t="str">
        <f t="shared" si="25"/>
        <v>TAPIA HUACASI, AZALIA</v>
      </c>
      <c r="T797" s="1" t="s">
        <v>839</v>
      </c>
      <c r="U797" s="1" t="s">
        <v>39</v>
      </c>
      <c r="V797" s="1" t="s">
        <v>52</v>
      </c>
      <c r="W797" s="1" t="s">
        <v>4372</v>
      </c>
      <c r="X797" s="3">
        <v>27888</v>
      </c>
      <c r="Y797" s="1" t="s">
        <v>4373</v>
      </c>
      <c r="Z797" s="3">
        <v>42737</v>
      </c>
      <c r="AA797" s="3">
        <v>43100</v>
      </c>
      <c r="AB797" s="1" t="s">
        <v>41</v>
      </c>
      <c r="AC797" s="1" t="s">
        <v>102</v>
      </c>
      <c r="AD797" s="1" t="s">
        <v>43</v>
      </c>
    </row>
    <row r="798" spans="1:30" x14ac:dyDescent="0.2">
      <c r="A798" s="1" t="str">
        <f t="shared" si="24"/>
        <v>1118114421E8</v>
      </c>
      <c r="B798" s="1" t="s">
        <v>28</v>
      </c>
      <c r="C798" s="1" t="s">
        <v>29</v>
      </c>
      <c r="D798" s="1" t="s">
        <v>30</v>
      </c>
      <c r="E798" s="1" t="s">
        <v>31</v>
      </c>
      <c r="F798" s="1" t="s">
        <v>4087</v>
      </c>
      <c r="G798" s="1" t="s">
        <v>4088</v>
      </c>
      <c r="H798" s="1" t="s">
        <v>1183</v>
      </c>
      <c r="I798" s="1" t="s">
        <v>4089</v>
      </c>
      <c r="J798" s="1" t="s">
        <v>4374</v>
      </c>
      <c r="K798" s="1" t="s">
        <v>97</v>
      </c>
      <c r="L798" s="1" t="s">
        <v>788</v>
      </c>
      <c r="M798" s="1" t="s">
        <v>840</v>
      </c>
      <c r="N798" s="1" t="s">
        <v>46</v>
      </c>
      <c r="O798" s="1" t="s">
        <v>56</v>
      </c>
      <c r="P798" s="1" t="s">
        <v>246</v>
      </c>
      <c r="Q798" s="1" t="s">
        <v>58</v>
      </c>
      <c r="R798" s="1" t="s">
        <v>230</v>
      </c>
      <c r="S798" s="1" t="str">
        <f t="shared" si="25"/>
        <v>CALIZAYA ARPASI, LUZ MARINA</v>
      </c>
      <c r="T798" s="1" t="s">
        <v>897</v>
      </c>
      <c r="U798" s="1" t="s">
        <v>39</v>
      </c>
      <c r="V798" s="1" t="s">
        <v>52</v>
      </c>
      <c r="W798" s="1" t="s">
        <v>4375</v>
      </c>
      <c r="X798" s="3">
        <v>21568</v>
      </c>
      <c r="Y798" s="1" t="s">
        <v>4376</v>
      </c>
      <c r="AB798" s="1" t="s">
        <v>41</v>
      </c>
      <c r="AC798" s="1" t="s">
        <v>102</v>
      </c>
      <c r="AD798" s="1" t="s">
        <v>43</v>
      </c>
    </row>
    <row r="799" spans="1:30" x14ac:dyDescent="0.2">
      <c r="A799" s="1" t="str">
        <f t="shared" si="24"/>
        <v>1118114461E1</v>
      </c>
      <c r="B799" s="1" t="s">
        <v>28</v>
      </c>
      <c r="C799" s="1" t="s">
        <v>29</v>
      </c>
      <c r="D799" s="1" t="s">
        <v>30</v>
      </c>
      <c r="E799" s="1" t="s">
        <v>31</v>
      </c>
      <c r="F799" s="1" t="s">
        <v>4087</v>
      </c>
      <c r="G799" s="1" t="s">
        <v>4088</v>
      </c>
      <c r="H799" s="1" t="s">
        <v>1183</v>
      </c>
      <c r="I799" s="1" t="s">
        <v>4089</v>
      </c>
      <c r="J799" s="1" t="s">
        <v>4377</v>
      </c>
      <c r="K799" s="1" t="s">
        <v>97</v>
      </c>
      <c r="L799" s="1" t="s">
        <v>788</v>
      </c>
      <c r="M799" s="1" t="s">
        <v>1659</v>
      </c>
      <c r="N799" s="1" t="s">
        <v>46</v>
      </c>
      <c r="O799" s="1" t="s">
        <v>56</v>
      </c>
      <c r="P799" s="1" t="s">
        <v>352</v>
      </c>
      <c r="Q799" s="1" t="s">
        <v>277</v>
      </c>
      <c r="R799" s="1" t="s">
        <v>59</v>
      </c>
      <c r="S799" s="1" t="str">
        <f t="shared" si="25"/>
        <v>MENDOZA PAUCAR, ANA MARIA</v>
      </c>
      <c r="T799" s="1" t="s">
        <v>107</v>
      </c>
      <c r="U799" s="1" t="s">
        <v>39</v>
      </c>
      <c r="V799" s="1" t="s">
        <v>52</v>
      </c>
      <c r="W799" s="1" t="s">
        <v>4378</v>
      </c>
      <c r="X799" s="3">
        <v>19983</v>
      </c>
      <c r="Y799" s="1" t="s">
        <v>4379</v>
      </c>
      <c r="AB799" s="1" t="s">
        <v>41</v>
      </c>
      <c r="AC799" s="1" t="s">
        <v>102</v>
      </c>
      <c r="AD799" s="1" t="s">
        <v>43</v>
      </c>
    </row>
    <row r="800" spans="1:30" x14ac:dyDescent="0.2">
      <c r="A800" s="1" t="str">
        <f t="shared" si="24"/>
        <v>1118114461E4</v>
      </c>
      <c r="B800" s="1" t="s">
        <v>28</v>
      </c>
      <c r="C800" s="1" t="s">
        <v>29</v>
      </c>
      <c r="D800" s="1" t="s">
        <v>30</v>
      </c>
      <c r="E800" s="1" t="s">
        <v>31</v>
      </c>
      <c r="F800" s="1" t="s">
        <v>4087</v>
      </c>
      <c r="G800" s="1" t="s">
        <v>4088</v>
      </c>
      <c r="H800" s="1" t="s">
        <v>1183</v>
      </c>
      <c r="I800" s="1" t="s">
        <v>4089</v>
      </c>
      <c r="J800" s="1" t="s">
        <v>4380</v>
      </c>
      <c r="K800" s="1" t="s">
        <v>97</v>
      </c>
      <c r="L800" s="1" t="s">
        <v>788</v>
      </c>
      <c r="M800" s="1" t="s">
        <v>840</v>
      </c>
      <c r="N800" s="1" t="s">
        <v>46</v>
      </c>
      <c r="O800" s="1" t="s">
        <v>56</v>
      </c>
      <c r="P800" s="1" t="s">
        <v>843</v>
      </c>
      <c r="Q800" s="1" t="s">
        <v>1052</v>
      </c>
      <c r="R800" s="1" t="s">
        <v>238</v>
      </c>
      <c r="S800" s="1" t="str">
        <f t="shared" si="25"/>
        <v>OCHOA VILLANUEVA, JUANA</v>
      </c>
      <c r="T800" s="1" t="s">
        <v>107</v>
      </c>
      <c r="U800" s="1" t="s">
        <v>39</v>
      </c>
      <c r="V800" s="1" t="s">
        <v>52</v>
      </c>
      <c r="W800" s="1" t="s">
        <v>4381</v>
      </c>
      <c r="X800" s="3">
        <v>20987</v>
      </c>
      <c r="Y800" s="1" t="s">
        <v>4382</v>
      </c>
      <c r="AB800" s="1" t="s">
        <v>41</v>
      </c>
      <c r="AC800" s="1" t="s">
        <v>102</v>
      </c>
      <c r="AD800" s="1" t="s">
        <v>43</v>
      </c>
    </row>
    <row r="801" spans="1:30" x14ac:dyDescent="0.2">
      <c r="A801" s="1" t="str">
        <f t="shared" si="24"/>
        <v>1118114481E6</v>
      </c>
      <c r="B801" s="1" t="s">
        <v>28</v>
      </c>
      <c r="C801" s="1" t="s">
        <v>29</v>
      </c>
      <c r="D801" s="1" t="s">
        <v>30</v>
      </c>
      <c r="E801" s="1" t="s">
        <v>31</v>
      </c>
      <c r="F801" s="1" t="s">
        <v>4087</v>
      </c>
      <c r="G801" s="1" t="s">
        <v>4088</v>
      </c>
      <c r="H801" s="1" t="s">
        <v>1183</v>
      </c>
      <c r="I801" s="1" t="s">
        <v>4089</v>
      </c>
      <c r="J801" s="1" t="s">
        <v>4383</v>
      </c>
      <c r="K801" s="1" t="s">
        <v>97</v>
      </c>
      <c r="L801" s="1" t="s">
        <v>788</v>
      </c>
      <c r="M801" s="1" t="s">
        <v>2489</v>
      </c>
      <c r="N801" s="1" t="s">
        <v>46</v>
      </c>
      <c r="O801" s="1" t="s">
        <v>56</v>
      </c>
      <c r="P801" s="1" t="s">
        <v>214</v>
      </c>
      <c r="Q801" s="1" t="s">
        <v>4384</v>
      </c>
      <c r="R801" s="1" t="s">
        <v>4385</v>
      </c>
      <c r="S801" s="1" t="str">
        <f t="shared" si="25"/>
        <v>YANA CHOQUIMAMANI, TEOFILO F</v>
      </c>
      <c r="T801" s="1" t="s">
        <v>790</v>
      </c>
      <c r="U801" s="1" t="s">
        <v>39</v>
      </c>
      <c r="V801" s="1" t="s">
        <v>52</v>
      </c>
      <c r="W801" s="1" t="s">
        <v>4386</v>
      </c>
      <c r="X801" s="3">
        <v>23170</v>
      </c>
      <c r="Y801" s="1" t="s">
        <v>4387</v>
      </c>
      <c r="AB801" s="1" t="s">
        <v>41</v>
      </c>
      <c r="AC801" s="1" t="s">
        <v>102</v>
      </c>
      <c r="AD801" s="1" t="s">
        <v>43</v>
      </c>
    </row>
    <row r="802" spans="1:30" x14ac:dyDescent="0.2">
      <c r="A802" s="1" t="str">
        <f t="shared" si="24"/>
        <v>1118114411E3</v>
      </c>
      <c r="B802" s="1" t="s">
        <v>28</v>
      </c>
      <c r="C802" s="1" t="s">
        <v>29</v>
      </c>
      <c r="D802" s="1" t="s">
        <v>30</v>
      </c>
      <c r="E802" s="1" t="s">
        <v>31</v>
      </c>
      <c r="F802" s="1" t="s">
        <v>4087</v>
      </c>
      <c r="G802" s="1" t="s">
        <v>4088</v>
      </c>
      <c r="H802" s="1" t="s">
        <v>1183</v>
      </c>
      <c r="I802" s="1" t="s">
        <v>4089</v>
      </c>
      <c r="J802" s="1" t="s">
        <v>4388</v>
      </c>
      <c r="K802" s="1" t="s">
        <v>97</v>
      </c>
      <c r="L802" s="1" t="s">
        <v>98</v>
      </c>
      <c r="M802" s="1" t="s">
        <v>99</v>
      </c>
      <c r="N802" s="1" t="s">
        <v>46</v>
      </c>
      <c r="O802" s="1" t="s">
        <v>56</v>
      </c>
      <c r="P802" s="1" t="s">
        <v>434</v>
      </c>
      <c r="Q802" s="1" t="s">
        <v>248</v>
      </c>
      <c r="R802" s="1" t="s">
        <v>3799</v>
      </c>
      <c r="S802" s="1" t="str">
        <f t="shared" si="25"/>
        <v>ALANOCA TICONA, NICANOR</v>
      </c>
      <c r="T802" s="1" t="s">
        <v>185</v>
      </c>
      <c r="U802" s="1" t="s">
        <v>39</v>
      </c>
      <c r="V802" s="1" t="s">
        <v>52</v>
      </c>
      <c r="W802" s="1" t="s">
        <v>4389</v>
      </c>
      <c r="X802" s="3">
        <v>23625</v>
      </c>
      <c r="Y802" s="1" t="s">
        <v>4390</v>
      </c>
      <c r="AB802" s="1" t="s">
        <v>41</v>
      </c>
      <c r="AC802" s="1" t="s">
        <v>102</v>
      </c>
      <c r="AD802" s="1" t="s">
        <v>43</v>
      </c>
    </row>
    <row r="803" spans="1:30" x14ac:dyDescent="0.2">
      <c r="A803" s="1" t="str">
        <f t="shared" si="24"/>
        <v>1118114421E3</v>
      </c>
      <c r="B803" s="1" t="s">
        <v>28</v>
      </c>
      <c r="C803" s="1" t="s">
        <v>29</v>
      </c>
      <c r="D803" s="1" t="s">
        <v>30</v>
      </c>
      <c r="E803" s="1" t="s">
        <v>31</v>
      </c>
      <c r="F803" s="1" t="s">
        <v>4087</v>
      </c>
      <c r="G803" s="1" t="s">
        <v>4088</v>
      </c>
      <c r="H803" s="1" t="s">
        <v>1183</v>
      </c>
      <c r="I803" s="1" t="s">
        <v>4089</v>
      </c>
      <c r="J803" s="1" t="s">
        <v>4391</v>
      </c>
      <c r="K803" s="1" t="s">
        <v>97</v>
      </c>
      <c r="L803" s="1" t="s">
        <v>98</v>
      </c>
      <c r="M803" s="1" t="s">
        <v>2519</v>
      </c>
      <c r="N803" s="1" t="s">
        <v>46</v>
      </c>
      <c r="O803" s="1" t="s">
        <v>4392</v>
      </c>
      <c r="P803" s="1" t="s">
        <v>854</v>
      </c>
      <c r="Q803" s="1" t="s">
        <v>67</v>
      </c>
      <c r="R803" s="1" t="s">
        <v>690</v>
      </c>
      <c r="S803" s="1" t="str">
        <f t="shared" si="25"/>
        <v>UMPIRI MEDINA, TEOFILO</v>
      </c>
      <c r="T803" s="1" t="s">
        <v>109</v>
      </c>
      <c r="U803" s="1" t="s">
        <v>39</v>
      </c>
      <c r="V803" s="1" t="s">
        <v>52</v>
      </c>
      <c r="W803" s="1" t="s">
        <v>4393</v>
      </c>
      <c r="X803" s="3">
        <v>23519</v>
      </c>
      <c r="Y803" s="1" t="s">
        <v>4394</v>
      </c>
      <c r="AB803" s="1" t="s">
        <v>41</v>
      </c>
      <c r="AC803" s="1" t="s">
        <v>102</v>
      </c>
      <c r="AD803" s="1" t="s">
        <v>43</v>
      </c>
    </row>
    <row r="804" spans="1:30" x14ac:dyDescent="0.2">
      <c r="A804" s="1" t="str">
        <f t="shared" si="24"/>
        <v>1118114441E0</v>
      </c>
      <c r="B804" s="1" t="s">
        <v>28</v>
      </c>
      <c r="C804" s="1" t="s">
        <v>29</v>
      </c>
      <c r="D804" s="1" t="s">
        <v>30</v>
      </c>
      <c r="E804" s="1" t="s">
        <v>31</v>
      </c>
      <c r="F804" s="1" t="s">
        <v>4087</v>
      </c>
      <c r="G804" s="1" t="s">
        <v>4088</v>
      </c>
      <c r="H804" s="1" t="s">
        <v>1183</v>
      </c>
      <c r="I804" s="1" t="s">
        <v>4089</v>
      </c>
      <c r="J804" s="1" t="s">
        <v>4395</v>
      </c>
      <c r="K804" s="1" t="s">
        <v>97</v>
      </c>
      <c r="L804" s="1" t="s">
        <v>98</v>
      </c>
      <c r="M804" s="1" t="s">
        <v>962</v>
      </c>
      <c r="N804" s="1" t="s">
        <v>46</v>
      </c>
      <c r="O804" s="1" t="s">
        <v>56</v>
      </c>
      <c r="P804" s="1" t="s">
        <v>146</v>
      </c>
      <c r="Q804" s="1" t="s">
        <v>428</v>
      </c>
      <c r="R804" s="1" t="s">
        <v>4396</v>
      </c>
      <c r="S804" s="1" t="str">
        <f t="shared" si="25"/>
        <v>GONZALES ARAGON, WILBERT</v>
      </c>
      <c r="T804" s="1" t="s">
        <v>156</v>
      </c>
      <c r="U804" s="1" t="s">
        <v>39</v>
      </c>
      <c r="V804" s="1" t="s">
        <v>52</v>
      </c>
      <c r="W804" s="1" t="s">
        <v>4397</v>
      </c>
      <c r="X804" s="3">
        <v>19676</v>
      </c>
      <c r="Y804" s="1" t="s">
        <v>4398</v>
      </c>
      <c r="AB804" s="1" t="s">
        <v>41</v>
      </c>
      <c r="AC804" s="1" t="s">
        <v>102</v>
      </c>
      <c r="AD804" s="1" t="s">
        <v>43</v>
      </c>
    </row>
    <row r="805" spans="1:30" x14ac:dyDescent="0.2">
      <c r="A805" s="1" t="str">
        <f t="shared" si="24"/>
        <v>1118114441E7</v>
      </c>
      <c r="B805" s="1" t="s">
        <v>28</v>
      </c>
      <c r="C805" s="1" t="s">
        <v>29</v>
      </c>
      <c r="D805" s="1" t="s">
        <v>30</v>
      </c>
      <c r="E805" s="1" t="s">
        <v>31</v>
      </c>
      <c r="F805" s="1" t="s">
        <v>4087</v>
      </c>
      <c r="G805" s="1" t="s">
        <v>4088</v>
      </c>
      <c r="H805" s="1" t="s">
        <v>1183</v>
      </c>
      <c r="I805" s="1" t="s">
        <v>4089</v>
      </c>
      <c r="J805" s="1" t="s">
        <v>4399</v>
      </c>
      <c r="K805" s="1" t="s">
        <v>97</v>
      </c>
      <c r="L805" s="1" t="s">
        <v>98</v>
      </c>
      <c r="M805" s="1" t="s">
        <v>99</v>
      </c>
      <c r="N805" s="1" t="s">
        <v>46</v>
      </c>
      <c r="O805" s="1" t="s">
        <v>56</v>
      </c>
      <c r="P805" s="1" t="s">
        <v>1363</v>
      </c>
      <c r="Q805" s="1" t="s">
        <v>358</v>
      </c>
      <c r="R805" s="1" t="s">
        <v>4400</v>
      </c>
      <c r="S805" s="1" t="str">
        <f t="shared" si="25"/>
        <v>GARAMBEL COAQUIRA, JULIO UBALDO</v>
      </c>
      <c r="T805" s="1" t="s">
        <v>202</v>
      </c>
      <c r="U805" s="1" t="s">
        <v>39</v>
      </c>
      <c r="V805" s="1" t="s">
        <v>52</v>
      </c>
      <c r="W805" s="1" t="s">
        <v>4401</v>
      </c>
      <c r="X805" s="3">
        <v>22677</v>
      </c>
      <c r="Y805" s="1" t="s">
        <v>4402</v>
      </c>
      <c r="AB805" s="1" t="s">
        <v>41</v>
      </c>
      <c r="AC805" s="1" t="s">
        <v>102</v>
      </c>
      <c r="AD805" s="1" t="s">
        <v>43</v>
      </c>
    </row>
    <row r="806" spans="1:30" x14ac:dyDescent="0.2">
      <c r="A806" s="1" t="str">
        <f t="shared" si="24"/>
        <v>1118114451E2</v>
      </c>
      <c r="B806" s="1" t="s">
        <v>28</v>
      </c>
      <c r="C806" s="1" t="s">
        <v>29</v>
      </c>
      <c r="D806" s="1" t="s">
        <v>30</v>
      </c>
      <c r="E806" s="1" t="s">
        <v>31</v>
      </c>
      <c r="F806" s="1" t="s">
        <v>4087</v>
      </c>
      <c r="G806" s="1" t="s">
        <v>4088</v>
      </c>
      <c r="H806" s="1" t="s">
        <v>1183</v>
      </c>
      <c r="I806" s="1" t="s">
        <v>4089</v>
      </c>
      <c r="J806" s="1" t="s">
        <v>4403</v>
      </c>
      <c r="K806" s="1" t="s">
        <v>97</v>
      </c>
      <c r="L806" s="1" t="s">
        <v>98</v>
      </c>
      <c r="M806" s="1" t="s">
        <v>99</v>
      </c>
      <c r="N806" s="1" t="s">
        <v>46</v>
      </c>
      <c r="O806" s="1" t="s">
        <v>4404</v>
      </c>
      <c r="P806" s="1" t="s">
        <v>82</v>
      </c>
      <c r="Q806" s="1" t="s">
        <v>67</v>
      </c>
      <c r="R806" s="1" t="s">
        <v>995</v>
      </c>
      <c r="S806" s="1" t="str">
        <f t="shared" si="25"/>
        <v>QUISPE MEDINA, RUBEN</v>
      </c>
      <c r="T806" s="1" t="s">
        <v>185</v>
      </c>
      <c r="U806" s="1" t="s">
        <v>39</v>
      </c>
      <c r="V806" s="1" t="s">
        <v>52</v>
      </c>
      <c r="W806" s="1" t="s">
        <v>4405</v>
      </c>
      <c r="X806" s="3">
        <v>23152</v>
      </c>
      <c r="Y806" s="1" t="s">
        <v>4406</v>
      </c>
      <c r="AB806" s="1" t="s">
        <v>41</v>
      </c>
      <c r="AC806" s="1" t="s">
        <v>102</v>
      </c>
      <c r="AD806" s="1" t="s">
        <v>43</v>
      </c>
    </row>
    <row r="807" spans="1:30" x14ac:dyDescent="0.2">
      <c r="A807" s="1" t="str">
        <f t="shared" si="24"/>
        <v>1118114451E9</v>
      </c>
      <c r="B807" s="1" t="s">
        <v>28</v>
      </c>
      <c r="C807" s="1" t="s">
        <v>29</v>
      </c>
      <c r="D807" s="1" t="s">
        <v>30</v>
      </c>
      <c r="E807" s="1" t="s">
        <v>31</v>
      </c>
      <c r="F807" s="1" t="s">
        <v>4087</v>
      </c>
      <c r="G807" s="1" t="s">
        <v>4088</v>
      </c>
      <c r="H807" s="1" t="s">
        <v>1183</v>
      </c>
      <c r="I807" s="1" t="s">
        <v>4089</v>
      </c>
      <c r="J807" s="1" t="s">
        <v>4407</v>
      </c>
      <c r="K807" s="1" t="s">
        <v>97</v>
      </c>
      <c r="L807" s="1" t="s">
        <v>98</v>
      </c>
      <c r="M807" s="1" t="s">
        <v>103</v>
      </c>
      <c r="N807" s="1" t="s">
        <v>46</v>
      </c>
      <c r="O807" s="1" t="s">
        <v>56</v>
      </c>
      <c r="P807" s="1" t="s">
        <v>114</v>
      </c>
      <c r="Q807" s="1" t="s">
        <v>265</v>
      </c>
      <c r="R807" s="1" t="s">
        <v>1075</v>
      </c>
      <c r="S807" s="1" t="str">
        <f t="shared" si="25"/>
        <v>MAMANI LIMACHI, JULIO</v>
      </c>
      <c r="T807" s="1" t="s">
        <v>790</v>
      </c>
      <c r="U807" s="1" t="s">
        <v>39</v>
      </c>
      <c r="V807" s="1" t="s">
        <v>52</v>
      </c>
      <c r="W807" s="1" t="s">
        <v>4408</v>
      </c>
      <c r="X807" s="3">
        <v>22995</v>
      </c>
      <c r="Y807" s="1" t="s">
        <v>4409</v>
      </c>
      <c r="AB807" s="1" t="s">
        <v>41</v>
      </c>
      <c r="AC807" s="1" t="s">
        <v>102</v>
      </c>
      <c r="AD807" s="1" t="s">
        <v>43</v>
      </c>
    </row>
    <row r="808" spans="1:30" x14ac:dyDescent="0.2">
      <c r="A808" s="1" t="str">
        <f t="shared" si="24"/>
        <v>1118114461E2</v>
      </c>
      <c r="B808" s="1" t="s">
        <v>28</v>
      </c>
      <c r="C808" s="1" t="s">
        <v>29</v>
      </c>
      <c r="D808" s="1" t="s">
        <v>30</v>
      </c>
      <c r="E808" s="1" t="s">
        <v>31</v>
      </c>
      <c r="F808" s="1" t="s">
        <v>4087</v>
      </c>
      <c r="G808" s="1" t="s">
        <v>4088</v>
      </c>
      <c r="H808" s="1" t="s">
        <v>1183</v>
      </c>
      <c r="I808" s="1" t="s">
        <v>4089</v>
      </c>
      <c r="J808" s="1" t="s">
        <v>4410</v>
      </c>
      <c r="K808" s="1" t="s">
        <v>97</v>
      </c>
      <c r="L808" s="1" t="s">
        <v>98</v>
      </c>
      <c r="M808" s="1" t="s">
        <v>99</v>
      </c>
      <c r="N808" s="1" t="s">
        <v>46</v>
      </c>
      <c r="O808" s="1" t="s">
        <v>56</v>
      </c>
      <c r="P808" s="1" t="s">
        <v>760</v>
      </c>
      <c r="Q808" s="1" t="s">
        <v>203</v>
      </c>
      <c r="R808" s="1" t="s">
        <v>4411</v>
      </c>
      <c r="S808" s="1" t="str">
        <f t="shared" si="25"/>
        <v>MULLISACA APAZA, GERMAN FLORENCIO</v>
      </c>
      <c r="T808" s="1" t="s">
        <v>107</v>
      </c>
      <c r="U808" s="1" t="s">
        <v>39</v>
      </c>
      <c r="V808" s="1" t="s">
        <v>52</v>
      </c>
      <c r="W808" s="1" t="s">
        <v>4412</v>
      </c>
      <c r="X808" s="3">
        <v>19779</v>
      </c>
      <c r="Y808" s="1" t="s">
        <v>4413</v>
      </c>
      <c r="AB808" s="1" t="s">
        <v>41</v>
      </c>
      <c r="AC808" s="1" t="s">
        <v>102</v>
      </c>
      <c r="AD808" s="1" t="s">
        <v>43</v>
      </c>
    </row>
    <row r="809" spans="1:30" x14ac:dyDescent="0.2">
      <c r="A809" s="1" t="str">
        <f t="shared" si="24"/>
        <v>1118114471E8</v>
      </c>
      <c r="B809" s="1" t="s">
        <v>28</v>
      </c>
      <c r="C809" s="1" t="s">
        <v>29</v>
      </c>
      <c r="D809" s="1" t="s">
        <v>30</v>
      </c>
      <c r="E809" s="1" t="s">
        <v>31</v>
      </c>
      <c r="F809" s="1" t="s">
        <v>4087</v>
      </c>
      <c r="G809" s="1" t="s">
        <v>4088</v>
      </c>
      <c r="H809" s="1" t="s">
        <v>1183</v>
      </c>
      <c r="I809" s="1" t="s">
        <v>4089</v>
      </c>
      <c r="J809" s="1" t="s">
        <v>4414</v>
      </c>
      <c r="K809" s="1" t="s">
        <v>97</v>
      </c>
      <c r="L809" s="1" t="s">
        <v>98</v>
      </c>
      <c r="M809" s="1" t="s">
        <v>99</v>
      </c>
      <c r="N809" s="1" t="s">
        <v>46</v>
      </c>
      <c r="O809" s="1" t="s">
        <v>56</v>
      </c>
      <c r="P809" s="1" t="s">
        <v>4415</v>
      </c>
      <c r="Q809" s="1" t="s">
        <v>82</v>
      </c>
      <c r="R809" s="1" t="s">
        <v>289</v>
      </c>
      <c r="S809" s="1" t="str">
        <f t="shared" si="25"/>
        <v>SANTI QUISPE, PEDRO</v>
      </c>
      <c r="T809" s="1" t="s">
        <v>202</v>
      </c>
      <c r="U809" s="1" t="s">
        <v>39</v>
      </c>
      <c r="V809" s="1" t="s">
        <v>52</v>
      </c>
      <c r="W809" s="1" t="s">
        <v>4416</v>
      </c>
      <c r="X809" s="3">
        <v>21667</v>
      </c>
      <c r="Y809" s="1" t="s">
        <v>4417</v>
      </c>
      <c r="AB809" s="1" t="s">
        <v>41</v>
      </c>
      <c r="AC809" s="1" t="s">
        <v>102</v>
      </c>
      <c r="AD809" s="1" t="s">
        <v>43</v>
      </c>
    </row>
    <row r="810" spans="1:30" x14ac:dyDescent="0.2">
      <c r="A810" s="1" t="str">
        <f t="shared" si="24"/>
        <v>1118114471E9</v>
      </c>
      <c r="B810" s="1" t="s">
        <v>28</v>
      </c>
      <c r="C810" s="1" t="s">
        <v>29</v>
      </c>
      <c r="D810" s="1" t="s">
        <v>30</v>
      </c>
      <c r="E810" s="1" t="s">
        <v>31</v>
      </c>
      <c r="F810" s="1" t="s">
        <v>4087</v>
      </c>
      <c r="G810" s="1" t="s">
        <v>4088</v>
      </c>
      <c r="H810" s="1" t="s">
        <v>1183</v>
      </c>
      <c r="I810" s="1" t="s">
        <v>4089</v>
      </c>
      <c r="J810" s="1" t="s">
        <v>4418</v>
      </c>
      <c r="K810" s="1" t="s">
        <v>97</v>
      </c>
      <c r="L810" s="1" t="s">
        <v>98</v>
      </c>
      <c r="M810" s="1" t="s">
        <v>99</v>
      </c>
      <c r="N810" s="1" t="s">
        <v>46</v>
      </c>
      <c r="O810" s="1" t="s">
        <v>56</v>
      </c>
      <c r="P810" s="1" t="s">
        <v>323</v>
      </c>
      <c r="Q810" s="1" t="s">
        <v>381</v>
      </c>
      <c r="R810" s="1" t="s">
        <v>4419</v>
      </c>
      <c r="S810" s="1" t="str">
        <f t="shared" si="25"/>
        <v>TAPIA JARA, AIDA VICENTINA</v>
      </c>
      <c r="T810" s="1" t="s">
        <v>202</v>
      </c>
      <c r="U810" s="1" t="s">
        <v>39</v>
      </c>
      <c r="V810" s="1" t="s">
        <v>52</v>
      </c>
      <c r="W810" s="1" t="s">
        <v>4420</v>
      </c>
      <c r="X810" s="3">
        <v>18285</v>
      </c>
      <c r="Y810" s="1" t="s">
        <v>4421</v>
      </c>
      <c r="AB810" s="1" t="s">
        <v>41</v>
      </c>
      <c r="AC810" s="1" t="s">
        <v>102</v>
      </c>
      <c r="AD810" s="1" t="s">
        <v>43</v>
      </c>
    </row>
    <row r="811" spans="1:30" x14ac:dyDescent="0.2">
      <c r="A811" s="1" t="str">
        <f t="shared" si="24"/>
        <v>1118114481E1</v>
      </c>
      <c r="B811" s="1" t="s">
        <v>28</v>
      </c>
      <c r="C811" s="1" t="s">
        <v>29</v>
      </c>
      <c r="D811" s="1" t="s">
        <v>30</v>
      </c>
      <c r="E811" s="1" t="s">
        <v>31</v>
      </c>
      <c r="F811" s="1" t="s">
        <v>4087</v>
      </c>
      <c r="G811" s="1" t="s">
        <v>4088</v>
      </c>
      <c r="H811" s="1" t="s">
        <v>1183</v>
      </c>
      <c r="I811" s="1" t="s">
        <v>4089</v>
      </c>
      <c r="J811" s="1" t="s">
        <v>4422</v>
      </c>
      <c r="K811" s="1" t="s">
        <v>97</v>
      </c>
      <c r="L811" s="1" t="s">
        <v>98</v>
      </c>
      <c r="M811" s="1" t="s">
        <v>99</v>
      </c>
      <c r="N811" s="1" t="s">
        <v>46</v>
      </c>
      <c r="O811" s="1" t="s">
        <v>56</v>
      </c>
      <c r="P811" s="1" t="s">
        <v>188</v>
      </c>
      <c r="Q811" s="1" t="s">
        <v>88</v>
      </c>
      <c r="R811" s="1" t="s">
        <v>754</v>
      </c>
      <c r="S811" s="1" t="str">
        <f t="shared" si="25"/>
        <v>TITO LARICO, BAILON</v>
      </c>
      <c r="T811" s="1" t="s">
        <v>185</v>
      </c>
      <c r="U811" s="1" t="s">
        <v>39</v>
      </c>
      <c r="V811" s="1" t="s">
        <v>52</v>
      </c>
      <c r="W811" s="1" t="s">
        <v>4423</v>
      </c>
      <c r="X811" s="3">
        <v>19496</v>
      </c>
      <c r="Y811" s="1" t="s">
        <v>4424</v>
      </c>
      <c r="AB811" s="1" t="s">
        <v>41</v>
      </c>
      <c r="AC811" s="1" t="s">
        <v>102</v>
      </c>
      <c r="AD811" s="1" t="s">
        <v>43</v>
      </c>
    </row>
    <row r="812" spans="1:30" x14ac:dyDescent="0.2">
      <c r="A812" s="1" t="str">
        <f t="shared" si="24"/>
        <v>1118114491E2</v>
      </c>
      <c r="B812" s="1" t="s">
        <v>28</v>
      </c>
      <c r="C812" s="1" t="s">
        <v>29</v>
      </c>
      <c r="D812" s="1" t="s">
        <v>30</v>
      </c>
      <c r="E812" s="1" t="s">
        <v>31</v>
      </c>
      <c r="F812" s="1" t="s">
        <v>4087</v>
      </c>
      <c r="G812" s="1" t="s">
        <v>4088</v>
      </c>
      <c r="H812" s="1" t="s">
        <v>1183</v>
      </c>
      <c r="I812" s="1" t="s">
        <v>4089</v>
      </c>
      <c r="J812" s="1" t="s">
        <v>4425</v>
      </c>
      <c r="K812" s="1" t="s">
        <v>97</v>
      </c>
      <c r="L812" s="1" t="s">
        <v>98</v>
      </c>
      <c r="M812" s="1" t="s">
        <v>1419</v>
      </c>
      <c r="N812" s="1" t="s">
        <v>46</v>
      </c>
      <c r="O812" s="1" t="s">
        <v>4426</v>
      </c>
      <c r="P812" s="1" t="s">
        <v>60</v>
      </c>
      <c r="Q812" s="1" t="s">
        <v>935</v>
      </c>
      <c r="R812" s="1" t="s">
        <v>4427</v>
      </c>
      <c r="S812" s="1" t="str">
        <f t="shared" si="25"/>
        <v>ARIAS PERALTA, NESTOR ALFONSO</v>
      </c>
      <c r="T812" s="1" t="s">
        <v>839</v>
      </c>
      <c r="U812" s="1" t="s">
        <v>39</v>
      </c>
      <c r="V812" s="1" t="s">
        <v>52</v>
      </c>
      <c r="W812" s="1" t="s">
        <v>4428</v>
      </c>
      <c r="X812" s="3">
        <v>24498</v>
      </c>
      <c r="Y812" s="1" t="s">
        <v>4429</v>
      </c>
      <c r="AB812" s="1" t="s">
        <v>41</v>
      </c>
      <c r="AC812" s="1" t="s">
        <v>102</v>
      </c>
      <c r="AD812" s="1" t="s">
        <v>43</v>
      </c>
    </row>
    <row r="813" spans="1:30" x14ac:dyDescent="0.2">
      <c r="A813" s="1" t="str">
        <f t="shared" si="24"/>
        <v>1118114491E3</v>
      </c>
      <c r="B813" s="1" t="s">
        <v>28</v>
      </c>
      <c r="C813" s="1" t="s">
        <v>29</v>
      </c>
      <c r="D813" s="1" t="s">
        <v>30</v>
      </c>
      <c r="E813" s="1" t="s">
        <v>31</v>
      </c>
      <c r="F813" s="1" t="s">
        <v>4087</v>
      </c>
      <c r="G813" s="1" t="s">
        <v>4088</v>
      </c>
      <c r="H813" s="1" t="s">
        <v>1183</v>
      </c>
      <c r="I813" s="1" t="s">
        <v>4089</v>
      </c>
      <c r="J813" s="1" t="s">
        <v>4430</v>
      </c>
      <c r="K813" s="1" t="s">
        <v>97</v>
      </c>
      <c r="L813" s="1" t="s">
        <v>98</v>
      </c>
      <c r="M813" s="1" t="s">
        <v>1419</v>
      </c>
      <c r="N813" s="1" t="s">
        <v>46</v>
      </c>
      <c r="O813" s="1" t="s">
        <v>1843</v>
      </c>
      <c r="P813" s="1" t="s">
        <v>447</v>
      </c>
      <c r="Q813" s="1" t="s">
        <v>342</v>
      </c>
      <c r="R813" s="1" t="s">
        <v>4431</v>
      </c>
      <c r="S813" s="1" t="str">
        <f t="shared" si="25"/>
        <v>PAURO CALISAYA, NORMA LEONARDA</v>
      </c>
      <c r="T813" s="1" t="s">
        <v>333</v>
      </c>
      <c r="U813" s="1" t="s">
        <v>39</v>
      </c>
      <c r="V813" s="1" t="s">
        <v>52</v>
      </c>
      <c r="W813" s="1" t="s">
        <v>4432</v>
      </c>
      <c r="X813" s="3">
        <v>21497</v>
      </c>
      <c r="Y813" s="1" t="s">
        <v>4433</v>
      </c>
      <c r="AB813" s="1" t="s">
        <v>41</v>
      </c>
      <c r="AC813" s="1" t="s">
        <v>102</v>
      </c>
      <c r="AD813" s="1" t="s">
        <v>43</v>
      </c>
    </row>
    <row r="814" spans="1:30" x14ac:dyDescent="0.2">
      <c r="A814" s="1" t="str">
        <f t="shared" si="24"/>
        <v>1169114311E8</v>
      </c>
      <c r="B814" s="1" t="s">
        <v>28</v>
      </c>
      <c r="C814" s="1" t="s">
        <v>29</v>
      </c>
      <c r="D814" s="1" t="s">
        <v>30</v>
      </c>
      <c r="E814" s="1" t="s">
        <v>31</v>
      </c>
      <c r="F814" s="1" t="s">
        <v>4087</v>
      </c>
      <c r="G814" s="1" t="s">
        <v>4088</v>
      </c>
      <c r="H814" s="1" t="s">
        <v>1183</v>
      </c>
      <c r="I814" s="1" t="s">
        <v>4089</v>
      </c>
      <c r="J814" s="1" t="s">
        <v>4434</v>
      </c>
      <c r="K814" s="1" t="s">
        <v>97</v>
      </c>
      <c r="L814" s="1" t="s">
        <v>98</v>
      </c>
      <c r="M814" s="1" t="s">
        <v>791</v>
      </c>
      <c r="N814" s="1" t="s">
        <v>46</v>
      </c>
      <c r="O814" s="1" t="s">
        <v>4435</v>
      </c>
      <c r="P814" s="1" t="s">
        <v>192</v>
      </c>
      <c r="Q814" s="1" t="s">
        <v>323</v>
      </c>
      <c r="R814" s="1" t="s">
        <v>4436</v>
      </c>
      <c r="S814" s="1" t="str">
        <f t="shared" si="25"/>
        <v>CAHUANA TAPIA, MARCELINA CELESTINA</v>
      </c>
      <c r="T814" s="1" t="s">
        <v>333</v>
      </c>
      <c r="U814" s="1" t="s">
        <v>39</v>
      </c>
      <c r="V814" s="1" t="s">
        <v>52</v>
      </c>
      <c r="W814" s="1" t="s">
        <v>4437</v>
      </c>
      <c r="X814" s="3">
        <v>19821</v>
      </c>
      <c r="Y814" s="1" t="s">
        <v>4438</v>
      </c>
      <c r="AB814" s="1" t="s">
        <v>41</v>
      </c>
      <c r="AC814" s="1" t="s">
        <v>102</v>
      </c>
      <c r="AD814" s="1" t="s">
        <v>43</v>
      </c>
    </row>
    <row r="815" spans="1:30" x14ac:dyDescent="0.2">
      <c r="A815" s="1" t="str">
        <f t="shared" si="24"/>
        <v>1131214411E4</v>
      </c>
      <c r="B815" s="1" t="s">
        <v>28</v>
      </c>
      <c r="C815" s="1" t="s">
        <v>29</v>
      </c>
      <c r="D815" s="1" t="s">
        <v>30</v>
      </c>
      <c r="E815" s="1" t="s">
        <v>31</v>
      </c>
      <c r="F815" s="1" t="s">
        <v>4439</v>
      </c>
      <c r="G815" s="1" t="s">
        <v>4440</v>
      </c>
      <c r="H815" s="1" t="s">
        <v>1183</v>
      </c>
      <c r="I815" s="1" t="s">
        <v>4441</v>
      </c>
      <c r="J815" s="1" t="s">
        <v>4442</v>
      </c>
      <c r="K815" s="1" t="s">
        <v>32</v>
      </c>
      <c r="L815" s="1" t="s">
        <v>33</v>
      </c>
      <c r="M815" s="1" t="s">
        <v>34</v>
      </c>
      <c r="N815" s="1" t="s">
        <v>35</v>
      </c>
      <c r="O815" s="1" t="s">
        <v>56</v>
      </c>
      <c r="P815" s="1" t="s">
        <v>661</v>
      </c>
      <c r="Q815" s="1" t="s">
        <v>703</v>
      </c>
      <c r="R815" s="1" t="s">
        <v>858</v>
      </c>
      <c r="S815" s="1" t="str">
        <f t="shared" si="25"/>
        <v>AROHUANCA CHECALLA, CESAR</v>
      </c>
      <c r="T815" s="1" t="s">
        <v>63</v>
      </c>
      <c r="U815" s="1" t="s">
        <v>39</v>
      </c>
      <c r="V815" s="1" t="s">
        <v>40</v>
      </c>
      <c r="W815" s="1" t="s">
        <v>4443</v>
      </c>
      <c r="X815" s="3">
        <v>23633</v>
      </c>
      <c r="Y815" s="1" t="s">
        <v>4444</v>
      </c>
      <c r="Z815" s="3">
        <v>41913</v>
      </c>
      <c r="AA815" s="3">
        <v>43373</v>
      </c>
      <c r="AB815" s="1" t="s">
        <v>41</v>
      </c>
      <c r="AC815" s="1" t="s">
        <v>42</v>
      </c>
      <c r="AD815" s="1" t="s">
        <v>43</v>
      </c>
    </row>
    <row r="816" spans="1:30" x14ac:dyDescent="0.2">
      <c r="A816" s="1" t="str">
        <f t="shared" si="24"/>
        <v>1183113411E2</v>
      </c>
      <c r="B816" s="1" t="s">
        <v>28</v>
      </c>
      <c r="C816" s="1" t="s">
        <v>29</v>
      </c>
      <c r="D816" s="1" t="s">
        <v>30</v>
      </c>
      <c r="E816" s="1" t="s">
        <v>31</v>
      </c>
      <c r="F816" s="1" t="s">
        <v>4439</v>
      </c>
      <c r="G816" s="1" t="s">
        <v>4440</v>
      </c>
      <c r="H816" s="1" t="s">
        <v>1183</v>
      </c>
      <c r="I816" s="1" t="s">
        <v>4441</v>
      </c>
      <c r="J816" s="1" t="s">
        <v>4445</v>
      </c>
      <c r="K816" s="1" t="s">
        <v>32</v>
      </c>
      <c r="L816" s="1" t="s">
        <v>33</v>
      </c>
      <c r="M816" s="1" t="s">
        <v>776</v>
      </c>
      <c r="N816" s="1" t="s">
        <v>765</v>
      </c>
      <c r="O816" s="1" t="s">
        <v>4446</v>
      </c>
      <c r="P816" s="1" t="s">
        <v>82</v>
      </c>
      <c r="Q816" s="1" t="s">
        <v>501</v>
      </c>
      <c r="R816" s="1" t="s">
        <v>874</v>
      </c>
      <c r="S816" s="1" t="str">
        <f t="shared" si="25"/>
        <v>QUISPE SANTOS, LUZ MARY</v>
      </c>
      <c r="T816" s="1" t="s">
        <v>38</v>
      </c>
      <c r="U816" s="1" t="s">
        <v>948</v>
      </c>
      <c r="V816" s="1" t="s">
        <v>52</v>
      </c>
      <c r="W816" s="1" t="s">
        <v>4447</v>
      </c>
      <c r="X816" s="3">
        <v>25848</v>
      </c>
      <c r="Y816" s="1" t="s">
        <v>4448</v>
      </c>
      <c r="Z816" s="3">
        <v>42795</v>
      </c>
      <c r="AA816" s="3">
        <v>43100</v>
      </c>
      <c r="AB816" s="1" t="s">
        <v>41</v>
      </c>
      <c r="AC816" s="1" t="s">
        <v>42</v>
      </c>
      <c r="AD816" s="1" t="s">
        <v>43</v>
      </c>
    </row>
    <row r="817" spans="1:30" x14ac:dyDescent="0.2">
      <c r="A817" s="1" t="str">
        <f t="shared" si="24"/>
        <v>1152113451E3</v>
      </c>
      <c r="B817" s="1" t="s">
        <v>28</v>
      </c>
      <c r="C817" s="1" t="s">
        <v>29</v>
      </c>
      <c r="D817" s="1" t="s">
        <v>30</v>
      </c>
      <c r="E817" s="1" t="s">
        <v>31</v>
      </c>
      <c r="F817" s="1" t="s">
        <v>4439</v>
      </c>
      <c r="G817" s="1" t="s">
        <v>4440</v>
      </c>
      <c r="H817" s="1" t="s">
        <v>1183</v>
      </c>
      <c r="I817" s="1" t="s">
        <v>4441</v>
      </c>
      <c r="J817" s="1" t="s">
        <v>4449</v>
      </c>
      <c r="K817" s="1" t="s">
        <v>32</v>
      </c>
      <c r="L817" s="1" t="s">
        <v>1326</v>
      </c>
      <c r="M817" s="1" t="s">
        <v>1327</v>
      </c>
      <c r="N817" s="1" t="s">
        <v>765</v>
      </c>
      <c r="O817" s="1" t="s">
        <v>4450</v>
      </c>
      <c r="P817" s="1" t="s">
        <v>649</v>
      </c>
      <c r="Q817" s="1" t="s">
        <v>1117</v>
      </c>
      <c r="R817" s="1" t="s">
        <v>4451</v>
      </c>
      <c r="S817" s="1" t="str">
        <f t="shared" si="25"/>
        <v>HUATTA MOLLEAPAZA, ONESIMO SAMUEL</v>
      </c>
      <c r="T817" s="1" t="s">
        <v>63</v>
      </c>
      <c r="U817" s="1" t="s">
        <v>39</v>
      </c>
      <c r="V817" s="1" t="s">
        <v>52</v>
      </c>
      <c r="W817" s="1" t="s">
        <v>4452</v>
      </c>
      <c r="X817" s="3">
        <v>24017</v>
      </c>
      <c r="Y817" s="1" t="s">
        <v>4453</v>
      </c>
      <c r="Z817" s="3">
        <v>42795</v>
      </c>
      <c r="AA817" s="3">
        <v>43100</v>
      </c>
      <c r="AB817" s="1" t="s">
        <v>41</v>
      </c>
      <c r="AC817" s="1" t="s">
        <v>42</v>
      </c>
      <c r="AD817" s="1" t="s">
        <v>43</v>
      </c>
    </row>
    <row r="818" spans="1:30" x14ac:dyDescent="0.2">
      <c r="A818" s="1" t="str">
        <f t="shared" si="24"/>
        <v>1119114521E8</v>
      </c>
      <c r="B818" s="1" t="s">
        <v>28</v>
      </c>
      <c r="C818" s="1" t="s">
        <v>29</v>
      </c>
      <c r="D818" s="1" t="s">
        <v>30</v>
      </c>
      <c r="E818" s="1" t="s">
        <v>31</v>
      </c>
      <c r="F818" s="1" t="s">
        <v>4439</v>
      </c>
      <c r="G818" s="1" t="s">
        <v>4440</v>
      </c>
      <c r="H818" s="1" t="s">
        <v>1183</v>
      </c>
      <c r="I818" s="1" t="s">
        <v>4441</v>
      </c>
      <c r="J818" s="1" t="s">
        <v>4454</v>
      </c>
      <c r="K818" s="1" t="s">
        <v>32</v>
      </c>
      <c r="L818" s="1" t="s">
        <v>32</v>
      </c>
      <c r="M818" s="1" t="s">
        <v>45</v>
      </c>
      <c r="N818" s="1" t="s">
        <v>66</v>
      </c>
      <c r="O818" s="1" t="s">
        <v>4455</v>
      </c>
      <c r="P818" s="1" t="s">
        <v>141</v>
      </c>
      <c r="Q818" s="1" t="s">
        <v>352</v>
      </c>
      <c r="R818" s="1" t="s">
        <v>4456</v>
      </c>
      <c r="S818" s="1" t="str">
        <f t="shared" si="25"/>
        <v>CRUZ MENDOZA, SONIA MARIA</v>
      </c>
      <c r="T818" s="1" t="s">
        <v>69</v>
      </c>
      <c r="U818" s="1" t="s">
        <v>51</v>
      </c>
      <c r="V818" s="1" t="s">
        <v>52</v>
      </c>
      <c r="W818" s="1" t="s">
        <v>4457</v>
      </c>
      <c r="X818" s="3">
        <v>28144</v>
      </c>
      <c r="Y818" s="1" t="s">
        <v>4458</v>
      </c>
      <c r="Z818" s="3">
        <v>42795</v>
      </c>
      <c r="AA818" s="3">
        <v>43100</v>
      </c>
      <c r="AB818" s="1" t="s">
        <v>324</v>
      </c>
      <c r="AC818" s="1" t="s">
        <v>71</v>
      </c>
      <c r="AD818" s="1" t="s">
        <v>43</v>
      </c>
    </row>
    <row r="819" spans="1:30" x14ac:dyDescent="0.2">
      <c r="A819" s="1" t="str">
        <f t="shared" si="24"/>
        <v>1119114521E8</v>
      </c>
      <c r="B819" s="1" t="s">
        <v>28</v>
      </c>
      <c r="C819" s="1" t="s">
        <v>29</v>
      </c>
      <c r="D819" s="1" t="s">
        <v>30</v>
      </c>
      <c r="E819" s="1" t="s">
        <v>31</v>
      </c>
      <c r="F819" s="1" t="s">
        <v>4439</v>
      </c>
      <c r="G819" s="1" t="s">
        <v>4440</v>
      </c>
      <c r="H819" s="1" t="s">
        <v>1183</v>
      </c>
      <c r="I819" s="1" t="s">
        <v>4441</v>
      </c>
      <c r="J819" s="1" t="s">
        <v>4454</v>
      </c>
      <c r="K819" s="1" t="s">
        <v>32</v>
      </c>
      <c r="L819" s="1" t="s">
        <v>32</v>
      </c>
      <c r="M819" s="1" t="s">
        <v>45</v>
      </c>
      <c r="N819" s="1" t="s">
        <v>46</v>
      </c>
      <c r="O819" s="1" t="s">
        <v>1113</v>
      </c>
      <c r="P819" s="1" t="s">
        <v>649</v>
      </c>
      <c r="Q819" s="1" t="s">
        <v>1117</v>
      </c>
      <c r="R819" s="1" t="s">
        <v>4451</v>
      </c>
      <c r="S819" s="1" t="str">
        <f t="shared" si="25"/>
        <v>HUATTA MOLLEAPAZA, ONESIMO SAMUEL</v>
      </c>
      <c r="T819" s="1" t="s">
        <v>63</v>
      </c>
      <c r="U819" s="1" t="s">
        <v>51</v>
      </c>
      <c r="V819" s="1" t="s">
        <v>891</v>
      </c>
      <c r="W819" s="1" t="s">
        <v>4452</v>
      </c>
      <c r="X819" s="3">
        <v>24017</v>
      </c>
      <c r="Y819" s="1" t="s">
        <v>4453</v>
      </c>
      <c r="Z819" s="3">
        <v>42795</v>
      </c>
      <c r="AA819" s="3">
        <v>43100</v>
      </c>
      <c r="AB819" s="1" t="s">
        <v>41</v>
      </c>
      <c r="AC819" s="1" t="s">
        <v>42</v>
      </c>
      <c r="AD819" s="1" t="s">
        <v>43</v>
      </c>
    </row>
    <row r="820" spans="1:30" x14ac:dyDescent="0.2">
      <c r="A820" s="1" t="str">
        <f t="shared" si="24"/>
        <v>1124813711E3</v>
      </c>
      <c r="B820" s="1" t="s">
        <v>28</v>
      </c>
      <c r="C820" s="1" t="s">
        <v>29</v>
      </c>
      <c r="D820" s="1" t="s">
        <v>30</v>
      </c>
      <c r="E820" s="1" t="s">
        <v>31</v>
      </c>
      <c r="F820" s="1" t="s">
        <v>4439</v>
      </c>
      <c r="G820" s="1" t="s">
        <v>4440</v>
      </c>
      <c r="H820" s="1" t="s">
        <v>1183</v>
      </c>
      <c r="I820" s="1" t="s">
        <v>4441</v>
      </c>
      <c r="J820" s="1" t="s">
        <v>4459</v>
      </c>
      <c r="K820" s="1" t="s">
        <v>32</v>
      </c>
      <c r="L820" s="1" t="s">
        <v>32</v>
      </c>
      <c r="M820" s="1" t="s">
        <v>45</v>
      </c>
      <c r="N820" s="1" t="s">
        <v>66</v>
      </c>
      <c r="O820" s="1" t="s">
        <v>4460</v>
      </c>
      <c r="P820" s="1" t="s">
        <v>317</v>
      </c>
      <c r="Q820" s="1" t="s">
        <v>541</v>
      </c>
      <c r="R820" s="1" t="s">
        <v>4461</v>
      </c>
      <c r="S820" s="1" t="str">
        <f t="shared" si="25"/>
        <v>ZEA HUARAYA, JAVIER SEBASTIAN</v>
      </c>
      <c r="T820" s="1" t="s">
        <v>69</v>
      </c>
      <c r="U820" s="1" t="s">
        <v>51</v>
      </c>
      <c r="V820" s="1" t="s">
        <v>52</v>
      </c>
      <c r="W820" s="1" t="s">
        <v>4462</v>
      </c>
      <c r="X820" s="3">
        <v>25953</v>
      </c>
      <c r="Y820" s="1" t="s">
        <v>4463</v>
      </c>
      <c r="Z820" s="3">
        <v>42795</v>
      </c>
      <c r="AA820" s="3">
        <v>43100</v>
      </c>
      <c r="AB820" s="1" t="s">
        <v>41</v>
      </c>
      <c r="AC820" s="1" t="s">
        <v>71</v>
      </c>
      <c r="AD820" s="1" t="s">
        <v>43</v>
      </c>
    </row>
    <row r="821" spans="1:30" x14ac:dyDescent="0.2">
      <c r="A821" s="1" t="str">
        <f t="shared" si="24"/>
        <v>1131214411E3</v>
      </c>
      <c r="B821" s="1" t="s">
        <v>28</v>
      </c>
      <c r="C821" s="1" t="s">
        <v>29</v>
      </c>
      <c r="D821" s="1" t="s">
        <v>30</v>
      </c>
      <c r="E821" s="1" t="s">
        <v>31</v>
      </c>
      <c r="F821" s="1" t="s">
        <v>4439</v>
      </c>
      <c r="G821" s="1" t="s">
        <v>4440</v>
      </c>
      <c r="H821" s="1" t="s">
        <v>1183</v>
      </c>
      <c r="I821" s="1" t="s">
        <v>4441</v>
      </c>
      <c r="J821" s="1" t="s">
        <v>4464</v>
      </c>
      <c r="K821" s="1" t="s">
        <v>32</v>
      </c>
      <c r="L821" s="1" t="s">
        <v>32</v>
      </c>
      <c r="M821" s="1" t="s">
        <v>45</v>
      </c>
      <c r="N821" s="1" t="s">
        <v>46</v>
      </c>
      <c r="O821" s="1" t="s">
        <v>56</v>
      </c>
      <c r="P821" s="1" t="s">
        <v>696</v>
      </c>
      <c r="Q821" s="1" t="s">
        <v>291</v>
      </c>
      <c r="R821" s="1" t="s">
        <v>4465</v>
      </c>
      <c r="S821" s="1" t="str">
        <f t="shared" si="25"/>
        <v>ARAPA CUTIPA, EDGAR FROILAN</v>
      </c>
      <c r="T821" s="1" t="s">
        <v>50</v>
      </c>
      <c r="U821" s="1" t="s">
        <v>51</v>
      </c>
      <c r="V821" s="1" t="s">
        <v>52</v>
      </c>
      <c r="W821" s="1" t="s">
        <v>4466</v>
      </c>
      <c r="X821" s="3">
        <v>20850</v>
      </c>
      <c r="Y821" s="1" t="s">
        <v>4467</v>
      </c>
      <c r="AB821" s="1" t="s">
        <v>41</v>
      </c>
      <c r="AC821" s="1" t="s">
        <v>42</v>
      </c>
      <c r="AD821" s="1" t="s">
        <v>43</v>
      </c>
    </row>
    <row r="822" spans="1:30" x14ac:dyDescent="0.2">
      <c r="A822" s="1" t="str">
        <f t="shared" si="24"/>
        <v>1131214411E6</v>
      </c>
      <c r="B822" s="1" t="s">
        <v>28</v>
      </c>
      <c r="C822" s="1" t="s">
        <v>29</v>
      </c>
      <c r="D822" s="1" t="s">
        <v>30</v>
      </c>
      <c r="E822" s="1" t="s">
        <v>31</v>
      </c>
      <c r="F822" s="1" t="s">
        <v>4439</v>
      </c>
      <c r="G822" s="1" t="s">
        <v>4440</v>
      </c>
      <c r="H822" s="1" t="s">
        <v>1183</v>
      </c>
      <c r="I822" s="1" t="s">
        <v>4441</v>
      </c>
      <c r="J822" s="1" t="s">
        <v>4468</v>
      </c>
      <c r="K822" s="1" t="s">
        <v>32</v>
      </c>
      <c r="L822" s="1" t="s">
        <v>32</v>
      </c>
      <c r="M822" s="1" t="s">
        <v>45</v>
      </c>
      <c r="N822" s="1" t="s">
        <v>46</v>
      </c>
      <c r="O822" s="1" t="s">
        <v>56</v>
      </c>
      <c r="P822" s="1" t="s">
        <v>53</v>
      </c>
      <c r="Q822" s="1" t="s">
        <v>232</v>
      </c>
      <c r="R822" s="1" t="s">
        <v>1157</v>
      </c>
      <c r="S822" s="1" t="str">
        <f t="shared" si="25"/>
        <v>CCALLA PARI, JESUS</v>
      </c>
      <c r="T822" s="1" t="s">
        <v>50</v>
      </c>
      <c r="U822" s="1" t="s">
        <v>51</v>
      </c>
      <c r="V822" s="1" t="s">
        <v>52</v>
      </c>
      <c r="W822" s="1" t="s">
        <v>4469</v>
      </c>
      <c r="X822" s="3">
        <v>21838</v>
      </c>
      <c r="Y822" s="1" t="s">
        <v>4470</v>
      </c>
      <c r="AB822" s="1" t="s">
        <v>41</v>
      </c>
      <c r="AC822" s="1" t="s">
        <v>42</v>
      </c>
      <c r="AD822" s="1" t="s">
        <v>43</v>
      </c>
    </row>
    <row r="823" spans="1:30" x14ac:dyDescent="0.2">
      <c r="A823" s="1" t="str">
        <f t="shared" si="24"/>
        <v>1131214411E7</v>
      </c>
      <c r="B823" s="1" t="s">
        <v>28</v>
      </c>
      <c r="C823" s="1" t="s">
        <v>29</v>
      </c>
      <c r="D823" s="1" t="s">
        <v>30</v>
      </c>
      <c r="E823" s="1" t="s">
        <v>31</v>
      </c>
      <c r="F823" s="1" t="s">
        <v>4439</v>
      </c>
      <c r="G823" s="1" t="s">
        <v>4440</v>
      </c>
      <c r="H823" s="1" t="s">
        <v>1183</v>
      </c>
      <c r="I823" s="1" t="s">
        <v>4441</v>
      </c>
      <c r="J823" s="1" t="s">
        <v>4471</v>
      </c>
      <c r="K823" s="1" t="s">
        <v>32</v>
      </c>
      <c r="L823" s="1" t="s">
        <v>32</v>
      </c>
      <c r="M823" s="1" t="s">
        <v>45</v>
      </c>
      <c r="N823" s="1" t="s">
        <v>66</v>
      </c>
      <c r="O823" s="1" t="s">
        <v>4472</v>
      </c>
      <c r="P823" s="1" t="s">
        <v>159</v>
      </c>
      <c r="Q823" s="1" t="s">
        <v>342</v>
      </c>
      <c r="R823" s="1" t="s">
        <v>1066</v>
      </c>
      <c r="S823" s="1" t="str">
        <f t="shared" si="25"/>
        <v>LAURA CALISAYA, CLOTILDE</v>
      </c>
      <c r="T823" s="1" t="s">
        <v>69</v>
      </c>
      <c r="U823" s="1" t="s">
        <v>51</v>
      </c>
      <c r="V823" s="1" t="s">
        <v>52</v>
      </c>
      <c r="W823" s="1" t="s">
        <v>4473</v>
      </c>
      <c r="X823" s="3">
        <v>30105</v>
      </c>
      <c r="Y823" s="1" t="s">
        <v>4474</v>
      </c>
      <c r="Z823" s="3">
        <v>42795</v>
      </c>
      <c r="AA823" s="3">
        <v>43100</v>
      </c>
      <c r="AB823" s="1" t="s">
        <v>41</v>
      </c>
      <c r="AC823" s="1" t="s">
        <v>71</v>
      </c>
      <c r="AD823" s="1" t="s">
        <v>43</v>
      </c>
    </row>
    <row r="824" spans="1:30" x14ac:dyDescent="0.2">
      <c r="A824" s="1" t="str">
        <f t="shared" si="24"/>
        <v>1131214411E8</v>
      </c>
      <c r="B824" s="1" t="s">
        <v>28</v>
      </c>
      <c r="C824" s="1" t="s">
        <v>29</v>
      </c>
      <c r="D824" s="1" t="s">
        <v>30</v>
      </c>
      <c r="E824" s="1" t="s">
        <v>31</v>
      </c>
      <c r="F824" s="1" t="s">
        <v>4439</v>
      </c>
      <c r="G824" s="1" t="s">
        <v>4440</v>
      </c>
      <c r="H824" s="1" t="s">
        <v>1183</v>
      </c>
      <c r="I824" s="1" t="s">
        <v>4441</v>
      </c>
      <c r="J824" s="1" t="s">
        <v>4475</v>
      </c>
      <c r="K824" s="1" t="s">
        <v>32</v>
      </c>
      <c r="L824" s="1" t="s">
        <v>32</v>
      </c>
      <c r="M824" s="1" t="s">
        <v>45</v>
      </c>
      <c r="N824" s="1" t="s">
        <v>46</v>
      </c>
      <c r="O824" s="1" t="s">
        <v>56</v>
      </c>
      <c r="P824" s="1" t="s">
        <v>83</v>
      </c>
      <c r="Q824" s="1" t="s">
        <v>129</v>
      </c>
      <c r="R824" s="1" t="s">
        <v>616</v>
      </c>
      <c r="S824" s="1" t="str">
        <f t="shared" si="25"/>
        <v>CONDORI QUILCA, ALEJANDRINA</v>
      </c>
      <c r="T824" s="1" t="s">
        <v>63</v>
      </c>
      <c r="U824" s="1" t="s">
        <v>51</v>
      </c>
      <c r="V824" s="1" t="s">
        <v>52</v>
      </c>
      <c r="W824" s="1" t="s">
        <v>4476</v>
      </c>
      <c r="X824" s="3">
        <v>23838</v>
      </c>
      <c r="Y824" s="1" t="s">
        <v>4477</v>
      </c>
      <c r="AB824" s="1" t="s">
        <v>41</v>
      </c>
      <c r="AC824" s="1" t="s">
        <v>42</v>
      </c>
      <c r="AD824" s="1" t="s">
        <v>43</v>
      </c>
    </row>
    <row r="825" spans="1:30" x14ac:dyDescent="0.2">
      <c r="A825" s="1" t="str">
        <f t="shared" si="24"/>
        <v>1131214411E9</v>
      </c>
      <c r="B825" s="1" t="s">
        <v>28</v>
      </c>
      <c r="C825" s="1" t="s">
        <v>29</v>
      </c>
      <c r="D825" s="1" t="s">
        <v>30</v>
      </c>
      <c r="E825" s="1" t="s">
        <v>31</v>
      </c>
      <c r="F825" s="1" t="s">
        <v>4439</v>
      </c>
      <c r="G825" s="1" t="s">
        <v>4440</v>
      </c>
      <c r="H825" s="1" t="s">
        <v>1183</v>
      </c>
      <c r="I825" s="1" t="s">
        <v>4441</v>
      </c>
      <c r="J825" s="1" t="s">
        <v>4478</v>
      </c>
      <c r="K825" s="1" t="s">
        <v>32</v>
      </c>
      <c r="L825" s="1" t="s">
        <v>32</v>
      </c>
      <c r="M825" s="1" t="s">
        <v>45</v>
      </c>
      <c r="N825" s="1" t="s">
        <v>46</v>
      </c>
      <c r="O825" s="1" t="s">
        <v>56</v>
      </c>
      <c r="P825" s="1" t="s">
        <v>4479</v>
      </c>
      <c r="Q825" s="1" t="s">
        <v>72</v>
      </c>
      <c r="R825" s="1" t="s">
        <v>4480</v>
      </c>
      <c r="S825" s="1" t="str">
        <f t="shared" si="25"/>
        <v>CUBAS LOAYZA, WILVER</v>
      </c>
      <c r="T825" s="1" t="s">
        <v>50</v>
      </c>
      <c r="U825" s="1" t="s">
        <v>51</v>
      </c>
      <c r="V825" s="1" t="s">
        <v>52</v>
      </c>
      <c r="W825" s="1" t="s">
        <v>4481</v>
      </c>
      <c r="X825" s="3">
        <v>25349</v>
      </c>
      <c r="Y825" s="1" t="s">
        <v>4482</v>
      </c>
      <c r="AB825" s="1" t="s">
        <v>41</v>
      </c>
      <c r="AC825" s="1" t="s">
        <v>42</v>
      </c>
      <c r="AD825" s="1" t="s">
        <v>43</v>
      </c>
    </row>
    <row r="826" spans="1:30" x14ac:dyDescent="0.2">
      <c r="A826" s="1" t="str">
        <f t="shared" si="24"/>
        <v>1131214421E0</v>
      </c>
      <c r="B826" s="1" t="s">
        <v>28</v>
      </c>
      <c r="C826" s="1" t="s">
        <v>29</v>
      </c>
      <c r="D826" s="1" t="s">
        <v>30</v>
      </c>
      <c r="E826" s="1" t="s">
        <v>31</v>
      </c>
      <c r="F826" s="1" t="s">
        <v>4439</v>
      </c>
      <c r="G826" s="1" t="s">
        <v>4440</v>
      </c>
      <c r="H826" s="1" t="s">
        <v>1183</v>
      </c>
      <c r="I826" s="1" t="s">
        <v>4441</v>
      </c>
      <c r="J826" s="1" t="s">
        <v>4483</v>
      </c>
      <c r="K826" s="1" t="s">
        <v>32</v>
      </c>
      <c r="L826" s="1" t="s">
        <v>32</v>
      </c>
      <c r="M826" s="1" t="s">
        <v>45</v>
      </c>
      <c r="N826" s="1" t="s">
        <v>46</v>
      </c>
      <c r="O826" s="1" t="s">
        <v>56</v>
      </c>
      <c r="P826" s="1" t="s">
        <v>114</v>
      </c>
      <c r="Q826" s="1" t="s">
        <v>317</v>
      </c>
      <c r="R826" s="1" t="s">
        <v>4484</v>
      </c>
      <c r="S826" s="1" t="str">
        <f t="shared" si="25"/>
        <v>MAMANI ZEA, ROGELIA</v>
      </c>
      <c r="T826" s="1" t="s">
        <v>50</v>
      </c>
      <c r="U826" s="1" t="s">
        <v>51</v>
      </c>
      <c r="V826" s="1" t="s">
        <v>52</v>
      </c>
      <c r="W826" s="1" t="s">
        <v>4485</v>
      </c>
      <c r="X826" s="3">
        <v>21413</v>
      </c>
      <c r="Y826" s="1" t="s">
        <v>4486</v>
      </c>
      <c r="AB826" s="1" t="s">
        <v>41</v>
      </c>
      <c r="AC826" s="1" t="s">
        <v>42</v>
      </c>
      <c r="AD826" s="1" t="s">
        <v>43</v>
      </c>
    </row>
    <row r="827" spans="1:30" x14ac:dyDescent="0.2">
      <c r="A827" s="1" t="str">
        <f t="shared" si="24"/>
        <v>1131214421E2</v>
      </c>
      <c r="B827" s="1" t="s">
        <v>28</v>
      </c>
      <c r="C827" s="1" t="s">
        <v>29</v>
      </c>
      <c r="D827" s="1" t="s">
        <v>30</v>
      </c>
      <c r="E827" s="1" t="s">
        <v>31</v>
      </c>
      <c r="F827" s="1" t="s">
        <v>4439</v>
      </c>
      <c r="G827" s="1" t="s">
        <v>4440</v>
      </c>
      <c r="H827" s="1" t="s">
        <v>1183</v>
      </c>
      <c r="I827" s="1" t="s">
        <v>4441</v>
      </c>
      <c r="J827" s="1" t="s">
        <v>4487</v>
      </c>
      <c r="K827" s="1" t="s">
        <v>32</v>
      </c>
      <c r="L827" s="1" t="s">
        <v>32</v>
      </c>
      <c r="M827" s="1" t="s">
        <v>45</v>
      </c>
      <c r="N827" s="1" t="s">
        <v>46</v>
      </c>
      <c r="O827" s="1" t="s">
        <v>56</v>
      </c>
      <c r="P827" s="1" t="s">
        <v>134</v>
      </c>
      <c r="Q827" s="1" t="s">
        <v>259</v>
      </c>
      <c r="R827" s="1" t="s">
        <v>4488</v>
      </c>
      <c r="S827" s="1" t="str">
        <f t="shared" si="25"/>
        <v>FLORES BARRIGA, PEDRO DAVID</v>
      </c>
      <c r="T827" s="1" t="s">
        <v>38</v>
      </c>
      <c r="U827" s="1" t="s">
        <v>51</v>
      </c>
      <c r="V827" s="1" t="s">
        <v>891</v>
      </c>
      <c r="W827" s="1" t="s">
        <v>4489</v>
      </c>
      <c r="X827" s="3">
        <v>25257</v>
      </c>
      <c r="Y827" s="1" t="s">
        <v>4490</v>
      </c>
      <c r="Z827" s="3">
        <v>42795</v>
      </c>
      <c r="AA827" s="3">
        <v>43100</v>
      </c>
      <c r="AB827" s="1" t="s">
        <v>41</v>
      </c>
      <c r="AC827" s="1" t="s">
        <v>42</v>
      </c>
      <c r="AD827" s="1" t="s">
        <v>43</v>
      </c>
    </row>
    <row r="828" spans="1:30" x14ac:dyDescent="0.2">
      <c r="A828" s="1" t="str">
        <f t="shared" si="24"/>
        <v>1131214421E2</v>
      </c>
      <c r="B828" s="1" t="s">
        <v>28</v>
      </c>
      <c r="C828" s="1" t="s">
        <v>29</v>
      </c>
      <c r="D828" s="1" t="s">
        <v>30</v>
      </c>
      <c r="E828" s="1" t="s">
        <v>31</v>
      </c>
      <c r="F828" s="1" t="s">
        <v>4439</v>
      </c>
      <c r="G828" s="1" t="s">
        <v>4440</v>
      </c>
      <c r="H828" s="1" t="s">
        <v>1183</v>
      </c>
      <c r="I828" s="1" t="s">
        <v>4441</v>
      </c>
      <c r="J828" s="1" t="s">
        <v>4487</v>
      </c>
      <c r="K828" s="1" t="s">
        <v>32</v>
      </c>
      <c r="L828" s="1" t="s">
        <v>32</v>
      </c>
      <c r="M828" s="1" t="s">
        <v>45</v>
      </c>
      <c r="N828" s="1" t="s">
        <v>66</v>
      </c>
      <c r="O828" s="1" t="s">
        <v>4491</v>
      </c>
      <c r="P828" s="1" t="s">
        <v>328</v>
      </c>
      <c r="Q828" s="1" t="s">
        <v>173</v>
      </c>
      <c r="R828" s="1" t="s">
        <v>4492</v>
      </c>
      <c r="S828" s="1" t="str">
        <f t="shared" si="25"/>
        <v>RODRIGUEZ YUCRA, WILVER RAUL</v>
      </c>
      <c r="T828" s="1" t="s">
        <v>69</v>
      </c>
      <c r="U828" s="1" t="s">
        <v>51</v>
      </c>
      <c r="V828" s="1" t="s">
        <v>52</v>
      </c>
      <c r="W828" s="1" t="s">
        <v>4493</v>
      </c>
      <c r="X828" s="3">
        <v>27035</v>
      </c>
      <c r="Y828" s="1" t="s">
        <v>4494</v>
      </c>
      <c r="Z828" s="3">
        <v>42801</v>
      </c>
      <c r="AA828" s="3">
        <v>43100</v>
      </c>
      <c r="AB828" s="1" t="s">
        <v>324</v>
      </c>
      <c r="AC828" s="1" t="s">
        <v>71</v>
      </c>
      <c r="AD828" s="1" t="s">
        <v>43</v>
      </c>
    </row>
    <row r="829" spans="1:30" x14ac:dyDescent="0.2">
      <c r="A829" s="1" t="str">
        <f t="shared" si="24"/>
        <v>1131214421E3</v>
      </c>
      <c r="B829" s="1" t="s">
        <v>28</v>
      </c>
      <c r="C829" s="1" t="s">
        <v>29</v>
      </c>
      <c r="D829" s="1" t="s">
        <v>30</v>
      </c>
      <c r="E829" s="1" t="s">
        <v>31</v>
      </c>
      <c r="F829" s="1" t="s">
        <v>4439</v>
      </c>
      <c r="G829" s="1" t="s">
        <v>4440</v>
      </c>
      <c r="H829" s="1" t="s">
        <v>1183</v>
      </c>
      <c r="I829" s="1" t="s">
        <v>4441</v>
      </c>
      <c r="J829" s="1" t="s">
        <v>4495</v>
      </c>
      <c r="K829" s="1" t="s">
        <v>32</v>
      </c>
      <c r="L829" s="1" t="s">
        <v>32</v>
      </c>
      <c r="M829" s="1" t="s">
        <v>45</v>
      </c>
      <c r="N829" s="1" t="s">
        <v>46</v>
      </c>
      <c r="O829" s="1" t="s">
        <v>56</v>
      </c>
      <c r="P829" s="1" t="s">
        <v>260</v>
      </c>
      <c r="Q829" s="1" t="s">
        <v>96</v>
      </c>
      <c r="R829" s="1" t="s">
        <v>866</v>
      </c>
      <c r="S829" s="1" t="str">
        <f t="shared" si="25"/>
        <v>BALLENA BELLIDO, ABDON</v>
      </c>
      <c r="T829" s="1" t="s">
        <v>50</v>
      </c>
      <c r="U829" s="1" t="s">
        <v>51</v>
      </c>
      <c r="V829" s="1" t="s">
        <v>52</v>
      </c>
      <c r="W829" s="1" t="s">
        <v>4496</v>
      </c>
      <c r="X829" s="3">
        <v>22776</v>
      </c>
      <c r="Y829" s="1" t="s">
        <v>4497</v>
      </c>
      <c r="AB829" s="1" t="s">
        <v>41</v>
      </c>
      <c r="AC829" s="1" t="s">
        <v>42</v>
      </c>
      <c r="AD829" s="1" t="s">
        <v>43</v>
      </c>
    </row>
    <row r="830" spans="1:30" x14ac:dyDescent="0.2">
      <c r="A830" s="1" t="str">
        <f t="shared" si="24"/>
        <v>1131214421E7</v>
      </c>
      <c r="B830" s="1" t="s">
        <v>28</v>
      </c>
      <c r="C830" s="1" t="s">
        <v>29</v>
      </c>
      <c r="D830" s="1" t="s">
        <v>30</v>
      </c>
      <c r="E830" s="1" t="s">
        <v>31</v>
      </c>
      <c r="F830" s="1" t="s">
        <v>4439</v>
      </c>
      <c r="G830" s="1" t="s">
        <v>4440</v>
      </c>
      <c r="H830" s="1" t="s">
        <v>1183</v>
      </c>
      <c r="I830" s="1" t="s">
        <v>4441</v>
      </c>
      <c r="J830" s="1" t="s">
        <v>4498</v>
      </c>
      <c r="K830" s="1" t="s">
        <v>32</v>
      </c>
      <c r="L830" s="1" t="s">
        <v>32</v>
      </c>
      <c r="M830" s="1" t="s">
        <v>45</v>
      </c>
      <c r="N830" s="1" t="s">
        <v>46</v>
      </c>
      <c r="O830" s="1" t="s">
        <v>56</v>
      </c>
      <c r="P830" s="1" t="s">
        <v>796</v>
      </c>
      <c r="Q830" s="1" t="s">
        <v>4499</v>
      </c>
      <c r="R830" s="1" t="s">
        <v>4500</v>
      </c>
      <c r="S830" s="1" t="str">
        <f t="shared" si="25"/>
        <v>LEON GRILLO, LINA GAY</v>
      </c>
      <c r="T830" s="1" t="s">
        <v>50</v>
      </c>
      <c r="U830" s="1" t="s">
        <v>51</v>
      </c>
      <c r="V830" s="1" t="s">
        <v>52</v>
      </c>
      <c r="W830" s="1" t="s">
        <v>4501</v>
      </c>
      <c r="X830" s="3">
        <v>21493</v>
      </c>
      <c r="Y830" s="1" t="s">
        <v>4502</v>
      </c>
      <c r="AB830" s="1" t="s">
        <v>41</v>
      </c>
      <c r="AC830" s="1" t="s">
        <v>42</v>
      </c>
      <c r="AD830" s="1" t="s">
        <v>43</v>
      </c>
    </row>
    <row r="831" spans="1:30" x14ac:dyDescent="0.2">
      <c r="A831" s="1" t="str">
        <f t="shared" si="24"/>
        <v>1131214421E9</v>
      </c>
      <c r="B831" s="1" t="s">
        <v>28</v>
      </c>
      <c r="C831" s="1" t="s">
        <v>29</v>
      </c>
      <c r="D831" s="1" t="s">
        <v>30</v>
      </c>
      <c r="E831" s="1" t="s">
        <v>31</v>
      </c>
      <c r="F831" s="1" t="s">
        <v>4439</v>
      </c>
      <c r="G831" s="1" t="s">
        <v>4440</v>
      </c>
      <c r="H831" s="1" t="s">
        <v>1183</v>
      </c>
      <c r="I831" s="1" t="s">
        <v>4441</v>
      </c>
      <c r="J831" s="1" t="s">
        <v>4503</v>
      </c>
      <c r="K831" s="1" t="s">
        <v>32</v>
      </c>
      <c r="L831" s="1" t="s">
        <v>32</v>
      </c>
      <c r="M831" s="1" t="s">
        <v>45</v>
      </c>
      <c r="N831" s="1" t="s">
        <v>46</v>
      </c>
      <c r="O831" s="1" t="s">
        <v>56</v>
      </c>
      <c r="P831" s="1" t="s">
        <v>353</v>
      </c>
      <c r="Q831" s="1" t="s">
        <v>143</v>
      </c>
      <c r="R831" s="1" t="s">
        <v>974</v>
      </c>
      <c r="S831" s="1" t="str">
        <f t="shared" si="25"/>
        <v>MADARIAGA COILA, JUAN CARLOS</v>
      </c>
      <c r="T831" s="1" t="s">
        <v>63</v>
      </c>
      <c r="U831" s="1" t="s">
        <v>51</v>
      </c>
      <c r="V831" s="1" t="s">
        <v>325</v>
      </c>
      <c r="W831" s="1" t="s">
        <v>4504</v>
      </c>
      <c r="X831" s="3">
        <v>25569</v>
      </c>
      <c r="Y831" s="1" t="s">
        <v>4505</v>
      </c>
      <c r="Z831" s="3">
        <v>42944</v>
      </c>
      <c r="AA831" s="3">
        <v>43098</v>
      </c>
      <c r="AB831" s="1" t="s">
        <v>41</v>
      </c>
      <c r="AC831" s="1" t="s">
        <v>42</v>
      </c>
      <c r="AD831" s="1" t="s">
        <v>43</v>
      </c>
    </row>
    <row r="832" spans="1:30" x14ac:dyDescent="0.2">
      <c r="A832" s="1" t="str">
        <f t="shared" si="24"/>
        <v>1131214421E9</v>
      </c>
      <c r="B832" s="1" t="s">
        <v>28</v>
      </c>
      <c r="C832" s="1" t="s">
        <v>29</v>
      </c>
      <c r="D832" s="1" t="s">
        <v>30</v>
      </c>
      <c r="E832" s="1" t="s">
        <v>31</v>
      </c>
      <c r="F832" s="1" t="s">
        <v>4439</v>
      </c>
      <c r="G832" s="1" t="s">
        <v>4440</v>
      </c>
      <c r="H832" s="1" t="s">
        <v>1183</v>
      </c>
      <c r="I832" s="1" t="s">
        <v>4441</v>
      </c>
      <c r="J832" s="1" t="s">
        <v>4503</v>
      </c>
      <c r="K832" s="1" t="s">
        <v>32</v>
      </c>
      <c r="L832" s="1" t="s">
        <v>32</v>
      </c>
      <c r="M832" s="1" t="s">
        <v>45</v>
      </c>
      <c r="N832" s="1" t="s">
        <v>66</v>
      </c>
      <c r="O832" s="1" t="s">
        <v>4506</v>
      </c>
      <c r="P832" s="1" t="s">
        <v>82</v>
      </c>
      <c r="Q832" s="1" t="s">
        <v>379</v>
      </c>
      <c r="R832" s="1" t="s">
        <v>4507</v>
      </c>
      <c r="S832" s="1" t="str">
        <f t="shared" si="25"/>
        <v>QUISPE BRAVO, YAZMINA MADELEYNE</v>
      </c>
      <c r="T832" s="1" t="s">
        <v>69</v>
      </c>
      <c r="U832" s="1" t="s">
        <v>51</v>
      </c>
      <c r="V832" s="1" t="s">
        <v>52</v>
      </c>
      <c r="W832" s="1" t="s">
        <v>4508</v>
      </c>
      <c r="X832" s="3">
        <v>33894</v>
      </c>
      <c r="Y832" s="1" t="s">
        <v>4509</v>
      </c>
      <c r="Z832" s="3">
        <v>42944</v>
      </c>
      <c r="AA832" s="3">
        <v>43098</v>
      </c>
      <c r="AB832" s="1" t="s">
        <v>324</v>
      </c>
      <c r="AC832" s="1" t="s">
        <v>71</v>
      </c>
      <c r="AD832" s="1" t="s">
        <v>43</v>
      </c>
    </row>
    <row r="833" spans="1:30" x14ac:dyDescent="0.2">
      <c r="A833" s="1" t="str">
        <f t="shared" si="24"/>
        <v>1131214431E2</v>
      </c>
      <c r="B833" s="1" t="s">
        <v>28</v>
      </c>
      <c r="C833" s="1" t="s">
        <v>29</v>
      </c>
      <c r="D833" s="1" t="s">
        <v>30</v>
      </c>
      <c r="E833" s="1" t="s">
        <v>31</v>
      </c>
      <c r="F833" s="1" t="s">
        <v>4439</v>
      </c>
      <c r="G833" s="1" t="s">
        <v>4440</v>
      </c>
      <c r="H833" s="1" t="s">
        <v>1183</v>
      </c>
      <c r="I833" s="1" t="s">
        <v>4441</v>
      </c>
      <c r="J833" s="1" t="s">
        <v>4510</v>
      </c>
      <c r="K833" s="1" t="s">
        <v>32</v>
      </c>
      <c r="L833" s="1" t="s">
        <v>32</v>
      </c>
      <c r="M833" s="1" t="s">
        <v>45</v>
      </c>
      <c r="N833" s="1" t="s">
        <v>46</v>
      </c>
      <c r="O833" s="1" t="s">
        <v>56</v>
      </c>
      <c r="P833" s="1" t="s">
        <v>165</v>
      </c>
      <c r="Q833" s="1" t="s">
        <v>176</v>
      </c>
      <c r="R833" s="1" t="s">
        <v>4511</v>
      </c>
      <c r="S833" s="1" t="str">
        <f t="shared" si="25"/>
        <v>PEREZ GALINDO, FRANCISCO BORJA</v>
      </c>
      <c r="T833" s="1" t="s">
        <v>50</v>
      </c>
      <c r="U833" s="1" t="s">
        <v>51</v>
      </c>
      <c r="V833" s="1" t="s">
        <v>52</v>
      </c>
      <c r="W833" s="1" t="s">
        <v>4512</v>
      </c>
      <c r="X833" s="3">
        <v>22564</v>
      </c>
      <c r="Y833" s="1" t="s">
        <v>4513</v>
      </c>
      <c r="AB833" s="1" t="s">
        <v>41</v>
      </c>
      <c r="AC833" s="1" t="s">
        <v>42</v>
      </c>
      <c r="AD833" s="1" t="s">
        <v>43</v>
      </c>
    </row>
    <row r="834" spans="1:30" x14ac:dyDescent="0.2">
      <c r="A834" s="1" t="str">
        <f t="shared" si="24"/>
        <v>1131214431E6</v>
      </c>
      <c r="B834" s="1" t="s">
        <v>28</v>
      </c>
      <c r="C834" s="1" t="s">
        <v>29</v>
      </c>
      <c r="D834" s="1" t="s">
        <v>30</v>
      </c>
      <c r="E834" s="1" t="s">
        <v>31</v>
      </c>
      <c r="F834" s="1" t="s">
        <v>4439</v>
      </c>
      <c r="G834" s="1" t="s">
        <v>4440</v>
      </c>
      <c r="H834" s="1" t="s">
        <v>1183</v>
      </c>
      <c r="I834" s="1" t="s">
        <v>4441</v>
      </c>
      <c r="J834" s="1" t="s">
        <v>4514</v>
      </c>
      <c r="K834" s="1" t="s">
        <v>32</v>
      </c>
      <c r="L834" s="1" t="s">
        <v>32</v>
      </c>
      <c r="M834" s="1" t="s">
        <v>45</v>
      </c>
      <c r="N834" s="1" t="s">
        <v>46</v>
      </c>
      <c r="O834" s="1" t="s">
        <v>56</v>
      </c>
      <c r="P834" s="1" t="s">
        <v>402</v>
      </c>
      <c r="Q834" s="1" t="s">
        <v>943</v>
      </c>
      <c r="R834" s="1" t="s">
        <v>1006</v>
      </c>
      <c r="S834" s="1" t="str">
        <f t="shared" si="25"/>
        <v>RAMIREZ CARRION, MARIA RITA</v>
      </c>
      <c r="T834" s="1" t="s">
        <v>63</v>
      </c>
      <c r="U834" s="1" t="s">
        <v>51</v>
      </c>
      <c r="V834" s="1" t="s">
        <v>52</v>
      </c>
      <c r="W834" s="1" t="s">
        <v>4515</v>
      </c>
      <c r="X834" s="3">
        <v>22423</v>
      </c>
      <c r="Y834" s="1" t="s">
        <v>4516</v>
      </c>
      <c r="AB834" s="1" t="s">
        <v>41</v>
      </c>
      <c r="AC834" s="1" t="s">
        <v>42</v>
      </c>
      <c r="AD834" s="1" t="s">
        <v>43</v>
      </c>
    </row>
    <row r="835" spans="1:30" x14ac:dyDescent="0.2">
      <c r="A835" s="1" t="str">
        <f t="shared" si="24"/>
        <v>1131214431E7</v>
      </c>
      <c r="B835" s="1" t="s">
        <v>28</v>
      </c>
      <c r="C835" s="1" t="s">
        <v>29</v>
      </c>
      <c r="D835" s="1" t="s">
        <v>30</v>
      </c>
      <c r="E835" s="1" t="s">
        <v>31</v>
      </c>
      <c r="F835" s="1" t="s">
        <v>4439</v>
      </c>
      <c r="G835" s="1" t="s">
        <v>4440</v>
      </c>
      <c r="H835" s="1" t="s">
        <v>1183</v>
      </c>
      <c r="I835" s="1" t="s">
        <v>4441</v>
      </c>
      <c r="J835" s="1" t="s">
        <v>4517</v>
      </c>
      <c r="K835" s="1" t="s">
        <v>32</v>
      </c>
      <c r="L835" s="1" t="s">
        <v>32</v>
      </c>
      <c r="M835" s="1" t="s">
        <v>45</v>
      </c>
      <c r="N835" s="1" t="s">
        <v>46</v>
      </c>
      <c r="O835" s="1" t="s">
        <v>56</v>
      </c>
      <c r="P835" s="1" t="s">
        <v>677</v>
      </c>
      <c r="Q835" s="1" t="s">
        <v>141</v>
      </c>
      <c r="R835" s="1" t="s">
        <v>633</v>
      </c>
      <c r="S835" s="1" t="str">
        <f t="shared" si="25"/>
        <v>SAYRITUPA CRUZ, OLGA</v>
      </c>
      <c r="T835" s="1" t="s">
        <v>50</v>
      </c>
      <c r="U835" s="1" t="s">
        <v>51</v>
      </c>
      <c r="V835" s="1" t="s">
        <v>52</v>
      </c>
      <c r="W835" s="1" t="s">
        <v>4518</v>
      </c>
      <c r="X835" s="3">
        <v>25596</v>
      </c>
      <c r="Y835" s="1" t="s">
        <v>4519</v>
      </c>
      <c r="AB835" s="1" t="s">
        <v>41</v>
      </c>
      <c r="AC835" s="1" t="s">
        <v>42</v>
      </c>
      <c r="AD835" s="1" t="s">
        <v>43</v>
      </c>
    </row>
    <row r="836" spans="1:30" x14ac:dyDescent="0.2">
      <c r="A836" s="1" t="str">
        <f t="shared" ref="A836:A899" si="26">J836</f>
        <v>1131214431E8</v>
      </c>
      <c r="B836" s="1" t="s">
        <v>28</v>
      </c>
      <c r="C836" s="1" t="s">
        <v>29</v>
      </c>
      <c r="D836" s="1" t="s">
        <v>30</v>
      </c>
      <c r="E836" s="1" t="s">
        <v>31</v>
      </c>
      <c r="F836" s="1" t="s">
        <v>4439</v>
      </c>
      <c r="G836" s="1" t="s">
        <v>4440</v>
      </c>
      <c r="H836" s="1" t="s">
        <v>1183</v>
      </c>
      <c r="I836" s="1" t="s">
        <v>4441</v>
      </c>
      <c r="J836" s="1" t="s">
        <v>4520</v>
      </c>
      <c r="K836" s="1" t="s">
        <v>32</v>
      </c>
      <c r="L836" s="1" t="s">
        <v>32</v>
      </c>
      <c r="M836" s="1" t="s">
        <v>45</v>
      </c>
      <c r="N836" s="1" t="s">
        <v>46</v>
      </c>
      <c r="O836" s="1" t="s">
        <v>56</v>
      </c>
      <c r="P836" s="1" t="s">
        <v>4521</v>
      </c>
      <c r="Q836" s="1" t="s">
        <v>934</v>
      </c>
      <c r="R836" s="1" t="s">
        <v>4522</v>
      </c>
      <c r="S836" s="1" t="str">
        <f t="shared" ref="S836:S899" si="27">CONCATENATE(P836," ",Q836,", ",R836)</f>
        <v>SOAÑA JOVE, PEDRO HERNAN</v>
      </c>
      <c r="T836" s="1" t="s">
        <v>50</v>
      </c>
      <c r="U836" s="1" t="s">
        <v>51</v>
      </c>
      <c r="V836" s="1" t="s">
        <v>52</v>
      </c>
      <c r="W836" s="1" t="s">
        <v>4523</v>
      </c>
      <c r="X836" s="3">
        <v>19841</v>
      </c>
      <c r="Y836" s="1" t="s">
        <v>4524</v>
      </c>
      <c r="AB836" s="1" t="s">
        <v>41</v>
      </c>
      <c r="AC836" s="1" t="s">
        <v>42</v>
      </c>
      <c r="AD836" s="1" t="s">
        <v>43</v>
      </c>
    </row>
    <row r="837" spans="1:30" x14ac:dyDescent="0.2">
      <c r="A837" s="1" t="str">
        <f t="shared" si="26"/>
        <v>1131214441E6</v>
      </c>
      <c r="B837" s="1" t="s">
        <v>28</v>
      </c>
      <c r="C837" s="1" t="s">
        <v>29</v>
      </c>
      <c r="D837" s="1" t="s">
        <v>30</v>
      </c>
      <c r="E837" s="1" t="s">
        <v>31</v>
      </c>
      <c r="F837" s="1" t="s">
        <v>4439</v>
      </c>
      <c r="G837" s="1" t="s">
        <v>4440</v>
      </c>
      <c r="H837" s="1" t="s">
        <v>1183</v>
      </c>
      <c r="I837" s="1" t="s">
        <v>4441</v>
      </c>
      <c r="J837" s="1" t="s">
        <v>4525</v>
      </c>
      <c r="K837" s="1" t="s">
        <v>32</v>
      </c>
      <c r="L837" s="1" t="s">
        <v>32</v>
      </c>
      <c r="M837" s="1" t="s">
        <v>45</v>
      </c>
      <c r="N837" s="1" t="s">
        <v>46</v>
      </c>
      <c r="O837" s="1" t="s">
        <v>4526</v>
      </c>
      <c r="P837" s="1" t="s">
        <v>867</v>
      </c>
      <c r="Q837" s="1" t="s">
        <v>143</v>
      </c>
      <c r="R837" s="1" t="s">
        <v>4527</v>
      </c>
      <c r="S837" s="1" t="str">
        <f t="shared" si="27"/>
        <v>COPA COILA, CRISPIN</v>
      </c>
      <c r="T837" s="1" t="s">
        <v>55</v>
      </c>
      <c r="U837" s="1" t="s">
        <v>51</v>
      </c>
      <c r="V837" s="1" t="s">
        <v>52</v>
      </c>
      <c r="W837" s="1" t="s">
        <v>4528</v>
      </c>
      <c r="X837" s="3">
        <v>24770</v>
      </c>
      <c r="Y837" s="1" t="s">
        <v>4529</v>
      </c>
      <c r="AB837" s="1" t="s">
        <v>41</v>
      </c>
      <c r="AC837" s="1" t="s">
        <v>42</v>
      </c>
      <c r="AD837" s="1" t="s">
        <v>43</v>
      </c>
    </row>
    <row r="838" spans="1:30" x14ac:dyDescent="0.2">
      <c r="A838" s="1" t="str">
        <f t="shared" si="26"/>
        <v>1131214441E7</v>
      </c>
      <c r="B838" s="1" t="s">
        <v>28</v>
      </c>
      <c r="C838" s="1" t="s">
        <v>29</v>
      </c>
      <c r="D838" s="1" t="s">
        <v>30</v>
      </c>
      <c r="E838" s="1" t="s">
        <v>31</v>
      </c>
      <c r="F838" s="1" t="s">
        <v>4439</v>
      </c>
      <c r="G838" s="1" t="s">
        <v>4440</v>
      </c>
      <c r="H838" s="1" t="s">
        <v>1183</v>
      </c>
      <c r="I838" s="1" t="s">
        <v>4441</v>
      </c>
      <c r="J838" s="1" t="s">
        <v>4530</v>
      </c>
      <c r="K838" s="1" t="s">
        <v>32</v>
      </c>
      <c r="L838" s="1" t="s">
        <v>32</v>
      </c>
      <c r="M838" s="1" t="s">
        <v>45</v>
      </c>
      <c r="N838" s="1" t="s">
        <v>46</v>
      </c>
      <c r="O838" s="1" t="s">
        <v>4531</v>
      </c>
      <c r="P838" s="1" t="s">
        <v>60</v>
      </c>
      <c r="Q838" s="1" t="s">
        <v>328</v>
      </c>
      <c r="R838" s="1" t="s">
        <v>4532</v>
      </c>
      <c r="S838" s="1" t="str">
        <f t="shared" si="27"/>
        <v>ARIAS RODRIGUEZ, LILIANA</v>
      </c>
      <c r="T838" s="1" t="s">
        <v>69</v>
      </c>
      <c r="U838" s="1" t="s">
        <v>51</v>
      </c>
      <c r="V838" s="1" t="s">
        <v>52</v>
      </c>
      <c r="W838" s="1" t="s">
        <v>4533</v>
      </c>
      <c r="X838" s="3">
        <v>26510</v>
      </c>
      <c r="Y838" s="1" t="s">
        <v>4534</v>
      </c>
      <c r="AB838" s="1" t="s">
        <v>41</v>
      </c>
      <c r="AC838" s="1" t="s">
        <v>42</v>
      </c>
      <c r="AD838" s="1" t="s">
        <v>43</v>
      </c>
    </row>
    <row r="839" spans="1:30" x14ac:dyDescent="0.2">
      <c r="A839" s="1" t="str">
        <f t="shared" si="26"/>
        <v>1167114712E0</v>
      </c>
      <c r="B839" s="1" t="s">
        <v>28</v>
      </c>
      <c r="C839" s="1" t="s">
        <v>29</v>
      </c>
      <c r="D839" s="1" t="s">
        <v>30</v>
      </c>
      <c r="E839" s="1" t="s">
        <v>31</v>
      </c>
      <c r="F839" s="1" t="s">
        <v>4439</v>
      </c>
      <c r="G839" s="1" t="s">
        <v>4440</v>
      </c>
      <c r="H839" s="1" t="s">
        <v>1183</v>
      </c>
      <c r="I839" s="1" t="s">
        <v>4441</v>
      </c>
      <c r="J839" s="1" t="s">
        <v>4535</v>
      </c>
      <c r="K839" s="1" t="s">
        <v>32</v>
      </c>
      <c r="L839" s="1" t="s">
        <v>32</v>
      </c>
      <c r="M839" s="1" t="s">
        <v>45</v>
      </c>
      <c r="N839" s="1" t="s">
        <v>46</v>
      </c>
      <c r="O839" s="1" t="s">
        <v>4536</v>
      </c>
      <c r="P839" s="1" t="s">
        <v>161</v>
      </c>
      <c r="Q839" s="1" t="s">
        <v>1163</v>
      </c>
      <c r="R839" s="1" t="s">
        <v>1039</v>
      </c>
      <c r="S839" s="1" t="str">
        <f t="shared" si="27"/>
        <v>RAMOS PARIPANCA, ANTONIA</v>
      </c>
      <c r="T839" s="1" t="s">
        <v>55</v>
      </c>
      <c r="U839" s="1" t="s">
        <v>51</v>
      </c>
      <c r="V839" s="1" t="s">
        <v>52</v>
      </c>
      <c r="W839" s="1" t="s">
        <v>4537</v>
      </c>
      <c r="X839" s="3">
        <v>22080</v>
      </c>
      <c r="Y839" s="1" t="s">
        <v>4538</v>
      </c>
      <c r="AB839" s="1" t="s">
        <v>41</v>
      </c>
      <c r="AC839" s="1" t="s">
        <v>42</v>
      </c>
      <c r="AD839" s="1" t="s">
        <v>43</v>
      </c>
    </row>
    <row r="840" spans="1:30" x14ac:dyDescent="0.2">
      <c r="A840" s="1" t="str">
        <f t="shared" si="26"/>
        <v>1173713612E4</v>
      </c>
      <c r="B840" s="1" t="s">
        <v>28</v>
      </c>
      <c r="C840" s="1" t="s">
        <v>29</v>
      </c>
      <c r="D840" s="1" t="s">
        <v>30</v>
      </c>
      <c r="E840" s="1" t="s">
        <v>31</v>
      </c>
      <c r="F840" s="1" t="s">
        <v>4439</v>
      </c>
      <c r="G840" s="1" t="s">
        <v>4440</v>
      </c>
      <c r="H840" s="1" t="s">
        <v>1183</v>
      </c>
      <c r="I840" s="1" t="s">
        <v>4441</v>
      </c>
      <c r="J840" s="1" t="s">
        <v>4539</v>
      </c>
      <c r="K840" s="1" t="s">
        <v>32</v>
      </c>
      <c r="L840" s="1" t="s">
        <v>32</v>
      </c>
      <c r="M840" s="1" t="s">
        <v>45</v>
      </c>
      <c r="N840" s="1" t="s">
        <v>46</v>
      </c>
      <c r="O840" s="1" t="s">
        <v>4540</v>
      </c>
      <c r="P840" s="1" t="s">
        <v>563</v>
      </c>
      <c r="Q840" s="1" t="s">
        <v>4541</v>
      </c>
      <c r="R840" s="1" t="s">
        <v>4542</v>
      </c>
      <c r="S840" s="1" t="str">
        <f t="shared" si="27"/>
        <v>MENDIZABAL GIRON, GENARO</v>
      </c>
      <c r="T840" s="1" t="s">
        <v>63</v>
      </c>
      <c r="U840" s="1" t="s">
        <v>51</v>
      </c>
      <c r="V840" s="1" t="s">
        <v>52</v>
      </c>
      <c r="W840" s="1" t="s">
        <v>4543</v>
      </c>
      <c r="X840" s="3">
        <v>24415</v>
      </c>
      <c r="Y840" s="1" t="s">
        <v>4544</v>
      </c>
      <c r="AB840" s="1" t="s">
        <v>41</v>
      </c>
      <c r="AC840" s="1" t="s">
        <v>42</v>
      </c>
      <c r="AD840" s="1" t="s">
        <v>43</v>
      </c>
    </row>
    <row r="841" spans="1:30" x14ac:dyDescent="0.2">
      <c r="A841" s="1" t="str">
        <f t="shared" si="26"/>
        <v>921471216913</v>
      </c>
      <c r="B841" s="1" t="s">
        <v>28</v>
      </c>
      <c r="C841" s="1" t="s">
        <v>29</v>
      </c>
      <c r="D841" s="1" t="s">
        <v>30</v>
      </c>
      <c r="E841" s="1" t="s">
        <v>31</v>
      </c>
      <c r="F841" s="1" t="s">
        <v>4439</v>
      </c>
      <c r="G841" s="1" t="s">
        <v>4440</v>
      </c>
      <c r="H841" s="1" t="s">
        <v>1183</v>
      </c>
      <c r="I841" s="1" t="s">
        <v>4441</v>
      </c>
      <c r="J841" s="1" t="s">
        <v>4545</v>
      </c>
      <c r="K841" s="1" t="s">
        <v>32</v>
      </c>
      <c r="L841" s="1" t="s">
        <v>32</v>
      </c>
      <c r="M841" s="1" t="s">
        <v>45</v>
      </c>
      <c r="N841" s="1" t="s">
        <v>46</v>
      </c>
      <c r="O841" s="1" t="s">
        <v>4546</v>
      </c>
      <c r="P841" s="1" t="s">
        <v>727</v>
      </c>
      <c r="Q841" s="1" t="s">
        <v>233</v>
      </c>
      <c r="R841" s="1" t="s">
        <v>683</v>
      </c>
      <c r="S841" s="1" t="str">
        <f t="shared" si="27"/>
        <v>CHAIÑA CASTILLO, EDWIN</v>
      </c>
      <c r="T841" s="1" t="s">
        <v>50</v>
      </c>
      <c r="U841" s="1" t="s">
        <v>51</v>
      </c>
      <c r="V841" s="1" t="s">
        <v>52</v>
      </c>
      <c r="W841" s="1" t="s">
        <v>4547</v>
      </c>
      <c r="X841" s="3">
        <v>25680</v>
      </c>
      <c r="Y841" s="1" t="s">
        <v>4548</v>
      </c>
      <c r="AB841" s="1" t="s">
        <v>41</v>
      </c>
      <c r="AC841" s="1" t="s">
        <v>42</v>
      </c>
      <c r="AD841" s="1" t="s">
        <v>43</v>
      </c>
    </row>
    <row r="842" spans="1:30" x14ac:dyDescent="0.2">
      <c r="A842" s="1" t="str">
        <f t="shared" si="26"/>
        <v>CD1E03802513</v>
      </c>
      <c r="B842" s="1" t="s">
        <v>28</v>
      </c>
      <c r="C842" s="1" t="s">
        <v>29</v>
      </c>
      <c r="D842" s="1" t="s">
        <v>30</v>
      </c>
      <c r="E842" s="1" t="s">
        <v>31</v>
      </c>
      <c r="F842" s="1" t="s">
        <v>4439</v>
      </c>
      <c r="G842" s="1" t="s">
        <v>4440</v>
      </c>
      <c r="H842" s="1" t="s">
        <v>1183</v>
      </c>
      <c r="I842" s="1" t="s">
        <v>4441</v>
      </c>
      <c r="J842" s="1" t="s">
        <v>4549</v>
      </c>
      <c r="K842" s="1" t="s">
        <v>32</v>
      </c>
      <c r="L842" s="1" t="s">
        <v>32</v>
      </c>
      <c r="M842" s="1" t="s">
        <v>45</v>
      </c>
      <c r="N842" s="1" t="s">
        <v>66</v>
      </c>
      <c r="O842" s="1" t="s">
        <v>2995</v>
      </c>
      <c r="P842" s="1" t="s">
        <v>114</v>
      </c>
      <c r="Q842" s="1" t="s">
        <v>495</v>
      </c>
      <c r="R842" s="1" t="s">
        <v>4550</v>
      </c>
      <c r="S842" s="1" t="str">
        <f t="shared" si="27"/>
        <v>MAMANI PACOMPIA, BLANCA OLIVIA</v>
      </c>
      <c r="T842" s="1" t="s">
        <v>69</v>
      </c>
      <c r="U842" s="1" t="s">
        <v>948</v>
      </c>
      <c r="V842" s="1" t="s">
        <v>52</v>
      </c>
      <c r="W842" s="1" t="s">
        <v>4551</v>
      </c>
      <c r="X842" s="3">
        <v>30920</v>
      </c>
      <c r="Y842" s="1" t="s">
        <v>4552</v>
      </c>
      <c r="Z842" s="3">
        <v>42795</v>
      </c>
      <c r="AA842" s="3">
        <v>43100</v>
      </c>
      <c r="AB842" s="1" t="s">
        <v>3000</v>
      </c>
      <c r="AC842" s="1" t="s">
        <v>71</v>
      </c>
      <c r="AD842" s="1" t="s">
        <v>43</v>
      </c>
    </row>
    <row r="843" spans="1:30" x14ac:dyDescent="0.2">
      <c r="A843" s="1" t="str">
        <f t="shared" si="26"/>
        <v>CD1E04802513</v>
      </c>
      <c r="B843" s="1" t="s">
        <v>28</v>
      </c>
      <c r="C843" s="1" t="s">
        <v>29</v>
      </c>
      <c r="D843" s="1" t="s">
        <v>30</v>
      </c>
      <c r="E843" s="1" t="s">
        <v>31</v>
      </c>
      <c r="F843" s="1" t="s">
        <v>4439</v>
      </c>
      <c r="G843" s="1" t="s">
        <v>4440</v>
      </c>
      <c r="H843" s="1" t="s">
        <v>1183</v>
      </c>
      <c r="I843" s="1" t="s">
        <v>4441</v>
      </c>
      <c r="J843" s="1" t="s">
        <v>4553</v>
      </c>
      <c r="K843" s="1" t="s">
        <v>32</v>
      </c>
      <c r="L843" s="1" t="s">
        <v>32</v>
      </c>
      <c r="M843" s="1" t="s">
        <v>45</v>
      </c>
      <c r="N843" s="1" t="s">
        <v>66</v>
      </c>
      <c r="O843" s="1" t="s">
        <v>2995</v>
      </c>
      <c r="P843" s="1" t="s">
        <v>142</v>
      </c>
      <c r="Q843" s="1" t="s">
        <v>873</v>
      </c>
      <c r="R843" s="1" t="s">
        <v>4554</v>
      </c>
      <c r="S843" s="1" t="str">
        <f t="shared" si="27"/>
        <v>PALOMINO SARDON, RITA KATERINE</v>
      </c>
      <c r="T843" s="1" t="s">
        <v>69</v>
      </c>
      <c r="U843" s="1" t="s">
        <v>948</v>
      </c>
      <c r="V843" s="1" t="s">
        <v>52</v>
      </c>
      <c r="W843" s="1" t="s">
        <v>4555</v>
      </c>
      <c r="X843" s="3">
        <v>31938</v>
      </c>
      <c r="Y843" s="1" t="s">
        <v>4556</v>
      </c>
      <c r="Z843" s="3">
        <v>42795</v>
      </c>
      <c r="AA843" s="3">
        <v>43100</v>
      </c>
      <c r="AB843" s="1" t="s">
        <v>3000</v>
      </c>
      <c r="AC843" s="1" t="s">
        <v>71</v>
      </c>
      <c r="AD843" s="1" t="s">
        <v>43</v>
      </c>
    </row>
    <row r="844" spans="1:30" x14ac:dyDescent="0.2">
      <c r="A844" s="1" t="str">
        <f t="shared" si="26"/>
        <v>CD1E05802513</v>
      </c>
      <c r="B844" s="1" t="s">
        <v>28</v>
      </c>
      <c r="C844" s="1" t="s">
        <v>29</v>
      </c>
      <c r="D844" s="1" t="s">
        <v>30</v>
      </c>
      <c r="E844" s="1" t="s">
        <v>31</v>
      </c>
      <c r="F844" s="1" t="s">
        <v>4439</v>
      </c>
      <c r="G844" s="1" t="s">
        <v>4440</v>
      </c>
      <c r="H844" s="1" t="s">
        <v>1183</v>
      </c>
      <c r="I844" s="1" t="s">
        <v>4441</v>
      </c>
      <c r="J844" s="1" t="s">
        <v>4557</v>
      </c>
      <c r="K844" s="1" t="s">
        <v>32</v>
      </c>
      <c r="L844" s="1" t="s">
        <v>32</v>
      </c>
      <c r="M844" s="1" t="s">
        <v>45</v>
      </c>
      <c r="N844" s="1" t="s">
        <v>66</v>
      </c>
      <c r="O844" s="1" t="s">
        <v>2995</v>
      </c>
      <c r="P844" s="1" t="s">
        <v>490</v>
      </c>
      <c r="Q844" s="1" t="s">
        <v>168</v>
      </c>
      <c r="R844" s="1" t="s">
        <v>4558</v>
      </c>
      <c r="S844" s="1" t="str">
        <f t="shared" si="27"/>
        <v>CHURAYRA CHURA, JOSE ELI</v>
      </c>
      <c r="T844" s="1" t="s">
        <v>69</v>
      </c>
      <c r="U844" s="1" t="s">
        <v>3969</v>
      </c>
      <c r="V844" s="1" t="s">
        <v>52</v>
      </c>
      <c r="W844" s="1" t="s">
        <v>4559</v>
      </c>
      <c r="X844" s="3">
        <v>32533</v>
      </c>
      <c r="Y844" s="1" t="s">
        <v>4560</v>
      </c>
      <c r="Z844" s="3">
        <v>42795</v>
      </c>
      <c r="AA844" s="3">
        <v>43100</v>
      </c>
      <c r="AB844" s="1" t="s">
        <v>3000</v>
      </c>
      <c r="AC844" s="1" t="s">
        <v>71</v>
      </c>
      <c r="AD844" s="1" t="s">
        <v>43</v>
      </c>
    </row>
    <row r="845" spans="1:30" x14ac:dyDescent="0.2">
      <c r="A845" s="1" t="str">
        <f t="shared" si="26"/>
        <v>CD1E08802513</v>
      </c>
      <c r="B845" s="1" t="s">
        <v>28</v>
      </c>
      <c r="C845" s="1" t="s">
        <v>29</v>
      </c>
      <c r="D845" s="1" t="s">
        <v>30</v>
      </c>
      <c r="E845" s="1" t="s">
        <v>31</v>
      </c>
      <c r="F845" s="1" t="s">
        <v>4439</v>
      </c>
      <c r="G845" s="1" t="s">
        <v>4440</v>
      </c>
      <c r="H845" s="1" t="s">
        <v>1183</v>
      </c>
      <c r="I845" s="1" t="s">
        <v>4441</v>
      </c>
      <c r="J845" s="1" t="s">
        <v>4561</v>
      </c>
      <c r="K845" s="1" t="s">
        <v>32</v>
      </c>
      <c r="L845" s="1" t="s">
        <v>32</v>
      </c>
      <c r="M845" s="1" t="s">
        <v>45</v>
      </c>
      <c r="N845" s="1" t="s">
        <v>66</v>
      </c>
      <c r="O845" s="1" t="s">
        <v>2995</v>
      </c>
      <c r="P845" s="1" t="s">
        <v>698</v>
      </c>
      <c r="Q845" s="1" t="s">
        <v>82</v>
      </c>
      <c r="R845" s="1" t="s">
        <v>540</v>
      </c>
      <c r="S845" s="1" t="str">
        <f t="shared" si="27"/>
        <v>CCAMA QUISPE, GRACIELA</v>
      </c>
      <c r="T845" s="1" t="s">
        <v>69</v>
      </c>
      <c r="U845" s="1" t="s">
        <v>948</v>
      </c>
      <c r="V845" s="1" t="s">
        <v>52</v>
      </c>
      <c r="W845" s="1" t="s">
        <v>4562</v>
      </c>
      <c r="X845" s="3">
        <v>28011</v>
      </c>
      <c r="Y845" s="1" t="s">
        <v>4563</v>
      </c>
      <c r="Z845" s="3">
        <v>42818</v>
      </c>
      <c r="AA845" s="3">
        <v>43100</v>
      </c>
      <c r="AB845" s="1" t="s">
        <v>3000</v>
      </c>
      <c r="AC845" s="1" t="s">
        <v>71</v>
      </c>
      <c r="AD845" s="1" t="s">
        <v>43</v>
      </c>
    </row>
    <row r="846" spans="1:30" x14ac:dyDescent="0.2">
      <c r="A846" s="1" t="str">
        <f t="shared" si="26"/>
        <v>CD1E09802513</v>
      </c>
      <c r="B846" s="1" t="s">
        <v>28</v>
      </c>
      <c r="C846" s="1" t="s">
        <v>29</v>
      </c>
      <c r="D846" s="1" t="s">
        <v>30</v>
      </c>
      <c r="E846" s="1" t="s">
        <v>31</v>
      </c>
      <c r="F846" s="1" t="s">
        <v>4439</v>
      </c>
      <c r="G846" s="1" t="s">
        <v>4440</v>
      </c>
      <c r="H846" s="1" t="s">
        <v>1183</v>
      </c>
      <c r="I846" s="1" t="s">
        <v>4441</v>
      </c>
      <c r="J846" s="1" t="s">
        <v>4564</v>
      </c>
      <c r="K846" s="1" t="s">
        <v>32</v>
      </c>
      <c r="L846" s="1" t="s">
        <v>32</v>
      </c>
      <c r="M846" s="1" t="s">
        <v>45</v>
      </c>
      <c r="N846" s="1" t="s">
        <v>66</v>
      </c>
      <c r="O846" s="1" t="s">
        <v>2995</v>
      </c>
      <c r="P846" s="1" t="s">
        <v>541</v>
      </c>
      <c r="Q846" s="1" t="s">
        <v>61</v>
      </c>
      <c r="R846" s="1" t="s">
        <v>4565</v>
      </c>
      <c r="S846" s="1" t="str">
        <f t="shared" si="27"/>
        <v>HUARAYA VILCA, MARITZA BRIGIDA</v>
      </c>
      <c r="T846" s="1" t="s">
        <v>69</v>
      </c>
      <c r="U846" s="1" t="s">
        <v>948</v>
      </c>
      <c r="V846" s="1" t="s">
        <v>52</v>
      </c>
      <c r="W846" s="1" t="s">
        <v>4566</v>
      </c>
      <c r="X846" s="3">
        <v>31981</v>
      </c>
      <c r="Y846" s="1" t="s">
        <v>4567</v>
      </c>
      <c r="Z846" s="3">
        <v>43012</v>
      </c>
      <c r="AA846" s="3">
        <v>43100</v>
      </c>
      <c r="AB846" s="1" t="s">
        <v>3000</v>
      </c>
      <c r="AC846" s="1" t="s">
        <v>71</v>
      </c>
      <c r="AD846" s="1" t="s">
        <v>43</v>
      </c>
    </row>
    <row r="847" spans="1:30" x14ac:dyDescent="0.2">
      <c r="A847" s="1" t="str">
        <f t="shared" si="26"/>
        <v>1131214421E6</v>
      </c>
      <c r="B847" s="1" t="s">
        <v>28</v>
      </c>
      <c r="C847" s="1" t="s">
        <v>29</v>
      </c>
      <c r="D847" s="1" t="s">
        <v>30</v>
      </c>
      <c r="E847" s="1" t="s">
        <v>31</v>
      </c>
      <c r="F847" s="1" t="s">
        <v>4439</v>
      </c>
      <c r="G847" s="1" t="s">
        <v>4440</v>
      </c>
      <c r="H847" s="1" t="s">
        <v>1183</v>
      </c>
      <c r="I847" s="1" t="s">
        <v>4441</v>
      </c>
      <c r="J847" s="1" t="s">
        <v>4568</v>
      </c>
      <c r="K847" s="1" t="s">
        <v>32</v>
      </c>
      <c r="L847" s="1" t="s">
        <v>84</v>
      </c>
      <c r="M847" s="1" t="s">
        <v>84</v>
      </c>
      <c r="N847" s="1" t="s">
        <v>46</v>
      </c>
      <c r="O847" s="1" t="s">
        <v>56</v>
      </c>
      <c r="P847" s="1" t="s">
        <v>595</v>
      </c>
      <c r="Q847" s="1" t="s">
        <v>114</v>
      </c>
      <c r="R847" s="1" t="s">
        <v>4569</v>
      </c>
      <c r="S847" s="1" t="str">
        <f t="shared" si="27"/>
        <v>HUARCAYA MAMANI, RAYNILDO WALTER</v>
      </c>
      <c r="T847" s="1" t="s">
        <v>44</v>
      </c>
      <c r="U847" s="1" t="s">
        <v>51</v>
      </c>
      <c r="V847" s="1" t="s">
        <v>52</v>
      </c>
      <c r="W847" s="1" t="s">
        <v>4570</v>
      </c>
      <c r="X847" s="3">
        <v>23938</v>
      </c>
      <c r="Y847" s="1" t="s">
        <v>4571</v>
      </c>
      <c r="AB847" s="1" t="s">
        <v>41</v>
      </c>
      <c r="AC847" s="1" t="s">
        <v>87</v>
      </c>
      <c r="AD847" s="1" t="s">
        <v>43</v>
      </c>
    </row>
    <row r="848" spans="1:30" x14ac:dyDescent="0.2">
      <c r="A848" s="1" t="str">
        <f t="shared" si="26"/>
        <v>1131214441E1</v>
      </c>
      <c r="B848" s="1" t="s">
        <v>28</v>
      </c>
      <c r="C848" s="1" t="s">
        <v>29</v>
      </c>
      <c r="D848" s="1" t="s">
        <v>30</v>
      </c>
      <c r="E848" s="1" t="s">
        <v>31</v>
      </c>
      <c r="F848" s="1" t="s">
        <v>4439</v>
      </c>
      <c r="G848" s="1" t="s">
        <v>4440</v>
      </c>
      <c r="H848" s="1" t="s">
        <v>1183</v>
      </c>
      <c r="I848" s="1" t="s">
        <v>4441</v>
      </c>
      <c r="J848" s="1" t="s">
        <v>4572</v>
      </c>
      <c r="K848" s="1" t="s">
        <v>32</v>
      </c>
      <c r="L848" s="1" t="s">
        <v>84</v>
      </c>
      <c r="M848" s="1" t="s">
        <v>84</v>
      </c>
      <c r="N848" s="1" t="s">
        <v>46</v>
      </c>
      <c r="O848" s="1" t="s">
        <v>56</v>
      </c>
      <c r="P848" s="1" t="s">
        <v>4573</v>
      </c>
      <c r="Q848" s="1" t="s">
        <v>868</v>
      </c>
      <c r="R848" s="1" t="s">
        <v>4574</v>
      </c>
      <c r="S848" s="1" t="str">
        <f t="shared" si="27"/>
        <v>VELASCO SANCHO, LOLIN RENE</v>
      </c>
      <c r="T848" s="1" t="s">
        <v>44</v>
      </c>
      <c r="U848" s="1" t="s">
        <v>51</v>
      </c>
      <c r="V848" s="1" t="s">
        <v>52</v>
      </c>
      <c r="W848" s="1" t="s">
        <v>4575</v>
      </c>
      <c r="X848" s="3">
        <v>19698</v>
      </c>
      <c r="Y848" s="1" t="s">
        <v>4576</v>
      </c>
      <c r="AB848" s="1" t="s">
        <v>41</v>
      </c>
      <c r="AC848" s="1" t="s">
        <v>87</v>
      </c>
      <c r="AD848" s="1" t="s">
        <v>43</v>
      </c>
    </row>
    <row r="849" spans="1:30" x14ac:dyDescent="0.2">
      <c r="A849" s="1" t="str">
        <f t="shared" si="26"/>
        <v>1131214411E5</v>
      </c>
      <c r="B849" s="1" t="s">
        <v>28</v>
      </c>
      <c r="C849" s="1" t="s">
        <v>29</v>
      </c>
      <c r="D849" s="1" t="s">
        <v>30</v>
      </c>
      <c r="E849" s="1" t="s">
        <v>31</v>
      </c>
      <c r="F849" s="1" t="s">
        <v>4439</v>
      </c>
      <c r="G849" s="1" t="s">
        <v>4440</v>
      </c>
      <c r="H849" s="1" t="s">
        <v>1183</v>
      </c>
      <c r="I849" s="1" t="s">
        <v>4441</v>
      </c>
      <c r="J849" s="1" t="s">
        <v>4577</v>
      </c>
      <c r="K849" s="1" t="s">
        <v>97</v>
      </c>
      <c r="L849" s="1" t="s">
        <v>788</v>
      </c>
      <c r="M849" s="1" t="s">
        <v>840</v>
      </c>
      <c r="N849" s="1" t="s">
        <v>46</v>
      </c>
      <c r="O849" s="1" t="s">
        <v>4578</v>
      </c>
      <c r="P849" s="1" t="s">
        <v>146</v>
      </c>
      <c r="Q849" s="1" t="s">
        <v>146</v>
      </c>
      <c r="R849" s="1" t="s">
        <v>4579</v>
      </c>
      <c r="S849" s="1" t="str">
        <f t="shared" si="27"/>
        <v>GONZALES GONZALES, EFRAIN RICARDO</v>
      </c>
      <c r="T849" s="1" t="s">
        <v>202</v>
      </c>
      <c r="U849" s="1" t="s">
        <v>39</v>
      </c>
      <c r="V849" s="1" t="s">
        <v>52</v>
      </c>
      <c r="W849" s="1" t="s">
        <v>4580</v>
      </c>
      <c r="X849" s="3">
        <v>28583</v>
      </c>
      <c r="Y849" s="1" t="s">
        <v>4581</v>
      </c>
      <c r="Z849" s="3">
        <v>42405</v>
      </c>
      <c r="AA849" s="3">
        <v>42735</v>
      </c>
      <c r="AB849" s="1" t="s">
        <v>41</v>
      </c>
      <c r="AC849" s="1" t="s">
        <v>102</v>
      </c>
      <c r="AD849" s="1" t="s">
        <v>43</v>
      </c>
    </row>
    <row r="850" spans="1:30" x14ac:dyDescent="0.2">
      <c r="A850" s="1" t="str">
        <f t="shared" si="26"/>
        <v>1131214411E2</v>
      </c>
      <c r="B850" s="1" t="s">
        <v>28</v>
      </c>
      <c r="C850" s="1" t="s">
        <v>29</v>
      </c>
      <c r="D850" s="1" t="s">
        <v>30</v>
      </c>
      <c r="E850" s="1" t="s">
        <v>31</v>
      </c>
      <c r="F850" s="1" t="s">
        <v>4439</v>
      </c>
      <c r="G850" s="1" t="s">
        <v>4440</v>
      </c>
      <c r="H850" s="1" t="s">
        <v>1183</v>
      </c>
      <c r="I850" s="1" t="s">
        <v>4441</v>
      </c>
      <c r="J850" s="1" t="s">
        <v>4582</v>
      </c>
      <c r="K850" s="1" t="s">
        <v>97</v>
      </c>
      <c r="L850" s="1" t="s">
        <v>98</v>
      </c>
      <c r="M850" s="1" t="s">
        <v>99</v>
      </c>
      <c r="N850" s="1" t="s">
        <v>46</v>
      </c>
      <c r="O850" s="1" t="s">
        <v>56</v>
      </c>
      <c r="P850" s="1" t="s">
        <v>308</v>
      </c>
      <c r="Q850" s="1" t="s">
        <v>248</v>
      </c>
      <c r="R850" s="1" t="s">
        <v>4583</v>
      </c>
      <c r="S850" s="1" t="str">
        <f t="shared" si="27"/>
        <v>ALVAREZ TICONA, FULGENCIO</v>
      </c>
      <c r="T850" s="1" t="s">
        <v>107</v>
      </c>
      <c r="U850" s="1" t="s">
        <v>39</v>
      </c>
      <c r="V850" s="1" t="s">
        <v>52</v>
      </c>
      <c r="W850" s="1" t="s">
        <v>4584</v>
      </c>
      <c r="X850" s="3">
        <v>19478</v>
      </c>
      <c r="Y850" s="1" t="s">
        <v>4585</v>
      </c>
      <c r="AB850" s="1" t="s">
        <v>41</v>
      </c>
      <c r="AC850" s="1" t="s">
        <v>102</v>
      </c>
      <c r="AD850" s="1" t="s">
        <v>43</v>
      </c>
    </row>
    <row r="851" spans="1:30" x14ac:dyDescent="0.2">
      <c r="A851" s="1" t="str">
        <f t="shared" si="26"/>
        <v>1131214421E1</v>
      </c>
      <c r="B851" s="1" t="s">
        <v>28</v>
      </c>
      <c r="C851" s="1" t="s">
        <v>29</v>
      </c>
      <c r="D851" s="1" t="s">
        <v>30</v>
      </c>
      <c r="E851" s="1" t="s">
        <v>31</v>
      </c>
      <c r="F851" s="1" t="s">
        <v>4439</v>
      </c>
      <c r="G851" s="1" t="s">
        <v>4440</v>
      </c>
      <c r="H851" s="1" t="s">
        <v>1183</v>
      </c>
      <c r="I851" s="1" t="s">
        <v>4441</v>
      </c>
      <c r="J851" s="1" t="s">
        <v>4586</v>
      </c>
      <c r="K851" s="1" t="s">
        <v>97</v>
      </c>
      <c r="L851" s="1" t="s">
        <v>98</v>
      </c>
      <c r="M851" s="1" t="s">
        <v>1419</v>
      </c>
      <c r="N851" s="1" t="s">
        <v>46</v>
      </c>
      <c r="O851" s="1" t="s">
        <v>56</v>
      </c>
      <c r="P851" s="1" t="s">
        <v>222</v>
      </c>
      <c r="Q851" s="1" t="s">
        <v>444</v>
      </c>
      <c r="R851" s="1" t="s">
        <v>4587</v>
      </c>
      <c r="S851" s="1" t="str">
        <f t="shared" si="27"/>
        <v>ESPEZUA BUSTINZA, MIRIAM JOSEFA</v>
      </c>
      <c r="T851" s="1" t="s">
        <v>333</v>
      </c>
      <c r="U851" s="1" t="s">
        <v>39</v>
      </c>
      <c r="V851" s="1" t="s">
        <v>52</v>
      </c>
      <c r="W851" s="1" t="s">
        <v>4588</v>
      </c>
      <c r="X851" s="3">
        <v>24916</v>
      </c>
      <c r="Y851" s="1" t="s">
        <v>4589</v>
      </c>
      <c r="AB851" s="1" t="s">
        <v>41</v>
      </c>
      <c r="AC851" s="1" t="s">
        <v>102</v>
      </c>
      <c r="AD851" s="1" t="s">
        <v>43</v>
      </c>
    </row>
    <row r="852" spans="1:30" x14ac:dyDescent="0.2">
      <c r="A852" s="1" t="str">
        <f t="shared" si="26"/>
        <v>1131214421E4</v>
      </c>
      <c r="B852" s="1" t="s">
        <v>28</v>
      </c>
      <c r="C852" s="1" t="s">
        <v>29</v>
      </c>
      <c r="D852" s="1" t="s">
        <v>30</v>
      </c>
      <c r="E852" s="1" t="s">
        <v>31</v>
      </c>
      <c r="F852" s="1" t="s">
        <v>4439</v>
      </c>
      <c r="G852" s="1" t="s">
        <v>4440</v>
      </c>
      <c r="H852" s="1" t="s">
        <v>1183</v>
      </c>
      <c r="I852" s="1" t="s">
        <v>4441</v>
      </c>
      <c r="J852" s="1" t="s">
        <v>4590</v>
      </c>
      <c r="K852" s="1" t="s">
        <v>97</v>
      </c>
      <c r="L852" s="1" t="s">
        <v>98</v>
      </c>
      <c r="M852" s="1" t="s">
        <v>99</v>
      </c>
      <c r="N852" s="1" t="s">
        <v>46</v>
      </c>
      <c r="O852" s="1" t="s">
        <v>56</v>
      </c>
      <c r="P852" s="1" t="s">
        <v>346</v>
      </c>
      <c r="Q852" s="1" t="s">
        <v>161</v>
      </c>
      <c r="R852" s="1" t="s">
        <v>462</v>
      </c>
      <c r="S852" s="1" t="str">
        <f t="shared" si="27"/>
        <v>HUAMAN RAMOS, GLORIA</v>
      </c>
      <c r="T852" s="1" t="s">
        <v>101</v>
      </c>
      <c r="U852" s="1" t="s">
        <v>39</v>
      </c>
      <c r="V852" s="1" t="s">
        <v>52</v>
      </c>
      <c r="W852" s="1" t="s">
        <v>4591</v>
      </c>
      <c r="X852" s="3">
        <v>20686</v>
      </c>
      <c r="Y852" s="1" t="s">
        <v>4592</v>
      </c>
      <c r="AB852" s="1" t="s">
        <v>41</v>
      </c>
      <c r="AC852" s="1" t="s">
        <v>102</v>
      </c>
      <c r="AD852" s="1" t="s">
        <v>43</v>
      </c>
    </row>
    <row r="853" spans="1:30" x14ac:dyDescent="0.2">
      <c r="A853" s="1" t="str">
        <f t="shared" si="26"/>
        <v>1131214421E5</v>
      </c>
      <c r="B853" s="1" t="s">
        <v>28</v>
      </c>
      <c r="C853" s="1" t="s">
        <v>29</v>
      </c>
      <c r="D853" s="1" t="s">
        <v>30</v>
      </c>
      <c r="E853" s="1" t="s">
        <v>31</v>
      </c>
      <c r="F853" s="1" t="s">
        <v>4439</v>
      </c>
      <c r="G853" s="1" t="s">
        <v>4440</v>
      </c>
      <c r="H853" s="1" t="s">
        <v>1183</v>
      </c>
      <c r="I853" s="1" t="s">
        <v>4441</v>
      </c>
      <c r="J853" s="1" t="s">
        <v>4593</v>
      </c>
      <c r="K853" s="1" t="s">
        <v>97</v>
      </c>
      <c r="L853" s="1" t="s">
        <v>98</v>
      </c>
      <c r="M853" s="1" t="s">
        <v>962</v>
      </c>
      <c r="N853" s="1" t="s">
        <v>46</v>
      </c>
      <c r="O853" s="1" t="s">
        <v>56</v>
      </c>
      <c r="P853" s="1" t="s">
        <v>4594</v>
      </c>
      <c r="Q853" s="1" t="s">
        <v>825</v>
      </c>
      <c r="R853" s="1" t="s">
        <v>4595</v>
      </c>
      <c r="S853" s="1" t="str">
        <f t="shared" si="27"/>
        <v>HUANACO LOAIZA, ROSA NORMA</v>
      </c>
      <c r="T853" s="1" t="s">
        <v>156</v>
      </c>
      <c r="U853" s="1" t="s">
        <v>39</v>
      </c>
      <c r="V853" s="1" t="s">
        <v>52</v>
      </c>
      <c r="W853" s="1" t="s">
        <v>4596</v>
      </c>
      <c r="X853" s="3">
        <v>25395</v>
      </c>
      <c r="Y853" s="1" t="s">
        <v>4597</v>
      </c>
      <c r="AB853" s="1" t="s">
        <v>41</v>
      </c>
      <c r="AC853" s="1" t="s">
        <v>102</v>
      </c>
      <c r="AD853" s="1" t="s">
        <v>43</v>
      </c>
    </row>
    <row r="854" spans="1:30" x14ac:dyDescent="0.2">
      <c r="A854" s="1" t="str">
        <f t="shared" si="26"/>
        <v>1131214431E3</v>
      </c>
      <c r="B854" s="1" t="s">
        <v>28</v>
      </c>
      <c r="C854" s="1" t="s">
        <v>29</v>
      </c>
      <c r="D854" s="1" t="s">
        <v>30</v>
      </c>
      <c r="E854" s="1" t="s">
        <v>31</v>
      </c>
      <c r="F854" s="1" t="s">
        <v>4439</v>
      </c>
      <c r="G854" s="1" t="s">
        <v>4440</v>
      </c>
      <c r="H854" s="1" t="s">
        <v>1183</v>
      </c>
      <c r="I854" s="1" t="s">
        <v>4441</v>
      </c>
      <c r="J854" s="1" t="s">
        <v>4598</v>
      </c>
      <c r="K854" s="1" t="s">
        <v>97</v>
      </c>
      <c r="L854" s="1" t="s">
        <v>98</v>
      </c>
      <c r="M854" s="1" t="s">
        <v>791</v>
      </c>
      <c r="N854" s="1" t="s">
        <v>46</v>
      </c>
      <c r="O854" s="1" t="s">
        <v>56</v>
      </c>
      <c r="P854" s="1" t="s">
        <v>85</v>
      </c>
      <c r="Q854" s="1" t="s">
        <v>963</v>
      </c>
      <c r="R854" s="1" t="s">
        <v>4599</v>
      </c>
      <c r="S854" s="1" t="str">
        <f t="shared" si="27"/>
        <v>PINEDA CERPA, VICENTE ANASTACIO</v>
      </c>
      <c r="T854" s="1" t="s">
        <v>790</v>
      </c>
      <c r="U854" s="1" t="s">
        <v>39</v>
      </c>
      <c r="V854" s="1" t="s">
        <v>52</v>
      </c>
      <c r="W854" s="1" t="s">
        <v>4600</v>
      </c>
      <c r="X854" s="3">
        <v>22303</v>
      </c>
      <c r="Y854" s="1" t="s">
        <v>4601</v>
      </c>
      <c r="AB854" s="1" t="s">
        <v>41</v>
      </c>
      <c r="AC854" s="1" t="s">
        <v>102</v>
      </c>
      <c r="AD854" s="1" t="s">
        <v>43</v>
      </c>
    </row>
    <row r="855" spans="1:30" x14ac:dyDescent="0.2">
      <c r="A855" s="1" t="str">
        <f t="shared" si="26"/>
        <v>1131214431E4</v>
      </c>
      <c r="B855" s="1" t="s">
        <v>28</v>
      </c>
      <c r="C855" s="1" t="s">
        <v>29</v>
      </c>
      <c r="D855" s="1" t="s">
        <v>30</v>
      </c>
      <c r="E855" s="1" t="s">
        <v>31</v>
      </c>
      <c r="F855" s="1" t="s">
        <v>4439</v>
      </c>
      <c r="G855" s="1" t="s">
        <v>4440</v>
      </c>
      <c r="H855" s="1" t="s">
        <v>1183</v>
      </c>
      <c r="I855" s="1" t="s">
        <v>4441</v>
      </c>
      <c r="J855" s="1" t="s">
        <v>4602</v>
      </c>
      <c r="K855" s="1" t="s">
        <v>97</v>
      </c>
      <c r="L855" s="1" t="s">
        <v>98</v>
      </c>
      <c r="M855" s="1" t="s">
        <v>103</v>
      </c>
      <c r="N855" s="1" t="s">
        <v>46</v>
      </c>
      <c r="O855" s="1" t="s">
        <v>56</v>
      </c>
      <c r="P855" s="1" t="s">
        <v>82</v>
      </c>
      <c r="Q855" s="1" t="s">
        <v>216</v>
      </c>
      <c r="R855" s="1" t="s">
        <v>4603</v>
      </c>
      <c r="S855" s="1" t="str">
        <f t="shared" si="27"/>
        <v>QUISPE CASTRO, BENIGNO GREGORIO</v>
      </c>
      <c r="T855" s="1" t="s">
        <v>185</v>
      </c>
      <c r="U855" s="1" t="s">
        <v>39</v>
      </c>
      <c r="V855" s="1" t="s">
        <v>52</v>
      </c>
      <c r="W855" s="1" t="s">
        <v>4604</v>
      </c>
      <c r="X855" s="3">
        <v>19403</v>
      </c>
      <c r="Y855" s="1" t="s">
        <v>4605</v>
      </c>
      <c r="AB855" s="1" t="s">
        <v>41</v>
      </c>
      <c r="AC855" s="1" t="s">
        <v>102</v>
      </c>
      <c r="AD855" s="1" t="s">
        <v>43</v>
      </c>
    </row>
    <row r="856" spans="1:30" x14ac:dyDescent="0.2">
      <c r="A856" s="1" t="str">
        <f t="shared" si="26"/>
        <v>1111513431E5</v>
      </c>
      <c r="B856" s="1" t="s">
        <v>28</v>
      </c>
      <c r="C856" s="1" t="s">
        <v>29</v>
      </c>
      <c r="D856" s="1" t="s">
        <v>763</v>
      </c>
      <c r="E856" s="1" t="s">
        <v>252</v>
      </c>
      <c r="F856" s="1" t="s">
        <v>4606</v>
      </c>
      <c r="G856" s="1" t="s">
        <v>4607</v>
      </c>
      <c r="H856" s="1" t="s">
        <v>1183</v>
      </c>
      <c r="I856" s="1" t="s">
        <v>4608</v>
      </c>
      <c r="J856" s="1" t="s">
        <v>4609</v>
      </c>
      <c r="K856" s="1" t="s">
        <v>32</v>
      </c>
      <c r="L856" s="1" t="s">
        <v>32</v>
      </c>
      <c r="M856" s="1" t="s">
        <v>45</v>
      </c>
      <c r="N856" s="1" t="s">
        <v>46</v>
      </c>
      <c r="O856" s="1" t="s">
        <v>4610</v>
      </c>
      <c r="P856" s="1" t="s">
        <v>242</v>
      </c>
      <c r="Q856" s="1" t="s">
        <v>180</v>
      </c>
      <c r="R856" s="1" t="s">
        <v>936</v>
      </c>
      <c r="S856" s="1" t="str">
        <f t="shared" si="27"/>
        <v>JIMENEZ ESPILLICO, LUIZA AGUSTINA</v>
      </c>
      <c r="T856" s="1" t="s">
        <v>50</v>
      </c>
      <c r="U856" s="1" t="s">
        <v>51</v>
      </c>
      <c r="V856" s="1" t="s">
        <v>891</v>
      </c>
      <c r="W856" s="1" t="s">
        <v>937</v>
      </c>
      <c r="X856" s="3">
        <v>21980</v>
      </c>
      <c r="Y856" s="1" t="s">
        <v>938</v>
      </c>
      <c r="Z856" s="3">
        <v>42736</v>
      </c>
      <c r="AA856" s="3">
        <v>43100</v>
      </c>
      <c r="AB856" s="1" t="s">
        <v>41</v>
      </c>
      <c r="AC856" s="1" t="s">
        <v>42</v>
      </c>
      <c r="AD856" s="1" t="s">
        <v>43</v>
      </c>
    </row>
    <row r="857" spans="1:30" x14ac:dyDescent="0.2">
      <c r="A857" s="1" t="str">
        <f t="shared" si="26"/>
        <v>1111513431E5</v>
      </c>
      <c r="B857" s="1" t="s">
        <v>28</v>
      </c>
      <c r="C857" s="1" t="s">
        <v>29</v>
      </c>
      <c r="D857" s="1" t="s">
        <v>763</v>
      </c>
      <c r="E857" s="1" t="s">
        <v>252</v>
      </c>
      <c r="F857" s="1" t="s">
        <v>4606</v>
      </c>
      <c r="G857" s="1" t="s">
        <v>4607</v>
      </c>
      <c r="H857" s="1" t="s">
        <v>1183</v>
      </c>
      <c r="I857" s="1" t="s">
        <v>4608</v>
      </c>
      <c r="J857" s="1" t="s">
        <v>4609</v>
      </c>
      <c r="K857" s="1" t="s">
        <v>32</v>
      </c>
      <c r="L857" s="1" t="s">
        <v>32</v>
      </c>
      <c r="M857" s="1" t="s">
        <v>45</v>
      </c>
      <c r="N857" s="1" t="s">
        <v>66</v>
      </c>
      <c r="O857" s="1" t="s">
        <v>4611</v>
      </c>
      <c r="P857" s="1" t="s">
        <v>198</v>
      </c>
      <c r="Q857" s="1" t="s">
        <v>250</v>
      </c>
      <c r="R857" s="1" t="s">
        <v>485</v>
      </c>
      <c r="S857" s="1" t="str">
        <f t="shared" si="27"/>
        <v>PANCA CHIPANA, ANA ISABEL</v>
      </c>
      <c r="T857" s="1" t="s">
        <v>69</v>
      </c>
      <c r="U857" s="1" t="s">
        <v>51</v>
      </c>
      <c r="V857" s="1" t="s">
        <v>52</v>
      </c>
      <c r="W857" s="1" t="s">
        <v>4612</v>
      </c>
      <c r="X857" s="3">
        <v>25608</v>
      </c>
      <c r="Y857" s="1" t="s">
        <v>4613</v>
      </c>
      <c r="Z857" s="3">
        <v>42795</v>
      </c>
      <c r="AA857" s="3">
        <v>43100</v>
      </c>
      <c r="AB857" s="1" t="s">
        <v>324</v>
      </c>
      <c r="AC857" s="1" t="s">
        <v>71</v>
      </c>
      <c r="AD857" s="1" t="s">
        <v>43</v>
      </c>
    </row>
    <row r="858" spans="1:30" x14ac:dyDescent="0.2">
      <c r="A858" s="1" t="str">
        <f t="shared" si="26"/>
        <v>1116214411E2</v>
      </c>
      <c r="B858" s="1" t="s">
        <v>28</v>
      </c>
      <c r="C858" s="1" t="s">
        <v>29</v>
      </c>
      <c r="D858" s="1" t="s">
        <v>763</v>
      </c>
      <c r="E858" s="1" t="s">
        <v>252</v>
      </c>
      <c r="F858" s="1" t="s">
        <v>4606</v>
      </c>
      <c r="G858" s="1" t="s">
        <v>4607</v>
      </c>
      <c r="H858" s="1" t="s">
        <v>1183</v>
      </c>
      <c r="I858" s="1" t="s">
        <v>4608</v>
      </c>
      <c r="J858" s="1" t="s">
        <v>4614</v>
      </c>
      <c r="K858" s="1" t="s">
        <v>32</v>
      </c>
      <c r="L858" s="1" t="s">
        <v>32</v>
      </c>
      <c r="M858" s="1" t="s">
        <v>45</v>
      </c>
      <c r="N858" s="1" t="s">
        <v>66</v>
      </c>
      <c r="O858" s="1" t="s">
        <v>4615</v>
      </c>
      <c r="P858" s="1" t="s">
        <v>134</v>
      </c>
      <c r="Q858" s="1" t="s">
        <v>303</v>
      </c>
      <c r="R858" s="1" t="s">
        <v>4616</v>
      </c>
      <c r="S858" s="1" t="str">
        <f t="shared" si="27"/>
        <v>FLORES SOSA, WILBER MERLING</v>
      </c>
      <c r="T858" s="1" t="s">
        <v>69</v>
      </c>
      <c r="U858" s="1" t="s">
        <v>51</v>
      </c>
      <c r="V858" s="1" t="s">
        <v>52</v>
      </c>
      <c r="W858" s="1" t="s">
        <v>4617</v>
      </c>
      <c r="X858" s="3">
        <v>26075</v>
      </c>
      <c r="Y858" s="1" t="s">
        <v>4618</v>
      </c>
      <c r="Z858" s="3">
        <v>42795</v>
      </c>
      <c r="AA858" s="3">
        <v>43100</v>
      </c>
      <c r="AB858" s="1" t="s">
        <v>41</v>
      </c>
      <c r="AC858" s="1" t="s">
        <v>71</v>
      </c>
      <c r="AD858" s="1" t="s">
        <v>43</v>
      </c>
    </row>
    <row r="859" spans="1:30" x14ac:dyDescent="0.2">
      <c r="A859" s="1" t="str">
        <f t="shared" si="26"/>
        <v>1116214411E4</v>
      </c>
      <c r="B859" s="1" t="s">
        <v>28</v>
      </c>
      <c r="C859" s="1" t="s">
        <v>29</v>
      </c>
      <c r="D859" s="1" t="s">
        <v>763</v>
      </c>
      <c r="E859" s="1" t="s">
        <v>252</v>
      </c>
      <c r="F859" s="1" t="s">
        <v>4606</v>
      </c>
      <c r="G859" s="1" t="s">
        <v>4607</v>
      </c>
      <c r="H859" s="1" t="s">
        <v>1183</v>
      </c>
      <c r="I859" s="1" t="s">
        <v>4608</v>
      </c>
      <c r="J859" s="1" t="s">
        <v>4619</v>
      </c>
      <c r="K859" s="1" t="s">
        <v>32</v>
      </c>
      <c r="L859" s="1" t="s">
        <v>32</v>
      </c>
      <c r="M859" s="1" t="s">
        <v>45</v>
      </c>
      <c r="N859" s="1" t="s">
        <v>46</v>
      </c>
      <c r="O859" s="1" t="s">
        <v>4620</v>
      </c>
      <c r="P859" s="1" t="s">
        <v>82</v>
      </c>
      <c r="Q859" s="1" t="s">
        <v>2430</v>
      </c>
      <c r="R859" s="1" t="s">
        <v>4621</v>
      </c>
      <c r="S859" s="1" t="str">
        <f t="shared" si="27"/>
        <v>QUISPE ESTOFANERO, HUMBERTO EVANS</v>
      </c>
      <c r="T859" s="1" t="s">
        <v>55</v>
      </c>
      <c r="U859" s="1" t="s">
        <v>51</v>
      </c>
      <c r="V859" s="1" t="s">
        <v>52</v>
      </c>
      <c r="W859" s="1" t="s">
        <v>4622</v>
      </c>
      <c r="X859" s="3">
        <v>28548</v>
      </c>
      <c r="Y859" s="1" t="s">
        <v>4623</v>
      </c>
      <c r="Z859" s="3">
        <v>42430</v>
      </c>
      <c r="AB859" s="1" t="s">
        <v>41</v>
      </c>
      <c r="AC859" s="1" t="s">
        <v>42</v>
      </c>
      <c r="AD859" s="1" t="s">
        <v>43</v>
      </c>
    </row>
    <row r="860" spans="1:30" x14ac:dyDescent="0.2">
      <c r="A860" s="1" t="str">
        <f t="shared" si="26"/>
        <v>1116214411E5</v>
      </c>
      <c r="B860" s="1" t="s">
        <v>28</v>
      </c>
      <c r="C860" s="1" t="s">
        <v>29</v>
      </c>
      <c r="D860" s="1" t="s">
        <v>763</v>
      </c>
      <c r="E860" s="1" t="s">
        <v>252</v>
      </c>
      <c r="F860" s="1" t="s">
        <v>4606</v>
      </c>
      <c r="G860" s="1" t="s">
        <v>4607</v>
      </c>
      <c r="H860" s="1" t="s">
        <v>1183</v>
      </c>
      <c r="I860" s="1" t="s">
        <v>4608</v>
      </c>
      <c r="J860" s="1" t="s">
        <v>4624</v>
      </c>
      <c r="K860" s="1" t="s">
        <v>32</v>
      </c>
      <c r="L860" s="1" t="s">
        <v>32</v>
      </c>
      <c r="M860" s="1" t="s">
        <v>45</v>
      </c>
      <c r="N860" s="1" t="s">
        <v>46</v>
      </c>
      <c r="O860" s="1" t="s">
        <v>56</v>
      </c>
      <c r="P860" s="1" t="s">
        <v>305</v>
      </c>
      <c r="Q860" s="1" t="s">
        <v>323</v>
      </c>
      <c r="R860" s="1" t="s">
        <v>652</v>
      </c>
      <c r="S860" s="1" t="str">
        <f t="shared" si="27"/>
        <v>CHAMBILLA TAPIA, WILFREDO</v>
      </c>
      <c r="T860" s="1" t="s">
        <v>50</v>
      </c>
      <c r="U860" s="1" t="s">
        <v>51</v>
      </c>
      <c r="V860" s="1" t="s">
        <v>52</v>
      </c>
      <c r="W860" s="1" t="s">
        <v>4625</v>
      </c>
      <c r="X860" s="3">
        <v>24351</v>
      </c>
      <c r="Y860" s="1" t="s">
        <v>4626</v>
      </c>
      <c r="AB860" s="1" t="s">
        <v>41</v>
      </c>
      <c r="AC860" s="1" t="s">
        <v>42</v>
      </c>
      <c r="AD860" s="1" t="s">
        <v>43</v>
      </c>
    </row>
    <row r="861" spans="1:30" x14ac:dyDescent="0.2">
      <c r="A861" s="1" t="str">
        <f t="shared" si="26"/>
        <v>1116214411E6</v>
      </c>
      <c r="B861" s="1" t="s">
        <v>28</v>
      </c>
      <c r="C861" s="1" t="s">
        <v>29</v>
      </c>
      <c r="D861" s="1" t="s">
        <v>763</v>
      </c>
      <c r="E861" s="1" t="s">
        <v>252</v>
      </c>
      <c r="F861" s="1" t="s">
        <v>4606</v>
      </c>
      <c r="G861" s="1" t="s">
        <v>4607</v>
      </c>
      <c r="H861" s="1" t="s">
        <v>1183</v>
      </c>
      <c r="I861" s="1" t="s">
        <v>4608</v>
      </c>
      <c r="J861" s="1" t="s">
        <v>4627</v>
      </c>
      <c r="K861" s="1" t="s">
        <v>32</v>
      </c>
      <c r="L861" s="1" t="s">
        <v>32</v>
      </c>
      <c r="M861" s="1" t="s">
        <v>45</v>
      </c>
      <c r="N861" s="1" t="s">
        <v>46</v>
      </c>
      <c r="O861" s="1" t="s">
        <v>4628</v>
      </c>
      <c r="P861" s="1" t="s">
        <v>134</v>
      </c>
      <c r="Q861" s="1" t="s">
        <v>208</v>
      </c>
      <c r="R861" s="1" t="s">
        <v>4629</v>
      </c>
      <c r="S861" s="1" t="str">
        <f t="shared" si="27"/>
        <v>FLORES CHAVEZ, MARCIAL DORVAL</v>
      </c>
      <c r="T861" s="1" t="s">
        <v>63</v>
      </c>
      <c r="U861" s="1" t="s">
        <v>51</v>
      </c>
      <c r="V861" s="1" t="s">
        <v>52</v>
      </c>
      <c r="W861" s="1" t="s">
        <v>4630</v>
      </c>
      <c r="X861" s="3">
        <v>26249</v>
      </c>
      <c r="Y861" s="1" t="s">
        <v>4631</v>
      </c>
      <c r="AB861" s="1" t="s">
        <v>41</v>
      </c>
      <c r="AC861" s="1" t="s">
        <v>42</v>
      </c>
      <c r="AD861" s="1" t="s">
        <v>43</v>
      </c>
    </row>
    <row r="862" spans="1:30" x14ac:dyDescent="0.2">
      <c r="A862" s="1" t="str">
        <f t="shared" si="26"/>
        <v>1116214411E7</v>
      </c>
      <c r="B862" s="1" t="s">
        <v>28</v>
      </c>
      <c r="C862" s="1" t="s">
        <v>29</v>
      </c>
      <c r="D862" s="1" t="s">
        <v>763</v>
      </c>
      <c r="E862" s="1" t="s">
        <v>252</v>
      </c>
      <c r="F862" s="1" t="s">
        <v>4606</v>
      </c>
      <c r="G862" s="1" t="s">
        <v>4607</v>
      </c>
      <c r="H862" s="1" t="s">
        <v>1183</v>
      </c>
      <c r="I862" s="1" t="s">
        <v>4608</v>
      </c>
      <c r="J862" s="1" t="s">
        <v>4632</v>
      </c>
      <c r="K862" s="1" t="s">
        <v>32</v>
      </c>
      <c r="L862" s="1" t="s">
        <v>32</v>
      </c>
      <c r="M862" s="1" t="s">
        <v>45</v>
      </c>
      <c r="N862" s="1" t="s">
        <v>46</v>
      </c>
      <c r="O862" s="1" t="s">
        <v>56</v>
      </c>
      <c r="P862" s="1" t="s">
        <v>181</v>
      </c>
      <c r="Q862" s="1" t="s">
        <v>408</v>
      </c>
      <c r="R862" s="1" t="s">
        <v>4633</v>
      </c>
      <c r="S862" s="1" t="str">
        <f t="shared" si="27"/>
        <v>VELAZCO CHUQUIMIA, VLADIMIR</v>
      </c>
      <c r="T862" s="1" t="s">
        <v>63</v>
      </c>
      <c r="U862" s="1" t="s">
        <v>51</v>
      </c>
      <c r="V862" s="1" t="s">
        <v>52</v>
      </c>
      <c r="W862" s="1" t="s">
        <v>4634</v>
      </c>
      <c r="X862" s="3">
        <v>24885</v>
      </c>
      <c r="Y862" s="1" t="s">
        <v>4635</v>
      </c>
      <c r="AB862" s="1" t="s">
        <v>41</v>
      </c>
      <c r="AC862" s="1" t="s">
        <v>42</v>
      </c>
      <c r="AD862" s="1" t="s">
        <v>43</v>
      </c>
    </row>
    <row r="863" spans="1:30" x14ac:dyDescent="0.2">
      <c r="A863" s="1" t="str">
        <f t="shared" si="26"/>
        <v>1116214411E8</v>
      </c>
      <c r="B863" s="1" t="s">
        <v>28</v>
      </c>
      <c r="C863" s="1" t="s">
        <v>29</v>
      </c>
      <c r="D863" s="1" t="s">
        <v>763</v>
      </c>
      <c r="E863" s="1" t="s">
        <v>252</v>
      </c>
      <c r="F863" s="1" t="s">
        <v>4606</v>
      </c>
      <c r="G863" s="1" t="s">
        <v>4607</v>
      </c>
      <c r="H863" s="1" t="s">
        <v>1183</v>
      </c>
      <c r="I863" s="1" t="s">
        <v>4608</v>
      </c>
      <c r="J863" s="1" t="s">
        <v>4636</v>
      </c>
      <c r="K863" s="1" t="s">
        <v>32</v>
      </c>
      <c r="L863" s="1" t="s">
        <v>32</v>
      </c>
      <c r="M863" s="1" t="s">
        <v>45</v>
      </c>
      <c r="N863" s="1" t="s">
        <v>46</v>
      </c>
      <c r="O863" s="1" t="s">
        <v>4637</v>
      </c>
      <c r="P863" s="1" t="s">
        <v>73</v>
      </c>
      <c r="Q863" s="1" t="s">
        <v>61</v>
      </c>
      <c r="R863" s="1" t="s">
        <v>4638</v>
      </c>
      <c r="S863" s="1" t="str">
        <f t="shared" si="27"/>
        <v>CHOQUE VILCA, OLEGARIO</v>
      </c>
      <c r="T863" s="1" t="s">
        <v>38</v>
      </c>
      <c r="U863" s="1" t="s">
        <v>51</v>
      </c>
      <c r="V863" s="1" t="s">
        <v>52</v>
      </c>
      <c r="W863" s="1" t="s">
        <v>4639</v>
      </c>
      <c r="X863" s="3">
        <v>24172</v>
      </c>
      <c r="Y863" s="1" t="s">
        <v>4640</v>
      </c>
      <c r="AB863" s="1" t="s">
        <v>41</v>
      </c>
      <c r="AC863" s="1" t="s">
        <v>42</v>
      </c>
      <c r="AD863" s="1" t="s">
        <v>43</v>
      </c>
    </row>
    <row r="864" spans="1:30" x14ac:dyDescent="0.2">
      <c r="A864" s="1" t="str">
        <f t="shared" si="26"/>
        <v>1116214411E3</v>
      </c>
      <c r="B864" s="1" t="s">
        <v>28</v>
      </c>
      <c r="C864" s="1" t="s">
        <v>29</v>
      </c>
      <c r="D864" s="1" t="s">
        <v>763</v>
      </c>
      <c r="E864" s="1" t="s">
        <v>252</v>
      </c>
      <c r="F864" s="1" t="s">
        <v>4606</v>
      </c>
      <c r="G864" s="1" t="s">
        <v>4607</v>
      </c>
      <c r="H864" s="1" t="s">
        <v>1183</v>
      </c>
      <c r="I864" s="1" t="s">
        <v>4608</v>
      </c>
      <c r="J864" s="1" t="s">
        <v>4641</v>
      </c>
      <c r="K864" s="1" t="s">
        <v>32</v>
      </c>
      <c r="L864" s="1" t="s">
        <v>84</v>
      </c>
      <c r="M864" s="1" t="s">
        <v>84</v>
      </c>
      <c r="N864" s="1" t="s">
        <v>66</v>
      </c>
      <c r="O864" s="1" t="s">
        <v>4642</v>
      </c>
      <c r="P864" s="1" t="s">
        <v>37</v>
      </c>
      <c r="Q864" s="1" t="s">
        <v>291</v>
      </c>
      <c r="R864" s="1" t="s">
        <v>213</v>
      </c>
      <c r="S864" s="1" t="str">
        <f t="shared" si="27"/>
        <v>ROQUE CUTIPA, LUZMILA</v>
      </c>
      <c r="T864" s="1" t="s">
        <v>44</v>
      </c>
      <c r="U864" s="1" t="s">
        <v>51</v>
      </c>
      <c r="V864" s="1" t="s">
        <v>52</v>
      </c>
      <c r="W864" s="1" t="s">
        <v>4643</v>
      </c>
      <c r="X864" s="3">
        <v>27417</v>
      </c>
      <c r="Y864" s="1" t="s">
        <v>4644</v>
      </c>
      <c r="Z864" s="3">
        <v>42808</v>
      </c>
      <c r="AA864" s="3">
        <v>43100</v>
      </c>
      <c r="AB864" s="1" t="s">
        <v>41</v>
      </c>
      <c r="AC864" s="1" t="s">
        <v>87</v>
      </c>
      <c r="AD864" s="1" t="s">
        <v>43</v>
      </c>
    </row>
    <row r="865" spans="1:30" x14ac:dyDescent="0.2">
      <c r="A865" s="1" t="str">
        <f t="shared" si="26"/>
        <v>1168214411E6</v>
      </c>
      <c r="B865" s="1" t="s">
        <v>28</v>
      </c>
      <c r="C865" s="1" t="s">
        <v>29</v>
      </c>
      <c r="D865" s="1" t="s">
        <v>30</v>
      </c>
      <c r="E865" s="1" t="s">
        <v>252</v>
      </c>
      <c r="F865" s="1" t="s">
        <v>4645</v>
      </c>
      <c r="G865" s="1" t="s">
        <v>4646</v>
      </c>
      <c r="H865" s="1" t="s">
        <v>1183</v>
      </c>
      <c r="I865" s="1" t="s">
        <v>4647</v>
      </c>
      <c r="J865" s="1" t="s">
        <v>4648</v>
      </c>
      <c r="K865" s="1" t="s">
        <v>32</v>
      </c>
      <c r="L865" s="1" t="s">
        <v>84</v>
      </c>
      <c r="M865" s="1" t="s">
        <v>84</v>
      </c>
      <c r="N865" s="1" t="s">
        <v>46</v>
      </c>
      <c r="O865" s="1" t="s">
        <v>56</v>
      </c>
      <c r="P865" s="1" t="s">
        <v>82</v>
      </c>
      <c r="Q865" s="1" t="s">
        <v>4649</v>
      </c>
      <c r="R865" s="1" t="s">
        <v>475</v>
      </c>
      <c r="S865" s="1" t="str">
        <f t="shared" si="27"/>
        <v>QUISPE SARZOSO, ALBERTO</v>
      </c>
      <c r="T865" s="1" t="s">
        <v>44</v>
      </c>
      <c r="U865" s="1" t="s">
        <v>51</v>
      </c>
      <c r="V865" s="1" t="s">
        <v>52</v>
      </c>
      <c r="W865" s="1" t="s">
        <v>4650</v>
      </c>
      <c r="X865" s="3">
        <v>19920</v>
      </c>
      <c r="Y865" s="1" t="s">
        <v>4651</v>
      </c>
      <c r="AB865" s="1" t="s">
        <v>41</v>
      </c>
      <c r="AC865" s="1" t="s">
        <v>87</v>
      </c>
      <c r="AD865" s="1" t="s">
        <v>43</v>
      </c>
    </row>
    <row r="866" spans="1:30" x14ac:dyDescent="0.2">
      <c r="A866" s="1" t="str">
        <f t="shared" si="26"/>
        <v>1114114541E8</v>
      </c>
      <c r="B866" s="1" t="s">
        <v>28</v>
      </c>
      <c r="C866" s="1" t="s">
        <v>29</v>
      </c>
      <c r="D866" s="1" t="s">
        <v>30</v>
      </c>
      <c r="E866" s="1" t="s">
        <v>31</v>
      </c>
      <c r="F866" s="1" t="s">
        <v>4652</v>
      </c>
      <c r="G866" s="1" t="s">
        <v>4653</v>
      </c>
      <c r="H866" s="1" t="s">
        <v>1183</v>
      </c>
      <c r="I866" s="1" t="s">
        <v>4654</v>
      </c>
      <c r="J866" s="1" t="s">
        <v>4655</v>
      </c>
      <c r="K866" s="1" t="s">
        <v>32</v>
      </c>
      <c r="L866" s="1" t="s">
        <v>33</v>
      </c>
      <c r="M866" s="1" t="s">
        <v>34</v>
      </c>
      <c r="N866" s="1" t="s">
        <v>35</v>
      </c>
      <c r="O866" s="1" t="s">
        <v>4656</v>
      </c>
      <c r="P866" s="1" t="s">
        <v>203</v>
      </c>
      <c r="Q866" s="1" t="s">
        <v>197</v>
      </c>
      <c r="R866" s="1" t="s">
        <v>1043</v>
      </c>
      <c r="S866" s="1" t="str">
        <f t="shared" si="27"/>
        <v>APAZA ESCARCENA, EUGENIO</v>
      </c>
      <c r="T866" s="1" t="s">
        <v>50</v>
      </c>
      <c r="U866" s="1" t="s">
        <v>39</v>
      </c>
      <c r="V866" s="1" t="s">
        <v>40</v>
      </c>
      <c r="W866" s="1" t="s">
        <v>4657</v>
      </c>
      <c r="X866" s="3">
        <v>23330</v>
      </c>
      <c r="Y866" s="1" t="s">
        <v>4658</v>
      </c>
      <c r="Z866" s="3">
        <v>41913</v>
      </c>
      <c r="AA866" s="3">
        <v>43373</v>
      </c>
      <c r="AB866" s="1" t="s">
        <v>41</v>
      </c>
      <c r="AC866" s="1" t="s">
        <v>42</v>
      </c>
      <c r="AD866" s="1" t="s">
        <v>43</v>
      </c>
    </row>
    <row r="867" spans="1:30" x14ac:dyDescent="0.2">
      <c r="A867" s="1" t="str">
        <f t="shared" si="26"/>
        <v>1114114511E0</v>
      </c>
      <c r="B867" s="1" t="s">
        <v>28</v>
      </c>
      <c r="C867" s="1" t="s">
        <v>29</v>
      </c>
      <c r="D867" s="1" t="s">
        <v>30</v>
      </c>
      <c r="E867" s="1" t="s">
        <v>31</v>
      </c>
      <c r="F867" s="1" t="s">
        <v>4652</v>
      </c>
      <c r="G867" s="1" t="s">
        <v>4653</v>
      </c>
      <c r="H867" s="1" t="s">
        <v>1183</v>
      </c>
      <c r="I867" s="1" t="s">
        <v>4654</v>
      </c>
      <c r="J867" s="1" t="s">
        <v>4659</v>
      </c>
      <c r="K867" s="1" t="s">
        <v>32</v>
      </c>
      <c r="L867" s="1" t="s">
        <v>32</v>
      </c>
      <c r="M867" s="1" t="s">
        <v>45</v>
      </c>
      <c r="N867" s="1" t="s">
        <v>46</v>
      </c>
      <c r="O867" s="1" t="s">
        <v>56</v>
      </c>
      <c r="P867" s="1" t="s">
        <v>640</v>
      </c>
      <c r="Q867" s="1" t="s">
        <v>272</v>
      </c>
      <c r="R867" s="1" t="s">
        <v>4542</v>
      </c>
      <c r="S867" s="1" t="str">
        <f t="shared" si="27"/>
        <v>CHAHUARES SALAS, GENARO</v>
      </c>
      <c r="T867" s="1" t="s">
        <v>55</v>
      </c>
      <c r="U867" s="1" t="s">
        <v>51</v>
      </c>
      <c r="V867" s="1" t="s">
        <v>52</v>
      </c>
      <c r="W867" s="1" t="s">
        <v>4660</v>
      </c>
      <c r="X867" s="3">
        <v>19640</v>
      </c>
      <c r="Y867" s="1" t="s">
        <v>4661</v>
      </c>
      <c r="AB867" s="1" t="s">
        <v>41</v>
      </c>
      <c r="AC867" s="1" t="s">
        <v>42</v>
      </c>
      <c r="AD867" s="1" t="s">
        <v>43</v>
      </c>
    </row>
    <row r="868" spans="1:30" x14ac:dyDescent="0.2">
      <c r="A868" s="1" t="str">
        <f t="shared" si="26"/>
        <v>1114114511E4</v>
      </c>
      <c r="B868" s="1" t="s">
        <v>28</v>
      </c>
      <c r="C868" s="1" t="s">
        <v>29</v>
      </c>
      <c r="D868" s="1" t="s">
        <v>30</v>
      </c>
      <c r="E868" s="1" t="s">
        <v>31</v>
      </c>
      <c r="F868" s="1" t="s">
        <v>4652</v>
      </c>
      <c r="G868" s="1" t="s">
        <v>4653</v>
      </c>
      <c r="H868" s="1" t="s">
        <v>1183</v>
      </c>
      <c r="I868" s="1" t="s">
        <v>4654</v>
      </c>
      <c r="J868" s="1" t="s">
        <v>4662</v>
      </c>
      <c r="K868" s="1" t="s">
        <v>32</v>
      </c>
      <c r="L868" s="1" t="s">
        <v>32</v>
      </c>
      <c r="M868" s="1" t="s">
        <v>45</v>
      </c>
      <c r="N868" s="1" t="s">
        <v>46</v>
      </c>
      <c r="O868" s="1" t="s">
        <v>4663</v>
      </c>
      <c r="P868" s="1" t="s">
        <v>100</v>
      </c>
      <c r="Q868" s="1" t="s">
        <v>74</v>
      </c>
      <c r="R868" s="1" t="s">
        <v>823</v>
      </c>
      <c r="S868" s="1" t="str">
        <f t="shared" si="27"/>
        <v>BENITO LOPEZ, ANDRES</v>
      </c>
      <c r="T868" s="1" t="s">
        <v>69</v>
      </c>
      <c r="U868" s="1" t="s">
        <v>51</v>
      </c>
      <c r="V868" s="1" t="s">
        <v>52</v>
      </c>
      <c r="W868" s="1" t="s">
        <v>4664</v>
      </c>
      <c r="X868" s="3">
        <v>23777</v>
      </c>
      <c r="Y868" s="1" t="s">
        <v>4665</v>
      </c>
      <c r="AB868" s="1" t="s">
        <v>41</v>
      </c>
      <c r="AC868" s="1" t="s">
        <v>42</v>
      </c>
      <c r="AD868" s="1" t="s">
        <v>43</v>
      </c>
    </row>
    <row r="869" spans="1:30" x14ac:dyDescent="0.2">
      <c r="A869" s="1" t="str">
        <f t="shared" si="26"/>
        <v>1114114511E6</v>
      </c>
      <c r="B869" s="1" t="s">
        <v>28</v>
      </c>
      <c r="C869" s="1" t="s">
        <v>29</v>
      </c>
      <c r="D869" s="1" t="s">
        <v>30</v>
      </c>
      <c r="E869" s="1" t="s">
        <v>31</v>
      </c>
      <c r="F869" s="1" t="s">
        <v>4652</v>
      </c>
      <c r="G869" s="1" t="s">
        <v>4653</v>
      </c>
      <c r="H869" s="1" t="s">
        <v>1183</v>
      </c>
      <c r="I869" s="1" t="s">
        <v>4654</v>
      </c>
      <c r="J869" s="1" t="s">
        <v>4666</v>
      </c>
      <c r="K869" s="1" t="s">
        <v>32</v>
      </c>
      <c r="L869" s="1" t="s">
        <v>32</v>
      </c>
      <c r="M869" s="1" t="s">
        <v>45</v>
      </c>
      <c r="N869" s="1" t="s">
        <v>46</v>
      </c>
      <c r="O869" s="1" t="s">
        <v>56</v>
      </c>
      <c r="P869" s="1" t="s">
        <v>100</v>
      </c>
      <c r="Q869" s="1" t="s">
        <v>74</v>
      </c>
      <c r="R869" s="1" t="s">
        <v>404</v>
      </c>
      <c r="S869" s="1" t="str">
        <f t="shared" si="27"/>
        <v>BENITO LOPEZ, ROXANA</v>
      </c>
      <c r="T869" s="1" t="s">
        <v>38</v>
      </c>
      <c r="U869" s="1" t="s">
        <v>51</v>
      </c>
      <c r="V869" s="1" t="s">
        <v>52</v>
      </c>
      <c r="W869" s="1" t="s">
        <v>4667</v>
      </c>
      <c r="X869" s="3">
        <v>26941</v>
      </c>
      <c r="Y869" s="1" t="s">
        <v>4668</v>
      </c>
      <c r="AB869" s="1" t="s">
        <v>41</v>
      </c>
      <c r="AC869" s="1" t="s">
        <v>42</v>
      </c>
      <c r="AD869" s="1" t="s">
        <v>43</v>
      </c>
    </row>
    <row r="870" spans="1:30" x14ac:dyDescent="0.2">
      <c r="A870" s="1" t="str">
        <f t="shared" si="26"/>
        <v>1114114521E4</v>
      </c>
      <c r="B870" s="1" t="s">
        <v>28</v>
      </c>
      <c r="C870" s="1" t="s">
        <v>29</v>
      </c>
      <c r="D870" s="1" t="s">
        <v>30</v>
      </c>
      <c r="E870" s="1" t="s">
        <v>31</v>
      </c>
      <c r="F870" s="1" t="s">
        <v>4652</v>
      </c>
      <c r="G870" s="1" t="s">
        <v>4653</v>
      </c>
      <c r="H870" s="1" t="s">
        <v>1183</v>
      </c>
      <c r="I870" s="1" t="s">
        <v>4654</v>
      </c>
      <c r="J870" s="1" t="s">
        <v>4669</v>
      </c>
      <c r="K870" s="1" t="s">
        <v>32</v>
      </c>
      <c r="L870" s="1" t="s">
        <v>32</v>
      </c>
      <c r="M870" s="1" t="s">
        <v>45</v>
      </c>
      <c r="N870" s="1" t="s">
        <v>46</v>
      </c>
      <c r="O870" s="1" t="s">
        <v>4670</v>
      </c>
      <c r="P870" s="1" t="s">
        <v>134</v>
      </c>
      <c r="Q870" s="1" t="s">
        <v>205</v>
      </c>
      <c r="R870" s="1" t="s">
        <v>1140</v>
      </c>
      <c r="S870" s="1" t="str">
        <f t="shared" si="27"/>
        <v>FLORES VALDEZ, PERCY</v>
      </c>
      <c r="T870" s="1" t="s">
        <v>69</v>
      </c>
      <c r="U870" s="1" t="s">
        <v>51</v>
      </c>
      <c r="V870" s="1" t="s">
        <v>52</v>
      </c>
      <c r="W870" s="1" t="s">
        <v>4671</v>
      </c>
      <c r="X870" s="3">
        <v>22691</v>
      </c>
      <c r="Y870" s="1" t="s">
        <v>4672</v>
      </c>
      <c r="AB870" s="1" t="s">
        <v>41</v>
      </c>
      <c r="AC870" s="1" t="s">
        <v>42</v>
      </c>
      <c r="AD870" s="1" t="s">
        <v>43</v>
      </c>
    </row>
    <row r="871" spans="1:30" x14ac:dyDescent="0.2">
      <c r="A871" s="1" t="str">
        <f t="shared" si="26"/>
        <v>1114114521E5</v>
      </c>
      <c r="B871" s="1" t="s">
        <v>28</v>
      </c>
      <c r="C871" s="1" t="s">
        <v>29</v>
      </c>
      <c r="D871" s="1" t="s">
        <v>30</v>
      </c>
      <c r="E871" s="1" t="s">
        <v>31</v>
      </c>
      <c r="F871" s="1" t="s">
        <v>4652</v>
      </c>
      <c r="G871" s="1" t="s">
        <v>4653</v>
      </c>
      <c r="H871" s="1" t="s">
        <v>1183</v>
      </c>
      <c r="I871" s="1" t="s">
        <v>4654</v>
      </c>
      <c r="J871" s="1" t="s">
        <v>4673</v>
      </c>
      <c r="K871" s="1" t="s">
        <v>32</v>
      </c>
      <c r="L871" s="1" t="s">
        <v>32</v>
      </c>
      <c r="M871" s="1" t="s">
        <v>45</v>
      </c>
      <c r="N871" s="1" t="s">
        <v>46</v>
      </c>
      <c r="O871" s="1" t="s">
        <v>56</v>
      </c>
      <c r="P871" s="1" t="s">
        <v>382</v>
      </c>
      <c r="Q871" s="1" t="s">
        <v>371</v>
      </c>
      <c r="R871" s="1" t="s">
        <v>871</v>
      </c>
      <c r="S871" s="1" t="str">
        <f t="shared" si="27"/>
        <v>FERNANDEZ GUTIERREZ, MAGDALENA</v>
      </c>
      <c r="T871" s="1" t="s">
        <v>63</v>
      </c>
      <c r="U871" s="1" t="s">
        <v>51</v>
      </c>
      <c r="V871" s="1" t="s">
        <v>52</v>
      </c>
      <c r="W871" s="1" t="s">
        <v>4674</v>
      </c>
      <c r="X871" s="3">
        <v>24254</v>
      </c>
      <c r="Y871" s="1" t="s">
        <v>4675</v>
      </c>
      <c r="AB871" s="1" t="s">
        <v>41</v>
      </c>
      <c r="AC871" s="1" t="s">
        <v>42</v>
      </c>
      <c r="AD871" s="1" t="s">
        <v>43</v>
      </c>
    </row>
    <row r="872" spans="1:30" x14ac:dyDescent="0.2">
      <c r="A872" s="1" t="str">
        <f t="shared" si="26"/>
        <v>1114114521E6</v>
      </c>
      <c r="B872" s="1" t="s">
        <v>28</v>
      </c>
      <c r="C872" s="1" t="s">
        <v>29</v>
      </c>
      <c r="D872" s="1" t="s">
        <v>30</v>
      </c>
      <c r="E872" s="1" t="s">
        <v>31</v>
      </c>
      <c r="F872" s="1" t="s">
        <v>4652</v>
      </c>
      <c r="G872" s="1" t="s">
        <v>4653</v>
      </c>
      <c r="H872" s="1" t="s">
        <v>1183</v>
      </c>
      <c r="I872" s="1" t="s">
        <v>4654</v>
      </c>
      <c r="J872" s="1" t="s">
        <v>4676</v>
      </c>
      <c r="K872" s="1" t="s">
        <v>32</v>
      </c>
      <c r="L872" s="1" t="s">
        <v>32</v>
      </c>
      <c r="M872" s="1" t="s">
        <v>45</v>
      </c>
      <c r="N872" s="1" t="s">
        <v>46</v>
      </c>
      <c r="O872" s="1" t="s">
        <v>56</v>
      </c>
      <c r="P872" s="1" t="s">
        <v>134</v>
      </c>
      <c r="Q872" s="1" t="s">
        <v>4677</v>
      </c>
      <c r="R872" s="1" t="s">
        <v>4678</v>
      </c>
      <c r="S872" s="1" t="str">
        <f t="shared" si="27"/>
        <v>FLORES SARDON DE PIZARRO, ROSA BLANCA</v>
      </c>
      <c r="T872" s="1" t="s">
        <v>50</v>
      </c>
      <c r="U872" s="1" t="s">
        <v>51</v>
      </c>
      <c r="V872" s="1" t="s">
        <v>52</v>
      </c>
      <c r="W872" s="1" t="s">
        <v>4679</v>
      </c>
      <c r="X872" s="3">
        <v>23461</v>
      </c>
      <c r="Y872" s="1" t="s">
        <v>4680</v>
      </c>
      <c r="AB872" s="1" t="s">
        <v>41</v>
      </c>
      <c r="AC872" s="1" t="s">
        <v>42</v>
      </c>
      <c r="AD872" s="1" t="s">
        <v>43</v>
      </c>
    </row>
    <row r="873" spans="1:30" x14ac:dyDescent="0.2">
      <c r="A873" s="1" t="str">
        <f t="shared" si="26"/>
        <v>1114114521E7</v>
      </c>
      <c r="B873" s="1" t="s">
        <v>28</v>
      </c>
      <c r="C873" s="1" t="s">
        <v>29</v>
      </c>
      <c r="D873" s="1" t="s">
        <v>30</v>
      </c>
      <c r="E873" s="1" t="s">
        <v>31</v>
      </c>
      <c r="F873" s="1" t="s">
        <v>4652</v>
      </c>
      <c r="G873" s="1" t="s">
        <v>4653</v>
      </c>
      <c r="H873" s="1" t="s">
        <v>1183</v>
      </c>
      <c r="I873" s="1" t="s">
        <v>4654</v>
      </c>
      <c r="J873" s="1" t="s">
        <v>4681</v>
      </c>
      <c r="K873" s="1" t="s">
        <v>32</v>
      </c>
      <c r="L873" s="1" t="s">
        <v>32</v>
      </c>
      <c r="M873" s="1" t="s">
        <v>45</v>
      </c>
      <c r="N873" s="1" t="s">
        <v>46</v>
      </c>
      <c r="O873" s="1" t="s">
        <v>56</v>
      </c>
      <c r="P873" s="1" t="s">
        <v>372</v>
      </c>
      <c r="Q873" s="1" t="s">
        <v>3375</v>
      </c>
      <c r="R873" s="1" t="s">
        <v>4682</v>
      </c>
      <c r="S873" s="1" t="str">
        <f t="shared" si="27"/>
        <v>GUEVARA CUADROS, YSABEL CRISTINA</v>
      </c>
      <c r="T873" s="1" t="s">
        <v>55</v>
      </c>
      <c r="U873" s="1" t="s">
        <v>51</v>
      </c>
      <c r="V873" s="1" t="s">
        <v>52</v>
      </c>
      <c r="W873" s="1" t="s">
        <v>4683</v>
      </c>
      <c r="X873" s="3">
        <v>19913</v>
      </c>
      <c r="Y873" s="1" t="s">
        <v>4684</v>
      </c>
      <c r="AB873" s="1" t="s">
        <v>41</v>
      </c>
      <c r="AC873" s="1" t="s">
        <v>42</v>
      </c>
      <c r="AD873" s="1" t="s">
        <v>43</v>
      </c>
    </row>
    <row r="874" spans="1:30" x14ac:dyDescent="0.2">
      <c r="A874" s="1" t="str">
        <f t="shared" si="26"/>
        <v>1114114521E8</v>
      </c>
      <c r="B874" s="1" t="s">
        <v>28</v>
      </c>
      <c r="C874" s="1" t="s">
        <v>29</v>
      </c>
      <c r="D874" s="1" t="s">
        <v>30</v>
      </c>
      <c r="E874" s="1" t="s">
        <v>31</v>
      </c>
      <c r="F874" s="1" t="s">
        <v>4652</v>
      </c>
      <c r="G874" s="1" t="s">
        <v>4653</v>
      </c>
      <c r="H874" s="1" t="s">
        <v>1183</v>
      </c>
      <c r="I874" s="1" t="s">
        <v>4654</v>
      </c>
      <c r="J874" s="1" t="s">
        <v>4685</v>
      </c>
      <c r="K874" s="1" t="s">
        <v>32</v>
      </c>
      <c r="L874" s="1" t="s">
        <v>32</v>
      </c>
      <c r="M874" s="1" t="s">
        <v>45</v>
      </c>
      <c r="N874" s="1" t="s">
        <v>46</v>
      </c>
      <c r="O874" s="1" t="s">
        <v>56</v>
      </c>
      <c r="P874" s="1" t="s">
        <v>279</v>
      </c>
      <c r="Q874" s="1" t="s">
        <v>4686</v>
      </c>
      <c r="R874" s="1" t="s">
        <v>4687</v>
      </c>
      <c r="S874" s="1" t="str">
        <f t="shared" si="27"/>
        <v>LINO DE BARRIOS, NICOLAZA YOBANA</v>
      </c>
      <c r="T874" s="1" t="s">
        <v>63</v>
      </c>
      <c r="U874" s="1" t="s">
        <v>51</v>
      </c>
      <c r="V874" s="1" t="s">
        <v>52</v>
      </c>
      <c r="W874" s="1" t="s">
        <v>4688</v>
      </c>
      <c r="X874" s="3">
        <v>25716</v>
      </c>
      <c r="Y874" s="1" t="s">
        <v>4689</v>
      </c>
      <c r="AB874" s="1" t="s">
        <v>41</v>
      </c>
      <c r="AC874" s="1" t="s">
        <v>42</v>
      </c>
      <c r="AD874" s="1" t="s">
        <v>43</v>
      </c>
    </row>
    <row r="875" spans="1:30" x14ac:dyDescent="0.2">
      <c r="A875" s="1" t="str">
        <f t="shared" si="26"/>
        <v>1114114531E1</v>
      </c>
      <c r="B875" s="1" t="s">
        <v>28</v>
      </c>
      <c r="C875" s="1" t="s">
        <v>29</v>
      </c>
      <c r="D875" s="1" t="s">
        <v>30</v>
      </c>
      <c r="E875" s="1" t="s">
        <v>31</v>
      </c>
      <c r="F875" s="1" t="s">
        <v>4652</v>
      </c>
      <c r="G875" s="1" t="s">
        <v>4653</v>
      </c>
      <c r="H875" s="1" t="s">
        <v>1183</v>
      </c>
      <c r="I875" s="1" t="s">
        <v>4654</v>
      </c>
      <c r="J875" s="1" t="s">
        <v>4690</v>
      </c>
      <c r="K875" s="1" t="s">
        <v>32</v>
      </c>
      <c r="L875" s="1" t="s">
        <v>32</v>
      </c>
      <c r="M875" s="1" t="s">
        <v>45</v>
      </c>
      <c r="N875" s="1" t="s">
        <v>46</v>
      </c>
      <c r="O875" s="1" t="s">
        <v>56</v>
      </c>
      <c r="P875" s="1" t="s">
        <v>114</v>
      </c>
      <c r="Q875" s="1" t="s">
        <v>907</v>
      </c>
      <c r="R875" s="1" t="s">
        <v>4691</v>
      </c>
      <c r="S875" s="1" t="str">
        <f t="shared" si="27"/>
        <v>MAMANI CARITA, NELLY RUTH</v>
      </c>
      <c r="T875" s="1" t="s">
        <v>50</v>
      </c>
      <c r="U875" s="1" t="s">
        <v>51</v>
      </c>
      <c r="V875" s="1" t="s">
        <v>52</v>
      </c>
      <c r="W875" s="1" t="s">
        <v>4692</v>
      </c>
      <c r="X875" s="3">
        <v>21499</v>
      </c>
      <c r="Y875" s="1" t="s">
        <v>4693</v>
      </c>
      <c r="AB875" s="1" t="s">
        <v>41</v>
      </c>
      <c r="AC875" s="1" t="s">
        <v>42</v>
      </c>
      <c r="AD875" s="1" t="s">
        <v>43</v>
      </c>
    </row>
    <row r="876" spans="1:30" x14ac:dyDescent="0.2">
      <c r="A876" s="1" t="str">
        <f t="shared" si="26"/>
        <v>1114114531E3</v>
      </c>
      <c r="B876" s="1" t="s">
        <v>28</v>
      </c>
      <c r="C876" s="1" t="s">
        <v>29</v>
      </c>
      <c r="D876" s="1" t="s">
        <v>30</v>
      </c>
      <c r="E876" s="1" t="s">
        <v>31</v>
      </c>
      <c r="F876" s="1" t="s">
        <v>4652</v>
      </c>
      <c r="G876" s="1" t="s">
        <v>4653</v>
      </c>
      <c r="H876" s="1" t="s">
        <v>1183</v>
      </c>
      <c r="I876" s="1" t="s">
        <v>4654</v>
      </c>
      <c r="J876" s="1" t="s">
        <v>4694</v>
      </c>
      <c r="K876" s="1" t="s">
        <v>32</v>
      </c>
      <c r="L876" s="1" t="s">
        <v>32</v>
      </c>
      <c r="M876" s="1" t="s">
        <v>45</v>
      </c>
      <c r="N876" s="1" t="s">
        <v>66</v>
      </c>
      <c r="O876" s="1" t="s">
        <v>4695</v>
      </c>
      <c r="P876" s="1" t="s">
        <v>4696</v>
      </c>
      <c r="Q876" s="1" t="s">
        <v>1129</v>
      </c>
      <c r="R876" s="1" t="s">
        <v>4697</v>
      </c>
      <c r="S876" s="1" t="str">
        <f t="shared" si="27"/>
        <v>QUINTEROS OBLITAS, LAURA DIANA</v>
      </c>
      <c r="T876" s="1" t="s">
        <v>69</v>
      </c>
      <c r="U876" s="1" t="s">
        <v>51</v>
      </c>
      <c r="V876" s="1" t="s">
        <v>171</v>
      </c>
      <c r="W876" s="1" t="s">
        <v>4698</v>
      </c>
      <c r="X876" s="3">
        <v>31818</v>
      </c>
      <c r="Y876" s="1" t="s">
        <v>4699</v>
      </c>
      <c r="Z876" s="3">
        <v>42795</v>
      </c>
      <c r="AA876" s="3">
        <v>43100</v>
      </c>
      <c r="AB876" s="1" t="s">
        <v>41</v>
      </c>
      <c r="AC876" s="1" t="s">
        <v>71</v>
      </c>
      <c r="AD876" s="1" t="s">
        <v>43</v>
      </c>
    </row>
    <row r="877" spans="1:30" x14ac:dyDescent="0.2">
      <c r="A877" s="1" t="str">
        <f t="shared" si="26"/>
        <v>1114114531E8</v>
      </c>
      <c r="B877" s="1" t="s">
        <v>28</v>
      </c>
      <c r="C877" s="1" t="s">
        <v>29</v>
      </c>
      <c r="D877" s="1" t="s">
        <v>30</v>
      </c>
      <c r="E877" s="1" t="s">
        <v>31</v>
      </c>
      <c r="F877" s="1" t="s">
        <v>4652</v>
      </c>
      <c r="G877" s="1" t="s">
        <v>4653</v>
      </c>
      <c r="H877" s="1" t="s">
        <v>1183</v>
      </c>
      <c r="I877" s="1" t="s">
        <v>4654</v>
      </c>
      <c r="J877" s="1" t="s">
        <v>4700</v>
      </c>
      <c r="K877" s="1" t="s">
        <v>32</v>
      </c>
      <c r="L877" s="1" t="s">
        <v>32</v>
      </c>
      <c r="M877" s="1" t="s">
        <v>45</v>
      </c>
      <c r="N877" s="1" t="s">
        <v>46</v>
      </c>
      <c r="O877" s="1" t="s">
        <v>4701</v>
      </c>
      <c r="P877" s="1" t="s">
        <v>563</v>
      </c>
      <c r="Q877" s="1" t="s">
        <v>410</v>
      </c>
      <c r="R877" s="1" t="s">
        <v>230</v>
      </c>
      <c r="S877" s="1" t="str">
        <f t="shared" si="27"/>
        <v>MENDIZABAL CURASI, LUZ MARINA</v>
      </c>
      <c r="T877" s="1" t="s">
        <v>55</v>
      </c>
      <c r="U877" s="1" t="s">
        <v>51</v>
      </c>
      <c r="V877" s="1" t="s">
        <v>52</v>
      </c>
      <c r="W877" s="1" t="s">
        <v>4702</v>
      </c>
      <c r="X877" s="3">
        <v>27527</v>
      </c>
      <c r="Y877" s="1" t="s">
        <v>4703</v>
      </c>
      <c r="AB877" s="1" t="s">
        <v>41</v>
      </c>
      <c r="AC877" s="1" t="s">
        <v>42</v>
      </c>
      <c r="AD877" s="1" t="s">
        <v>43</v>
      </c>
    </row>
    <row r="878" spans="1:30" x14ac:dyDescent="0.2">
      <c r="A878" s="1" t="str">
        <f t="shared" si="26"/>
        <v>1114114531E9</v>
      </c>
      <c r="B878" s="1" t="s">
        <v>28</v>
      </c>
      <c r="C878" s="1" t="s">
        <v>29</v>
      </c>
      <c r="D878" s="1" t="s">
        <v>30</v>
      </c>
      <c r="E878" s="1" t="s">
        <v>31</v>
      </c>
      <c r="F878" s="1" t="s">
        <v>4652</v>
      </c>
      <c r="G878" s="1" t="s">
        <v>4653</v>
      </c>
      <c r="H878" s="1" t="s">
        <v>1183</v>
      </c>
      <c r="I878" s="1" t="s">
        <v>4654</v>
      </c>
      <c r="J878" s="1" t="s">
        <v>4704</v>
      </c>
      <c r="K878" s="1" t="s">
        <v>32</v>
      </c>
      <c r="L878" s="1" t="s">
        <v>32</v>
      </c>
      <c r="M878" s="1" t="s">
        <v>45</v>
      </c>
      <c r="N878" s="1" t="s">
        <v>46</v>
      </c>
      <c r="O878" s="1" t="s">
        <v>56</v>
      </c>
      <c r="P878" s="1" t="s">
        <v>511</v>
      </c>
      <c r="Q878" s="1" t="s">
        <v>248</v>
      </c>
      <c r="R878" s="1" t="s">
        <v>769</v>
      </c>
      <c r="S878" s="1" t="str">
        <f t="shared" si="27"/>
        <v>NAIRA TICONA, JUAN</v>
      </c>
      <c r="T878" s="1" t="s">
        <v>69</v>
      </c>
      <c r="U878" s="1" t="s">
        <v>51</v>
      </c>
      <c r="V878" s="1" t="s">
        <v>52</v>
      </c>
      <c r="W878" s="1" t="s">
        <v>4705</v>
      </c>
      <c r="X878" s="3">
        <v>22904</v>
      </c>
      <c r="Y878" s="1" t="s">
        <v>4706</v>
      </c>
      <c r="AB878" s="1" t="s">
        <v>41</v>
      </c>
      <c r="AC878" s="1" t="s">
        <v>42</v>
      </c>
      <c r="AD878" s="1" t="s">
        <v>43</v>
      </c>
    </row>
    <row r="879" spans="1:30" x14ac:dyDescent="0.2">
      <c r="A879" s="1" t="str">
        <f t="shared" si="26"/>
        <v>1114114541E0</v>
      </c>
      <c r="B879" s="1" t="s">
        <v>28</v>
      </c>
      <c r="C879" s="1" t="s">
        <v>29</v>
      </c>
      <c r="D879" s="1" t="s">
        <v>30</v>
      </c>
      <c r="E879" s="1" t="s">
        <v>31</v>
      </c>
      <c r="F879" s="1" t="s">
        <v>4652</v>
      </c>
      <c r="G879" s="1" t="s">
        <v>4653</v>
      </c>
      <c r="H879" s="1" t="s">
        <v>1183</v>
      </c>
      <c r="I879" s="1" t="s">
        <v>4654</v>
      </c>
      <c r="J879" s="1" t="s">
        <v>4707</v>
      </c>
      <c r="K879" s="1" t="s">
        <v>32</v>
      </c>
      <c r="L879" s="1" t="s">
        <v>32</v>
      </c>
      <c r="M879" s="1" t="s">
        <v>45</v>
      </c>
      <c r="N879" s="1" t="s">
        <v>66</v>
      </c>
      <c r="O879" s="1" t="s">
        <v>4708</v>
      </c>
      <c r="P879" s="1" t="s">
        <v>197</v>
      </c>
      <c r="Q879" s="1" t="s">
        <v>727</v>
      </c>
      <c r="R879" s="1" t="s">
        <v>4709</v>
      </c>
      <c r="S879" s="1" t="str">
        <f t="shared" si="27"/>
        <v>ESCARCENA CHAIÑA, JOHNNY FREDDY</v>
      </c>
      <c r="T879" s="1" t="s">
        <v>69</v>
      </c>
      <c r="U879" s="1" t="s">
        <v>51</v>
      </c>
      <c r="V879" s="1" t="s">
        <v>52</v>
      </c>
      <c r="W879" s="1" t="s">
        <v>4710</v>
      </c>
      <c r="X879" s="3">
        <v>26875</v>
      </c>
      <c r="Y879" s="1" t="s">
        <v>4711</v>
      </c>
      <c r="Z879" s="3">
        <v>42795</v>
      </c>
      <c r="AA879" s="3">
        <v>43100</v>
      </c>
      <c r="AB879" s="1" t="s">
        <v>41</v>
      </c>
      <c r="AC879" s="1" t="s">
        <v>71</v>
      </c>
      <c r="AD879" s="1" t="s">
        <v>43</v>
      </c>
    </row>
    <row r="880" spans="1:30" x14ac:dyDescent="0.2">
      <c r="A880" s="1" t="str">
        <f t="shared" si="26"/>
        <v>1114114541E1</v>
      </c>
      <c r="B880" s="1" t="s">
        <v>28</v>
      </c>
      <c r="C880" s="1" t="s">
        <v>29</v>
      </c>
      <c r="D880" s="1" t="s">
        <v>30</v>
      </c>
      <c r="E880" s="1" t="s">
        <v>31</v>
      </c>
      <c r="F880" s="1" t="s">
        <v>4652</v>
      </c>
      <c r="G880" s="1" t="s">
        <v>4653</v>
      </c>
      <c r="H880" s="1" t="s">
        <v>1183</v>
      </c>
      <c r="I880" s="1" t="s">
        <v>4654</v>
      </c>
      <c r="J880" s="1" t="s">
        <v>4712</v>
      </c>
      <c r="K880" s="1" t="s">
        <v>32</v>
      </c>
      <c r="L880" s="1" t="s">
        <v>32</v>
      </c>
      <c r="M880" s="1" t="s">
        <v>45</v>
      </c>
      <c r="N880" s="1" t="s">
        <v>46</v>
      </c>
      <c r="O880" s="1" t="s">
        <v>4713</v>
      </c>
      <c r="P880" s="1" t="s">
        <v>82</v>
      </c>
      <c r="Q880" s="1" t="s">
        <v>1158</v>
      </c>
      <c r="R880" s="1" t="s">
        <v>4714</v>
      </c>
      <c r="S880" s="1" t="str">
        <f t="shared" si="27"/>
        <v>QUISPE PARIAPAZA, JUAN VICENTE</v>
      </c>
      <c r="T880" s="1" t="s">
        <v>63</v>
      </c>
      <c r="U880" s="1" t="s">
        <v>51</v>
      </c>
      <c r="V880" s="1" t="s">
        <v>52</v>
      </c>
      <c r="W880" s="1" t="s">
        <v>4715</v>
      </c>
      <c r="X880" s="3">
        <v>24567</v>
      </c>
      <c r="Y880" s="1" t="s">
        <v>4716</v>
      </c>
      <c r="AB880" s="1" t="s">
        <v>41</v>
      </c>
      <c r="AC880" s="1" t="s">
        <v>42</v>
      </c>
      <c r="AD880" s="1" t="s">
        <v>43</v>
      </c>
    </row>
    <row r="881" spans="1:30" x14ac:dyDescent="0.2">
      <c r="A881" s="1" t="str">
        <f t="shared" si="26"/>
        <v>1114114541E3</v>
      </c>
      <c r="B881" s="1" t="s">
        <v>28</v>
      </c>
      <c r="C881" s="1" t="s">
        <v>29</v>
      </c>
      <c r="D881" s="1" t="s">
        <v>30</v>
      </c>
      <c r="E881" s="1" t="s">
        <v>31</v>
      </c>
      <c r="F881" s="1" t="s">
        <v>4652</v>
      </c>
      <c r="G881" s="1" t="s">
        <v>4653</v>
      </c>
      <c r="H881" s="1" t="s">
        <v>1183</v>
      </c>
      <c r="I881" s="1" t="s">
        <v>4654</v>
      </c>
      <c r="J881" s="1" t="s">
        <v>4717</v>
      </c>
      <c r="K881" s="1" t="s">
        <v>32</v>
      </c>
      <c r="L881" s="1" t="s">
        <v>32</v>
      </c>
      <c r="M881" s="1" t="s">
        <v>45</v>
      </c>
      <c r="N881" s="1" t="s">
        <v>46</v>
      </c>
      <c r="O881" s="1" t="s">
        <v>56</v>
      </c>
      <c r="P881" s="1" t="s">
        <v>161</v>
      </c>
      <c r="Q881" s="1" t="s">
        <v>583</v>
      </c>
      <c r="R881" s="1" t="s">
        <v>818</v>
      </c>
      <c r="S881" s="1" t="str">
        <f t="shared" si="27"/>
        <v>RAMOS AQUINO, ALEJANDRO</v>
      </c>
      <c r="T881" s="1" t="s">
        <v>55</v>
      </c>
      <c r="U881" s="1" t="s">
        <v>51</v>
      </c>
      <c r="V881" s="1" t="s">
        <v>52</v>
      </c>
      <c r="W881" s="1" t="s">
        <v>4718</v>
      </c>
      <c r="X881" s="3">
        <v>24370</v>
      </c>
      <c r="Y881" s="1" t="s">
        <v>4719</v>
      </c>
      <c r="AB881" s="1" t="s">
        <v>41</v>
      </c>
      <c r="AC881" s="1" t="s">
        <v>42</v>
      </c>
      <c r="AD881" s="1" t="s">
        <v>43</v>
      </c>
    </row>
    <row r="882" spans="1:30" x14ac:dyDescent="0.2">
      <c r="A882" s="1" t="str">
        <f t="shared" si="26"/>
        <v>1114114541E4</v>
      </c>
      <c r="B882" s="1" t="s">
        <v>28</v>
      </c>
      <c r="C882" s="1" t="s">
        <v>29</v>
      </c>
      <c r="D882" s="1" t="s">
        <v>30</v>
      </c>
      <c r="E882" s="1" t="s">
        <v>31</v>
      </c>
      <c r="F882" s="1" t="s">
        <v>4652</v>
      </c>
      <c r="G882" s="1" t="s">
        <v>4653</v>
      </c>
      <c r="H882" s="1" t="s">
        <v>1183</v>
      </c>
      <c r="I882" s="1" t="s">
        <v>4654</v>
      </c>
      <c r="J882" s="1" t="s">
        <v>4720</v>
      </c>
      <c r="K882" s="1" t="s">
        <v>32</v>
      </c>
      <c r="L882" s="1" t="s">
        <v>32</v>
      </c>
      <c r="M882" s="1" t="s">
        <v>45</v>
      </c>
      <c r="N882" s="1" t="s">
        <v>46</v>
      </c>
      <c r="O882" s="1" t="s">
        <v>56</v>
      </c>
      <c r="P882" s="1" t="s">
        <v>37</v>
      </c>
      <c r="Q882" s="1" t="s">
        <v>81</v>
      </c>
      <c r="R882" s="1" t="s">
        <v>399</v>
      </c>
      <c r="S882" s="1" t="str">
        <f t="shared" si="27"/>
        <v>ROQUE HUANCA, RAUL</v>
      </c>
      <c r="T882" s="1" t="s">
        <v>50</v>
      </c>
      <c r="U882" s="1" t="s">
        <v>51</v>
      </c>
      <c r="V882" s="1" t="s">
        <v>52</v>
      </c>
      <c r="W882" s="1" t="s">
        <v>4721</v>
      </c>
      <c r="X882" s="3">
        <v>23014</v>
      </c>
      <c r="Y882" s="1" t="s">
        <v>4722</v>
      </c>
      <c r="AB882" s="1" t="s">
        <v>41</v>
      </c>
      <c r="AC882" s="1" t="s">
        <v>42</v>
      </c>
      <c r="AD882" s="1" t="s">
        <v>43</v>
      </c>
    </row>
    <row r="883" spans="1:30" x14ac:dyDescent="0.2">
      <c r="A883" s="1" t="str">
        <f t="shared" si="26"/>
        <v>1114114541E5</v>
      </c>
      <c r="B883" s="1" t="s">
        <v>28</v>
      </c>
      <c r="C883" s="1" t="s">
        <v>29</v>
      </c>
      <c r="D883" s="1" t="s">
        <v>30</v>
      </c>
      <c r="E883" s="1" t="s">
        <v>31</v>
      </c>
      <c r="F883" s="1" t="s">
        <v>4652</v>
      </c>
      <c r="G883" s="1" t="s">
        <v>4653</v>
      </c>
      <c r="H883" s="1" t="s">
        <v>1183</v>
      </c>
      <c r="I883" s="1" t="s">
        <v>4654</v>
      </c>
      <c r="J883" s="1" t="s">
        <v>4723</v>
      </c>
      <c r="K883" s="1" t="s">
        <v>32</v>
      </c>
      <c r="L883" s="1" t="s">
        <v>32</v>
      </c>
      <c r="M883" s="1" t="s">
        <v>45</v>
      </c>
      <c r="N883" s="1" t="s">
        <v>66</v>
      </c>
      <c r="O883" s="1" t="s">
        <v>4724</v>
      </c>
      <c r="P883" s="1" t="s">
        <v>4725</v>
      </c>
      <c r="Q883" s="1" t="s">
        <v>444</v>
      </c>
      <c r="R883" s="1" t="s">
        <v>1147</v>
      </c>
      <c r="S883" s="1" t="str">
        <f t="shared" si="27"/>
        <v>CARRANZA BUSTINZA, YUDITH</v>
      </c>
      <c r="T883" s="1" t="s">
        <v>69</v>
      </c>
      <c r="U883" s="1" t="s">
        <v>51</v>
      </c>
      <c r="V883" s="1" t="s">
        <v>52</v>
      </c>
      <c r="W883" s="1" t="s">
        <v>4726</v>
      </c>
      <c r="X883" s="3">
        <v>32098</v>
      </c>
      <c r="Y883" s="1" t="s">
        <v>4727</v>
      </c>
      <c r="Z883" s="3">
        <v>42795</v>
      </c>
      <c r="AA883" s="3">
        <v>43100</v>
      </c>
      <c r="AB883" s="1" t="s">
        <v>41</v>
      </c>
      <c r="AC883" s="1" t="s">
        <v>71</v>
      </c>
      <c r="AD883" s="1" t="s">
        <v>43</v>
      </c>
    </row>
    <row r="884" spans="1:30" x14ac:dyDescent="0.2">
      <c r="A884" s="1" t="str">
        <f t="shared" si="26"/>
        <v>1114114541E6</v>
      </c>
      <c r="B884" s="1" t="s">
        <v>28</v>
      </c>
      <c r="C884" s="1" t="s">
        <v>29</v>
      </c>
      <c r="D884" s="1" t="s">
        <v>30</v>
      </c>
      <c r="E884" s="1" t="s">
        <v>31</v>
      </c>
      <c r="F884" s="1" t="s">
        <v>4652</v>
      </c>
      <c r="G884" s="1" t="s">
        <v>4653</v>
      </c>
      <c r="H884" s="1" t="s">
        <v>1183</v>
      </c>
      <c r="I884" s="1" t="s">
        <v>4654</v>
      </c>
      <c r="J884" s="1" t="s">
        <v>4728</v>
      </c>
      <c r="K884" s="1" t="s">
        <v>32</v>
      </c>
      <c r="L884" s="1" t="s">
        <v>32</v>
      </c>
      <c r="M884" s="1" t="s">
        <v>45</v>
      </c>
      <c r="N884" s="1" t="s">
        <v>46</v>
      </c>
      <c r="O884" s="1" t="s">
        <v>56</v>
      </c>
      <c r="P884" s="1" t="s">
        <v>61</v>
      </c>
      <c r="Q884" s="1" t="s">
        <v>582</v>
      </c>
      <c r="R884" s="1" t="s">
        <v>4729</v>
      </c>
      <c r="S884" s="1" t="str">
        <f t="shared" si="27"/>
        <v>VILCA ZAPANA, BEATRIZ PRIMITIVA</v>
      </c>
      <c r="T884" s="1" t="s">
        <v>55</v>
      </c>
      <c r="U884" s="1" t="s">
        <v>51</v>
      </c>
      <c r="V884" s="1" t="s">
        <v>52</v>
      </c>
      <c r="W884" s="1" t="s">
        <v>4730</v>
      </c>
      <c r="X884" s="3">
        <v>23496</v>
      </c>
      <c r="Y884" s="1" t="s">
        <v>4731</v>
      </c>
      <c r="AB884" s="1" t="s">
        <v>41</v>
      </c>
      <c r="AC884" s="1" t="s">
        <v>42</v>
      </c>
      <c r="AD884" s="1" t="s">
        <v>43</v>
      </c>
    </row>
    <row r="885" spans="1:30" x14ac:dyDescent="0.2">
      <c r="A885" s="1" t="str">
        <f t="shared" si="26"/>
        <v>1114114541E7</v>
      </c>
      <c r="B885" s="1" t="s">
        <v>28</v>
      </c>
      <c r="C885" s="1" t="s">
        <v>29</v>
      </c>
      <c r="D885" s="1" t="s">
        <v>30</v>
      </c>
      <c r="E885" s="1" t="s">
        <v>31</v>
      </c>
      <c r="F885" s="1" t="s">
        <v>4652</v>
      </c>
      <c r="G885" s="1" t="s">
        <v>4653</v>
      </c>
      <c r="H885" s="1" t="s">
        <v>1183</v>
      </c>
      <c r="I885" s="1" t="s">
        <v>4654</v>
      </c>
      <c r="J885" s="1" t="s">
        <v>4732</v>
      </c>
      <c r="K885" s="1" t="s">
        <v>32</v>
      </c>
      <c r="L885" s="1" t="s">
        <v>32</v>
      </c>
      <c r="M885" s="1" t="s">
        <v>45</v>
      </c>
      <c r="N885" s="1" t="s">
        <v>46</v>
      </c>
      <c r="O885" s="1" t="s">
        <v>4733</v>
      </c>
      <c r="P885" s="1" t="s">
        <v>978</v>
      </c>
      <c r="Q885" s="1" t="s">
        <v>4734</v>
      </c>
      <c r="R885" s="1" t="s">
        <v>4735</v>
      </c>
      <c r="S885" s="1" t="str">
        <f t="shared" si="27"/>
        <v>QUINTO LAGUNA, CARLOS MIGUEL</v>
      </c>
      <c r="T885" s="1" t="s">
        <v>50</v>
      </c>
      <c r="U885" s="1" t="s">
        <v>51</v>
      </c>
      <c r="V885" s="1" t="s">
        <v>52</v>
      </c>
      <c r="W885" s="1" t="s">
        <v>4736</v>
      </c>
      <c r="X885" s="3">
        <v>23649</v>
      </c>
      <c r="Y885" s="1" t="s">
        <v>4737</v>
      </c>
      <c r="Z885" s="3">
        <v>42522</v>
      </c>
      <c r="AB885" s="1" t="s">
        <v>41</v>
      </c>
      <c r="AC885" s="1" t="s">
        <v>42</v>
      </c>
      <c r="AD885" s="1" t="s">
        <v>43</v>
      </c>
    </row>
    <row r="886" spans="1:30" x14ac:dyDescent="0.2">
      <c r="A886" s="1" t="str">
        <f t="shared" si="26"/>
        <v>1114114521E1</v>
      </c>
      <c r="B886" s="1" t="s">
        <v>28</v>
      </c>
      <c r="C886" s="1" t="s">
        <v>29</v>
      </c>
      <c r="D886" s="1" t="s">
        <v>30</v>
      </c>
      <c r="E886" s="1" t="s">
        <v>31</v>
      </c>
      <c r="F886" s="1" t="s">
        <v>4652</v>
      </c>
      <c r="G886" s="1" t="s">
        <v>4653</v>
      </c>
      <c r="H886" s="1" t="s">
        <v>1183</v>
      </c>
      <c r="I886" s="1" t="s">
        <v>4654</v>
      </c>
      <c r="J886" s="1" t="s">
        <v>4738</v>
      </c>
      <c r="K886" s="1" t="s">
        <v>32</v>
      </c>
      <c r="L886" s="1" t="s">
        <v>84</v>
      </c>
      <c r="M886" s="1" t="s">
        <v>84</v>
      </c>
      <c r="N886" s="1" t="s">
        <v>46</v>
      </c>
      <c r="O886" s="1" t="s">
        <v>56</v>
      </c>
      <c r="P886" s="1" t="s">
        <v>105</v>
      </c>
      <c r="Q886" s="1" t="s">
        <v>143</v>
      </c>
      <c r="R886" s="1" t="s">
        <v>4739</v>
      </c>
      <c r="S886" s="1" t="str">
        <f t="shared" si="27"/>
        <v>COLQUE COILA, SUSANA LUZMILA</v>
      </c>
      <c r="T886" s="1" t="s">
        <v>44</v>
      </c>
      <c r="U886" s="1" t="s">
        <v>51</v>
      </c>
      <c r="V886" s="1" t="s">
        <v>52</v>
      </c>
      <c r="W886" s="1" t="s">
        <v>4740</v>
      </c>
      <c r="X886" s="3">
        <v>24330</v>
      </c>
      <c r="Y886" s="1" t="s">
        <v>4741</v>
      </c>
      <c r="AB886" s="1" t="s">
        <v>41</v>
      </c>
      <c r="AC886" s="1" t="s">
        <v>87</v>
      </c>
      <c r="AD886" s="1" t="s">
        <v>43</v>
      </c>
    </row>
    <row r="887" spans="1:30" x14ac:dyDescent="0.2">
      <c r="A887" s="1" t="str">
        <f t="shared" si="26"/>
        <v>1114114521E2</v>
      </c>
      <c r="B887" s="1" t="s">
        <v>28</v>
      </c>
      <c r="C887" s="1" t="s">
        <v>29</v>
      </c>
      <c r="D887" s="1" t="s">
        <v>30</v>
      </c>
      <c r="E887" s="1" t="s">
        <v>31</v>
      </c>
      <c r="F887" s="1" t="s">
        <v>4652</v>
      </c>
      <c r="G887" s="1" t="s">
        <v>4653</v>
      </c>
      <c r="H887" s="1" t="s">
        <v>1183</v>
      </c>
      <c r="I887" s="1" t="s">
        <v>4654</v>
      </c>
      <c r="J887" s="1" t="s">
        <v>4742</v>
      </c>
      <c r="K887" s="1" t="s">
        <v>32</v>
      </c>
      <c r="L887" s="1" t="s">
        <v>84</v>
      </c>
      <c r="M887" s="1" t="s">
        <v>84</v>
      </c>
      <c r="N887" s="1" t="s">
        <v>46</v>
      </c>
      <c r="O887" s="1" t="s">
        <v>4743</v>
      </c>
      <c r="P887" s="1" t="s">
        <v>141</v>
      </c>
      <c r="Q887" s="1" t="s">
        <v>114</v>
      </c>
      <c r="R887" s="1" t="s">
        <v>1140</v>
      </c>
      <c r="S887" s="1" t="str">
        <f t="shared" si="27"/>
        <v>CRUZ MAMANI, PERCY</v>
      </c>
      <c r="T887" s="1" t="s">
        <v>44</v>
      </c>
      <c r="U887" s="1" t="s">
        <v>51</v>
      </c>
      <c r="V887" s="1" t="s">
        <v>52</v>
      </c>
      <c r="W887" s="1" t="s">
        <v>4744</v>
      </c>
      <c r="X887" s="3">
        <v>23568</v>
      </c>
      <c r="Y887" s="1" t="s">
        <v>4745</v>
      </c>
      <c r="AB887" s="1" t="s">
        <v>41</v>
      </c>
      <c r="AC887" s="1" t="s">
        <v>87</v>
      </c>
      <c r="AD887" s="1" t="s">
        <v>43</v>
      </c>
    </row>
    <row r="888" spans="1:30" x14ac:dyDescent="0.2">
      <c r="A888" s="1" t="str">
        <f t="shared" si="26"/>
        <v>1114114521E9</v>
      </c>
      <c r="B888" s="1" t="s">
        <v>28</v>
      </c>
      <c r="C888" s="1" t="s">
        <v>29</v>
      </c>
      <c r="D888" s="1" t="s">
        <v>30</v>
      </c>
      <c r="E888" s="1" t="s">
        <v>31</v>
      </c>
      <c r="F888" s="1" t="s">
        <v>4652</v>
      </c>
      <c r="G888" s="1" t="s">
        <v>4653</v>
      </c>
      <c r="H888" s="1" t="s">
        <v>1183</v>
      </c>
      <c r="I888" s="1" t="s">
        <v>4654</v>
      </c>
      <c r="J888" s="1" t="s">
        <v>4746</v>
      </c>
      <c r="K888" s="1" t="s">
        <v>97</v>
      </c>
      <c r="L888" s="1" t="s">
        <v>788</v>
      </c>
      <c r="M888" s="1" t="s">
        <v>840</v>
      </c>
      <c r="N888" s="1" t="s">
        <v>46</v>
      </c>
      <c r="O888" s="1" t="s">
        <v>56</v>
      </c>
      <c r="P888" s="1" t="s">
        <v>1790</v>
      </c>
      <c r="Q888" s="1" t="s">
        <v>935</v>
      </c>
      <c r="R888" s="1" t="s">
        <v>4747</v>
      </c>
      <c r="S888" s="1" t="str">
        <f t="shared" si="27"/>
        <v>LIVISI PERALTA, NELIA ALICIA</v>
      </c>
      <c r="T888" s="1" t="s">
        <v>790</v>
      </c>
      <c r="U888" s="1" t="s">
        <v>39</v>
      </c>
      <c r="V888" s="1" t="s">
        <v>52</v>
      </c>
      <c r="W888" s="1" t="s">
        <v>4748</v>
      </c>
      <c r="X888" s="3">
        <v>22439</v>
      </c>
      <c r="Y888" s="1" t="s">
        <v>4749</v>
      </c>
      <c r="AB888" s="1" t="s">
        <v>41</v>
      </c>
      <c r="AC888" s="1" t="s">
        <v>102</v>
      </c>
      <c r="AD888" s="1" t="s">
        <v>43</v>
      </c>
    </row>
    <row r="889" spans="1:30" x14ac:dyDescent="0.2">
      <c r="A889" s="1" t="str">
        <f t="shared" si="26"/>
        <v>1114114531E2</v>
      </c>
      <c r="B889" s="1" t="s">
        <v>28</v>
      </c>
      <c r="C889" s="1" t="s">
        <v>29</v>
      </c>
      <c r="D889" s="1" t="s">
        <v>30</v>
      </c>
      <c r="E889" s="1" t="s">
        <v>31</v>
      </c>
      <c r="F889" s="1" t="s">
        <v>4652</v>
      </c>
      <c r="G889" s="1" t="s">
        <v>4653</v>
      </c>
      <c r="H889" s="1" t="s">
        <v>1183</v>
      </c>
      <c r="I889" s="1" t="s">
        <v>4654</v>
      </c>
      <c r="J889" s="1" t="s">
        <v>4750</v>
      </c>
      <c r="K889" s="1" t="s">
        <v>97</v>
      </c>
      <c r="L889" s="1" t="s">
        <v>788</v>
      </c>
      <c r="M889" s="1" t="s">
        <v>1820</v>
      </c>
      <c r="N889" s="1" t="s">
        <v>46</v>
      </c>
      <c r="O889" s="1" t="s">
        <v>56</v>
      </c>
      <c r="P889" s="1" t="s">
        <v>114</v>
      </c>
      <c r="Q889" s="1" t="s">
        <v>83</v>
      </c>
      <c r="R889" s="1" t="s">
        <v>4751</v>
      </c>
      <c r="S889" s="1" t="str">
        <f t="shared" si="27"/>
        <v>MAMANI CONDORI, JOSE RAYMUNDO</v>
      </c>
      <c r="T889" s="1" t="s">
        <v>790</v>
      </c>
      <c r="U889" s="1" t="s">
        <v>39</v>
      </c>
      <c r="V889" s="1" t="s">
        <v>52</v>
      </c>
      <c r="W889" s="1" t="s">
        <v>4752</v>
      </c>
      <c r="X889" s="3">
        <v>21624</v>
      </c>
      <c r="Y889" s="1" t="s">
        <v>4753</v>
      </c>
      <c r="AB889" s="1" t="s">
        <v>41</v>
      </c>
      <c r="AC889" s="1" t="s">
        <v>102</v>
      </c>
      <c r="AD889" s="1" t="s">
        <v>43</v>
      </c>
    </row>
    <row r="890" spans="1:30" x14ac:dyDescent="0.2">
      <c r="A890" s="1" t="str">
        <f t="shared" si="26"/>
        <v>1114114541E2</v>
      </c>
      <c r="B890" s="1" t="s">
        <v>28</v>
      </c>
      <c r="C890" s="1" t="s">
        <v>29</v>
      </c>
      <c r="D890" s="1" t="s">
        <v>30</v>
      </c>
      <c r="E890" s="1" t="s">
        <v>31</v>
      </c>
      <c r="F890" s="1" t="s">
        <v>4652</v>
      </c>
      <c r="G890" s="1" t="s">
        <v>4653</v>
      </c>
      <c r="H890" s="1" t="s">
        <v>1183</v>
      </c>
      <c r="I890" s="1" t="s">
        <v>4654</v>
      </c>
      <c r="J890" s="1" t="s">
        <v>4754</v>
      </c>
      <c r="K890" s="1" t="s">
        <v>97</v>
      </c>
      <c r="L890" s="1" t="s">
        <v>788</v>
      </c>
      <c r="M890" s="1" t="s">
        <v>840</v>
      </c>
      <c r="N890" s="1" t="s">
        <v>46</v>
      </c>
      <c r="O890" s="1" t="s">
        <v>56</v>
      </c>
      <c r="P890" s="1" t="s">
        <v>82</v>
      </c>
      <c r="Q890" s="1" t="s">
        <v>58</v>
      </c>
      <c r="R890" s="1" t="s">
        <v>4755</v>
      </c>
      <c r="S890" s="1" t="str">
        <f t="shared" si="27"/>
        <v>QUISPE ARPASI, ROLANDO</v>
      </c>
      <c r="T890" s="1" t="s">
        <v>790</v>
      </c>
      <c r="U890" s="1" t="s">
        <v>39</v>
      </c>
      <c r="V890" s="1" t="s">
        <v>52</v>
      </c>
      <c r="W890" s="1" t="s">
        <v>4756</v>
      </c>
      <c r="X890" s="3">
        <v>22731</v>
      </c>
      <c r="Y890" s="1" t="s">
        <v>4757</v>
      </c>
      <c r="AB890" s="1" t="s">
        <v>41</v>
      </c>
      <c r="AC890" s="1" t="s">
        <v>102</v>
      </c>
      <c r="AD890" s="1" t="s">
        <v>43</v>
      </c>
    </row>
    <row r="891" spans="1:30" x14ac:dyDescent="0.2">
      <c r="A891" s="1" t="str">
        <f t="shared" si="26"/>
        <v>1114114521E3</v>
      </c>
      <c r="B891" s="1" t="s">
        <v>28</v>
      </c>
      <c r="C891" s="1" t="s">
        <v>29</v>
      </c>
      <c r="D891" s="1" t="s">
        <v>30</v>
      </c>
      <c r="E891" s="1" t="s">
        <v>31</v>
      </c>
      <c r="F891" s="1" t="s">
        <v>4652</v>
      </c>
      <c r="G891" s="1" t="s">
        <v>4653</v>
      </c>
      <c r="H891" s="1" t="s">
        <v>1183</v>
      </c>
      <c r="I891" s="1" t="s">
        <v>4654</v>
      </c>
      <c r="J891" s="1" t="s">
        <v>4758</v>
      </c>
      <c r="K891" s="1" t="s">
        <v>97</v>
      </c>
      <c r="L891" s="1" t="s">
        <v>98</v>
      </c>
      <c r="M891" s="1" t="s">
        <v>99</v>
      </c>
      <c r="N891" s="1" t="s">
        <v>46</v>
      </c>
      <c r="O891" s="1" t="s">
        <v>56</v>
      </c>
      <c r="P891" s="1" t="s">
        <v>291</v>
      </c>
      <c r="Q891" s="1" t="s">
        <v>447</v>
      </c>
      <c r="R891" s="1" t="s">
        <v>4759</v>
      </c>
      <c r="S891" s="1" t="str">
        <f t="shared" si="27"/>
        <v>CUTIPA PAURO, FERMIN DANIEL</v>
      </c>
      <c r="T891" s="1" t="s">
        <v>185</v>
      </c>
      <c r="U891" s="1" t="s">
        <v>39</v>
      </c>
      <c r="V891" s="1" t="s">
        <v>52</v>
      </c>
      <c r="W891" s="1" t="s">
        <v>4760</v>
      </c>
      <c r="X891" s="3">
        <v>22105</v>
      </c>
      <c r="Y891" s="1" t="s">
        <v>4761</v>
      </c>
      <c r="AB891" s="1" t="s">
        <v>41</v>
      </c>
      <c r="AC891" s="1" t="s">
        <v>102</v>
      </c>
      <c r="AD891" s="1" t="s">
        <v>43</v>
      </c>
    </row>
    <row r="892" spans="1:30" x14ac:dyDescent="0.2">
      <c r="A892" s="1" t="str">
        <f t="shared" si="26"/>
        <v>1114114531E4</v>
      </c>
      <c r="B892" s="1" t="s">
        <v>28</v>
      </c>
      <c r="C892" s="1" t="s">
        <v>29</v>
      </c>
      <c r="D892" s="1" t="s">
        <v>30</v>
      </c>
      <c r="E892" s="1" t="s">
        <v>31</v>
      </c>
      <c r="F892" s="1" t="s">
        <v>4652</v>
      </c>
      <c r="G892" s="1" t="s">
        <v>4653</v>
      </c>
      <c r="H892" s="1" t="s">
        <v>1183</v>
      </c>
      <c r="I892" s="1" t="s">
        <v>4654</v>
      </c>
      <c r="J892" s="1" t="s">
        <v>4762</v>
      </c>
      <c r="K892" s="1" t="s">
        <v>97</v>
      </c>
      <c r="L892" s="1" t="s">
        <v>98</v>
      </c>
      <c r="M892" s="1" t="s">
        <v>99</v>
      </c>
      <c r="N892" s="1" t="s">
        <v>46</v>
      </c>
      <c r="O892" s="1" t="s">
        <v>56</v>
      </c>
      <c r="P892" s="1" t="s">
        <v>114</v>
      </c>
      <c r="Q892" s="1" t="s">
        <v>2951</v>
      </c>
      <c r="R892" s="1" t="s">
        <v>752</v>
      </c>
      <c r="S892" s="1" t="str">
        <f t="shared" si="27"/>
        <v>MAMANI OLGUIN, MANUEL</v>
      </c>
      <c r="T892" s="1" t="s">
        <v>107</v>
      </c>
      <c r="U892" s="1" t="s">
        <v>39</v>
      </c>
      <c r="V892" s="1" t="s">
        <v>52</v>
      </c>
      <c r="W892" s="1" t="s">
        <v>4763</v>
      </c>
      <c r="X892" s="3">
        <v>19199</v>
      </c>
      <c r="Y892" s="1" t="s">
        <v>4764</v>
      </c>
      <c r="AB892" s="1" t="s">
        <v>41</v>
      </c>
      <c r="AC892" s="1" t="s">
        <v>102</v>
      </c>
      <c r="AD892" s="1" t="s">
        <v>43</v>
      </c>
    </row>
    <row r="893" spans="1:30" x14ac:dyDescent="0.2">
      <c r="A893" s="1" t="str">
        <f t="shared" si="26"/>
        <v>1114114531E7</v>
      </c>
      <c r="B893" s="1" t="s">
        <v>28</v>
      </c>
      <c r="C893" s="1" t="s">
        <v>29</v>
      </c>
      <c r="D893" s="1" t="s">
        <v>30</v>
      </c>
      <c r="E893" s="1" t="s">
        <v>31</v>
      </c>
      <c r="F893" s="1" t="s">
        <v>4652</v>
      </c>
      <c r="G893" s="1" t="s">
        <v>4653</v>
      </c>
      <c r="H893" s="1" t="s">
        <v>1183</v>
      </c>
      <c r="I893" s="1" t="s">
        <v>4654</v>
      </c>
      <c r="J893" s="1" t="s">
        <v>4765</v>
      </c>
      <c r="K893" s="1" t="s">
        <v>97</v>
      </c>
      <c r="L893" s="1" t="s">
        <v>98</v>
      </c>
      <c r="M893" s="1" t="s">
        <v>2519</v>
      </c>
      <c r="N893" s="1" t="s">
        <v>46</v>
      </c>
      <c r="O893" s="1" t="s">
        <v>56</v>
      </c>
      <c r="P893" s="1" t="s">
        <v>889</v>
      </c>
      <c r="Q893" s="1" t="s">
        <v>371</v>
      </c>
      <c r="R893" s="1" t="s">
        <v>1157</v>
      </c>
      <c r="S893" s="1" t="str">
        <f t="shared" si="27"/>
        <v>MUÑOZ GUTIERREZ, JESUS</v>
      </c>
      <c r="T893" s="1" t="s">
        <v>107</v>
      </c>
      <c r="U893" s="1" t="s">
        <v>39</v>
      </c>
      <c r="V893" s="1" t="s">
        <v>52</v>
      </c>
      <c r="W893" s="1" t="s">
        <v>4766</v>
      </c>
      <c r="X893" s="3">
        <v>18511</v>
      </c>
      <c r="Y893" s="1" t="s">
        <v>4767</v>
      </c>
      <c r="AB893" s="1" t="s">
        <v>41</v>
      </c>
      <c r="AC893" s="1" t="s">
        <v>102</v>
      </c>
      <c r="AD893" s="1" t="s">
        <v>43</v>
      </c>
    </row>
    <row r="894" spans="1:30" x14ac:dyDescent="0.2">
      <c r="A894" s="1" t="str">
        <f t="shared" si="26"/>
        <v>1117114511E0</v>
      </c>
      <c r="B894" s="1" t="s">
        <v>28</v>
      </c>
      <c r="C894" s="1" t="s">
        <v>29</v>
      </c>
      <c r="D894" s="1" t="s">
        <v>30</v>
      </c>
      <c r="E894" s="1" t="s">
        <v>31</v>
      </c>
      <c r="F894" s="1" t="s">
        <v>4768</v>
      </c>
      <c r="G894" s="1" t="s">
        <v>4769</v>
      </c>
      <c r="H894" s="1" t="s">
        <v>1183</v>
      </c>
      <c r="I894" s="1" t="s">
        <v>4770</v>
      </c>
      <c r="J894" s="1" t="s">
        <v>4771</v>
      </c>
      <c r="K894" s="1" t="s">
        <v>32</v>
      </c>
      <c r="L894" s="1" t="s">
        <v>33</v>
      </c>
      <c r="M894" s="1" t="s">
        <v>776</v>
      </c>
      <c r="N894" s="1" t="s">
        <v>35</v>
      </c>
      <c r="O894" s="1" t="s">
        <v>4772</v>
      </c>
      <c r="P894" s="1" t="s">
        <v>661</v>
      </c>
      <c r="Q894" s="1" t="s">
        <v>310</v>
      </c>
      <c r="R894" s="1" t="s">
        <v>4773</v>
      </c>
      <c r="S894" s="1" t="str">
        <f t="shared" si="27"/>
        <v>AROHUANCA NINA, RUSTO FAUSTO</v>
      </c>
      <c r="T894" s="1" t="s">
        <v>50</v>
      </c>
      <c r="U894" s="1" t="s">
        <v>39</v>
      </c>
      <c r="V894" s="1" t="s">
        <v>112</v>
      </c>
      <c r="W894" s="1" t="s">
        <v>4774</v>
      </c>
      <c r="X894" s="3">
        <v>25599</v>
      </c>
      <c r="Y894" s="1" t="s">
        <v>4775</v>
      </c>
      <c r="Z894" s="3">
        <v>42064</v>
      </c>
      <c r="AA894" s="3">
        <v>43524</v>
      </c>
      <c r="AB894" s="1" t="s">
        <v>41</v>
      </c>
      <c r="AC894" s="1" t="s">
        <v>42</v>
      </c>
      <c r="AD894" s="1" t="s">
        <v>43</v>
      </c>
    </row>
    <row r="895" spans="1:30" x14ac:dyDescent="0.2">
      <c r="A895" s="1" t="str">
        <f t="shared" si="26"/>
        <v>1117114581E4</v>
      </c>
      <c r="B895" s="1" t="s">
        <v>28</v>
      </c>
      <c r="C895" s="1" t="s">
        <v>29</v>
      </c>
      <c r="D895" s="1" t="s">
        <v>30</v>
      </c>
      <c r="E895" s="1" t="s">
        <v>31</v>
      </c>
      <c r="F895" s="1" t="s">
        <v>4768</v>
      </c>
      <c r="G895" s="1" t="s">
        <v>4769</v>
      </c>
      <c r="H895" s="1" t="s">
        <v>1183</v>
      </c>
      <c r="I895" s="1" t="s">
        <v>4770</v>
      </c>
      <c r="J895" s="1" t="s">
        <v>4776</v>
      </c>
      <c r="K895" s="1" t="s">
        <v>32</v>
      </c>
      <c r="L895" s="1" t="s">
        <v>33</v>
      </c>
      <c r="M895" s="1" t="s">
        <v>776</v>
      </c>
      <c r="N895" s="1" t="s">
        <v>35</v>
      </c>
      <c r="O895" s="1" t="s">
        <v>4777</v>
      </c>
      <c r="P895" s="1" t="s">
        <v>114</v>
      </c>
      <c r="Q895" s="1" t="s">
        <v>824</v>
      </c>
      <c r="R895" s="1" t="s">
        <v>4778</v>
      </c>
      <c r="S895" s="1" t="str">
        <f t="shared" si="27"/>
        <v>MAMANI TISNADO, PAUL</v>
      </c>
      <c r="T895" s="1" t="s">
        <v>50</v>
      </c>
      <c r="U895" s="1" t="s">
        <v>39</v>
      </c>
      <c r="V895" s="1" t="s">
        <v>112</v>
      </c>
      <c r="W895" s="1" t="s">
        <v>4779</v>
      </c>
      <c r="X895" s="3">
        <v>25966</v>
      </c>
      <c r="Y895" s="1" t="s">
        <v>4780</v>
      </c>
      <c r="Z895" s="3">
        <v>42064</v>
      </c>
      <c r="AA895" s="3">
        <v>43524</v>
      </c>
      <c r="AB895" s="1" t="s">
        <v>41</v>
      </c>
      <c r="AC895" s="1" t="s">
        <v>42</v>
      </c>
      <c r="AD895" s="1" t="s">
        <v>43</v>
      </c>
    </row>
    <row r="896" spans="1:30" x14ac:dyDescent="0.2">
      <c r="A896" s="1" t="str">
        <f t="shared" si="26"/>
        <v>1117114581E8</v>
      </c>
      <c r="B896" s="1" t="s">
        <v>28</v>
      </c>
      <c r="C896" s="1" t="s">
        <v>29</v>
      </c>
      <c r="D896" s="1" t="s">
        <v>30</v>
      </c>
      <c r="E896" s="1" t="s">
        <v>31</v>
      </c>
      <c r="F896" s="1" t="s">
        <v>4768</v>
      </c>
      <c r="G896" s="1" t="s">
        <v>4769</v>
      </c>
      <c r="H896" s="1" t="s">
        <v>1183</v>
      </c>
      <c r="I896" s="1" t="s">
        <v>4770</v>
      </c>
      <c r="J896" s="1" t="s">
        <v>4781</v>
      </c>
      <c r="K896" s="1" t="s">
        <v>32</v>
      </c>
      <c r="L896" s="1" t="s">
        <v>33</v>
      </c>
      <c r="M896" s="1" t="s">
        <v>34</v>
      </c>
      <c r="N896" s="1" t="s">
        <v>35</v>
      </c>
      <c r="O896" s="1" t="s">
        <v>4782</v>
      </c>
      <c r="P896" s="1" t="s">
        <v>4783</v>
      </c>
      <c r="Q896" s="1" t="s">
        <v>188</v>
      </c>
      <c r="R896" s="1" t="s">
        <v>4784</v>
      </c>
      <c r="S896" s="1" t="str">
        <f t="shared" si="27"/>
        <v>HIQUISI TITO, ARMANDO MARINO</v>
      </c>
      <c r="T896" s="1" t="s">
        <v>38</v>
      </c>
      <c r="U896" s="1" t="s">
        <v>39</v>
      </c>
      <c r="V896" s="1" t="s">
        <v>40</v>
      </c>
      <c r="W896" s="1" t="s">
        <v>4785</v>
      </c>
      <c r="X896" s="3">
        <v>23571</v>
      </c>
      <c r="Y896" s="1" t="s">
        <v>4786</v>
      </c>
      <c r="Z896" s="3">
        <v>41913</v>
      </c>
      <c r="AA896" s="3">
        <v>43373</v>
      </c>
      <c r="AB896" s="1" t="s">
        <v>41</v>
      </c>
      <c r="AC896" s="1" t="s">
        <v>42</v>
      </c>
      <c r="AD896" s="1" t="s">
        <v>43</v>
      </c>
    </row>
    <row r="897" spans="1:30" x14ac:dyDescent="0.2">
      <c r="A897" s="1" t="str">
        <f t="shared" si="26"/>
        <v>1117114531E2</v>
      </c>
      <c r="B897" s="1" t="s">
        <v>28</v>
      </c>
      <c r="C897" s="1" t="s">
        <v>29</v>
      </c>
      <c r="D897" s="1" t="s">
        <v>30</v>
      </c>
      <c r="E897" s="1" t="s">
        <v>31</v>
      </c>
      <c r="F897" s="1" t="s">
        <v>4768</v>
      </c>
      <c r="G897" s="1" t="s">
        <v>4769</v>
      </c>
      <c r="H897" s="1" t="s">
        <v>1183</v>
      </c>
      <c r="I897" s="1" t="s">
        <v>4770</v>
      </c>
      <c r="J897" s="1" t="s">
        <v>4787</v>
      </c>
      <c r="K897" s="1" t="s">
        <v>32</v>
      </c>
      <c r="L897" s="1" t="s">
        <v>1326</v>
      </c>
      <c r="M897" s="1" t="s">
        <v>1327</v>
      </c>
      <c r="N897" s="1" t="s">
        <v>765</v>
      </c>
      <c r="O897" s="1" t="s">
        <v>4788</v>
      </c>
      <c r="P897" s="1" t="s">
        <v>305</v>
      </c>
      <c r="Q897" s="1" t="s">
        <v>4789</v>
      </c>
      <c r="R897" s="1" t="s">
        <v>1822</v>
      </c>
      <c r="S897" s="1" t="str">
        <f t="shared" si="27"/>
        <v>CHAMBILLA SANDIA, SANTIAGO</v>
      </c>
      <c r="T897" s="1" t="s">
        <v>50</v>
      </c>
      <c r="U897" s="1" t="s">
        <v>39</v>
      </c>
      <c r="V897" s="1" t="s">
        <v>52</v>
      </c>
      <c r="W897" s="1" t="s">
        <v>4790</v>
      </c>
      <c r="X897" s="3">
        <v>21756</v>
      </c>
      <c r="Y897" s="1" t="s">
        <v>4791</v>
      </c>
      <c r="Z897" s="3">
        <v>42985</v>
      </c>
      <c r="AA897" s="3">
        <v>43100</v>
      </c>
      <c r="AB897" s="1" t="s">
        <v>41</v>
      </c>
      <c r="AC897" s="1" t="s">
        <v>42</v>
      </c>
      <c r="AD897" s="1" t="s">
        <v>43</v>
      </c>
    </row>
    <row r="898" spans="1:30" x14ac:dyDescent="0.2">
      <c r="A898" s="1" t="str">
        <f t="shared" si="26"/>
        <v>1117114531E3</v>
      </c>
      <c r="B898" s="1" t="s">
        <v>28</v>
      </c>
      <c r="C898" s="1" t="s">
        <v>29</v>
      </c>
      <c r="D898" s="1" t="s">
        <v>30</v>
      </c>
      <c r="E898" s="1" t="s">
        <v>31</v>
      </c>
      <c r="F898" s="1" t="s">
        <v>4768</v>
      </c>
      <c r="G898" s="1" t="s">
        <v>4769</v>
      </c>
      <c r="H898" s="1" t="s">
        <v>1183</v>
      </c>
      <c r="I898" s="1" t="s">
        <v>4770</v>
      </c>
      <c r="J898" s="1" t="s">
        <v>4792</v>
      </c>
      <c r="K898" s="1" t="s">
        <v>32</v>
      </c>
      <c r="L898" s="1" t="s">
        <v>1326</v>
      </c>
      <c r="M898" s="1" t="s">
        <v>1969</v>
      </c>
      <c r="N898" s="1" t="s">
        <v>765</v>
      </c>
      <c r="O898" s="1" t="s">
        <v>4793</v>
      </c>
      <c r="P898" s="1" t="s">
        <v>146</v>
      </c>
      <c r="Q898" s="1" t="s">
        <v>165</v>
      </c>
      <c r="R898" s="1" t="s">
        <v>4794</v>
      </c>
      <c r="S898" s="1" t="str">
        <f t="shared" si="27"/>
        <v>GONZALES PEREZ, CIRO WALTHER</v>
      </c>
      <c r="T898" s="1" t="s">
        <v>63</v>
      </c>
      <c r="U898" s="1" t="s">
        <v>39</v>
      </c>
      <c r="V898" s="1" t="s">
        <v>52</v>
      </c>
      <c r="W898" s="1" t="s">
        <v>4795</v>
      </c>
      <c r="X898" s="3">
        <v>24815</v>
      </c>
      <c r="Y898" s="1" t="s">
        <v>4796</v>
      </c>
      <c r="Z898" s="3">
        <v>42795</v>
      </c>
      <c r="AA898" s="3">
        <v>43100</v>
      </c>
      <c r="AB898" s="1" t="s">
        <v>41</v>
      </c>
      <c r="AC898" s="1" t="s">
        <v>42</v>
      </c>
      <c r="AD898" s="1" t="s">
        <v>43</v>
      </c>
    </row>
    <row r="899" spans="1:30" x14ac:dyDescent="0.2">
      <c r="A899" s="1" t="str">
        <f t="shared" si="26"/>
        <v>1117114571E6</v>
      </c>
      <c r="B899" s="1" t="s">
        <v>28</v>
      </c>
      <c r="C899" s="1" t="s">
        <v>29</v>
      </c>
      <c r="D899" s="1" t="s">
        <v>30</v>
      </c>
      <c r="E899" s="1" t="s">
        <v>31</v>
      </c>
      <c r="F899" s="1" t="s">
        <v>4768</v>
      </c>
      <c r="G899" s="1" t="s">
        <v>4769</v>
      </c>
      <c r="H899" s="1" t="s">
        <v>1183</v>
      </c>
      <c r="I899" s="1" t="s">
        <v>4770</v>
      </c>
      <c r="J899" s="1" t="s">
        <v>4797</v>
      </c>
      <c r="K899" s="1" t="s">
        <v>32</v>
      </c>
      <c r="L899" s="1" t="s">
        <v>1326</v>
      </c>
      <c r="M899" s="1" t="s">
        <v>1895</v>
      </c>
      <c r="N899" s="1" t="s">
        <v>765</v>
      </c>
      <c r="O899" s="1" t="s">
        <v>4798</v>
      </c>
      <c r="P899" s="1" t="s">
        <v>4799</v>
      </c>
      <c r="Q899" s="1" t="s">
        <v>232</v>
      </c>
      <c r="R899" s="1" t="s">
        <v>4800</v>
      </c>
      <c r="S899" s="1" t="str">
        <f t="shared" si="27"/>
        <v>AYLLON PARI, EMILDA</v>
      </c>
      <c r="T899" s="1" t="s">
        <v>50</v>
      </c>
      <c r="U899" s="1" t="s">
        <v>39</v>
      </c>
      <c r="V899" s="1" t="s">
        <v>52</v>
      </c>
      <c r="W899" s="1" t="s">
        <v>4801</v>
      </c>
      <c r="X899" s="3">
        <v>22905</v>
      </c>
      <c r="Y899" s="1" t="s">
        <v>4802</v>
      </c>
      <c r="Z899" s="3">
        <v>42795</v>
      </c>
      <c r="AA899" s="3">
        <v>43100</v>
      </c>
      <c r="AB899" s="1" t="s">
        <v>41</v>
      </c>
      <c r="AC899" s="1" t="s">
        <v>42</v>
      </c>
      <c r="AD899" s="1" t="s">
        <v>43</v>
      </c>
    </row>
    <row r="900" spans="1:30" x14ac:dyDescent="0.2">
      <c r="A900" s="1" t="str">
        <f t="shared" ref="A900:A963" si="28">J900</f>
        <v>1117114581E7</v>
      </c>
      <c r="B900" s="1" t="s">
        <v>28</v>
      </c>
      <c r="C900" s="1" t="s">
        <v>29</v>
      </c>
      <c r="D900" s="1" t="s">
        <v>30</v>
      </c>
      <c r="E900" s="1" t="s">
        <v>31</v>
      </c>
      <c r="F900" s="1" t="s">
        <v>4768</v>
      </c>
      <c r="G900" s="1" t="s">
        <v>4769</v>
      </c>
      <c r="H900" s="1" t="s">
        <v>1183</v>
      </c>
      <c r="I900" s="1" t="s">
        <v>4770</v>
      </c>
      <c r="J900" s="1" t="s">
        <v>4803</v>
      </c>
      <c r="K900" s="1" t="s">
        <v>32</v>
      </c>
      <c r="L900" s="1" t="s">
        <v>1326</v>
      </c>
      <c r="M900" s="1" t="s">
        <v>1876</v>
      </c>
      <c r="N900" s="1" t="s">
        <v>765</v>
      </c>
      <c r="O900" s="1" t="s">
        <v>4804</v>
      </c>
      <c r="P900" s="1" t="s">
        <v>190</v>
      </c>
      <c r="Q900" s="1" t="s">
        <v>75</v>
      </c>
      <c r="R900" s="1" t="s">
        <v>4805</v>
      </c>
      <c r="S900" s="1" t="str">
        <f t="shared" ref="S900:S963" si="29">CONCATENATE(P900," ",Q900,", ",R900)</f>
        <v>ENRIQUEZ TAVERA, ANA JOSUE</v>
      </c>
      <c r="T900" s="1" t="s">
        <v>50</v>
      </c>
      <c r="U900" s="1" t="s">
        <v>39</v>
      </c>
      <c r="V900" s="1" t="s">
        <v>52</v>
      </c>
      <c r="W900" s="1" t="s">
        <v>4806</v>
      </c>
      <c r="X900" s="3">
        <v>21429</v>
      </c>
      <c r="Y900" s="1" t="s">
        <v>4807</v>
      </c>
      <c r="Z900" s="3">
        <v>42795</v>
      </c>
      <c r="AA900" s="3">
        <v>43100</v>
      </c>
      <c r="AB900" s="1" t="s">
        <v>41</v>
      </c>
      <c r="AC900" s="1" t="s">
        <v>42</v>
      </c>
      <c r="AD900" s="1" t="s">
        <v>43</v>
      </c>
    </row>
    <row r="901" spans="1:30" x14ac:dyDescent="0.2">
      <c r="A901" s="1" t="str">
        <f t="shared" si="28"/>
        <v>1117114511E2</v>
      </c>
      <c r="B901" s="1" t="s">
        <v>28</v>
      </c>
      <c r="C901" s="1" t="s">
        <v>29</v>
      </c>
      <c r="D901" s="1" t="s">
        <v>30</v>
      </c>
      <c r="E901" s="1" t="s">
        <v>31</v>
      </c>
      <c r="F901" s="1" t="s">
        <v>4768</v>
      </c>
      <c r="G901" s="1" t="s">
        <v>4769</v>
      </c>
      <c r="H901" s="1" t="s">
        <v>1183</v>
      </c>
      <c r="I901" s="1" t="s">
        <v>4770</v>
      </c>
      <c r="J901" s="1" t="s">
        <v>4808</v>
      </c>
      <c r="K901" s="1" t="s">
        <v>32</v>
      </c>
      <c r="L901" s="1" t="s">
        <v>32</v>
      </c>
      <c r="M901" s="1" t="s">
        <v>45</v>
      </c>
      <c r="N901" s="1" t="s">
        <v>46</v>
      </c>
      <c r="O901" s="1" t="s">
        <v>4809</v>
      </c>
      <c r="P901" s="1" t="s">
        <v>844</v>
      </c>
      <c r="Q901" s="1" t="s">
        <v>698</v>
      </c>
      <c r="R901" s="1" t="s">
        <v>4810</v>
      </c>
      <c r="S901" s="1" t="str">
        <f t="shared" si="29"/>
        <v>TITALO CCAMA, SABAS NICOLAS</v>
      </c>
      <c r="T901" s="1" t="s">
        <v>50</v>
      </c>
      <c r="U901" s="1" t="s">
        <v>51</v>
      </c>
      <c r="V901" s="1" t="s">
        <v>52</v>
      </c>
      <c r="W901" s="1" t="s">
        <v>4811</v>
      </c>
      <c r="X901" s="3">
        <v>23716</v>
      </c>
      <c r="Y901" s="1" t="s">
        <v>4812</v>
      </c>
      <c r="Z901" s="3">
        <v>41701</v>
      </c>
      <c r="AA901" s="3">
        <v>42004</v>
      </c>
      <c r="AB901" s="1" t="s">
        <v>41</v>
      </c>
      <c r="AC901" s="1" t="s">
        <v>42</v>
      </c>
      <c r="AD901" s="1" t="s">
        <v>43</v>
      </c>
    </row>
    <row r="902" spans="1:30" x14ac:dyDescent="0.2">
      <c r="A902" s="1" t="str">
        <f t="shared" si="28"/>
        <v>1117114511E3</v>
      </c>
      <c r="B902" s="1" t="s">
        <v>28</v>
      </c>
      <c r="C902" s="1" t="s">
        <v>29</v>
      </c>
      <c r="D902" s="1" t="s">
        <v>30</v>
      </c>
      <c r="E902" s="1" t="s">
        <v>31</v>
      </c>
      <c r="F902" s="1" t="s">
        <v>4768</v>
      </c>
      <c r="G902" s="1" t="s">
        <v>4769</v>
      </c>
      <c r="H902" s="1" t="s">
        <v>1183</v>
      </c>
      <c r="I902" s="1" t="s">
        <v>4770</v>
      </c>
      <c r="J902" s="1" t="s">
        <v>4813</v>
      </c>
      <c r="K902" s="1" t="s">
        <v>32</v>
      </c>
      <c r="L902" s="1" t="s">
        <v>32</v>
      </c>
      <c r="M902" s="1" t="s">
        <v>45</v>
      </c>
      <c r="N902" s="1" t="s">
        <v>66</v>
      </c>
      <c r="O902" s="1" t="s">
        <v>4814</v>
      </c>
      <c r="P902" s="1" t="s">
        <v>542</v>
      </c>
      <c r="Q902" s="1" t="s">
        <v>956</v>
      </c>
      <c r="R902" s="1" t="s">
        <v>4815</v>
      </c>
      <c r="S902" s="1" t="str">
        <f t="shared" si="29"/>
        <v>HOLGUIN ILLACUTIPA, MARILY</v>
      </c>
      <c r="T902" s="1" t="s">
        <v>69</v>
      </c>
      <c r="U902" s="1" t="s">
        <v>51</v>
      </c>
      <c r="V902" s="1" t="s">
        <v>52</v>
      </c>
      <c r="W902" s="1" t="s">
        <v>4816</v>
      </c>
      <c r="X902" s="3">
        <v>31159</v>
      </c>
      <c r="Y902" s="1" t="s">
        <v>4817</v>
      </c>
      <c r="Z902" s="3">
        <v>42795</v>
      </c>
      <c r="AA902" s="3">
        <v>43100</v>
      </c>
      <c r="AB902" s="1" t="s">
        <v>41</v>
      </c>
      <c r="AC902" s="1" t="s">
        <v>71</v>
      </c>
      <c r="AD902" s="1" t="s">
        <v>43</v>
      </c>
    </row>
    <row r="903" spans="1:30" x14ac:dyDescent="0.2">
      <c r="A903" s="1" t="str">
        <f t="shared" si="28"/>
        <v>1117114511E4</v>
      </c>
      <c r="B903" s="1" t="s">
        <v>28</v>
      </c>
      <c r="C903" s="1" t="s">
        <v>29</v>
      </c>
      <c r="D903" s="1" t="s">
        <v>30</v>
      </c>
      <c r="E903" s="1" t="s">
        <v>31</v>
      </c>
      <c r="F903" s="1" t="s">
        <v>4768</v>
      </c>
      <c r="G903" s="1" t="s">
        <v>4769</v>
      </c>
      <c r="H903" s="1" t="s">
        <v>1183</v>
      </c>
      <c r="I903" s="1" t="s">
        <v>4770</v>
      </c>
      <c r="J903" s="1" t="s">
        <v>4818</v>
      </c>
      <c r="K903" s="1" t="s">
        <v>32</v>
      </c>
      <c r="L903" s="1" t="s">
        <v>32</v>
      </c>
      <c r="M903" s="1" t="s">
        <v>45</v>
      </c>
      <c r="N903" s="1" t="s">
        <v>66</v>
      </c>
      <c r="O903" s="1" t="s">
        <v>4819</v>
      </c>
      <c r="P903" s="1" t="s">
        <v>1132</v>
      </c>
      <c r="Q903" s="1" t="s">
        <v>201</v>
      </c>
      <c r="R903" s="1" t="s">
        <v>845</v>
      </c>
      <c r="S903" s="1" t="str">
        <f t="shared" si="29"/>
        <v>TAMAYO DELGADO, EDILBERTO</v>
      </c>
      <c r="T903" s="1" t="s">
        <v>69</v>
      </c>
      <c r="U903" s="1" t="s">
        <v>51</v>
      </c>
      <c r="V903" s="1" t="s">
        <v>52</v>
      </c>
      <c r="W903" s="1" t="s">
        <v>4820</v>
      </c>
      <c r="X903" s="3">
        <v>24337</v>
      </c>
      <c r="Y903" s="1" t="s">
        <v>4821</v>
      </c>
      <c r="Z903" s="3">
        <v>42795</v>
      </c>
      <c r="AA903" s="3">
        <v>43100</v>
      </c>
      <c r="AB903" s="1" t="s">
        <v>41</v>
      </c>
      <c r="AC903" s="1" t="s">
        <v>71</v>
      </c>
      <c r="AD903" s="1" t="s">
        <v>43</v>
      </c>
    </row>
    <row r="904" spans="1:30" x14ac:dyDescent="0.2">
      <c r="A904" s="1" t="str">
        <f t="shared" si="28"/>
        <v>1117114511E5</v>
      </c>
      <c r="B904" s="1" t="s">
        <v>28</v>
      </c>
      <c r="C904" s="1" t="s">
        <v>29</v>
      </c>
      <c r="D904" s="1" t="s">
        <v>30</v>
      </c>
      <c r="E904" s="1" t="s">
        <v>31</v>
      </c>
      <c r="F904" s="1" t="s">
        <v>4768</v>
      </c>
      <c r="G904" s="1" t="s">
        <v>4769</v>
      </c>
      <c r="H904" s="1" t="s">
        <v>1183</v>
      </c>
      <c r="I904" s="1" t="s">
        <v>4770</v>
      </c>
      <c r="J904" s="1" t="s">
        <v>4822</v>
      </c>
      <c r="K904" s="1" t="s">
        <v>32</v>
      </c>
      <c r="L904" s="1" t="s">
        <v>32</v>
      </c>
      <c r="M904" s="1" t="s">
        <v>45</v>
      </c>
      <c r="N904" s="1" t="s">
        <v>46</v>
      </c>
      <c r="O904" s="1" t="s">
        <v>4823</v>
      </c>
      <c r="P904" s="1" t="s">
        <v>60</v>
      </c>
      <c r="Q904" s="1" t="s">
        <v>796</v>
      </c>
      <c r="R904" s="1" t="s">
        <v>419</v>
      </c>
      <c r="S904" s="1" t="str">
        <f t="shared" si="29"/>
        <v>ARIAS LEON, CRISTINA</v>
      </c>
      <c r="T904" s="1" t="s">
        <v>69</v>
      </c>
      <c r="U904" s="1" t="s">
        <v>51</v>
      </c>
      <c r="V904" s="1" t="s">
        <v>52</v>
      </c>
      <c r="W904" s="1" t="s">
        <v>4824</v>
      </c>
      <c r="X904" s="3">
        <v>23821</v>
      </c>
      <c r="Y904" s="1" t="s">
        <v>4825</v>
      </c>
      <c r="AB904" s="1" t="s">
        <v>41</v>
      </c>
      <c r="AC904" s="1" t="s">
        <v>42</v>
      </c>
      <c r="AD904" s="1" t="s">
        <v>43</v>
      </c>
    </row>
    <row r="905" spans="1:30" x14ac:dyDescent="0.2">
      <c r="A905" s="1" t="str">
        <f t="shared" si="28"/>
        <v>1117114511E7</v>
      </c>
      <c r="B905" s="1" t="s">
        <v>28</v>
      </c>
      <c r="C905" s="1" t="s">
        <v>29</v>
      </c>
      <c r="D905" s="1" t="s">
        <v>30</v>
      </c>
      <c r="E905" s="1" t="s">
        <v>31</v>
      </c>
      <c r="F905" s="1" t="s">
        <v>4768</v>
      </c>
      <c r="G905" s="1" t="s">
        <v>4769</v>
      </c>
      <c r="H905" s="1" t="s">
        <v>1183</v>
      </c>
      <c r="I905" s="1" t="s">
        <v>4770</v>
      </c>
      <c r="J905" s="1" t="s">
        <v>4826</v>
      </c>
      <c r="K905" s="1" t="s">
        <v>32</v>
      </c>
      <c r="L905" s="1" t="s">
        <v>32</v>
      </c>
      <c r="M905" s="1" t="s">
        <v>45</v>
      </c>
      <c r="N905" s="1" t="s">
        <v>46</v>
      </c>
      <c r="O905" s="1" t="s">
        <v>56</v>
      </c>
      <c r="P905" s="1" t="s">
        <v>4799</v>
      </c>
      <c r="Q905" s="1" t="s">
        <v>232</v>
      </c>
      <c r="R905" s="1" t="s">
        <v>4800</v>
      </c>
      <c r="S905" s="1" t="str">
        <f t="shared" si="29"/>
        <v>AYLLON PARI, EMILDA</v>
      </c>
      <c r="T905" s="1" t="s">
        <v>50</v>
      </c>
      <c r="U905" s="1" t="s">
        <v>51</v>
      </c>
      <c r="V905" s="1" t="s">
        <v>891</v>
      </c>
      <c r="W905" s="1" t="s">
        <v>4801</v>
      </c>
      <c r="X905" s="3">
        <v>22905</v>
      </c>
      <c r="Y905" s="1" t="s">
        <v>4802</v>
      </c>
      <c r="Z905" s="3">
        <v>42795</v>
      </c>
      <c r="AA905" s="3">
        <v>43100</v>
      </c>
      <c r="AB905" s="1" t="s">
        <v>41</v>
      </c>
      <c r="AC905" s="1" t="s">
        <v>42</v>
      </c>
      <c r="AD905" s="1" t="s">
        <v>43</v>
      </c>
    </row>
    <row r="906" spans="1:30" x14ac:dyDescent="0.2">
      <c r="A906" s="1" t="str">
        <f t="shared" si="28"/>
        <v>1117114511E7</v>
      </c>
      <c r="B906" s="1" t="s">
        <v>28</v>
      </c>
      <c r="C906" s="1" t="s">
        <v>29</v>
      </c>
      <c r="D906" s="1" t="s">
        <v>30</v>
      </c>
      <c r="E906" s="1" t="s">
        <v>31</v>
      </c>
      <c r="F906" s="1" t="s">
        <v>4768</v>
      </c>
      <c r="G906" s="1" t="s">
        <v>4769</v>
      </c>
      <c r="H906" s="1" t="s">
        <v>1183</v>
      </c>
      <c r="I906" s="1" t="s">
        <v>4770</v>
      </c>
      <c r="J906" s="1" t="s">
        <v>4826</v>
      </c>
      <c r="K906" s="1" t="s">
        <v>32</v>
      </c>
      <c r="L906" s="1" t="s">
        <v>32</v>
      </c>
      <c r="M906" s="1" t="s">
        <v>45</v>
      </c>
      <c r="N906" s="1" t="s">
        <v>66</v>
      </c>
      <c r="O906" s="1" t="s">
        <v>4827</v>
      </c>
      <c r="P906" s="1" t="s">
        <v>4828</v>
      </c>
      <c r="Q906" s="1" t="s">
        <v>623</v>
      </c>
      <c r="R906" s="1" t="s">
        <v>977</v>
      </c>
      <c r="S906" s="1" t="str">
        <f t="shared" si="29"/>
        <v>CORI CACHICATARI, MARCO ANTONIO</v>
      </c>
      <c r="T906" s="1" t="s">
        <v>69</v>
      </c>
      <c r="U906" s="1" t="s">
        <v>51</v>
      </c>
      <c r="V906" s="1" t="s">
        <v>52</v>
      </c>
      <c r="W906" s="1" t="s">
        <v>4829</v>
      </c>
      <c r="X906" s="3">
        <v>32686</v>
      </c>
      <c r="Y906" s="1" t="s">
        <v>4830</v>
      </c>
      <c r="Z906" s="3">
        <v>42795</v>
      </c>
      <c r="AA906" s="3">
        <v>43100</v>
      </c>
      <c r="AB906" s="1" t="s">
        <v>324</v>
      </c>
      <c r="AC906" s="1" t="s">
        <v>71</v>
      </c>
      <c r="AD906" s="1" t="s">
        <v>43</v>
      </c>
    </row>
    <row r="907" spans="1:30" x14ac:dyDescent="0.2">
      <c r="A907" s="1" t="str">
        <f t="shared" si="28"/>
        <v>1117114511E9</v>
      </c>
      <c r="B907" s="1" t="s">
        <v>28</v>
      </c>
      <c r="C907" s="1" t="s">
        <v>29</v>
      </c>
      <c r="D907" s="1" t="s">
        <v>30</v>
      </c>
      <c r="E907" s="1" t="s">
        <v>31</v>
      </c>
      <c r="F907" s="1" t="s">
        <v>4768</v>
      </c>
      <c r="G907" s="1" t="s">
        <v>4769</v>
      </c>
      <c r="H907" s="1" t="s">
        <v>1183</v>
      </c>
      <c r="I907" s="1" t="s">
        <v>4770</v>
      </c>
      <c r="J907" s="1" t="s">
        <v>4831</v>
      </c>
      <c r="K907" s="1" t="s">
        <v>32</v>
      </c>
      <c r="L907" s="1" t="s">
        <v>32</v>
      </c>
      <c r="M907" s="1" t="s">
        <v>45</v>
      </c>
      <c r="N907" s="1" t="s">
        <v>46</v>
      </c>
      <c r="O907" s="1" t="s">
        <v>56</v>
      </c>
      <c r="P907" s="1" t="s">
        <v>4832</v>
      </c>
      <c r="Q907" s="1" t="s">
        <v>586</v>
      </c>
      <c r="R907" s="1" t="s">
        <v>4833</v>
      </c>
      <c r="S907" s="1" t="str">
        <f t="shared" si="29"/>
        <v>BIRREO HUARAHUARA, PEDRO LUCAS</v>
      </c>
      <c r="T907" s="1" t="s">
        <v>50</v>
      </c>
      <c r="U907" s="1" t="s">
        <v>51</v>
      </c>
      <c r="V907" s="1" t="s">
        <v>52</v>
      </c>
      <c r="W907" s="1" t="s">
        <v>4834</v>
      </c>
      <c r="X907" s="3">
        <v>19285</v>
      </c>
      <c r="Y907" s="1" t="s">
        <v>4835</v>
      </c>
      <c r="AB907" s="1" t="s">
        <v>41</v>
      </c>
      <c r="AC907" s="1" t="s">
        <v>42</v>
      </c>
      <c r="AD907" s="1" t="s">
        <v>43</v>
      </c>
    </row>
    <row r="908" spans="1:30" x14ac:dyDescent="0.2">
      <c r="A908" s="1" t="str">
        <f t="shared" si="28"/>
        <v>1117114521E0</v>
      </c>
      <c r="B908" s="1" t="s">
        <v>28</v>
      </c>
      <c r="C908" s="1" t="s">
        <v>29</v>
      </c>
      <c r="D908" s="1" t="s">
        <v>30</v>
      </c>
      <c r="E908" s="1" t="s">
        <v>31</v>
      </c>
      <c r="F908" s="1" t="s">
        <v>4768</v>
      </c>
      <c r="G908" s="1" t="s">
        <v>4769</v>
      </c>
      <c r="H908" s="1" t="s">
        <v>1183</v>
      </c>
      <c r="I908" s="1" t="s">
        <v>4770</v>
      </c>
      <c r="J908" s="1" t="s">
        <v>4836</v>
      </c>
      <c r="K908" s="1" t="s">
        <v>32</v>
      </c>
      <c r="L908" s="1" t="s">
        <v>32</v>
      </c>
      <c r="M908" s="1" t="s">
        <v>45</v>
      </c>
      <c r="N908" s="1" t="s">
        <v>46</v>
      </c>
      <c r="O908" s="1" t="s">
        <v>56</v>
      </c>
      <c r="P908" s="1" t="s">
        <v>867</v>
      </c>
      <c r="Q908" s="1" t="s">
        <v>379</v>
      </c>
      <c r="R908" s="1" t="s">
        <v>4837</v>
      </c>
      <c r="S908" s="1" t="str">
        <f t="shared" si="29"/>
        <v>COPA BRAVO, HERMAS ELENA</v>
      </c>
      <c r="T908" s="1" t="s">
        <v>55</v>
      </c>
      <c r="U908" s="1" t="s">
        <v>51</v>
      </c>
      <c r="V908" s="1" t="s">
        <v>52</v>
      </c>
      <c r="W908" s="1" t="s">
        <v>4838</v>
      </c>
      <c r="X908" s="3">
        <v>19224</v>
      </c>
      <c r="Y908" s="1" t="s">
        <v>4839</v>
      </c>
      <c r="AB908" s="1" t="s">
        <v>41</v>
      </c>
      <c r="AC908" s="1" t="s">
        <v>42</v>
      </c>
      <c r="AD908" s="1" t="s">
        <v>43</v>
      </c>
    </row>
    <row r="909" spans="1:30" x14ac:dyDescent="0.2">
      <c r="A909" s="1" t="str">
        <f t="shared" si="28"/>
        <v>1117114521E2</v>
      </c>
      <c r="B909" s="1" t="s">
        <v>28</v>
      </c>
      <c r="C909" s="1" t="s">
        <v>29</v>
      </c>
      <c r="D909" s="1" t="s">
        <v>30</v>
      </c>
      <c r="E909" s="1" t="s">
        <v>31</v>
      </c>
      <c r="F909" s="1" t="s">
        <v>4768</v>
      </c>
      <c r="G909" s="1" t="s">
        <v>4769</v>
      </c>
      <c r="H909" s="1" t="s">
        <v>1183</v>
      </c>
      <c r="I909" s="1" t="s">
        <v>4770</v>
      </c>
      <c r="J909" s="1" t="s">
        <v>4840</v>
      </c>
      <c r="K909" s="1" t="s">
        <v>32</v>
      </c>
      <c r="L909" s="1" t="s">
        <v>32</v>
      </c>
      <c r="M909" s="1" t="s">
        <v>45</v>
      </c>
      <c r="N909" s="1" t="s">
        <v>46</v>
      </c>
      <c r="O909" s="1" t="s">
        <v>56</v>
      </c>
      <c r="P909" s="1" t="s">
        <v>1009</v>
      </c>
      <c r="Q909" s="1" t="s">
        <v>321</v>
      </c>
      <c r="R909" s="1" t="s">
        <v>4841</v>
      </c>
      <c r="S909" s="1" t="str">
        <f t="shared" si="29"/>
        <v>CCAMAPAZA PAXI, PIEDAD JULIA</v>
      </c>
      <c r="T909" s="1" t="s">
        <v>69</v>
      </c>
      <c r="U909" s="1" t="s">
        <v>51</v>
      </c>
      <c r="V909" s="1" t="s">
        <v>52</v>
      </c>
      <c r="W909" s="1" t="s">
        <v>4842</v>
      </c>
      <c r="X909" s="3">
        <v>25021</v>
      </c>
      <c r="Y909" s="1" t="s">
        <v>4843</v>
      </c>
      <c r="AB909" s="1" t="s">
        <v>41</v>
      </c>
      <c r="AC909" s="1" t="s">
        <v>42</v>
      </c>
      <c r="AD909" s="1" t="s">
        <v>43</v>
      </c>
    </row>
    <row r="910" spans="1:30" x14ac:dyDescent="0.2">
      <c r="A910" s="1" t="str">
        <f t="shared" si="28"/>
        <v>1117114521E3</v>
      </c>
      <c r="B910" s="1" t="s">
        <v>28</v>
      </c>
      <c r="C910" s="1" t="s">
        <v>29</v>
      </c>
      <c r="D910" s="1" t="s">
        <v>30</v>
      </c>
      <c r="E910" s="1" t="s">
        <v>31</v>
      </c>
      <c r="F910" s="1" t="s">
        <v>4768</v>
      </c>
      <c r="G910" s="1" t="s">
        <v>4769</v>
      </c>
      <c r="H910" s="1" t="s">
        <v>1183</v>
      </c>
      <c r="I910" s="1" t="s">
        <v>4770</v>
      </c>
      <c r="J910" s="1" t="s">
        <v>4844</v>
      </c>
      <c r="K910" s="1" t="s">
        <v>32</v>
      </c>
      <c r="L910" s="1" t="s">
        <v>32</v>
      </c>
      <c r="M910" s="1" t="s">
        <v>45</v>
      </c>
      <c r="N910" s="1" t="s">
        <v>66</v>
      </c>
      <c r="O910" s="1" t="s">
        <v>4845</v>
      </c>
      <c r="P910" s="1" t="s">
        <v>182</v>
      </c>
      <c r="Q910" s="1" t="s">
        <v>203</v>
      </c>
      <c r="R910" s="1" t="s">
        <v>964</v>
      </c>
      <c r="S910" s="1" t="str">
        <f t="shared" si="29"/>
        <v>LOZA APAZA, DIONICIO</v>
      </c>
      <c r="T910" s="1" t="s">
        <v>69</v>
      </c>
      <c r="U910" s="1" t="s">
        <v>51</v>
      </c>
      <c r="V910" s="1" t="s">
        <v>52</v>
      </c>
      <c r="W910" s="1" t="s">
        <v>4846</v>
      </c>
      <c r="X910" s="3">
        <v>31028</v>
      </c>
      <c r="Y910" s="1" t="s">
        <v>4847</v>
      </c>
      <c r="Z910" s="3">
        <v>42818</v>
      </c>
      <c r="AA910" s="3">
        <v>43100</v>
      </c>
      <c r="AB910" s="1" t="s">
        <v>41</v>
      </c>
      <c r="AC910" s="1" t="s">
        <v>71</v>
      </c>
      <c r="AD910" s="1" t="s">
        <v>43</v>
      </c>
    </row>
    <row r="911" spans="1:30" x14ac:dyDescent="0.2">
      <c r="A911" s="1" t="str">
        <f t="shared" si="28"/>
        <v>1117114521E4</v>
      </c>
      <c r="B911" s="1" t="s">
        <v>28</v>
      </c>
      <c r="C911" s="1" t="s">
        <v>29</v>
      </c>
      <c r="D911" s="1" t="s">
        <v>30</v>
      </c>
      <c r="E911" s="1" t="s">
        <v>31</v>
      </c>
      <c r="F911" s="1" t="s">
        <v>4768</v>
      </c>
      <c r="G911" s="1" t="s">
        <v>4769</v>
      </c>
      <c r="H911" s="1" t="s">
        <v>1183</v>
      </c>
      <c r="I911" s="1" t="s">
        <v>4770</v>
      </c>
      <c r="J911" s="1" t="s">
        <v>4848</v>
      </c>
      <c r="K911" s="1" t="s">
        <v>32</v>
      </c>
      <c r="L911" s="1" t="s">
        <v>32</v>
      </c>
      <c r="M911" s="1" t="s">
        <v>45</v>
      </c>
      <c r="N911" s="1" t="s">
        <v>46</v>
      </c>
      <c r="O911" s="1" t="s">
        <v>56</v>
      </c>
      <c r="P911" s="1" t="s">
        <v>113</v>
      </c>
      <c r="Q911" s="1" t="s">
        <v>346</v>
      </c>
      <c r="R911" s="1" t="s">
        <v>4849</v>
      </c>
      <c r="S911" s="1" t="str">
        <f t="shared" si="29"/>
        <v>CHAMBI HUAMAN, PELAYO SERGIO</v>
      </c>
      <c r="T911" s="1" t="s">
        <v>55</v>
      </c>
      <c r="U911" s="1" t="s">
        <v>51</v>
      </c>
      <c r="V911" s="1" t="s">
        <v>52</v>
      </c>
      <c r="W911" s="1" t="s">
        <v>4850</v>
      </c>
      <c r="X911" s="3">
        <v>21790</v>
      </c>
      <c r="Y911" s="1" t="s">
        <v>4851</v>
      </c>
      <c r="AB911" s="1" t="s">
        <v>41</v>
      </c>
      <c r="AC911" s="1" t="s">
        <v>42</v>
      </c>
      <c r="AD911" s="1" t="s">
        <v>43</v>
      </c>
    </row>
    <row r="912" spans="1:30" x14ac:dyDescent="0.2">
      <c r="A912" s="1" t="str">
        <f t="shared" si="28"/>
        <v>1117114521E7</v>
      </c>
      <c r="B912" s="1" t="s">
        <v>28</v>
      </c>
      <c r="C912" s="1" t="s">
        <v>29</v>
      </c>
      <c r="D912" s="1" t="s">
        <v>30</v>
      </c>
      <c r="E912" s="1" t="s">
        <v>31</v>
      </c>
      <c r="F912" s="1" t="s">
        <v>4768</v>
      </c>
      <c r="G912" s="1" t="s">
        <v>4769</v>
      </c>
      <c r="H912" s="1" t="s">
        <v>1183</v>
      </c>
      <c r="I912" s="1" t="s">
        <v>4770</v>
      </c>
      <c r="J912" s="1" t="s">
        <v>4852</v>
      </c>
      <c r="K912" s="1" t="s">
        <v>32</v>
      </c>
      <c r="L912" s="1" t="s">
        <v>32</v>
      </c>
      <c r="M912" s="1" t="s">
        <v>45</v>
      </c>
      <c r="N912" s="1" t="s">
        <v>46</v>
      </c>
      <c r="O912" s="1" t="s">
        <v>56</v>
      </c>
      <c r="P912" s="1" t="s">
        <v>703</v>
      </c>
      <c r="Q912" s="1" t="s">
        <v>4853</v>
      </c>
      <c r="R912" s="1" t="s">
        <v>4854</v>
      </c>
      <c r="S912" s="1" t="str">
        <f t="shared" si="29"/>
        <v>CHECALLA TEVEZ, MARIA ERMENIA</v>
      </c>
      <c r="T912" s="1" t="s">
        <v>50</v>
      </c>
      <c r="U912" s="1" t="s">
        <v>51</v>
      </c>
      <c r="V912" s="1" t="s">
        <v>52</v>
      </c>
      <c r="W912" s="1" t="s">
        <v>4855</v>
      </c>
      <c r="X912" s="3">
        <v>20727</v>
      </c>
      <c r="Y912" s="1" t="s">
        <v>4856</v>
      </c>
      <c r="AB912" s="1" t="s">
        <v>41</v>
      </c>
      <c r="AC912" s="1" t="s">
        <v>42</v>
      </c>
      <c r="AD912" s="1" t="s">
        <v>43</v>
      </c>
    </row>
    <row r="913" spans="1:30" x14ac:dyDescent="0.2">
      <c r="A913" s="1" t="str">
        <f t="shared" si="28"/>
        <v>1117114531E0</v>
      </c>
      <c r="B913" s="1" t="s">
        <v>28</v>
      </c>
      <c r="C913" s="1" t="s">
        <v>29</v>
      </c>
      <c r="D913" s="1" t="s">
        <v>30</v>
      </c>
      <c r="E913" s="1" t="s">
        <v>31</v>
      </c>
      <c r="F913" s="1" t="s">
        <v>4768</v>
      </c>
      <c r="G913" s="1" t="s">
        <v>4769</v>
      </c>
      <c r="H913" s="1" t="s">
        <v>1183</v>
      </c>
      <c r="I913" s="1" t="s">
        <v>4770</v>
      </c>
      <c r="J913" s="1" t="s">
        <v>4857</v>
      </c>
      <c r="K913" s="1" t="s">
        <v>32</v>
      </c>
      <c r="L913" s="1" t="s">
        <v>32</v>
      </c>
      <c r="M913" s="1" t="s">
        <v>45</v>
      </c>
      <c r="N913" s="1" t="s">
        <v>46</v>
      </c>
      <c r="O913" s="1" t="s">
        <v>4858</v>
      </c>
      <c r="P913" s="1" t="s">
        <v>754</v>
      </c>
      <c r="Q913" s="1" t="s">
        <v>755</v>
      </c>
      <c r="R913" s="1" t="s">
        <v>993</v>
      </c>
      <c r="S913" s="1" t="str">
        <f t="shared" si="29"/>
        <v>BAILON ARI, ALFREDO</v>
      </c>
      <c r="T913" s="1" t="s">
        <v>50</v>
      </c>
      <c r="U913" s="1" t="s">
        <v>51</v>
      </c>
      <c r="V913" s="1" t="s">
        <v>325</v>
      </c>
      <c r="W913" s="1" t="s">
        <v>4859</v>
      </c>
      <c r="X913" s="3">
        <v>24018</v>
      </c>
      <c r="Y913" s="1" t="s">
        <v>4860</v>
      </c>
      <c r="Z913" s="3">
        <v>42795</v>
      </c>
      <c r="AA913" s="3">
        <v>43100</v>
      </c>
      <c r="AB913" s="1" t="s">
        <v>41</v>
      </c>
      <c r="AC913" s="1" t="s">
        <v>42</v>
      </c>
      <c r="AD913" s="1" t="s">
        <v>43</v>
      </c>
    </row>
    <row r="914" spans="1:30" x14ac:dyDescent="0.2">
      <c r="A914" s="1" t="str">
        <f t="shared" si="28"/>
        <v>1117114531E0</v>
      </c>
      <c r="B914" s="1" t="s">
        <v>28</v>
      </c>
      <c r="C914" s="1" t="s">
        <v>29</v>
      </c>
      <c r="D914" s="1" t="s">
        <v>30</v>
      </c>
      <c r="E914" s="1" t="s">
        <v>31</v>
      </c>
      <c r="F914" s="1" t="s">
        <v>4768</v>
      </c>
      <c r="G914" s="1" t="s">
        <v>4769</v>
      </c>
      <c r="H914" s="1" t="s">
        <v>1183</v>
      </c>
      <c r="I914" s="1" t="s">
        <v>4770</v>
      </c>
      <c r="J914" s="1" t="s">
        <v>4857</v>
      </c>
      <c r="K914" s="1" t="s">
        <v>32</v>
      </c>
      <c r="L914" s="1" t="s">
        <v>32</v>
      </c>
      <c r="M914" s="1" t="s">
        <v>45</v>
      </c>
      <c r="N914" s="1" t="s">
        <v>66</v>
      </c>
      <c r="O914" s="1" t="s">
        <v>4861</v>
      </c>
      <c r="P914" s="1" t="s">
        <v>242</v>
      </c>
      <c r="Q914" s="1" t="s">
        <v>4862</v>
      </c>
      <c r="R914" s="1" t="s">
        <v>4863</v>
      </c>
      <c r="S914" s="1" t="str">
        <f t="shared" si="29"/>
        <v>JIMENEZ CALSINA, PAUL SERGIO</v>
      </c>
      <c r="T914" s="1" t="s">
        <v>69</v>
      </c>
      <c r="U914" s="1" t="s">
        <v>51</v>
      </c>
      <c r="V914" s="1" t="s">
        <v>52</v>
      </c>
      <c r="W914" s="1" t="s">
        <v>4864</v>
      </c>
      <c r="X914" s="3">
        <v>31230</v>
      </c>
      <c r="Y914" s="1" t="s">
        <v>4865</v>
      </c>
      <c r="Z914" s="3">
        <v>42795</v>
      </c>
      <c r="AA914" s="3">
        <v>43100</v>
      </c>
      <c r="AB914" s="1" t="s">
        <v>324</v>
      </c>
      <c r="AC914" s="1" t="s">
        <v>71</v>
      </c>
      <c r="AD914" s="1" t="s">
        <v>43</v>
      </c>
    </row>
    <row r="915" spans="1:30" x14ac:dyDescent="0.2">
      <c r="A915" s="1" t="str">
        <f t="shared" si="28"/>
        <v>1117114531E4</v>
      </c>
      <c r="B915" s="1" t="s">
        <v>28</v>
      </c>
      <c r="C915" s="1" t="s">
        <v>29</v>
      </c>
      <c r="D915" s="1" t="s">
        <v>30</v>
      </c>
      <c r="E915" s="1" t="s">
        <v>31</v>
      </c>
      <c r="F915" s="1" t="s">
        <v>4768</v>
      </c>
      <c r="G915" s="1" t="s">
        <v>4769</v>
      </c>
      <c r="H915" s="1" t="s">
        <v>1183</v>
      </c>
      <c r="I915" s="1" t="s">
        <v>4770</v>
      </c>
      <c r="J915" s="1" t="s">
        <v>4866</v>
      </c>
      <c r="K915" s="1" t="s">
        <v>32</v>
      </c>
      <c r="L915" s="1" t="s">
        <v>32</v>
      </c>
      <c r="M915" s="1" t="s">
        <v>45</v>
      </c>
      <c r="N915" s="1" t="s">
        <v>46</v>
      </c>
      <c r="O915" s="1" t="s">
        <v>4867</v>
      </c>
      <c r="P915" s="1" t="s">
        <v>410</v>
      </c>
      <c r="Q915" s="1" t="s">
        <v>887</v>
      </c>
      <c r="R915" s="1" t="s">
        <v>574</v>
      </c>
      <c r="S915" s="1" t="str">
        <f t="shared" si="29"/>
        <v>CURASI MARON, JORGE</v>
      </c>
      <c r="T915" s="1" t="s">
        <v>69</v>
      </c>
      <c r="U915" s="1" t="s">
        <v>51</v>
      </c>
      <c r="V915" s="1" t="s">
        <v>52</v>
      </c>
      <c r="W915" s="1" t="s">
        <v>4868</v>
      </c>
      <c r="X915" s="3">
        <v>25860</v>
      </c>
      <c r="Y915" s="1" t="s">
        <v>4869</v>
      </c>
      <c r="AB915" s="1" t="s">
        <v>41</v>
      </c>
      <c r="AC915" s="1" t="s">
        <v>42</v>
      </c>
      <c r="AD915" s="1" t="s">
        <v>43</v>
      </c>
    </row>
    <row r="916" spans="1:30" x14ac:dyDescent="0.2">
      <c r="A916" s="1" t="str">
        <f t="shared" si="28"/>
        <v>1117114531E7</v>
      </c>
      <c r="B916" s="1" t="s">
        <v>28</v>
      </c>
      <c r="C916" s="1" t="s">
        <v>29</v>
      </c>
      <c r="D916" s="1" t="s">
        <v>30</v>
      </c>
      <c r="E916" s="1" t="s">
        <v>31</v>
      </c>
      <c r="F916" s="1" t="s">
        <v>4768</v>
      </c>
      <c r="G916" s="1" t="s">
        <v>4769</v>
      </c>
      <c r="H916" s="1" t="s">
        <v>1183</v>
      </c>
      <c r="I916" s="1" t="s">
        <v>4770</v>
      </c>
      <c r="J916" s="1" t="s">
        <v>4870</v>
      </c>
      <c r="K916" s="1" t="s">
        <v>32</v>
      </c>
      <c r="L916" s="1" t="s">
        <v>32</v>
      </c>
      <c r="M916" s="1" t="s">
        <v>45</v>
      </c>
      <c r="N916" s="1" t="s">
        <v>46</v>
      </c>
      <c r="O916" s="1" t="s">
        <v>56</v>
      </c>
      <c r="P916" s="1" t="s">
        <v>201</v>
      </c>
      <c r="Q916" s="1" t="s">
        <v>188</v>
      </c>
      <c r="R916" s="1" t="s">
        <v>4871</v>
      </c>
      <c r="S916" s="1" t="str">
        <f t="shared" si="29"/>
        <v>DELGADO TITO, WILY SALOMON</v>
      </c>
      <c r="T916" s="1" t="s">
        <v>55</v>
      </c>
      <c r="U916" s="1" t="s">
        <v>51</v>
      </c>
      <c r="V916" s="1" t="s">
        <v>52</v>
      </c>
      <c r="W916" s="1" t="s">
        <v>4872</v>
      </c>
      <c r="X916" s="3">
        <v>22552</v>
      </c>
      <c r="Y916" s="1" t="s">
        <v>4873</v>
      </c>
      <c r="AB916" s="1" t="s">
        <v>41</v>
      </c>
      <c r="AC916" s="1" t="s">
        <v>42</v>
      </c>
      <c r="AD916" s="1" t="s">
        <v>43</v>
      </c>
    </row>
    <row r="917" spans="1:30" x14ac:dyDescent="0.2">
      <c r="A917" s="1" t="str">
        <f t="shared" si="28"/>
        <v>1117114531E8</v>
      </c>
      <c r="B917" s="1" t="s">
        <v>28</v>
      </c>
      <c r="C917" s="1" t="s">
        <v>29</v>
      </c>
      <c r="D917" s="1" t="s">
        <v>30</v>
      </c>
      <c r="E917" s="1" t="s">
        <v>31</v>
      </c>
      <c r="F917" s="1" t="s">
        <v>4768</v>
      </c>
      <c r="G917" s="1" t="s">
        <v>4769</v>
      </c>
      <c r="H917" s="1" t="s">
        <v>1183</v>
      </c>
      <c r="I917" s="1" t="s">
        <v>4770</v>
      </c>
      <c r="J917" s="1" t="s">
        <v>4874</v>
      </c>
      <c r="K917" s="1" t="s">
        <v>32</v>
      </c>
      <c r="L917" s="1" t="s">
        <v>32</v>
      </c>
      <c r="M917" s="1" t="s">
        <v>45</v>
      </c>
      <c r="N917" s="1" t="s">
        <v>66</v>
      </c>
      <c r="O917" s="1" t="s">
        <v>4875</v>
      </c>
      <c r="P917" s="1" t="s">
        <v>168</v>
      </c>
      <c r="Q917" s="1" t="s">
        <v>331</v>
      </c>
      <c r="R917" s="1" t="s">
        <v>399</v>
      </c>
      <c r="S917" s="1" t="str">
        <f t="shared" si="29"/>
        <v>CHURA LLANOS, RAUL</v>
      </c>
      <c r="T917" s="1" t="s">
        <v>69</v>
      </c>
      <c r="U917" s="1" t="s">
        <v>51</v>
      </c>
      <c r="V917" s="1" t="s">
        <v>52</v>
      </c>
      <c r="W917" s="1" t="s">
        <v>4876</v>
      </c>
      <c r="X917" s="3">
        <v>26254</v>
      </c>
      <c r="Y917" s="1" t="s">
        <v>4877</v>
      </c>
      <c r="Z917" s="3">
        <v>42795</v>
      </c>
      <c r="AA917" s="3">
        <v>43100</v>
      </c>
      <c r="AB917" s="1" t="s">
        <v>324</v>
      </c>
      <c r="AC917" s="1" t="s">
        <v>71</v>
      </c>
      <c r="AD917" s="1" t="s">
        <v>43</v>
      </c>
    </row>
    <row r="918" spans="1:30" x14ac:dyDescent="0.2">
      <c r="A918" s="1" t="str">
        <f t="shared" si="28"/>
        <v>1117114531E8</v>
      </c>
      <c r="B918" s="1" t="s">
        <v>28</v>
      </c>
      <c r="C918" s="1" t="s">
        <v>29</v>
      </c>
      <c r="D918" s="1" t="s">
        <v>30</v>
      </c>
      <c r="E918" s="1" t="s">
        <v>31</v>
      </c>
      <c r="F918" s="1" t="s">
        <v>4768</v>
      </c>
      <c r="G918" s="1" t="s">
        <v>4769</v>
      </c>
      <c r="H918" s="1" t="s">
        <v>1183</v>
      </c>
      <c r="I918" s="1" t="s">
        <v>4770</v>
      </c>
      <c r="J918" s="1" t="s">
        <v>4874</v>
      </c>
      <c r="K918" s="1" t="s">
        <v>32</v>
      </c>
      <c r="L918" s="1" t="s">
        <v>32</v>
      </c>
      <c r="M918" s="1" t="s">
        <v>45</v>
      </c>
      <c r="N918" s="1" t="s">
        <v>46</v>
      </c>
      <c r="O918" s="1" t="s">
        <v>56</v>
      </c>
      <c r="P918" s="1" t="s">
        <v>190</v>
      </c>
      <c r="Q918" s="1" t="s">
        <v>75</v>
      </c>
      <c r="R918" s="1" t="s">
        <v>4805</v>
      </c>
      <c r="S918" s="1" t="str">
        <f t="shared" si="29"/>
        <v>ENRIQUEZ TAVERA, ANA JOSUE</v>
      </c>
      <c r="T918" s="1" t="s">
        <v>50</v>
      </c>
      <c r="U918" s="1" t="s">
        <v>51</v>
      </c>
      <c r="V918" s="1" t="s">
        <v>891</v>
      </c>
      <c r="W918" s="1" t="s">
        <v>4806</v>
      </c>
      <c r="X918" s="3">
        <v>21429</v>
      </c>
      <c r="Y918" s="1" t="s">
        <v>4807</v>
      </c>
      <c r="Z918" s="3">
        <v>42795</v>
      </c>
      <c r="AA918" s="3">
        <v>43100</v>
      </c>
      <c r="AB918" s="1" t="s">
        <v>41</v>
      </c>
      <c r="AC918" s="1" t="s">
        <v>42</v>
      </c>
      <c r="AD918" s="1" t="s">
        <v>43</v>
      </c>
    </row>
    <row r="919" spans="1:30" x14ac:dyDescent="0.2">
      <c r="A919" s="1" t="str">
        <f t="shared" si="28"/>
        <v>1117114531E9</v>
      </c>
      <c r="B919" s="1" t="s">
        <v>28</v>
      </c>
      <c r="C919" s="1" t="s">
        <v>29</v>
      </c>
      <c r="D919" s="1" t="s">
        <v>30</v>
      </c>
      <c r="E919" s="1" t="s">
        <v>31</v>
      </c>
      <c r="F919" s="1" t="s">
        <v>4768</v>
      </c>
      <c r="G919" s="1" t="s">
        <v>4769</v>
      </c>
      <c r="H919" s="1" t="s">
        <v>1183</v>
      </c>
      <c r="I919" s="1" t="s">
        <v>4770</v>
      </c>
      <c r="J919" s="1" t="s">
        <v>4878</v>
      </c>
      <c r="K919" s="1" t="s">
        <v>32</v>
      </c>
      <c r="L919" s="1" t="s">
        <v>32</v>
      </c>
      <c r="M919" s="1" t="s">
        <v>45</v>
      </c>
      <c r="N919" s="1" t="s">
        <v>46</v>
      </c>
      <c r="O919" s="1" t="s">
        <v>56</v>
      </c>
      <c r="P919" s="1" t="s">
        <v>558</v>
      </c>
      <c r="Q919" s="1" t="s">
        <v>134</v>
      </c>
      <c r="R919" s="1" t="s">
        <v>955</v>
      </c>
      <c r="S919" s="1" t="str">
        <f t="shared" si="29"/>
        <v>ESCALANTE FLORES, FRANCISCO</v>
      </c>
      <c r="T919" s="1" t="s">
        <v>50</v>
      </c>
      <c r="U919" s="1" t="s">
        <v>51</v>
      </c>
      <c r="V919" s="1" t="s">
        <v>52</v>
      </c>
      <c r="W919" s="1" t="s">
        <v>4879</v>
      </c>
      <c r="X919" s="3">
        <v>21025</v>
      </c>
      <c r="Y919" s="1" t="s">
        <v>4880</v>
      </c>
      <c r="AB919" s="1" t="s">
        <v>41</v>
      </c>
      <c r="AC919" s="1" t="s">
        <v>42</v>
      </c>
      <c r="AD919" s="1" t="s">
        <v>43</v>
      </c>
    </row>
    <row r="920" spans="1:30" x14ac:dyDescent="0.2">
      <c r="A920" s="1" t="str">
        <f t="shared" si="28"/>
        <v>1117114541E0</v>
      </c>
      <c r="B920" s="1" t="s">
        <v>28</v>
      </c>
      <c r="C920" s="1" t="s">
        <v>29</v>
      </c>
      <c r="D920" s="1" t="s">
        <v>30</v>
      </c>
      <c r="E920" s="1" t="s">
        <v>31</v>
      </c>
      <c r="F920" s="1" t="s">
        <v>4768</v>
      </c>
      <c r="G920" s="1" t="s">
        <v>4769</v>
      </c>
      <c r="H920" s="1" t="s">
        <v>1183</v>
      </c>
      <c r="I920" s="1" t="s">
        <v>4770</v>
      </c>
      <c r="J920" s="1" t="s">
        <v>4881</v>
      </c>
      <c r="K920" s="1" t="s">
        <v>32</v>
      </c>
      <c r="L920" s="1" t="s">
        <v>32</v>
      </c>
      <c r="M920" s="1" t="s">
        <v>45</v>
      </c>
      <c r="N920" s="1" t="s">
        <v>46</v>
      </c>
      <c r="O920" s="1" t="s">
        <v>56</v>
      </c>
      <c r="P920" s="1" t="s">
        <v>146</v>
      </c>
      <c r="Q920" s="1" t="s">
        <v>560</v>
      </c>
      <c r="R920" s="1" t="s">
        <v>230</v>
      </c>
      <c r="S920" s="1" t="str">
        <f t="shared" si="29"/>
        <v>GONZALES VILLALTA, LUZ MARINA</v>
      </c>
      <c r="T920" s="1" t="s">
        <v>50</v>
      </c>
      <c r="U920" s="1" t="s">
        <v>51</v>
      </c>
      <c r="V920" s="1" t="s">
        <v>52</v>
      </c>
      <c r="W920" s="1" t="s">
        <v>4882</v>
      </c>
      <c r="X920" s="3">
        <v>21992</v>
      </c>
      <c r="Y920" s="1" t="s">
        <v>4883</v>
      </c>
      <c r="AB920" s="1" t="s">
        <v>41</v>
      </c>
      <c r="AC920" s="1" t="s">
        <v>42</v>
      </c>
      <c r="AD920" s="1" t="s">
        <v>43</v>
      </c>
    </row>
    <row r="921" spans="1:30" x14ac:dyDescent="0.2">
      <c r="A921" s="1" t="str">
        <f t="shared" si="28"/>
        <v>1117114541E1</v>
      </c>
      <c r="B921" s="1" t="s">
        <v>28</v>
      </c>
      <c r="C921" s="1" t="s">
        <v>29</v>
      </c>
      <c r="D921" s="1" t="s">
        <v>30</v>
      </c>
      <c r="E921" s="1" t="s">
        <v>31</v>
      </c>
      <c r="F921" s="1" t="s">
        <v>4768</v>
      </c>
      <c r="G921" s="1" t="s">
        <v>4769</v>
      </c>
      <c r="H921" s="1" t="s">
        <v>1183</v>
      </c>
      <c r="I921" s="1" t="s">
        <v>4770</v>
      </c>
      <c r="J921" s="1" t="s">
        <v>4884</v>
      </c>
      <c r="K921" s="1" t="s">
        <v>32</v>
      </c>
      <c r="L921" s="1" t="s">
        <v>32</v>
      </c>
      <c r="M921" s="1" t="s">
        <v>45</v>
      </c>
      <c r="N921" s="1" t="s">
        <v>46</v>
      </c>
      <c r="O921" s="1" t="s">
        <v>56</v>
      </c>
      <c r="P921" s="1" t="s">
        <v>134</v>
      </c>
      <c r="Q921" s="1" t="s">
        <v>4885</v>
      </c>
      <c r="R921" s="1" t="s">
        <v>771</v>
      </c>
      <c r="S921" s="1" t="str">
        <f t="shared" si="29"/>
        <v>FLORES AIVAR, LEONOR</v>
      </c>
      <c r="T921" s="1" t="s">
        <v>55</v>
      </c>
      <c r="U921" s="1" t="s">
        <v>51</v>
      </c>
      <c r="V921" s="1" t="s">
        <v>52</v>
      </c>
      <c r="W921" s="1" t="s">
        <v>4886</v>
      </c>
      <c r="X921" s="3">
        <v>19669</v>
      </c>
      <c r="Y921" s="1" t="s">
        <v>4887</v>
      </c>
      <c r="AB921" s="1" t="s">
        <v>41</v>
      </c>
      <c r="AC921" s="1" t="s">
        <v>42</v>
      </c>
      <c r="AD921" s="1" t="s">
        <v>43</v>
      </c>
    </row>
    <row r="922" spans="1:30" x14ac:dyDescent="0.2">
      <c r="A922" s="1" t="str">
        <f t="shared" si="28"/>
        <v>1117114541E2</v>
      </c>
      <c r="B922" s="1" t="s">
        <v>28</v>
      </c>
      <c r="C922" s="1" t="s">
        <v>29</v>
      </c>
      <c r="D922" s="1" t="s">
        <v>30</v>
      </c>
      <c r="E922" s="1" t="s">
        <v>31</v>
      </c>
      <c r="F922" s="1" t="s">
        <v>4768</v>
      </c>
      <c r="G922" s="1" t="s">
        <v>4769</v>
      </c>
      <c r="H922" s="1" t="s">
        <v>1183</v>
      </c>
      <c r="I922" s="1" t="s">
        <v>4770</v>
      </c>
      <c r="J922" s="1" t="s">
        <v>4888</v>
      </c>
      <c r="K922" s="1" t="s">
        <v>32</v>
      </c>
      <c r="L922" s="1" t="s">
        <v>32</v>
      </c>
      <c r="M922" s="1" t="s">
        <v>45</v>
      </c>
      <c r="N922" s="1" t="s">
        <v>46</v>
      </c>
      <c r="O922" s="1" t="s">
        <v>56</v>
      </c>
      <c r="P922" s="1" t="s">
        <v>134</v>
      </c>
      <c r="Q922" s="1" t="s">
        <v>226</v>
      </c>
      <c r="R922" s="1" t="s">
        <v>4889</v>
      </c>
      <c r="S922" s="1" t="str">
        <f t="shared" si="29"/>
        <v>FLORES CATACORA, FRIDA PETRONILA</v>
      </c>
      <c r="T922" s="1" t="s">
        <v>50</v>
      </c>
      <c r="U922" s="1" t="s">
        <v>51</v>
      </c>
      <c r="V922" s="1" t="s">
        <v>52</v>
      </c>
      <c r="W922" s="1" t="s">
        <v>4890</v>
      </c>
      <c r="X922" s="3">
        <v>21477</v>
      </c>
      <c r="Y922" s="1" t="s">
        <v>4891</v>
      </c>
      <c r="AB922" s="1" t="s">
        <v>41</v>
      </c>
      <c r="AC922" s="1" t="s">
        <v>42</v>
      </c>
      <c r="AD922" s="1" t="s">
        <v>43</v>
      </c>
    </row>
    <row r="923" spans="1:30" x14ac:dyDescent="0.2">
      <c r="A923" s="1" t="str">
        <f t="shared" si="28"/>
        <v>1117114541E3</v>
      </c>
      <c r="B923" s="1" t="s">
        <v>28</v>
      </c>
      <c r="C923" s="1" t="s">
        <v>29</v>
      </c>
      <c r="D923" s="1" t="s">
        <v>30</v>
      </c>
      <c r="E923" s="1" t="s">
        <v>31</v>
      </c>
      <c r="F923" s="1" t="s">
        <v>4768</v>
      </c>
      <c r="G923" s="1" t="s">
        <v>4769</v>
      </c>
      <c r="H923" s="1" t="s">
        <v>1183</v>
      </c>
      <c r="I923" s="1" t="s">
        <v>4770</v>
      </c>
      <c r="J923" s="1" t="s">
        <v>4892</v>
      </c>
      <c r="K923" s="1" t="s">
        <v>32</v>
      </c>
      <c r="L923" s="1" t="s">
        <v>32</v>
      </c>
      <c r="M923" s="1" t="s">
        <v>45</v>
      </c>
      <c r="N923" s="1" t="s">
        <v>46</v>
      </c>
      <c r="O923" s="1" t="s">
        <v>4893</v>
      </c>
      <c r="P923" s="1" t="s">
        <v>317</v>
      </c>
      <c r="Q923" s="1" t="s">
        <v>327</v>
      </c>
      <c r="R923" s="1" t="s">
        <v>4894</v>
      </c>
      <c r="S923" s="1" t="str">
        <f t="shared" si="29"/>
        <v>ZEA MALLEA, ELIZABETH MARIANELA</v>
      </c>
      <c r="T923" s="1" t="s">
        <v>69</v>
      </c>
      <c r="U923" s="1" t="s">
        <v>51</v>
      </c>
      <c r="V923" s="1" t="s">
        <v>52</v>
      </c>
      <c r="W923" s="1" t="s">
        <v>4895</v>
      </c>
      <c r="X923" s="3">
        <v>23480</v>
      </c>
      <c r="Y923" s="1" t="s">
        <v>4896</v>
      </c>
      <c r="AB923" s="1" t="s">
        <v>41</v>
      </c>
      <c r="AC923" s="1" t="s">
        <v>42</v>
      </c>
      <c r="AD923" s="1" t="s">
        <v>43</v>
      </c>
    </row>
    <row r="924" spans="1:30" x14ac:dyDescent="0.2">
      <c r="A924" s="1" t="str">
        <f t="shared" si="28"/>
        <v>1117114541E6</v>
      </c>
      <c r="B924" s="1" t="s">
        <v>28</v>
      </c>
      <c r="C924" s="1" t="s">
        <v>29</v>
      </c>
      <c r="D924" s="1" t="s">
        <v>30</v>
      </c>
      <c r="E924" s="1" t="s">
        <v>31</v>
      </c>
      <c r="F924" s="1" t="s">
        <v>4768</v>
      </c>
      <c r="G924" s="1" t="s">
        <v>4769</v>
      </c>
      <c r="H924" s="1" t="s">
        <v>1183</v>
      </c>
      <c r="I924" s="1" t="s">
        <v>4770</v>
      </c>
      <c r="J924" s="1" t="s">
        <v>4897</v>
      </c>
      <c r="K924" s="1" t="s">
        <v>32</v>
      </c>
      <c r="L924" s="1" t="s">
        <v>32</v>
      </c>
      <c r="M924" s="1" t="s">
        <v>45</v>
      </c>
      <c r="N924" s="1" t="s">
        <v>46</v>
      </c>
      <c r="O924" s="1" t="s">
        <v>56</v>
      </c>
      <c r="P924" s="1" t="s">
        <v>134</v>
      </c>
      <c r="Q924" s="1" t="s">
        <v>82</v>
      </c>
      <c r="R924" s="1" t="s">
        <v>4898</v>
      </c>
      <c r="S924" s="1" t="str">
        <f t="shared" si="29"/>
        <v>FLORES QUISPE, IVAN JOEL</v>
      </c>
      <c r="T924" s="1" t="s">
        <v>55</v>
      </c>
      <c r="U924" s="1" t="s">
        <v>51</v>
      </c>
      <c r="V924" s="1" t="s">
        <v>4899</v>
      </c>
      <c r="W924" s="1" t="s">
        <v>4900</v>
      </c>
      <c r="X924" s="3">
        <v>25050</v>
      </c>
      <c r="Y924" s="1" t="s">
        <v>4901</v>
      </c>
      <c r="Z924" s="3">
        <v>42370</v>
      </c>
      <c r="AA924" s="3">
        <v>43465</v>
      </c>
      <c r="AB924" s="1" t="s">
        <v>41</v>
      </c>
      <c r="AC924" s="1" t="s">
        <v>42</v>
      </c>
      <c r="AD924" s="1" t="s">
        <v>43</v>
      </c>
    </row>
    <row r="925" spans="1:30" x14ac:dyDescent="0.2">
      <c r="A925" s="1" t="str">
        <f t="shared" si="28"/>
        <v>1117114541E6</v>
      </c>
      <c r="B925" s="1" t="s">
        <v>28</v>
      </c>
      <c r="C925" s="1" t="s">
        <v>29</v>
      </c>
      <c r="D925" s="1" t="s">
        <v>30</v>
      </c>
      <c r="E925" s="1" t="s">
        <v>31</v>
      </c>
      <c r="F925" s="1" t="s">
        <v>4768</v>
      </c>
      <c r="G925" s="1" t="s">
        <v>4769</v>
      </c>
      <c r="H925" s="1" t="s">
        <v>1183</v>
      </c>
      <c r="I925" s="1" t="s">
        <v>4770</v>
      </c>
      <c r="J925" s="1" t="s">
        <v>4897</v>
      </c>
      <c r="K925" s="1" t="s">
        <v>32</v>
      </c>
      <c r="L925" s="1" t="s">
        <v>32</v>
      </c>
      <c r="M925" s="1" t="s">
        <v>45</v>
      </c>
      <c r="N925" s="1" t="s">
        <v>66</v>
      </c>
      <c r="O925" s="1" t="s">
        <v>4902</v>
      </c>
      <c r="P925" s="1" t="s">
        <v>139</v>
      </c>
      <c r="Q925" s="1" t="s">
        <v>83</v>
      </c>
      <c r="R925" s="1" t="s">
        <v>4903</v>
      </c>
      <c r="S925" s="1" t="str">
        <f t="shared" si="29"/>
        <v>MACHACA CONDORI, ROGER DONATO</v>
      </c>
      <c r="T925" s="1" t="s">
        <v>69</v>
      </c>
      <c r="U925" s="1" t="s">
        <v>51</v>
      </c>
      <c r="V925" s="1" t="s">
        <v>52</v>
      </c>
      <c r="W925" s="1" t="s">
        <v>4904</v>
      </c>
      <c r="X925" s="3">
        <v>30655</v>
      </c>
      <c r="Y925" s="1" t="s">
        <v>4905</v>
      </c>
      <c r="Z925" s="3">
        <v>42795</v>
      </c>
      <c r="AA925" s="3">
        <v>43100</v>
      </c>
      <c r="AB925" s="1" t="s">
        <v>324</v>
      </c>
      <c r="AC925" s="1" t="s">
        <v>71</v>
      </c>
      <c r="AD925" s="1" t="s">
        <v>43</v>
      </c>
    </row>
    <row r="926" spans="1:30" x14ac:dyDescent="0.2">
      <c r="A926" s="1" t="str">
        <f t="shared" si="28"/>
        <v>1117114541E9</v>
      </c>
      <c r="B926" s="1" t="s">
        <v>28</v>
      </c>
      <c r="C926" s="1" t="s">
        <v>29</v>
      </c>
      <c r="D926" s="1" t="s">
        <v>30</v>
      </c>
      <c r="E926" s="1" t="s">
        <v>31</v>
      </c>
      <c r="F926" s="1" t="s">
        <v>4768</v>
      </c>
      <c r="G926" s="1" t="s">
        <v>4769</v>
      </c>
      <c r="H926" s="1" t="s">
        <v>1183</v>
      </c>
      <c r="I926" s="1" t="s">
        <v>4770</v>
      </c>
      <c r="J926" s="1" t="s">
        <v>4906</v>
      </c>
      <c r="K926" s="1" t="s">
        <v>32</v>
      </c>
      <c r="L926" s="1" t="s">
        <v>32</v>
      </c>
      <c r="M926" s="1" t="s">
        <v>45</v>
      </c>
      <c r="N926" s="1" t="s">
        <v>46</v>
      </c>
      <c r="O926" s="1" t="s">
        <v>56</v>
      </c>
      <c r="P926" s="1" t="s">
        <v>146</v>
      </c>
      <c r="Q926" s="1" t="s">
        <v>165</v>
      </c>
      <c r="R926" s="1" t="s">
        <v>4794</v>
      </c>
      <c r="S926" s="1" t="str">
        <f t="shared" si="29"/>
        <v>GONZALES PEREZ, CIRO WALTHER</v>
      </c>
      <c r="T926" s="1" t="s">
        <v>63</v>
      </c>
      <c r="U926" s="1" t="s">
        <v>51</v>
      </c>
      <c r="V926" s="1" t="s">
        <v>891</v>
      </c>
      <c r="W926" s="1" t="s">
        <v>4795</v>
      </c>
      <c r="X926" s="3">
        <v>24815</v>
      </c>
      <c r="Y926" s="1" t="s">
        <v>4796</v>
      </c>
      <c r="Z926" s="3">
        <v>42795</v>
      </c>
      <c r="AA926" s="3">
        <v>43100</v>
      </c>
      <c r="AB926" s="1" t="s">
        <v>41</v>
      </c>
      <c r="AC926" s="1" t="s">
        <v>42</v>
      </c>
      <c r="AD926" s="1" t="s">
        <v>43</v>
      </c>
    </row>
    <row r="927" spans="1:30" x14ac:dyDescent="0.2">
      <c r="A927" s="1" t="str">
        <f t="shared" si="28"/>
        <v>1117114541E9</v>
      </c>
      <c r="B927" s="1" t="s">
        <v>28</v>
      </c>
      <c r="C927" s="1" t="s">
        <v>29</v>
      </c>
      <c r="D927" s="1" t="s">
        <v>30</v>
      </c>
      <c r="E927" s="1" t="s">
        <v>31</v>
      </c>
      <c r="F927" s="1" t="s">
        <v>4768</v>
      </c>
      <c r="G927" s="1" t="s">
        <v>4769</v>
      </c>
      <c r="H927" s="1" t="s">
        <v>1183</v>
      </c>
      <c r="I927" s="1" t="s">
        <v>4770</v>
      </c>
      <c r="J927" s="1" t="s">
        <v>4906</v>
      </c>
      <c r="K927" s="1" t="s">
        <v>32</v>
      </c>
      <c r="L927" s="1" t="s">
        <v>32</v>
      </c>
      <c r="M927" s="1" t="s">
        <v>45</v>
      </c>
      <c r="N927" s="1" t="s">
        <v>66</v>
      </c>
      <c r="O927" s="1" t="s">
        <v>4907</v>
      </c>
      <c r="P927" s="1" t="s">
        <v>173</v>
      </c>
      <c r="Q927" s="1" t="s">
        <v>946</v>
      </c>
      <c r="R927" s="1" t="s">
        <v>4908</v>
      </c>
      <c r="S927" s="1" t="str">
        <f t="shared" si="29"/>
        <v>YUCRA JALLO, MIGUEL EUGENIO</v>
      </c>
      <c r="T927" s="1" t="s">
        <v>69</v>
      </c>
      <c r="U927" s="1" t="s">
        <v>51</v>
      </c>
      <c r="V927" s="1" t="s">
        <v>52</v>
      </c>
      <c r="W927" s="1" t="s">
        <v>4909</v>
      </c>
      <c r="X927" s="3">
        <v>26493</v>
      </c>
      <c r="Y927" s="1" t="s">
        <v>4910</v>
      </c>
      <c r="Z927" s="3">
        <v>42795</v>
      </c>
      <c r="AA927" s="3">
        <v>43100</v>
      </c>
      <c r="AB927" s="1" t="s">
        <v>324</v>
      </c>
      <c r="AC927" s="1" t="s">
        <v>71</v>
      </c>
      <c r="AD927" s="1" t="s">
        <v>43</v>
      </c>
    </row>
    <row r="928" spans="1:30" x14ac:dyDescent="0.2">
      <c r="A928" s="1" t="str">
        <f t="shared" si="28"/>
        <v>1117114551E0</v>
      </c>
      <c r="B928" s="1" t="s">
        <v>28</v>
      </c>
      <c r="C928" s="1" t="s">
        <v>29</v>
      </c>
      <c r="D928" s="1" t="s">
        <v>30</v>
      </c>
      <c r="E928" s="1" t="s">
        <v>31</v>
      </c>
      <c r="F928" s="1" t="s">
        <v>4768</v>
      </c>
      <c r="G928" s="1" t="s">
        <v>4769</v>
      </c>
      <c r="H928" s="1" t="s">
        <v>1183</v>
      </c>
      <c r="I928" s="1" t="s">
        <v>4770</v>
      </c>
      <c r="J928" s="1" t="s">
        <v>4911</v>
      </c>
      <c r="K928" s="1" t="s">
        <v>32</v>
      </c>
      <c r="L928" s="1" t="s">
        <v>32</v>
      </c>
      <c r="M928" s="1" t="s">
        <v>45</v>
      </c>
      <c r="N928" s="1" t="s">
        <v>46</v>
      </c>
      <c r="O928" s="1" t="s">
        <v>4912</v>
      </c>
      <c r="P928" s="1" t="s">
        <v>350</v>
      </c>
      <c r="Q928" s="1" t="s">
        <v>4913</v>
      </c>
      <c r="R928" s="1" t="s">
        <v>632</v>
      </c>
      <c r="S928" s="1" t="str">
        <f t="shared" si="29"/>
        <v>ZARATE QQUECHO, TEOFILA</v>
      </c>
      <c r="T928" s="1" t="s">
        <v>69</v>
      </c>
      <c r="U928" s="1" t="s">
        <v>51</v>
      </c>
      <c r="V928" s="1" t="s">
        <v>52</v>
      </c>
      <c r="W928" s="1" t="s">
        <v>4914</v>
      </c>
      <c r="X928" s="3">
        <v>24115</v>
      </c>
      <c r="Y928" s="1" t="s">
        <v>4915</v>
      </c>
      <c r="AB928" s="1" t="s">
        <v>41</v>
      </c>
      <c r="AC928" s="1" t="s">
        <v>42</v>
      </c>
      <c r="AD928" s="1" t="s">
        <v>43</v>
      </c>
    </row>
    <row r="929" spans="1:30" x14ac:dyDescent="0.2">
      <c r="A929" s="1" t="str">
        <f t="shared" si="28"/>
        <v>1117114551E4</v>
      </c>
      <c r="B929" s="1" t="s">
        <v>28</v>
      </c>
      <c r="C929" s="1" t="s">
        <v>29</v>
      </c>
      <c r="D929" s="1" t="s">
        <v>30</v>
      </c>
      <c r="E929" s="1" t="s">
        <v>31</v>
      </c>
      <c r="F929" s="1" t="s">
        <v>4768</v>
      </c>
      <c r="G929" s="1" t="s">
        <v>4769</v>
      </c>
      <c r="H929" s="1" t="s">
        <v>1183</v>
      </c>
      <c r="I929" s="1" t="s">
        <v>4770</v>
      </c>
      <c r="J929" s="1" t="s">
        <v>4916</v>
      </c>
      <c r="K929" s="1" t="s">
        <v>32</v>
      </c>
      <c r="L929" s="1" t="s">
        <v>32</v>
      </c>
      <c r="M929" s="1" t="s">
        <v>45</v>
      </c>
      <c r="N929" s="1" t="s">
        <v>46</v>
      </c>
      <c r="O929" s="1" t="s">
        <v>56</v>
      </c>
      <c r="P929" s="1" t="s">
        <v>114</v>
      </c>
      <c r="Q929" s="1" t="s">
        <v>177</v>
      </c>
      <c r="R929" s="1" t="s">
        <v>690</v>
      </c>
      <c r="S929" s="1" t="str">
        <f t="shared" si="29"/>
        <v>MAMANI ORTEGA, TEOFILO</v>
      </c>
      <c r="T929" s="1" t="s">
        <v>50</v>
      </c>
      <c r="U929" s="1" t="s">
        <v>51</v>
      </c>
      <c r="V929" s="1" t="s">
        <v>52</v>
      </c>
      <c r="W929" s="1" t="s">
        <v>4917</v>
      </c>
      <c r="X929" s="3">
        <v>22763</v>
      </c>
      <c r="Y929" s="1" t="s">
        <v>4918</v>
      </c>
      <c r="AB929" s="1" t="s">
        <v>41</v>
      </c>
      <c r="AC929" s="1" t="s">
        <v>42</v>
      </c>
      <c r="AD929" s="1" t="s">
        <v>43</v>
      </c>
    </row>
    <row r="930" spans="1:30" x14ac:dyDescent="0.2">
      <c r="A930" s="1" t="str">
        <f t="shared" si="28"/>
        <v>1117114551E6</v>
      </c>
      <c r="B930" s="1" t="s">
        <v>28</v>
      </c>
      <c r="C930" s="1" t="s">
        <v>29</v>
      </c>
      <c r="D930" s="1" t="s">
        <v>30</v>
      </c>
      <c r="E930" s="1" t="s">
        <v>31</v>
      </c>
      <c r="F930" s="1" t="s">
        <v>4768</v>
      </c>
      <c r="G930" s="1" t="s">
        <v>4769</v>
      </c>
      <c r="H930" s="1" t="s">
        <v>1183</v>
      </c>
      <c r="I930" s="1" t="s">
        <v>4770</v>
      </c>
      <c r="J930" s="1" t="s">
        <v>4919</v>
      </c>
      <c r="K930" s="1" t="s">
        <v>32</v>
      </c>
      <c r="L930" s="1" t="s">
        <v>32</v>
      </c>
      <c r="M930" s="1" t="s">
        <v>45</v>
      </c>
      <c r="N930" s="1" t="s">
        <v>46</v>
      </c>
      <c r="O930" s="1" t="s">
        <v>56</v>
      </c>
      <c r="P930" s="1" t="s">
        <v>268</v>
      </c>
      <c r="Q930" s="1" t="s">
        <v>134</v>
      </c>
      <c r="R930" s="1" t="s">
        <v>230</v>
      </c>
      <c r="S930" s="1" t="str">
        <f t="shared" si="29"/>
        <v>MAQUERA FLORES, LUZ MARINA</v>
      </c>
      <c r="T930" s="1" t="s">
        <v>50</v>
      </c>
      <c r="U930" s="1" t="s">
        <v>51</v>
      </c>
      <c r="V930" s="1" t="s">
        <v>52</v>
      </c>
      <c r="W930" s="1" t="s">
        <v>4920</v>
      </c>
      <c r="X930" s="3">
        <v>21861</v>
      </c>
      <c r="Y930" s="1" t="s">
        <v>4921</v>
      </c>
      <c r="AB930" s="1" t="s">
        <v>41</v>
      </c>
      <c r="AC930" s="1" t="s">
        <v>42</v>
      </c>
      <c r="AD930" s="1" t="s">
        <v>43</v>
      </c>
    </row>
    <row r="931" spans="1:30" x14ac:dyDescent="0.2">
      <c r="A931" s="1" t="str">
        <f t="shared" si="28"/>
        <v>1117114551E7</v>
      </c>
      <c r="B931" s="1" t="s">
        <v>28</v>
      </c>
      <c r="C931" s="1" t="s">
        <v>29</v>
      </c>
      <c r="D931" s="1" t="s">
        <v>30</v>
      </c>
      <c r="E931" s="1" t="s">
        <v>31</v>
      </c>
      <c r="F931" s="1" t="s">
        <v>4768</v>
      </c>
      <c r="G931" s="1" t="s">
        <v>4769</v>
      </c>
      <c r="H931" s="1" t="s">
        <v>1183</v>
      </c>
      <c r="I931" s="1" t="s">
        <v>4770</v>
      </c>
      <c r="J931" s="1" t="s">
        <v>4922</v>
      </c>
      <c r="K931" s="1" t="s">
        <v>32</v>
      </c>
      <c r="L931" s="1" t="s">
        <v>32</v>
      </c>
      <c r="M931" s="1" t="s">
        <v>45</v>
      </c>
      <c r="N931" s="1" t="s">
        <v>46</v>
      </c>
      <c r="O931" s="1" t="s">
        <v>56</v>
      </c>
      <c r="P931" s="1" t="s">
        <v>177</v>
      </c>
      <c r="Q931" s="1" t="s">
        <v>114</v>
      </c>
      <c r="R931" s="1" t="s">
        <v>982</v>
      </c>
      <c r="S931" s="1" t="str">
        <f t="shared" si="29"/>
        <v>ORTEGA MAMANI, ELVIRA</v>
      </c>
      <c r="T931" s="1" t="s">
        <v>50</v>
      </c>
      <c r="U931" s="1" t="s">
        <v>51</v>
      </c>
      <c r="V931" s="1" t="s">
        <v>52</v>
      </c>
      <c r="W931" s="1" t="s">
        <v>4923</v>
      </c>
      <c r="X931" s="3">
        <v>19866</v>
      </c>
      <c r="Y931" s="1" t="s">
        <v>4924</v>
      </c>
      <c r="AB931" s="1" t="s">
        <v>41</v>
      </c>
      <c r="AC931" s="1" t="s">
        <v>42</v>
      </c>
      <c r="AD931" s="1" t="s">
        <v>43</v>
      </c>
    </row>
    <row r="932" spans="1:30" x14ac:dyDescent="0.2">
      <c r="A932" s="1" t="str">
        <f t="shared" si="28"/>
        <v>1117114551E9</v>
      </c>
      <c r="B932" s="1" t="s">
        <v>28</v>
      </c>
      <c r="C932" s="1" t="s">
        <v>29</v>
      </c>
      <c r="D932" s="1" t="s">
        <v>30</v>
      </c>
      <c r="E932" s="1" t="s">
        <v>31</v>
      </c>
      <c r="F932" s="1" t="s">
        <v>4768</v>
      </c>
      <c r="G932" s="1" t="s">
        <v>4769</v>
      </c>
      <c r="H932" s="1" t="s">
        <v>1183</v>
      </c>
      <c r="I932" s="1" t="s">
        <v>4770</v>
      </c>
      <c r="J932" s="1" t="s">
        <v>4925</v>
      </c>
      <c r="K932" s="1" t="s">
        <v>32</v>
      </c>
      <c r="L932" s="1" t="s">
        <v>32</v>
      </c>
      <c r="M932" s="1" t="s">
        <v>45</v>
      </c>
      <c r="N932" s="1" t="s">
        <v>46</v>
      </c>
      <c r="O932" s="1" t="s">
        <v>56</v>
      </c>
      <c r="P932" s="1" t="s">
        <v>4926</v>
      </c>
      <c r="Q932" s="1" t="s">
        <v>407</v>
      </c>
      <c r="R932" s="1" t="s">
        <v>336</v>
      </c>
      <c r="S932" s="1" t="str">
        <f t="shared" si="29"/>
        <v>PACOVILCA ALEJO, MARUJA</v>
      </c>
      <c r="T932" s="1" t="s">
        <v>50</v>
      </c>
      <c r="U932" s="1" t="s">
        <v>51</v>
      </c>
      <c r="V932" s="1" t="s">
        <v>52</v>
      </c>
      <c r="W932" s="1" t="s">
        <v>4927</v>
      </c>
      <c r="X932" s="3">
        <v>22337</v>
      </c>
      <c r="Y932" s="1" t="s">
        <v>4928</v>
      </c>
      <c r="AB932" s="1" t="s">
        <v>41</v>
      </c>
      <c r="AC932" s="1" t="s">
        <v>42</v>
      </c>
      <c r="AD932" s="1" t="s">
        <v>43</v>
      </c>
    </row>
    <row r="933" spans="1:30" x14ac:dyDescent="0.2">
      <c r="A933" s="1" t="str">
        <f t="shared" si="28"/>
        <v>1117114561E1</v>
      </c>
      <c r="B933" s="1" t="s">
        <v>28</v>
      </c>
      <c r="C933" s="1" t="s">
        <v>29</v>
      </c>
      <c r="D933" s="1" t="s">
        <v>30</v>
      </c>
      <c r="E933" s="1" t="s">
        <v>31</v>
      </c>
      <c r="F933" s="1" t="s">
        <v>4768</v>
      </c>
      <c r="G933" s="1" t="s">
        <v>4769</v>
      </c>
      <c r="H933" s="1" t="s">
        <v>1183</v>
      </c>
      <c r="I933" s="1" t="s">
        <v>4770</v>
      </c>
      <c r="J933" s="1" t="s">
        <v>4929</v>
      </c>
      <c r="K933" s="1" t="s">
        <v>32</v>
      </c>
      <c r="L933" s="1" t="s">
        <v>32</v>
      </c>
      <c r="M933" s="1" t="s">
        <v>45</v>
      </c>
      <c r="N933" s="1" t="s">
        <v>46</v>
      </c>
      <c r="O933" s="1" t="s">
        <v>4930</v>
      </c>
      <c r="P933" s="1" t="s">
        <v>4931</v>
      </c>
      <c r="Q933" s="1" t="s">
        <v>114</v>
      </c>
      <c r="R933" s="1" t="s">
        <v>4932</v>
      </c>
      <c r="S933" s="1" t="str">
        <f t="shared" si="29"/>
        <v>VERGARA MAMANI, MASHIEL YUDY</v>
      </c>
      <c r="T933" s="1" t="s">
        <v>69</v>
      </c>
      <c r="U933" s="1" t="s">
        <v>51</v>
      </c>
      <c r="V933" s="1" t="s">
        <v>52</v>
      </c>
      <c r="W933" s="1" t="s">
        <v>4933</v>
      </c>
      <c r="X933" s="3">
        <v>26813</v>
      </c>
      <c r="Y933" s="1" t="s">
        <v>4934</v>
      </c>
      <c r="AB933" s="1" t="s">
        <v>41</v>
      </c>
      <c r="AC933" s="1" t="s">
        <v>42</v>
      </c>
      <c r="AD933" s="1" t="s">
        <v>43</v>
      </c>
    </row>
    <row r="934" spans="1:30" x14ac:dyDescent="0.2">
      <c r="A934" s="1" t="str">
        <f t="shared" si="28"/>
        <v>1117114561E2</v>
      </c>
      <c r="B934" s="1" t="s">
        <v>28</v>
      </c>
      <c r="C934" s="1" t="s">
        <v>29</v>
      </c>
      <c r="D934" s="1" t="s">
        <v>30</v>
      </c>
      <c r="E934" s="1" t="s">
        <v>31</v>
      </c>
      <c r="F934" s="1" t="s">
        <v>4768</v>
      </c>
      <c r="G934" s="1" t="s">
        <v>4769</v>
      </c>
      <c r="H934" s="1" t="s">
        <v>1183</v>
      </c>
      <c r="I934" s="1" t="s">
        <v>4770</v>
      </c>
      <c r="J934" s="1" t="s">
        <v>4935</v>
      </c>
      <c r="K934" s="1" t="s">
        <v>32</v>
      </c>
      <c r="L934" s="1" t="s">
        <v>32</v>
      </c>
      <c r="M934" s="1" t="s">
        <v>45</v>
      </c>
      <c r="N934" s="1" t="s">
        <v>46</v>
      </c>
      <c r="O934" s="1" t="s">
        <v>56</v>
      </c>
      <c r="P934" s="1" t="s">
        <v>165</v>
      </c>
      <c r="Q934" s="1" t="s">
        <v>832</v>
      </c>
      <c r="R934" s="1" t="s">
        <v>4936</v>
      </c>
      <c r="S934" s="1" t="str">
        <f t="shared" si="29"/>
        <v>PEREZ OLAGUIVEL, HUMBERTO ELISBAN</v>
      </c>
      <c r="T934" s="1" t="s">
        <v>50</v>
      </c>
      <c r="U934" s="1" t="s">
        <v>51</v>
      </c>
      <c r="V934" s="1" t="s">
        <v>52</v>
      </c>
      <c r="W934" s="1" t="s">
        <v>4937</v>
      </c>
      <c r="X934" s="3">
        <v>21850</v>
      </c>
      <c r="Y934" s="1" t="s">
        <v>4938</v>
      </c>
      <c r="AB934" s="1" t="s">
        <v>41</v>
      </c>
      <c r="AC934" s="1" t="s">
        <v>42</v>
      </c>
      <c r="AD934" s="1" t="s">
        <v>43</v>
      </c>
    </row>
    <row r="935" spans="1:30" x14ac:dyDescent="0.2">
      <c r="A935" s="1" t="str">
        <f t="shared" si="28"/>
        <v>1117114561E3</v>
      </c>
      <c r="B935" s="1" t="s">
        <v>28</v>
      </c>
      <c r="C935" s="1" t="s">
        <v>29</v>
      </c>
      <c r="D935" s="1" t="s">
        <v>30</v>
      </c>
      <c r="E935" s="1" t="s">
        <v>31</v>
      </c>
      <c r="F935" s="1" t="s">
        <v>4768</v>
      </c>
      <c r="G935" s="1" t="s">
        <v>4769</v>
      </c>
      <c r="H935" s="1" t="s">
        <v>1183</v>
      </c>
      <c r="I935" s="1" t="s">
        <v>4770</v>
      </c>
      <c r="J935" s="1" t="s">
        <v>4939</v>
      </c>
      <c r="K935" s="1" t="s">
        <v>32</v>
      </c>
      <c r="L935" s="1" t="s">
        <v>32</v>
      </c>
      <c r="M935" s="1" t="s">
        <v>45</v>
      </c>
      <c r="N935" s="1" t="s">
        <v>46</v>
      </c>
      <c r="O935" s="1" t="s">
        <v>56</v>
      </c>
      <c r="P935" s="1" t="s">
        <v>537</v>
      </c>
      <c r="Q935" s="1" t="s">
        <v>4940</v>
      </c>
      <c r="R935" s="1" t="s">
        <v>116</v>
      </c>
      <c r="S935" s="1" t="str">
        <f t="shared" si="29"/>
        <v>PINTO SILA, CARMEN</v>
      </c>
      <c r="T935" s="1" t="s">
        <v>50</v>
      </c>
      <c r="U935" s="1" t="s">
        <v>51</v>
      </c>
      <c r="V935" s="1" t="s">
        <v>52</v>
      </c>
      <c r="W935" s="1" t="s">
        <v>4941</v>
      </c>
      <c r="X935" s="3">
        <v>24642</v>
      </c>
      <c r="Y935" s="1" t="s">
        <v>4942</v>
      </c>
      <c r="AB935" s="1" t="s">
        <v>41</v>
      </c>
      <c r="AC935" s="1" t="s">
        <v>42</v>
      </c>
      <c r="AD935" s="1" t="s">
        <v>43</v>
      </c>
    </row>
    <row r="936" spans="1:30" x14ac:dyDescent="0.2">
      <c r="A936" s="1" t="str">
        <f t="shared" si="28"/>
        <v>1117114561E5</v>
      </c>
      <c r="B936" s="1" t="s">
        <v>28</v>
      </c>
      <c r="C936" s="1" t="s">
        <v>29</v>
      </c>
      <c r="D936" s="1" t="s">
        <v>30</v>
      </c>
      <c r="E936" s="1" t="s">
        <v>31</v>
      </c>
      <c r="F936" s="1" t="s">
        <v>4768</v>
      </c>
      <c r="G936" s="1" t="s">
        <v>4769</v>
      </c>
      <c r="H936" s="1" t="s">
        <v>1183</v>
      </c>
      <c r="I936" s="1" t="s">
        <v>4770</v>
      </c>
      <c r="J936" s="1" t="s">
        <v>4943</v>
      </c>
      <c r="K936" s="1" t="s">
        <v>32</v>
      </c>
      <c r="L936" s="1" t="s">
        <v>32</v>
      </c>
      <c r="M936" s="1" t="s">
        <v>45</v>
      </c>
      <c r="N936" s="1" t="s">
        <v>66</v>
      </c>
      <c r="O936" s="1" t="s">
        <v>4944</v>
      </c>
      <c r="P936" s="1" t="s">
        <v>1041</v>
      </c>
      <c r="Q936" s="1" t="s">
        <v>141</v>
      </c>
      <c r="R936" s="1" t="s">
        <v>4945</v>
      </c>
      <c r="S936" s="1" t="str">
        <f t="shared" si="29"/>
        <v>LLANQUI CRUZ, WILMER LUIS</v>
      </c>
      <c r="T936" s="1" t="s">
        <v>69</v>
      </c>
      <c r="U936" s="1" t="s">
        <v>51</v>
      </c>
      <c r="V936" s="1" t="s">
        <v>52</v>
      </c>
      <c r="W936" s="1" t="s">
        <v>4946</v>
      </c>
      <c r="X936" s="3">
        <v>27481</v>
      </c>
      <c r="Y936" s="1" t="s">
        <v>4947</v>
      </c>
      <c r="AB936" s="1" t="s">
        <v>41</v>
      </c>
      <c r="AC936" s="1" t="s">
        <v>71</v>
      </c>
      <c r="AD936" s="1" t="s">
        <v>43</v>
      </c>
    </row>
    <row r="937" spans="1:30" x14ac:dyDescent="0.2">
      <c r="A937" s="1" t="str">
        <f t="shared" si="28"/>
        <v>1117114561E6</v>
      </c>
      <c r="B937" s="1" t="s">
        <v>28</v>
      </c>
      <c r="C937" s="1" t="s">
        <v>29</v>
      </c>
      <c r="D937" s="1" t="s">
        <v>30</v>
      </c>
      <c r="E937" s="1" t="s">
        <v>31</v>
      </c>
      <c r="F937" s="1" t="s">
        <v>4768</v>
      </c>
      <c r="G937" s="1" t="s">
        <v>4769</v>
      </c>
      <c r="H937" s="1" t="s">
        <v>1183</v>
      </c>
      <c r="I937" s="1" t="s">
        <v>4770</v>
      </c>
      <c r="J937" s="1" t="s">
        <v>4948</v>
      </c>
      <c r="K937" s="1" t="s">
        <v>32</v>
      </c>
      <c r="L937" s="1" t="s">
        <v>32</v>
      </c>
      <c r="M937" s="1" t="s">
        <v>45</v>
      </c>
      <c r="N937" s="1" t="s">
        <v>46</v>
      </c>
      <c r="O937" s="1" t="s">
        <v>4949</v>
      </c>
      <c r="P937" s="1" t="s">
        <v>72</v>
      </c>
      <c r="Q937" s="1" t="s">
        <v>967</v>
      </c>
      <c r="R937" s="1" t="s">
        <v>4950</v>
      </c>
      <c r="S937" s="1" t="str">
        <f t="shared" si="29"/>
        <v>LOAYZA HILARI, IRMA DELIA</v>
      </c>
      <c r="T937" s="1" t="s">
        <v>50</v>
      </c>
      <c r="U937" s="1" t="s">
        <v>51</v>
      </c>
      <c r="V937" s="1" t="s">
        <v>52</v>
      </c>
      <c r="W937" s="1" t="s">
        <v>4951</v>
      </c>
      <c r="X937" s="3">
        <v>23140</v>
      </c>
      <c r="Y937" s="1" t="s">
        <v>4952</v>
      </c>
      <c r="AB937" s="1" t="s">
        <v>41</v>
      </c>
      <c r="AC937" s="1" t="s">
        <v>42</v>
      </c>
      <c r="AD937" s="1" t="s">
        <v>43</v>
      </c>
    </row>
    <row r="938" spans="1:30" x14ac:dyDescent="0.2">
      <c r="A938" s="1" t="str">
        <f t="shared" si="28"/>
        <v>1117114561E7</v>
      </c>
      <c r="B938" s="1" t="s">
        <v>28</v>
      </c>
      <c r="C938" s="1" t="s">
        <v>29</v>
      </c>
      <c r="D938" s="1" t="s">
        <v>30</v>
      </c>
      <c r="E938" s="1" t="s">
        <v>31</v>
      </c>
      <c r="F938" s="1" t="s">
        <v>4768</v>
      </c>
      <c r="G938" s="1" t="s">
        <v>4769</v>
      </c>
      <c r="H938" s="1" t="s">
        <v>1183</v>
      </c>
      <c r="I938" s="1" t="s">
        <v>4770</v>
      </c>
      <c r="J938" s="1" t="s">
        <v>4953</v>
      </c>
      <c r="K938" s="1" t="s">
        <v>32</v>
      </c>
      <c r="L938" s="1" t="s">
        <v>32</v>
      </c>
      <c r="M938" s="1" t="s">
        <v>45</v>
      </c>
      <c r="N938" s="1" t="s">
        <v>66</v>
      </c>
      <c r="O938" s="1" t="s">
        <v>4954</v>
      </c>
      <c r="P938" s="1" t="s">
        <v>173</v>
      </c>
      <c r="Q938" s="1" t="s">
        <v>1041</v>
      </c>
      <c r="R938" s="1" t="s">
        <v>878</v>
      </c>
      <c r="S938" s="1" t="str">
        <f t="shared" si="29"/>
        <v>YUCRA LLANQUI, SAMUEL</v>
      </c>
      <c r="T938" s="1" t="s">
        <v>69</v>
      </c>
      <c r="U938" s="1" t="s">
        <v>51</v>
      </c>
      <c r="V938" s="1" t="s">
        <v>52</v>
      </c>
      <c r="W938" s="1" t="s">
        <v>4955</v>
      </c>
      <c r="X938" s="3">
        <v>25935</v>
      </c>
      <c r="Y938" s="1" t="s">
        <v>4956</v>
      </c>
      <c r="Z938" s="3">
        <v>42795</v>
      </c>
      <c r="AA938" s="3">
        <v>43100</v>
      </c>
      <c r="AB938" s="1" t="s">
        <v>41</v>
      </c>
      <c r="AC938" s="1" t="s">
        <v>71</v>
      </c>
      <c r="AD938" s="1" t="s">
        <v>43</v>
      </c>
    </row>
    <row r="939" spans="1:30" x14ac:dyDescent="0.2">
      <c r="A939" s="1" t="str">
        <f t="shared" si="28"/>
        <v>1117114561E8</v>
      </c>
      <c r="B939" s="1" t="s">
        <v>28</v>
      </c>
      <c r="C939" s="1" t="s">
        <v>29</v>
      </c>
      <c r="D939" s="1" t="s">
        <v>30</v>
      </c>
      <c r="E939" s="1" t="s">
        <v>31</v>
      </c>
      <c r="F939" s="1" t="s">
        <v>4768</v>
      </c>
      <c r="G939" s="1" t="s">
        <v>4769</v>
      </c>
      <c r="H939" s="1" t="s">
        <v>1183</v>
      </c>
      <c r="I939" s="1" t="s">
        <v>4770</v>
      </c>
      <c r="J939" s="1" t="s">
        <v>4957</v>
      </c>
      <c r="K939" s="1" t="s">
        <v>32</v>
      </c>
      <c r="L939" s="1" t="s">
        <v>32</v>
      </c>
      <c r="M939" s="1" t="s">
        <v>45</v>
      </c>
      <c r="N939" s="1" t="s">
        <v>46</v>
      </c>
      <c r="O939" s="1" t="s">
        <v>4958</v>
      </c>
      <c r="P939" s="1" t="s">
        <v>154</v>
      </c>
      <c r="Q939" s="1" t="s">
        <v>83</v>
      </c>
      <c r="R939" s="1" t="s">
        <v>4959</v>
      </c>
      <c r="S939" s="1" t="str">
        <f t="shared" si="29"/>
        <v>BUTRON CONDORI, SAUL BALDOMERO</v>
      </c>
      <c r="T939" s="1" t="s">
        <v>55</v>
      </c>
      <c r="U939" s="1" t="s">
        <v>51</v>
      </c>
      <c r="V939" s="1" t="s">
        <v>52</v>
      </c>
      <c r="W939" s="1" t="s">
        <v>4960</v>
      </c>
      <c r="X939" s="3">
        <v>27381</v>
      </c>
      <c r="Y939" s="1" t="s">
        <v>4961</v>
      </c>
      <c r="AB939" s="1" t="s">
        <v>41</v>
      </c>
      <c r="AC939" s="1" t="s">
        <v>42</v>
      </c>
      <c r="AD939" s="1" t="s">
        <v>43</v>
      </c>
    </row>
    <row r="940" spans="1:30" x14ac:dyDescent="0.2">
      <c r="A940" s="1" t="str">
        <f t="shared" si="28"/>
        <v>1117114561E9</v>
      </c>
      <c r="B940" s="1" t="s">
        <v>28</v>
      </c>
      <c r="C940" s="1" t="s">
        <v>29</v>
      </c>
      <c r="D940" s="1" t="s">
        <v>30</v>
      </c>
      <c r="E940" s="1" t="s">
        <v>31</v>
      </c>
      <c r="F940" s="1" t="s">
        <v>4768</v>
      </c>
      <c r="G940" s="1" t="s">
        <v>4769</v>
      </c>
      <c r="H940" s="1" t="s">
        <v>1183</v>
      </c>
      <c r="I940" s="1" t="s">
        <v>4770</v>
      </c>
      <c r="J940" s="1" t="s">
        <v>4962</v>
      </c>
      <c r="K940" s="1" t="s">
        <v>32</v>
      </c>
      <c r="L940" s="1" t="s">
        <v>32</v>
      </c>
      <c r="M940" s="1" t="s">
        <v>45</v>
      </c>
      <c r="N940" s="1" t="s">
        <v>46</v>
      </c>
      <c r="O940" s="1" t="s">
        <v>56</v>
      </c>
      <c r="P940" s="1" t="s">
        <v>161</v>
      </c>
      <c r="Q940" s="1" t="s">
        <v>61</v>
      </c>
      <c r="R940" s="1" t="s">
        <v>580</v>
      </c>
      <c r="S940" s="1" t="str">
        <f t="shared" si="29"/>
        <v>RAMOS VILCA, ROSA ELENA</v>
      </c>
      <c r="T940" s="1" t="s">
        <v>55</v>
      </c>
      <c r="U940" s="1" t="s">
        <v>51</v>
      </c>
      <c r="V940" s="1" t="s">
        <v>52</v>
      </c>
      <c r="W940" s="1" t="s">
        <v>4963</v>
      </c>
      <c r="X940" s="3">
        <v>25884</v>
      </c>
      <c r="Y940" s="1" t="s">
        <v>4964</v>
      </c>
      <c r="AB940" s="1" t="s">
        <v>41</v>
      </c>
      <c r="AC940" s="1" t="s">
        <v>42</v>
      </c>
      <c r="AD940" s="1" t="s">
        <v>43</v>
      </c>
    </row>
    <row r="941" spans="1:30" x14ac:dyDescent="0.2">
      <c r="A941" s="1" t="str">
        <f t="shared" si="28"/>
        <v>1117114571E0</v>
      </c>
      <c r="B941" s="1" t="s">
        <v>28</v>
      </c>
      <c r="C941" s="1" t="s">
        <v>29</v>
      </c>
      <c r="D941" s="1" t="s">
        <v>30</v>
      </c>
      <c r="E941" s="1" t="s">
        <v>31</v>
      </c>
      <c r="F941" s="1" t="s">
        <v>4768</v>
      </c>
      <c r="G941" s="1" t="s">
        <v>4769</v>
      </c>
      <c r="H941" s="1" t="s">
        <v>1183</v>
      </c>
      <c r="I941" s="1" t="s">
        <v>4770</v>
      </c>
      <c r="J941" s="1" t="s">
        <v>4965</v>
      </c>
      <c r="K941" s="1" t="s">
        <v>32</v>
      </c>
      <c r="L941" s="1" t="s">
        <v>32</v>
      </c>
      <c r="M941" s="1" t="s">
        <v>45</v>
      </c>
      <c r="N941" s="1" t="s">
        <v>46</v>
      </c>
      <c r="O941" s="1" t="s">
        <v>56</v>
      </c>
      <c r="P941" s="1" t="s">
        <v>969</v>
      </c>
      <c r="Q941" s="1" t="s">
        <v>424</v>
      </c>
      <c r="R941" s="1" t="s">
        <v>4966</v>
      </c>
      <c r="S941" s="1" t="str">
        <f t="shared" si="29"/>
        <v>VACA LLANO, SATURNINO</v>
      </c>
      <c r="T941" s="1" t="s">
        <v>50</v>
      </c>
      <c r="U941" s="1" t="s">
        <v>51</v>
      </c>
      <c r="V941" s="1" t="s">
        <v>52</v>
      </c>
      <c r="W941" s="1" t="s">
        <v>4967</v>
      </c>
      <c r="X941" s="3">
        <v>20857</v>
      </c>
      <c r="Y941" s="1" t="s">
        <v>4968</v>
      </c>
      <c r="AB941" s="1" t="s">
        <v>41</v>
      </c>
      <c r="AC941" s="1" t="s">
        <v>42</v>
      </c>
      <c r="AD941" s="1" t="s">
        <v>43</v>
      </c>
    </row>
    <row r="942" spans="1:30" x14ac:dyDescent="0.2">
      <c r="A942" s="1" t="str">
        <f t="shared" si="28"/>
        <v>1117114571E1</v>
      </c>
      <c r="B942" s="1" t="s">
        <v>28</v>
      </c>
      <c r="C942" s="1" t="s">
        <v>29</v>
      </c>
      <c r="D942" s="1" t="s">
        <v>30</v>
      </c>
      <c r="E942" s="1" t="s">
        <v>31</v>
      </c>
      <c r="F942" s="1" t="s">
        <v>4768</v>
      </c>
      <c r="G942" s="1" t="s">
        <v>4769</v>
      </c>
      <c r="H942" s="1" t="s">
        <v>1183</v>
      </c>
      <c r="I942" s="1" t="s">
        <v>4770</v>
      </c>
      <c r="J942" s="1" t="s">
        <v>4969</v>
      </c>
      <c r="K942" s="1" t="s">
        <v>32</v>
      </c>
      <c r="L942" s="1" t="s">
        <v>32</v>
      </c>
      <c r="M942" s="1" t="s">
        <v>45</v>
      </c>
      <c r="N942" s="1" t="s">
        <v>46</v>
      </c>
      <c r="O942" s="1" t="s">
        <v>56</v>
      </c>
      <c r="P942" s="1" t="s">
        <v>37</v>
      </c>
      <c r="Q942" s="1" t="s">
        <v>114</v>
      </c>
      <c r="R942" s="1" t="s">
        <v>249</v>
      </c>
      <c r="S942" s="1" t="str">
        <f t="shared" si="29"/>
        <v>ROQUE MAMANI, EUSEBIA</v>
      </c>
      <c r="T942" s="1" t="s">
        <v>50</v>
      </c>
      <c r="U942" s="1" t="s">
        <v>51</v>
      </c>
      <c r="V942" s="1" t="s">
        <v>52</v>
      </c>
      <c r="W942" s="1" t="s">
        <v>4970</v>
      </c>
      <c r="X942" s="3">
        <v>20519</v>
      </c>
      <c r="Y942" s="1" t="s">
        <v>4971</v>
      </c>
      <c r="AB942" s="1" t="s">
        <v>41</v>
      </c>
      <c r="AC942" s="1" t="s">
        <v>42</v>
      </c>
      <c r="AD942" s="1" t="s">
        <v>43</v>
      </c>
    </row>
    <row r="943" spans="1:30" x14ac:dyDescent="0.2">
      <c r="A943" s="1" t="str">
        <f t="shared" si="28"/>
        <v>1117114571E3</v>
      </c>
      <c r="B943" s="1" t="s">
        <v>28</v>
      </c>
      <c r="C943" s="1" t="s">
        <v>29</v>
      </c>
      <c r="D943" s="1" t="s">
        <v>30</v>
      </c>
      <c r="E943" s="1" t="s">
        <v>31</v>
      </c>
      <c r="F943" s="1" t="s">
        <v>4768</v>
      </c>
      <c r="G943" s="1" t="s">
        <v>4769</v>
      </c>
      <c r="H943" s="1" t="s">
        <v>1183</v>
      </c>
      <c r="I943" s="1" t="s">
        <v>4770</v>
      </c>
      <c r="J943" s="1" t="s">
        <v>4972</v>
      </c>
      <c r="K943" s="1" t="s">
        <v>32</v>
      </c>
      <c r="L943" s="1" t="s">
        <v>32</v>
      </c>
      <c r="M943" s="1" t="s">
        <v>45</v>
      </c>
      <c r="N943" s="1" t="s">
        <v>46</v>
      </c>
      <c r="O943" s="1" t="s">
        <v>56</v>
      </c>
      <c r="P943" s="1" t="s">
        <v>272</v>
      </c>
      <c r="Q943" s="1" t="s">
        <v>140</v>
      </c>
      <c r="R943" s="1" t="s">
        <v>4973</v>
      </c>
      <c r="S943" s="1" t="str">
        <f t="shared" si="29"/>
        <v>SALAS VELASQUEZ, PATRICIA DE AMERICA</v>
      </c>
      <c r="T943" s="1" t="s">
        <v>69</v>
      </c>
      <c r="U943" s="1" t="s">
        <v>51</v>
      </c>
      <c r="V943" s="1" t="s">
        <v>52</v>
      </c>
      <c r="W943" s="1" t="s">
        <v>4974</v>
      </c>
      <c r="X943" s="3">
        <v>25617</v>
      </c>
      <c r="Y943" s="1" t="s">
        <v>4975</v>
      </c>
      <c r="AB943" s="1" t="s">
        <v>41</v>
      </c>
      <c r="AC943" s="1" t="s">
        <v>42</v>
      </c>
      <c r="AD943" s="1" t="s">
        <v>43</v>
      </c>
    </row>
    <row r="944" spans="1:30" x14ac:dyDescent="0.2">
      <c r="A944" s="1" t="str">
        <f t="shared" si="28"/>
        <v>1117114571E4</v>
      </c>
      <c r="B944" s="1" t="s">
        <v>28</v>
      </c>
      <c r="C944" s="1" t="s">
        <v>29</v>
      </c>
      <c r="D944" s="1" t="s">
        <v>30</v>
      </c>
      <c r="E944" s="1" t="s">
        <v>31</v>
      </c>
      <c r="F944" s="1" t="s">
        <v>4768</v>
      </c>
      <c r="G944" s="1" t="s">
        <v>4769</v>
      </c>
      <c r="H944" s="1" t="s">
        <v>1183</v>
      </c>
      <c r="I944" s="1" t="s">
        <v>4770</v>
      </c>
      <c r="J944" s="1" t="s">
        <v>4976</v>
      </c>
      <c r="K944" s="1" t="s">
        <v>32</v>
      </c>
      <c r="L944" s="1" t="s">
        <v>32</v>
      </c>
      <c r="M944" s="1" t="s">
        <v>45</v>
      </c>
      <c r="N944" s="1" t="s">
        <v>66</v>
      </c>
      <c r="O944" s="1" t="s">
        <v>4977</v>
      </c>
      <c r="P944" s="1" t="s">
        <v>82</v>
      </c>
      <c r="Q944" s="1" t="s">
        <v>721</v>
      </c>
      <c r="R944" s="1" t="s">
        <v>4978</v>
      </c>
      <c r="S944" s="1" t="str">
        <f t="shared" si="29"/>
        <v>QUISPE OHA, JORGE DIONICIO</v>
      </c>
      <c r="T944" s="1" t="s">
        <v>69</v>
      </c>
      <c r="U944" s="1" t="s">
        <v>51</v>
      </c>
      <c r="V944" s="1" t="s">
        <v>52</v>
      </c>
      <c r="W944" s="1" t="s">
        <v>4979</v>
      </c>
      <c r="X944" s="3">
        <v>26773</v>
      </c>
      <c r="Y944" s="1" t="s">
        <v>4980</v>
      </c>
      <c r="Z944" s="3">
        <v>42795</v>
      </c>
      <c r="AA944" s="3">
        <v>43100</v>
      </c>
      <c r="AB944" s="1" t="s">
        <v>41</v>
      </c>
      <c r="AC944" s="1" t="s">
        <v>71</v>
      </c>
      <c r="AD944" s="1" t="s">
        <v>43</v>
      </c>
    </row>
    <row r="945" spans="1:30" x14ac:dyDescent="0.2">
      <c r="A945" s="1" t="str">
        <f t="shared" si="28"/>
        <v>1117114571E5</v>
      </c>
      <c r="B945" s="1" t="s">
        <v>28</v>
      </c>
      <c r="C945" s="1" t="s">
        <v>29</v>
      </c>
      <c r="D945" s="1" t="s">
        <v>30</v>
      </c>
      <c r="E945" s="1" t="s">
        <v>31</v>
      </c>
      <c r="F945" s="1" t="s">
        <v>4768</v>
      </c>
      <c r="G945" s="1" t="s">
        <v>4769</v>
      </c>
      <c r="H945" s="1" t="s">
        <v>1183</v>
      </c>
      <c r="I945" s="1" t="s">
        <v>4770</v>
      </c>
      <c r="J945" s="1" t="s">
        <v>4981</v>
      </c>
      <c r="K945" s="1" t="s">
        <v>32</v>
      </c>
      <c r="L945" s="1" t="s">
        <v>32</v>
      </c>
      <c r="M945" s="1" t="s">
        <v>45</v>
      </c>
      <c r="N945" s="1" t="s">
        <v>46</v>
      </c>
      <c r="O945" s="1" t="s">
        <v>56</v>
      </c>
      <c r="P945" s="1" t="s">
        <v>4982</v>
      </c>
      <c r="Q945" s="1" t="s">
        <v>417</v>
      </c>
      <c r="R945" s="1" t="s">
        <v>1095</v>
      </c>
      <c r="S945" s="1" t="str">
        <f t="shared" si="29"/>
        <v>TALIZO BARRIENTOS, ELIAS</v>
      </c>
      <c r="T945" s="1" t="s">
        <v>55</v>
      </c>
      <c r="U945" s="1" t="s">
        <v>51</v>
      </c>
      <c r="V945" s="1" t="s">
        <v>52</v>
      </c>
      <c r="W945" s="1" t="s">
        <v>4983</v>
      </c>
      <c r="X945" s="3">
        <v>21972</v>
      </c>
      <c r="Y945" s="1" t="s">
        <v>4984</v>
      </c>
      <c r="AB945" s="1" t="s">
        <v>41</v>
      </c>
      <c r="AC945" s="1" t="s">
        <v>42</v>
      </c>
      <c r="AD945" s="1" t="s">
        <v>43</v>
      </c>
    </row>
    <row r="946" spans="1:30" x14ac:dyDescent="0.2">
      <c r="A946" s="1" t="str">
        <f t="shared" si="28"/>
        <v>1117114571E7</v>
      </c>
      <c r="B946" s="1" t="s">
        <v>28</v>
      </c>
      <c r="C946" s="1" t="s">
        <v>29</v>
      </c>
      <c r="D946" s="1" t="s">
        <v>30</v>
      </c>
      <c r="E946" s="1" t="s">
        <v>31</v>
      </c>
      <c r="F946" s="1" t="s">
        <v>4768</v>
      </c>
      <c r="G946" s="1" t="s">
        <v>4769</v>
      </c>
      <c r="H946" s="1" t="s">
        <v>1183</v>
      </c>
      <c r="I946" s="1" t="s">
        <v>4770</v>
      </c>
      <c r="J946" s="1" t="s">
        <v>4985</v>
      </c>
      <c r="K946" s="1" t="s">
        <v>32</v>
      </c>
      <c r="L946" s="1" t="s">
        <v>32</v>
      </c>
      <c r="M946" s="1" t="s">
        <v>45</v>
      </c>
      <c r="N946" s="1" t="s">
        <v>46</v>
      </c>
      <c r="O946" s="1" t="s">
        <v>56</v>
      </c>
      <c r="P946" s="1" t="s">
        <v>248</v>
      </c>
      <c r="Q946" s="1" t="s">
        <v>248</v>
      </c>
      <c r="R946" s="1" t="s">
        <v>249</v>
      </c>
      <c r="S946" s="1" t="str">
        <f t="shared" si="29"/>
        <v>TICONA TICONA, EUSEBIA</v>
      </c>
      <c r="T946" s="1" t="s">
        <v>50</v>
      </c>
      <c r="U946" s="1" t="s">
        <v>51</v>
      </c>
      <c r="V946" s="1" t="s">
        <v>52</v>
      </c>
      <c r="W946" s="1" t="s">
        <v>4986</v>
      </c>
      <c r="X946" s="3">
        <v>20391</v>
      </c>
      <c r="Y946" s="1" t="s">
        <v>4987</v>
      </c>
      <c r="AB946" s="1" t="s">
        <v>41</v>
      </c>
      <c r="AC946" s="1" t="s">
        <v>42</v>
      </c>
      <c r="AD946" s="1" t="s">
        <v>43</v>
      </c>
    </row>
    <row r="947" spans="1:30" x14ac:dyDescent="0.2">
      <c r="A947" s="1" t="str">
        <f t="shared" si="28"/>
        <v>1117114571E8</v>
      </c>
      <c r="B947" s="1" t="s">
        <v>28</v>
      </c>
      <c r="C947" s="1" t="s">
        <v>29</v>
      </c>
      <c r="D947" s="1" t="s">
        <v>30</v>
      </c>
      <c r="E947" s="1" t="s">
        <v>31</v>
      </c>
      <c r="F947" s="1" t="s">
        <v>4768</v>
      </c>
      <c r="G947" s="1" t="s">
        <v>4769</v>
      </c>
      <c r="H947" s="1" t="s">
        <v>1183</v>
      </c>
      <c r="I947" s="1" t="s">
        <v>4770</v>
      </c>
      <c r="J947" s="1" t="s">
        <v>4988</v>
      </c>
      <c r="K947" s="1" t="s">
        <v>32</v>
      </c>
      <c r="L947" s="1" t="s">
        <v>32</v>
      </c>
      <c r="M947" s="1" t="s">
        <v>45</v>
      </c>
      <c r="N947" s="1" t="s">
        <v>46</v>
      </c>
      <c r="O947" s="1" t="s">
        <v>4989</v>
      </c>
      <c r="P947" s="1" t="s">
        <v>975</v>
      </c>
      <c r="Q947" s="1" t="s">
        <v>810</v>
      </c>
      <c r="R947" s="1" t="s">
        <v>432</v>
      </c>
      <c r="S947" s="1" t="str">
        <f t="shared" si="29"/>
        <v>MALMA CORDERO, JOSE ANTONIO</v>
      </c>
      <c r="T947" s="1" t="s">
        <v>55</v>
      </c>
      <c r="U947" s="1" t="s">
        <v>51</v>
      </c>
      <c r="V947" s="1" t="s">
        <v>52</v>
      </c>
      <c r="W947" s="1" t="s">
        <v>4990</v>
      </c>
      <c r="X947" s="3">
        <v>28870</v>
      </c>
      <c r="Y947" s="1" t="s">
        <v>4991</v>
      </c>
      <c r="AB947" s="1" t="s">
        <v>41</v>
      </c>
      <c r="AC947" s="1" t="s">
        <v>42</v>
      </c>
      <c r="AD947" s="1" t="s">
        <v>43</v>
      </c>
    </row>
    <row r="948" spans="1:30" x14ac:dyDescent="0.2">
      <c r="A948" s="1" t="str">
        <f t="shared" si="28"/>
        <v>1117114571E9</v>
      </c>
      <c r="B948" s="1" t="s">
        <v>28</v>
      </c>
      <c r="C948" s="1" t="s">
        <v>29</v>
      </c>
      <c r="D948" s="1" t="s">
        <v>30</v>
      </c>
      <c r="E948" s="1" t="s">
        <v>31</v>
      </c>
      <c r="F948" s="1" t="s">
        <v>4768</v>
      </c>
      <c r="G948" s="1" t="s">
        <v>4769</v>
      </c>
      <c r="H948" s="1" t="s">
        <v>1183</v>
      </c>
      <c r="I948" s="1" t="s">
        <v>4770</v>
      </c>
      <c r="J948" s="1" t="s">
        <v>4992</v>
      </c>
      <c r="K948" s="1" t="s">
        <v>32</v>
      </c>
      <c r="L948" s="1" t="s">
        <v>32</v>
      </c>
      <c r="M948" s="1" t="s">
        <v>45</v>
      </c>
      <c r="N948" s="1" t="s">
        <v>46</v>
      </c>
      <c r="O948" s="1" t="s">
        <v>56</v>
      </c>
      <c r="P948" s="1" t="s">
        <v>881</v>
      </c>
      <c r="Q948" s="1" t="s">
        <v>1097</v>
      </c>
      <c r="R948" s="1" t="s">
        <v>391</v>
      </c>
      <c r="S948" s="1" t="str">
        <f t="shared" si="29"/>
        <v>TACA PUMACAJIA, DORIS</v>
      </c>
      <c r="T948" s="1" t="s">
        <v>55</v>
      </c>
      <c r="U948" s="1" t="s">
        <v>51</v>
      </c>
      <c r="V948" s="1" t="s">
        <v>52</v>
      </c>
      <c r="W948" s="1" t="s">
        <v>4993</v>
      </c>
      <c r="X948" s="3">
        <v>23414</v>
      </c>
      <c r="Y948" s="1" t="s">
        <v>4994</v>
      </c>
      <c r="AB948" s="1" t="s">
        <v>41</v>
      </c>
      <c r="AC948" s="1" t="s">
        <v>42</v>
      </c>
      <c r="AD948" s="1" t="s">
        <v>43</v>
      </c>
    </row>
    <row r="949" spans="1:30" x14ac:dyDescent="0.2">
      <c r="A949" s="1" t="str">
        <f t="shared" si="28"/>
        <v>1117114581E2</v>
      </c>
      <c r="B949" s="1" t="s">
        <v>28</v>
      </c>
      <c r="C949" s="1" t="s">
        <v>29</v>
      </c>
      <c r="D949" s="1" t="s">
        <v>30</v>
      </c>
      <c r="E949" s="1" t="s">
        <v>31</v>
      </c>
      <c r="F949" s="1" t="s">
        <v>4768</v>
      </c>
      <c r="G949" s="1" t="s">
        <v>4769</v>
      </c>
      <c r="H949" s="1" t="s">
        <v>1183</v>
      </c>
      <c r="I949" s="1" t="s">
        <v>4770</v>
      </c>
      <c r="J949" s="1" t="s">
        <v>4995</v>
      </c>
      <c r="K949" s="1" t="s">
        <v>32</v>
      </c>
      <c r="L949" s="1" t="s">
        <v>32</v>
      </c>
      <c r="M949" s="1" t="s">
        <v>45</v>
      </c>
      <c r="N949" s="1" t="s">
        <v>66</v>
      </c>
      <c r="O949" s="1" t="s">
        <v>4996</v>
      </c>
      <c r="P949" s="1" t="s">
        <v>272</v>
      </c>
      <c r="Q949" s="1" t="s">
        <v>731</v>
      </c>
      <c r="R949" s="1" t="s">
        <v>1045</v>
      </c>
      <c r="S949" s="1" t="str">
        <f t="shared" si="29"/>
        <v>SALAS PASTOR, JUSTINA</v>
      </c>
      <c r="T949" s="1" t="s">
        <v>69</v>
      </c>
      <c r="U949" s="1" t="s">
        <v>51</v>
      </c>
      <c r="V949" s="1" t="s">
        <v>52</v>
      </c>
      <c r="W949" s="1" t="s">
        <v>4997</v>
      </c>
      <c r="X949" s="3">
        <v>25351</v>
      </c>
      <c r="Y949" s="1" t="s">
        <v>4998</v>
      </c>
      <c r="Z949" s="3">
        <v>42795</v>
      </c>
      <c r="AA949" s="3">
        <v>43100</v>
      </c>
      <c r="AB949" s="1" t="s">
        <v>41</v>
      </c>
      <c r="AC949" s="1" t="s">
        <v>71</v>
      </c>
      <c r="AD949" s="1" t="s">
        <v>43</v>
      </c>
    </row>
    <row r="950" spans="1:30" x14ac:dyDescent="0.2">
      <c r="A950" s="1" t="str">
        <f t="shared" si="28"/>
        <v>1117114591E2</v>
      </c>
      <c r="B950" s="1" t="s">
        <v>28</v>
      </c>
      <c r="C950" s="1" t="s">
        <v>29</v>
      </c>
      <c r="D950" s="1" t="s">
        <v>30</v>
      </c>
      <c r="E950" s="1" t="s">
        <v>31</v>
      </c>
      <c r="F950" s="1" t="s">
        <v>4768</v>
      </c>
      <c r="G950" s="1" t="s">
        <v>4769</v>
      </c>
      <c r="H950" s="1" t="s">
        <v>1183</v>
      </c>
      <c r="I950" s="1" t="s">
        <v>4770</v>
      </c>
      <c r="J950" s="1" t="s">
        <v>4999</v>
      </c>
      <c r="K950" s="1" t="s">
        <v>32</v>
      </c>
      <c r="L950" s="1" t="s">
        <v>32</v>
      </c>
      <c r="M950" s="1" t="s">
        <v>45</v>
      </c>
      <c r="N950" s="1" t="s">
        <v>46</v>
      </c>
      <c r="O950" s="1" t="s">
        <v>5000</v>
      </c>
      <c r="P950" s="1" t="s">
        <v>168</v>
      </c>
      <c r="Q950" s="1" t="s">
        <v>114</v>
      </c>
      <c r="R950" s="1" t="s">
        <v>5001</v>
      </c>
      <c r="S950" s="1" t="str">
        <f t="shared" si="29"/>
        <v>CHURA MAMANI, LIBERATO</v>
      </c>
      <c r="T950" s="1" t="s">
        <v>69</v>
      </c>
      <c r="U950" s="1" t="s">
        <v>51</v>
      </c>
      <c r="V950" s="1" t="s">
        <v>52</v>
      </c>
      <c r="W950" s="1" t="s">
        <v>5002</v>
      </c>
      <c r="X950" s="3">
        <v>23606</v>
      </c>
      <c r="Y950" s="1" t="s">
        <v>5003</v>
      </c>
      <c r="AB950" s="1" t="s">
        <v>41</v>
      </c>
      <c r="AC950" s="1" t="s">
        <v>42</v>
      </c>
      <c r="AD950" s="1" t="s">
        <v>43</v>
      </c>
    </row>
    <row r="951" spans="1:30" x14ac:dyDescent="0.2">
      <c r="A951" s="1" t="str">
        <f t="shared" si="28"/>
        <v>1117114591E3</v>
      </c>
      <c r="B951" s="1" t="s">
        <v>28</v>
      </c>
      <c r="C951" s="1" t="s">
        <v>29</v>
      </c>
      <c r="D951" s="1" t="s">
        <v>30</v>
      </c>
      <c r="E951" s="1" t="s">
        <v>31</v>
      </c>
      <c r="F951" s="1" t="s">
        <v>4768</v>
      </c>
      <c r="G951" s="1" t="s">
        <v>4769</v>
      </c>
      <c r="H951" s="1" t="s">
        <v>1183</v>
      </c>
      <c r="I951" s="1" t="s">
        <v>4770</v>
      </c>
      <c r="J951" s="1" t="s">
        <v>5004</v>
      </c>
      <c r="K951" s="1" t="s">
        <v>32</v>
      </c>
      <c r="L951" s="1" t="s">
        <v>32</v>
      </c>
      <c r="M951" s="1" t="s">
        <v>45</v>
      </c>
      <c r="N951" s="1" t="s">
        <v>46</v>
      </c>
      <c r="O951" s="1" t="s">
        <v>5005</v>
      </c>
      <c r="P951" s="1" t="s">
        <v>305</v>
      </c>
      <c r="Q951" s="1" t="s">
        <v>4789</v>
      </c>
      <c r="R951" s="1" t="s">
        <v>1822</v>
      </c>
      <c r="S951" s="1" t="str">
        <f t="shared" si="29"/>
        <v>CHAMBILLA SANDIA, SANTIAGO</v>
      </c>
      <c r="T951" s="1" t="s">
        <v>50</v>
      </c>
      <c r="U951" s="1" t="s">
        <v>51</v>
      </c>
      <c r="V951" s="1" t="s">
        <v>891</v>
      </c>
      <c r="W951" s="1" t="s">
        <v>4790</v>
      </c>
      <c r="X951" s="3">
        <v>21756</v>
      </c>
      <c r="Y951" s="1" t="s">
        <v>4791</v>
      </c>
      <c r="Z951" s="3">
        <v>42985</v>
      </c>
      <c r="AA951" s="3">
        <v>43100</v>
      </c>
      <c r="AB951" s="1" t="s">
        <v>41</v>
      </c>
      <c r="AC951" s="1" t="s">
        <v>42</v>
      </c>
      <c r="AD951" s="1" t="s">
        <v>43</v>
      </c>
    </row>
    <row r="952" spans="1:30" x14ac:dyDescent="0.2">
      <c r="A952" s="1" t="str">
        <f t="shared" si="28"/>
        <v>1117114591E3</v>
      </c>
      <c r="B952" s="1" t="s">
        <v>28</v>
      </c>
      <c r="C952" s="1" t="s">
        <v>29</v>
      </c>
      <c r="D952" s="1" t="s">
        <v>30</v>
      </c>
      <c r="E952" s="1" t="s">
        <v>31</v>
      </c>
      <c r="F952" s="1" t="s">
        <v>4768</v>
      </c>
      <c r="G952" s="1" t="s">
        <v>4769</v>
      </c>
      <c r="H952" s="1" t="s">
        <v>1183</v>
      </c>
      <c r="I952" s="1" t="s">
        <v>4770</v>
      </c>
      <c r="J952" s="1" t="s">
        <v>5004</v>
      </c>
      <c r="K952" s="1" t="s">
        <v>32</v>
      </c>
      <c r="L952" s="1" t="s">
        <v>32</v>
      </c>
      <c r="M952" s="1" t="s">
        <v>45</v>
      </c>
      <c r="N952" s="1" t="s">
        <v>66</v>
      </c>
      <c r="O952" s="1" t="s">
        <v>5006</v>
      </c>
      <c r="P952" s="1" t="s">
        <v>5007</v>
      </c>
      <c r="Q952" s="1" t="s">
        <v>187</v>
      </c>
      <c r="R952" s="1" t="s">
        <v>5008</v>
      </c>
      <c r="S952" s="1" t="str">
        <f t="shared" si="29"/>
        <v>MARRON PACURI, FLOR GREGORIA</v>
      </c>
      <c r="T952" s="1" t="s">
        <v>69</v>
      </c>
      <c r="U952" s="1" t="s">
        <v>51</v>
      </c>
      <c r="V952" s="1" t="s">
        <v>52</v>
      </c>
      <c r="W952" s="1" t="s">
        <v>5009</v>
      </c>
      <c r="X952" s="3">
        <v>31379</v>
      </c>
      <c r="Y952" s="1" t="s">
        <v>5010</v>
      </c>
      <c r="Z952" s="3">
        <v>42991</v>
      </c>
      <c r="AA952" s="3">
        <v>43100</v>
      </c>
      <c r="AB952" s="1" t="s">
        <v>324</v>
      </c>
      <c r="AC952" s="1" t="s">
        <v>71</v>
      </c>
      <c r="AD952" s="1" t="s">
        <v>43</v>
      </c>
    </row>
    <row r="953" spans="1:30" x14ac:dyDescent="0.2">
      <c r="A953" s="1" t="str">
        <f t="shared" si="28"/>
        <v>1117114591E4</v>
      </c>
      <c r="B953" s="1" t="s">
        <v>28</v>
      </c>
      <c r="C953" s="1" t="s">
        <v>29</v>
      </c>
      <c r="D953" s="1" t="s">
        <v>30</v>
      </c>
      <c r="E953" s="1" t="s">
        <v>31</v>
      </c>
      <c r="F953" s="1" t="s">
        <v>4768</v>
      </c>
      <c r="G953" s="1" t="s">
        <v>4769</v>
      </c>
      <c r="H953" s="1" t="s">
        <v>1183</v>
      </c>
      <c r="I953" s="1" t="s">
        <v>4770</v>
      </c>
      <c r="J953" s="1" t="s">
        <v>5011</v>
      </c>
      <c r="K953" s="1" t="s">
        <v>32</v>
      </c>
      <c r="L953" s="1" t="s">
        <v>32</v>
      </c>
      <c r="M953" s="1" t="s">
        <v>45</v>
      </c>
      <c r="N953" s="1" t="s">
        <v>46</v>
      </c>
      <c r="O953" s="1" t="s">
        <v>5012</v>
      </c>
      <c r="P953" s="1" t="s">
        <v>2124</v>
      </c>
      <c r="Q953" s="1" t="s">
        <v>1472</v>
      </c>
      <c r="R953" s="1" t="s">
        <v>5013</v>
      </c>
      <c r="S953" s="1" t="str">
        <f t="shared" si="29"/>
        <v>QUEA SULLCA, ANA VALENTINA</v>
      </c>
      <c r="T953" s="1" t="s">
        <v>69</v>
      </c>
      <c r="U953" s="1" t="s">
        <v>51</v>
      </c>
      <c r="V953" s="1" t="s">
        <v>52</v>
      </c>
      <c r="W953" s="1" t="s">
        <v>5014</v>
      </c>
      <c r="X953" s="3">
        <v>26139</v>
      </c>
      <c r="Y953" s="1" t="s">
        <v>5015</v>
      </c>
      <c r="AB953" s="1" t="s">
        <v>41</v>
      </c>
      <c r="AC953" s="1" t="s">
        <v>42</v>
      </c>
      <c r="AD953" s="1" t="s">
        <v>43</v>
      </c>
    </row>
    <row r="954" spans="1:30" x14ac:dyDescent="0.2">
      <c r="A954" s="1" t="str">
        <f t="shared" si="28"/>
        <v>1117114591E5</v>
      </c>
      <c r="B954" s="1" t="s">
        <v>28</v>
      </c>
      <c r="C954" s="1" t="s">
        <v>29</v>
      </c>
      <c r="D954" s="1" t="s">
        <v>30</v>
      </c>
      <c r="E954" s="1" t="s">
        <v>31</v>
      </c>
      <c r="F954" s="1" t="s">
        <v>4768</v>
      </c>
      <c r="G954" s="1" t="s">
        <v>4769</v>
      </c>
      <c r="H954" s="1" t="s">
        <v>1183</v>
      </c>
      <c r="I954" s="1" t="s">
        <v>4770</v>
      </c>
      <c r="J954" s="1" t="s">
        <v>5016</v>
      </c>
      <c r="K954" s="1" t="s">
        <v>32</v>
      </c>
      <c r="L954" s="1" t="s">
        <v>32</v>
      </c>
      <c r="M954" s="1" t="s">
        <v>45</v>
      </c>
      <c r="N954" s="1" t="s">
        <v>46</v>
      </c>
      <c r="O954" s="1" t="s">
        <v>5017</v>
      </c>
      <c r="P954" s="1" t="s">
        <v>73</v>
      </c>
      <c r="Q954" s="1" t="s">
        <v>192</v>
      </c>
      <c r="R954" s="1" t="s">
        <v>501</v>
      </c>
      <c r="S954" s="1" t="str">
        <f t="shared" si="29"/>
        <v>CHOQUE CAHUANA, SANTOS</v>
      </c>
      <c r="T954" s="1" t="s">
        <v>50</v>
      </c>
      <c r="U954" s="1" t="s">
        <v>51</v>
      </c>
      <c r="V954" s="1" t="s">
        <v>52</v>
      </c>
      <c r="W954" s="1" t="s">
        <v>5018</v>
      </c>
      <c r="X954" s="3">
        <v>22586</v>
      </c>
      <c r="Y954" s="1" t="s">
        <v>5019</v>
      </c>
      <c r="AB954" s="1" t="s">
        <v>41</v>
      </c>
      <c r="AC954" s="1" t="s">
        <v>42</v>
      </c>
      <c r="AD954" s="1" t="s">
        <v>43</v>
      </c>
    </row>
    <row r="955" spans="1:30" x14ac:dyDescent="0.2">
      <c r="A955" s="1" t="str">
        <f t="shared" si="28"/>
        <v>1162114821E1</v>
      </c>
      <c r="B955" s="1" t="s">
        <v>28</v>
      </c>
      <c r="C955" s="1" t="s">
        <v>29</v>
      </c>
      <c r="D955" s="1" t="s">
        <v>30</v>
      </c>
      <c r="E955" s="1" t="s">
        <v>31</v>
      </c>
      <c r="F955" s="1" t="s">
        <v>4768</v>
      </c>
      <c r="G955" s="1" t="s">
        <v>4769</v>
      </c>
      <c r="H955" s="1" t="s">
        <v>1183</v>
      </c>
      <c r="I955" s="1" t="s">
        <v>4770</v>
      </c>
      <c r="J955" s="1" t="s">
        <v>5020</v>
      </c>
      <c r="K955" s="1" t="s">
        <v>32</v>
      </c>
      <c r="L955" s="1" t="s">
        <v>32</v>
      </c>
      <c r="M955" s="1" t="s">
        <v>45</v>
      </c>
      <c r="N955" s="1" t="s">
        <v>66</v>
      </c>
      <c r="O955" s="1" t="s">
        <v>5021</v>
      </c>
      <c r="P955" s="1" t="s">
        <v>461</v>
      </c>
      <c r="Q955" s="1" t="s">
        <v>905</v>
      </c>
      <c r="R955" s="1" t="s">
        <v>5022</v>
      </c>
      <c r="S955" s="1" t="str">
        <f t="shared" si="29"/>
        <v>ACERO QUIÑONEZ, TEOFILA SANTA</v>
      </c>
      <c r="T955" s="1" t="s">
        <v>69</v>
      </c>
      <c r="U955" s="1" t="s">
        <v>51</v>
      </c>
      <c r="V955" s="1" t="s">
        <v>52</v>
      </c>
      <c r="W955" s="1" t="s">
        <v>5023</v>
      </c>
      <c r="X955" s="3">
        <v>28189</v>
      </c>
      <c r="Y955" s="1" t="s">
        <v>5024</v>
      </c>
      <c r="Z955" s="3">
        <v>42795</v>
      </c>
      <c r="AA955" s="3">
        <v>43100</v>
      </c>
      <c r="AB955" s="1" t="s">
        <v>41</v>
      </c>
      <c r="AC955" s="1" t="s">
        <v>71</v>
      </c>
      <c r="AD955" s="1" t="s">
        <v>43</v>
      </c>
    </row>
    <row r="956" spans="1:30" x14ac:dyDescent="0.2">
      <c r="A956" s="1" t="str">
        <f t="shared" si="28"/>
        <v>1169214411E2</v>
      </c>
      <c r="B956" s="1" t="s">
        <v>28</v>
      </c>
      <c r="C956" s="1" t="s">
        <v>29</v>
      </c>
      <c r="D956" s="1" t="s">
        <v>30</v>
      </c>
      <c r="E956" s="1" t="s">
        <v>31</v>
      </c>
      <c r="F956" s="1" t="s">
        <v>4768</v>
      </c>
      <c r="G956" s="1" t="s">
        <v>4769</v>
      </c>
      <c r="H956" s="1" t="s">
        <v>1183</v>
      </c>
      <c r="I956" s="1" t="s">
        <v>4770</v>
      </c>
      <c r="J956" s="1" t="s">
        <v>5025</v>
      </c>
      <c r="K956" s="1" t="s">
        <v>32</v>
      </c>
      <c r="L956" s="1" t="s">
        <v>32</v>
      </c>
      <c r="M956" s="1" t="s">
        <v>45</v>
      </c>
      <c r="N956" s="1" t="s">
        <v>46</v>
      </c>
      <c r="O956" s="1" t="s">
        <v>5026</v>
      </c>
      <c r="P956" s="1" t="s">
        <v>873</v>
      </c>
      <c r="Q956" s="1" t="s">
        <v>526</v>
      </c>
      <c r="R956" s="1" t="s">
        <v>521</v>
      </c>
      <c r="S956" s="1" t="str">
        <f t="shared" si="29"/>
        <v>SARDON CONTRERAS, NORMA</v>
      </c>
      <c r="T956" s="1" t="s">
        <v>63</v>
      </c>
      <c r="U956" s="1" t="s">
        <v>51</v>
      </c>
      <c r="V956" s="1" t="s">
        <v>52</v>
      </c>
      <c r="W956" s="1" t="s">
        <v>5027</v>
      </c>
      <c r="X956" s="3">
        <v>26001</v>
      </c>
      <c r="Y956" s="1" t="s">
        <v>5028</v>
      </c>
      <c r="AB956" s="1" t="s">
        <v>41</v>
      </c>
      <c r="AC956" s="1" t="s">
        <v>42</v>
      </c>
      <c r="AD956" s="1" t="s">
        <v>43</v>
      </c>
    </row>
    <row r="957" spans="1:30" x14ac:dyDescent="0.2">
      <c r="A957" s="1" t="str">
        <f t="shared" si="28"/>
        <v>1187118511E0</v>
      </c>
      <c r="B957" s="1" t="s">
        <v>28</v>
      </c>
      <c r="C957" s="1" t="s">
        <v>29</v>
      </c>
      <c r="D957" s="1" t="s">
        <v>30</v>
      </c>
      <c r="E957" s="1" t="s">
        <v>31</v>
      </c>
      <c r="F957" s="1" t="s">
        <v>4768</v>
      </c>
      <c r="G957" s="1" t="s">
        <v>4769</v>
      </c>
      <c r="H957" s="1" t="s">
        <v>1183</v>
      </c>
      <c r="I957" s="1" t="s">
        <v>4770</v>
      </c>
      <c r="J957" s="1" t="s">
        <v>5029</v>
      </c>
      <c r="K957" s="1" t="s">
        <v>32</v>
      </c>
      <c r="L957" s="1" t="s">
        <v>32</v>
      </c>
      <c r="M957" s="1" t="s">
        <v>45</v>
      </c>
      <c r="N957" s="1" t="s">
        <v>46</v>
      </c>
      <c r="O957" s="1" t="s">
        <v>5030</v>
      </c>
      <c r="P957" s="1" t="s">
        <v>355</v>
      </c>
      <c r="Q957" s="1" t="s">
        <v>356</v>
      </c>
      <c r="R957" s="1" t="s">
        <v>4638</v>
      </c>
      <c r="S957" s="1" t="str">
        <f t="shared" si="29"/>
        <v>TOMA VILCANQUI, OLEGARIO</v>
      </c>
      <c r="T957" s="1" t="s">
        <v>69</v>
      </c>
      <c r="U957" s="1" t="s">
        <v>51</v>
      </c>
      <c r="V957" s="1" t="s">
        <v>52</v>
      </c>
      <c r="W957" s="1" t="s">
        <v>5031</v>
      </c>
      <c r="X957" s="3">
        <v>26928</v>
      </c>
      <c r="Y957" s="1" t="s">
        <v>5032</v>
      </c>
      <c r="AB957" s="1" t="s">
        <v>41</v>
      </c>
      <c r="AC957" s="1" t="s">
        <v>42</v>
      </c>
      <c r="AD957" s="1" t="s">
        <v>43</v>
      </c>
    </row>
    <row r="958" spans="1:30" x14ac:dyDescent="0.2">
      <c r="A958" s="1" t="str">
        <f t="shared" si="28"/>
        <v>1187118511E2</v>
      </c>
      <c r="B958" s="1" t="s">
        <v>28</v>
      </c>
      <c r="C958" s="1" t="s">
        <v>29</v>
      </c>
      <c r="D958" s="1" t="s">
        <v>30</v>
      </c>
      <c r="E958" s="1" t="s">
        <v>31</v>
      </c>
      <c r="F958" s="1" t="s">
        <v>4768</v>
      </c>
      <c r="G958" s="1" t="s">
        <v>4769</v>
      </c>
      <c r="H958" s="1" t="s">
        <v>1183</v>
      </c>
      <c r="I958" s="1" t="s">
        <v>4770</v>
      </c>
      <c r="J958" s="1" t="s">
        <v>5033</v>
      </c>
      <c r="K958" s="1" t="s">
        <v>32</v>
      </c>
      <c r="L958" s="1" t="s">
        <v>32</v>
      </c>
      <c r="M958" s="1" t="s">
        <v>45</v>
      </c>
      <c r="N958" s="1" t="s">
        <v>46</v>
      </c>
      <c r="O958" s="1" t="s">
        <v>5034</v>
      </c>
      <c r="P958" s="1" t="s">
        <v>1146</v>
      </c>
      <c r="Q958" s="1" t="s">
        <v>1811</v>
      </c>
      <c r="R958" s="1" t="s">
        <v>5035</v>
      </c>
      <c r="S958" s="1" t="str">
        <f t="shared" si="29"/>
        <v>ARCAYA PAEZ, LUCIO ALBERTO</v>
      </c>
      <c r="T958" s="1" t="s">
        <v>55</v>
      </c>
      <c r="U958" s="1" t="s">
        <v>51</v>
      </c>
      <c r="V958" s="1" t="s">
        <v>52</v>
      </c>
      <c r="W958" s="1" t="s">
        <v>5036</v>
      </c>
      <c r="X958" s="3">
        <v>20215</v>
      </c>
      <c r="Y958" s="1" t="s">
        <v>5037</v>
      </c>
      <c r="AB958" s="1" t="s">
        <v>41</v>
      </c>
      <c r="AC958" s="1" t="s">
        <v>42</v>
      </c>
      <c r="AD958" s="1" t="s">
        <v>43</v>
      </c>
    </row>
    <row r="959" spans="1:30" x14ac:dyDescent="0.2">
      <c r="A959" s="1" t="str">
        <f t="shared" si="28"/>
        <v>1187118511E7</v>
      </c>
      <c r="B959" s="1" t="s">
        <v>28</v>
      </c>
      <c r="C959" s="1" t="s">
        <v>29</v>
      </c>
      <c r="D959" s="1" t="s">
        <v>30</v>
      </c>
      <c r="E959" s="1" t="s">
        <v>31</v>
      </c>
      <c r="F959" s="1" t="s">
        <v>4768</v>
      </c>
      <c r="G959" s="1" t="s">
        <v>4769</v>
      </c>
      <c r="H959" s="1" t="s">
        <v>1183</v>
      </c>
      <c r="I959" s="1" t="s">
        <v>4770</v>
      </c>
      <c r="J959" s="1" t="s">
        <v>5038</v>
      </c>
      <c r="K959" s="1" t="s">
        <v>32</v>
      </c>
      <c r="L959" s="1" t="s">
        <v>32</v>
      </c>
      <c r="M959" s="1" t="s">
        <v>45</v>
      </c>
      <c r="N959" s="1" t="s">
        <v>46</v>
      </c>
      <c r="O959" s="1" t="s">
        <v>149</v>
      </c>
      <c r="P959" s="1" t="s">
        <v>308</v>
      </c>
      <c r="Q959" s="1" t="s">
        <v>134</v>
      </c>
      <c r="R959" s="1" t="s">
        <v>1080</v>
      </c>
      <c r="S959" s="1" t="str">
        <f t="shared" si="29"/>
        <v>ALVAREZ FLORES, LEONCIO</v>
      </c>
      <c r="T959" s="1" t="s">
        <v>69</v>
      </c>
      <c r="U959" s="1" t="s">
        <v>51</v>
      </c>
      <c r="V959" s="1" t="s">
        <v>52</v>
      </c>
      <c r="W959" s="1" t="s">
        <v>5039</v>
      </c>
      <c r="X959" s="3">
        <v>25582</v>
      </c>
      <c r="Y959" s="1" t="s">
        <v>5040</v>
      </c>
      <c r="AB959" s="1" t="s">
        <v>41</v>
      </c>
      <c r="AC959" s="1" t="s">
        <v>42</v>
      </c>
      <c r="AD959" s="1" t="s">
        <v>43</v>
      </c>
    </row>
    <row r="960" spans="1:30" x14ac:dyDescent="0.2">
      <c r="A960" s="1" t="str">
        <f t="shared" si="28"/>
        <v>1193213511E2</v>
      </c>
      <c r="B960" s="1" t="s">
        <v>28</v>
      </c>
      <c r="C960" s="1" t="s">
        <v>29</v>
      </c>
      <c r="D960" s="1" t="s">
        <v>30</v>
      </c>
      <c r="E960" s="1" t="s">
        <v>31</v>
      </c>
      <c r="F960" s="1" t="s">
        <v>4768</v>
      </c>
      <c r="G960" s="1" t="s">
        <v>4769</v>
      </c>
      <c r="H960" s="1" t="s">
        <v>1183</v>
      </c>
      <c r="I960" s="1" t="s">
        <v>4770</v>
      </c>
      <c r="J960" s="1" t="s">
        <v>5041</v>
      </c>
      <c r="K960" s="1" t="s">
        <v>32</v>
      </c>
      <c r="L960" s="1" t="s">
        <v>32</v>
      </c>
      <c r="M960" s="1" t="s">
        <v>45</v>
      </c>
      <c r="N960" s="1" t="s">
        <v>66</v>
      </c>
      <c r="O960" s="1" t="s">
        <v>5042</v>
      </c>
      <c r="P960" s="1" t="s">
        <v>88</v>
      </c>
      <c r="Q960" s="1" t="s">
        <v>573</v>
      </c>
      <c r="R960" s="1" t="s">
        <v>5043</v>
      </c>
      <c r="S960" s="1" t="str">
        <f t="shared" si="29"/>
        <v>LARICO CARCAUSTO, WILBER BELARMINO</v>
      </c>
      <c r="T960" s="1" t="s">
        <v>69</v>
      </c>
      <c r="U960" s="1" t="s">
        <v>51</v>
      </c>
      <c r="V960" s="1" t="s">
        <v>52</v>
      </c>
      <c r="W960" s="1" t="s">
        <v>5044</v>
      </c>
      <c r="X960" s="3">
        <v>29115</v>
      </c>
      <c r="Y960" s="1" t="s">
        <v>5045</v>
      </c>
      <c r="Z960" s="3">
        <v>42795</v>
      </c>
      <c r="AA960" s="3">
        <v>43100</v>
      </c>
      <c r="AB960" s="1" t="s">
        <v>41</v>
      </c>
      <c r="AC960" s="1" t="s">
        <v>71</v>
      </c>
      <c r="AD960" s="1" t="s">
        <v>43</v>
      </c>
    </row>
    <row r="961" spans="1:30" x14ac:dyDescent="0.2">
      <c r="A961" s="1" t="str">
        <f t="shared" si="28"/>
        <v>921431216913</v>
      </c>
      <c r="B961" s="1" t="s">
        <v>28</v>
      </c>
      <c r="C961" s="1" t="s">
        <v>29</v>
      </c>
      <c r="D961" s="1" t="s">
        <v>30</v>
      </c>
      <c r="E961" s="1" t="s">
        <v>31</v>
      </c>
      <c r="F961" s="1" t="s">
        <v>4768</v>
      </c>
      <c r="G961" s="1" t="s">
        <v>4769</v>
      </c>
      <c r="H961" s="1" t="s">
        <v>1183</v>
      </c>
      <c r="I961" s="1" t="s">
        <v>4770</v>
      </c>
      <c r="J961" s="1" t="s">
        <v>5046</v>
      </c>
      <c r="K961" s="1" t="s">
        <v>32</v>
      </c>
      <c r="L961" s="1" t="s">
        <v>32</v>
      </c>
      <c r="M961" s="1" t="s">
        <v>45</v>
      </c>
      <c r="N961" s="1" t="s">
        <v>46</v>
      </c>
      <c r="O961" s="1" t="s">
        <v>128</v>
      </c>
      <c r="P961" s="1" t="s">
        <v>273</v>
      </c>
      <c r="Q961" s="1" t="s">
        <v>5047</v>
      </c>
      <c r="R961" s="1" t="s">
        <v>5048</v>
      </c>
      <c r="S961" s="1" t="str">
        <f t="shared" si="29"/>
        <v>MAYTA BONIFAZ, REYNERIO</v>
      </c>
      <c r="T961" s="1" t="s">
        <v>55</v>
      </c>
      <c r="U961" s="1" t="s">
        <v>51</v>
      </c>
      <c r="V961" s="1" t="s">
        <v>52</v>
      </c>
      <c r="W961" s="1" t="s">
        <v>5049</v>
      </c>
      <c r="X961" s="3">
        <v>19162</v>
      </c>
      <c r="Y961" s="1" t="s">
        <v>5050</v>
      </c>
      <c r="AB961" s="1" t="s">
        <v>41</v>
      </c>
      <c r="AC961" s="1" t="s">
        <v>42</v>
      </c>
      <c r="AD961" s="1" t="s">
        <v>43</v>
      </c>
    </row>
    <row r="962" spans="1:30" x14ac:dyDescent="0.2">
      <c r="A962" s="1" t="str">
        <f t="shared" si="28"/>
        <v>1117114511E6</v>
      </c>
      <c r="B962" s="1" t="s">
        <v>28</v>
      </c>
      <c r="C962" s="1" t="s">
        <v>29</v>
      </c>
      <c r="D962" s="1" t="s">
        <v>30</v>
      </c>
      <c r="E962" s="1" t="s">
        <v>31</v>
      </c>
      <c r="F962" s="1" t="s">
        <v>4768</v>
      </c>
      <c r="G962" s="1" t="s">
        <v>4769</v>
      </c>
      <c r="H962" s="1" t="s">
        <v>1183</v>
      </c>
      <c r="I962" s="1" t="s">
        <v>4770</v>
      </c>
      <c r="J962" s="1" t="s">
        <v>5051</v>
      </c>
      <c r="K962" s="1" t="s">
        <v>32</v>
      </c>
      <c r="L962" s="1" t="s">
        <v>84</v>
      </c>
      <c r="M962" s="1" t="s">
        <v>84</v>
      </c>
      <c r="N962" s="1" t="s">
        <v>46</v>
      </c>
      <c r="O962" s="1" t="s">
        <v>56</v>
      </c>
      <c r="P962" s="1" t="s">
        <v>304</v>
      </c>
      <c r="Q962" s="1" t="s">
        <v>797</v>
      </c>
      <c r="R962" s="1" t="s">
        <v>5052</v>
      </c>
      <c r="S962" s="1" t="str">
        <f t="shared" si="29"/>
        <v>ASTOQUILCA ARANA, EDGAR CARLOS</v>
      </c>
      <c r="T962" s="1" t="s">
        <v>44</v>
      </c>
      <c r="U962" s="1" t="s">
        <v>51</v>
      </c>
      <c r="V962" s="1" t="s">
        <v>52</v>
      </c>
      <c r="W962" s="1" t="s">
        <v>5053</v>
      </c>
      <c r="X962" s="3">
        <v>25569</v>
      </c>
      <c r="Y962" s="1" t="s">
        <v>5054</v>
      </c>
      <c r="AB962" s="1" t="s">
        <v>41</v>
      </c>
      <c r="AC962" s="1" t="s">
        <v>87</v>
      </c>
      <c r="AD962" s="1" t="s">
        <v>43</v>
      </c>
    </row>
    <row r="963" spans="1:30" x14ac:dyDescent="0.2">
      <c r="A963" s="1" t="str">
        <f t="shared" si="28"/>
        <v>1117114521E8</v>
      </c>
      <c r="B963" s="1" t="s">
        <v>28</v>
      </c>
      <c r="C963" s="1" t="s">
        <v>29</v>
      </c>
      <c r="D963" s="1" t="s">
        <v>30</v>
      </c>
      <c r="E963" s="1" t="s">
        <v>31</v>
      </c>
      <c r="F963" s="1" t="s">
        <v>4768</v>
      </c>
      <c r="G963" s="1" t="s">
        <v>4769</v>
      </c>
      <c r="H963" s="1" t="s">
        <v>1183</v>
      </c>
      <c r="I963" s="1" t="s">
        <v>4770</v>
      </c>
      <c r="J963" s="1" t="s">
        <v>5055</v>
      </c>
      <c r="K963" s="1" t="s">
        <v>32</v>
      </c>
      <c r="L963" s="1" t="s">
        <v>84</v>
      </c>
      <c r="M963" s="1" t="s">
        <v>84</v>
      </c>
      <c r="N963" s="1" t="s">
        <v>66</v>
      </c>
      <c r="O963" s="1" t="s">
        <v>5056</v>
      </c>
      <c r="P963" s="1" t="s">
        <v>250</v>
      </c>
      <c r="Q963" s="1" t="s">
        <v>161</v>
      </c>
      <c r="R963" s="1" t="s">
        <v>5057</v>
      </c>
      <c r="S963" s="1" t="str">
        <f t="shared" si="29"/>
        <v>CHIPANA RAMOS, ELMA</v>
      </c>
      <c r="T963" s="1" t="s">
        <v>44</v>
      </c>
      <c r="U963" s="1" t="s">
        <v>51</v>
      </c>
      <c r="V963" s="1" t="s">
        <v>52</v>
      </c>
      <c r="W963" s="1" t="s">
        <v>5058</v>
      </c>
      <c r="X963" s="3">
        <v>28581</v>
      </c>
      <c r="Y963" s="1" t="s">
        <v>5059</v>
      </c>
      <c r="Z963" s="3">
        <v>43018</v>
      </c>
      <c r="AA963" s="3">
        <v>43100</v>
      </c>
      <c r="AB963" s="1" t="s">
        <v>41</v>
      </c>
      <c r="AC963" s="1" t="s">
        <v>87</v>
      </c>
      <c r="AD963" s="1" t="s">
        <v>43</v>
      </c>
    </row>
    <row r="964" spans="1:30" x14ac:dyDescent="0.2">
      <c r="A964" s="1" t="str">
        <f t="shared" ref="A964:A1027" si="30">J964</f>
        <v>1117114541E4</v>
      </c>
      <c r="B964" s="1" t="s">
        <v>28</v>
      </c>
      <c r="C964" s="1" t="s">
        <v>29</v>
      </c>
      <c r="D964" s="1" t="s">
        <v>30</v>
      </c>
      <c r="E964" s="1" t="s">
        <v>31</v>
      </c>
      <c r="F964" s="1" t="s">
        <v>4768</v>
      </c>
      <c r="G964" s="1" t="s">
        <v>4769</v>
      </c>
      <c r="H964" s="1" t="s">
        <v>1183</v>
      </c>
      <c r="I964" s="1" t="s">
        <v>4770</v>
      </c>
      <c r="J964" s="1" t="s">
        <v>5060</v>
      </c>
      <c r="K964" s="1" t="s">
        <v>32</v>
      </c>
      <c r="L964" s="1" t="s">
        <v>84</v>
      </c>
      <c r="M964" s="1" t="s">
        <v>84</v>
      </c>
      <c r="N964" s="1" t="s">
        <v>46</v>
      </c>
      <c r="O964" s="1" t="s">
        <v>56</v>
      </c>
      <c r="P964" s="1" t="s">
        <v>134</v>
      </c>
      <c r="Q964" s="1" t="s">
        <v>196</v>
      </c>
      <c r="R964" s="1" t="s">
        <v>5061</v>
      </c>
      <c r="S964" s="1" t="str">
        <f t="shared" ref="S964:S1027" si="31">CONCATENATE(P964," ",Q964,", ",R964)</f>
        <v>FLORES ORDOÑEZ, DOMINGA</v>
      </c>
      <c r="T964" s="1" t="s">
        <v>44</v>
      </c>
      <c r="U964" s="1" t="s">
        <v>51</v>
      </c>
      <c r="V964" s="1" t="s">
        <v>52</v>
      </c>
      <c r="W964" s="1" t="s">
        <v>5062</v>
      </c>
      <c r="X964" s="3">
        <v>21539</v>
      </c>
      <c r="Y964" s="1" t="s">
        <v>5063</v>
      </c>
      <c r="AB964" s="1" t="s">
        <v>41</v>
      </c>
      <c r="AC964" s="1" t="s">
        <v>87</v>
      </c>
      <c r="AD964" s="1" t="s">
        <v>43</v>
      </c>
    </row>
    <row r="965" spans="1:30" x14ac:dyDescent="0.2">
      <c r="A965" s="1" t="str">
        <f t="shared" si="30"/>
        <v>1117114561E0</v>
      </c>
      <c r="B965" s="1" t="s">
        <v>28</v>
      </c>
      <c r="C965" s="1" t="s">
        <v>29</v>
      </c>
      <c r="D965" s="1" t="s">
        <v>30</v>
      </c>
      <c r="E965" s="1" t="s">
        <v>31</v>
      </c>
      <c r="F965" s="1" t="s">
        <v>4768</v>
      </c>
      <c r="G965" s="1" t="s">
        <v>4769</v>
      </c>
      <c r="H965" s="1" t="s">
        <v>1183</v>
      </c>
      <c r="I965" s="1" t="s">
        <v>4770</v>
      </c>
      <c r="J965" s="1" t="s">
        <v>5064</v>
      </c>
      <c r="K965" s="1" t="s">
        <v>32</v>
      </c>
      <c r="L965" s="1" t="s">
        <v>84</v>
      </c>
      <c r="M965" s="1" t="s">
        <v>84</v>
      </c>
      <c r="N965" s="1" t="s">
        <v>46</v>
      </c>
      <c r="O965" s="1" t="s">
        <v>56</v>
      </c>
      <c r="P965" s="1" t="s">
        <v>1099</v>
      </c>
      <c r="Q965" s="1" t="s">
        <v>141</v>
      </c>
      <c r="R965" s="1" t="s">
        <v>5065</v>
      </c>
      <c r="S965" s="1" t="str">
        <f t="shared" si="31"/>
        <v>ROMANI CRUZ, MARTHA CLARET</v>
      </c>
      <c r="T965" s="1" t="s">
        <v>44</v>
      </c>
      <c r="U965" s="1" t="s">
        <v>51</v>
      </c>
      <c r="V965" s="1" t="s">
        <v>52</v>
      </c>
      <c r="W965" s="1" t="s">
        <v>5066</v>
      </c>
      <c r="X965" s="3">
        <v>21481</v>
      </c>
      <c r="Y965" s="1" t="s">
        <v>5067</v>
      </c>
      <c r="AB965" s="1" t="s">
        <v>41</v>
      </c>
      <c r="AC965" s="1" t="s">
        <v>87</v>
      </c>
      <c r="AD965" s="1" t="s">
        <v>43</v>
      </c>
    </row>
    <row r="966" spans="1:30" x14ac:dyDescent="0.2">
      <c r="A966" s="1" t="str">
        <f t="shared" si="30"/>
        <v>1117114521E9</v>
      </c>
      <c r="B966" s="1" t="s">
        <v>28</v>
      </c>
      <c r="C966" s="1" t="s">
        <v>29</v>
      </c>
      <c r="D966" s="1" t="s">
        <v>30</v>
      </c>
      <c r="E966" s="1" t="s">
        <v>31</v>
      </c>
      <c r="F966" s="1" t="s">
        <v>4768</v>
      </c>
      <c r="G966" s="1" t="s">
        <v>4769</v>
      </c>
      <c r="H966" s="1" t="s">
        <v>1183</v>
      </c>
      <c r="I966" s="1" t="s">
        <v>4770</v>
      </c>
      <c r="J966" s="1" t="s">
        <v>5068</v>
      </c>
      <c r="K966" s="1" t="s">
        <v>97</v>
      </c>
      <c r="L966" s="1" t="s">
        <v>799</v>
      </c>
      <c r="M966" s="1" t="s">
        <v>5069</v>
      </c>
      <c r="N966" s="1" t="s">
        <v>46</v>
      </c>
      <c r="O966" s="1" t="s">
        <v>56</v>
      </c>
      <c r="P966" s="1" t="s">
        <v>358</v>
      </c>
      <c r="Q966" s="1" t="s">
        <v>203</v>
      </c>
      <c r="R966" s="1" t="s">
        <v>249</v>
      </c>
      <c r="S966" s="1" t="str">
        <f t="shared" si="31"/>
        <v>COAQUIRA APAZA, EUSEBIA</v>
      </c>
      <c r="T966" s="1" t="s">
        <v>2473</v>
      </c>
      <c r="U966" s="1" t="s">
        <v>39</v>
      </c>
      <c r="V966" s="1" t="s">
        <v>52</v>
      </c>
      <c r="W966" s="1" t="s">
        <v>5070</v>
      </c>
      <c r="X966" s="3">
        <v>21480</v>
      </c>
      <c r="Y966" s="1" t="s">
        <v>5071</v>
      </c>
      <c r="AB966" s="1" t="s">
        <v>41</v>
      </c>
      <c r="AC966" s="1" t="s">
        <v>102</v>
      </c>
      <c r="AD966" s="1" t="s">
        <v>43</v>
      </c>
    </row>
    <row r="967" spans="1:30" x14ac:dyDescent="0.2">
      <c r="A967" s="1" t="str">
        <f t="shared" si="30"/>
        <v>1117114531E1</v>
      </c>
      <c r="B967" s="1" t="s">
        <v>28</v>
      </c>
      <c r="C967" s="1" t="s">
        <v>29</v>
      </c>
      <c r="D967" s="1" t="s">
        <v>30</v>
      </c>
      <c r="E967" s="1" t="s">
        <v>31</v>
      </c>
      <c r="F967" s="1" t="s">
        <v>4768</v>
      </c>
      <c r="G967" s="1" t="s">
        <v>4769</v>
      </c>
      <c r="H967" s="1" t="s">
        <v>1183</v>
      </c>
      <c r="I967" s="1" t="s">
        <v>4770</v>
      </c>
      <c r="J967" s="1" t="s">
        <v>5072</v>
      </c>
      <c r="K967" s="1" t="s">
        <v>97</v>
      </c>
      <c r="L967" s="1" t="s">
        <v>799</v>
      </c>
      <c r="M967" s="1" t="s">
        <v>1652</v>
      </c>
      <c r="N967" s="1" t="s">
        <v>253</v>
      </c>
      <c r="O967" s="1" t="s">
        <v>5073</v>
      </c>
      <c r="P967" s="1" t="s">
        <v>44</v>
      </c>
      <c r="Q967" s="1" t="s">
        <v>44</v>
      </c>
      <c r="R967" s="1" t="s">
        <v>44</v>
      </c>
      <c r="S967" s="1" t="str">
        <f t="shared" si="31"/>
        <v xml:space="preserve"> , </v>
      </c>
      <c r="T967" s="1" t="s">
        <v>1670</v>
      </c>
      <c r="U967" s="1" t="s">
        <v>39</v>
      </c>
      <c r="V967" s="1" t="s">
        <v>52</v>
      </c>
      <c r="W967" s="1" t="s">
        <v>44</v>
      </c>
      <c r="X967" s="1" t="s">
        <v>254</v>
      </c>
      <c r="Y967" s="1" t="s">
        <v>44</v>
      </c>
      <c r="AB967" s="1" t="s">
        <v>41</v>
      </c>
      <c r="AC967" s="1" t="s">
        <v>102</v>
      </c>
      <c r="AD967" s="1" t="s">
        <v>43</v>
      </c>
    </row>
    <row r="968" spans="1:30" x14ac:dyDescent="0.2">
      <c r="A968" s="1" t="str">
        <f t="shared" si="30"/>
        <v>1117114561E4</v>
      </c>
      <c r="B968" s="1" t="s">
        <v>28</v>
      </c>
      <c r="C968" s="1" t="s">
        <v>29</v>
      </c>
      <c r="D968" s="1" t="s">
        <v>30</v>
      </c>
      <c r="E968" s="1" t="s">
        <v>31</v>
      </c>
      <c r="F968" s="1" t="s">
        <v>4768</v>
      </c>
      <c r="G968" s="1" t="s">
        <v>4769</v>
      </c>
      <c r="H968" s="1" t="s">
        <v>1183</v>
      </c>
      <c r="I968" s="1" t="s">
        <v>4770</v>
      </c>
      <c r="J968" s="1" t="s">
        <v>5074</v>
      </c>
      <c r="K968" s="1" t="s">
        <v>97</v>
      </c>
      <c r="L968" s="1" t="s">
        <v>799</v>
      </c>
      <c r="M968" s="1" t="s">
        <v>800</v>
      </c>
      <c r="N968" s="1" t="s">
        <v>46</v>
      </c>
      <c r="O968" s="1" t="s">
        <v>56</v>
      </c>
      <c r="P968" s="1" t="s">
        <v>210</v>
      </c>
      <c r="Q968" s="1" t="s">
        <v>303</v>
      </c>
      <c r="R968" s="1" t="s">
        <v>5075</v>
      </c>
      <c r="S968" s="1" t="str">
        <f t="shared" si="31"/>
        <v>PORTUGAL SOSA, GRIMANESA ELIZABETH</v>
      </c>
      <c r="T968" s="1" t="s">
        <v>1655</v>
      </c>
      <c r="U968" s="1" t="s">
        <v>39</v>
      </c>
      <c r="V968" s="1" t="s">
        <v>52</v>
      </c>
      <c r="W968" s="1" t="s">
        <v>5076</v>
      </c>
      <c r="X968" s="3">
        <v>20775</v>
      </c>
      <c r="Y968" s="1" t="s">
        <v>5077</v>
      </c>
      <c r="AB968" s="1" t="s">
        <v>41</v>
      </c>
      <c r="AC968" s="1" t="s">
        <v>102</v>
      </c>
      <c r="AD968" s="1" t="s">
        <v>43</v>
      </c>
    </row>
    <row r="969" spans="1:30" x14ac:dyDescent="0.2">
      <c r="A969" s="1" t="str">
        <f t="shared" si="30"/>
        <v>1117114521E5</v>
      </c>
      <c r="B969" s="1" t="s">
        <v>28</v>
      </c>
      <c r="C969" s="1" t="s">
        <v>29</v>
      </c>
      <c r="D969" s="1" t="s">
        <v>30</v>
      </c>
      <c r="E969" s="1" t="s">
        <v>31</v>
      </c>
      <c r="F969" s="1" t="s">
        <v>4768</v>
      </c>
      <c r="G969" s="1" t="s">
        <v>4769</v>
      </c>
      <c r="H969" s="1" t="s">
        <v>1183</v>
      </c>
      <c r="I969" s="1" t="s">
        <v>4770</v>
      </c>
      <c r="J969" s="1" t="s">
        <v>5078</v>
      </c>
      <c r="K969" s="1" t="s">
        <v>97</v>
      </c>
      <c r="L969" s="1" t="s">
        <v>788</v>
      </c>
      <c r="M969" s="1" t="s">
        <v>5079</v>
      </c>
      <c r="N969" s="1" t="s">
        <v>46</v>
      </c>
      <c r="O969" s="1" t="s">
        <v>5080</v>
      </c>
      <c r="P969" s="1" t="s">
        <v>755</v>
      </c>
      <c r="Q969" s="1" t="s">
        <v>290</v>
      </c>
      <c r="R969" s="1" t="s">
        <v>669</v>
      </c>
      <c r="S969" s="1" t="str">
        <f t="shared" si="31"/>
        <v>ARI ALI, YOVANA</v>
      </c>
      <c r="T969" s="1" t="s">
        <v>202</v>
      </c>
      <c r="U969" s="1" t="s">
        <v>39</v>
      </c>
      <c r="V969" s="1" t="s">
        <v>52</v>
      </c>
      <c r="W969" s="1" t="s">
        <v>5081</v>
      </c>
      <c r="X969" s="3">
        <v>27353</v>
      </c>
      <c r="Y969" s="1" t="s">
        <v>5082</v>
      </c>
      <c r="Z969" s="3">
        <v>42736</v>
      </c>
      <c r="AB969" s="1" t="s">
        <v>41</v>
      </c>
      <c r="AC969" s="1" t="s">
        <v>102</v>
      </c>
      <c r="AD969" s="1" t="s">
        <v>43</v>
      </c>
    </row>
    <row r="970" spans="1:30" x14ac:dyDescent="0.2">
      <c r="A970" s="1" t="str">
        <f t="shared" si="30"/>
        <v>1117114581E6</v>
      </c>
      <c r="B970" s="1" t="s">
        <v>28</v>
      </c>
      <c r="C970" s="1" t="s">
        <v>29</v>
      </c>
      <c r="D970" s="1" t="s">
        <v>30</v>
      </c>
      <c r="E970" s="1" t="s">
        <v>31</v>
      </c>
      <c r="F970" s="1" t="s">
        <v>4768</v>
      </c>
      <c r="G970" s="1" t="s">
        <v>4769</v>
      </c>
      <c r="H970" s="1" t="s">
        <v>1183</v>
      </c>
      <c r="I970" s="1" t="s">
        <v>4770</v>
      </c>
      <c r="J970" s="1" t="s">
        <v>5083</v>
      </c>
      <c r="K970" s="1" t="s">
        <v>97</v>
      </c>
      <c r="L970" s="1" t="s">
        <v>788</v>
      </c>
      <c r="M970" s="1" t="s">
        <v>1659</v>
      </c>
      <c r="N970" s="1" t="s">
        <v>46</v>
      </c>
      <c r="O970" s="1" t="s">
        <v>56</v>
      </c>
      <c r="P970" s="1" t="s">
        <v>350</v>
      </c>
      <c r="Q970" s="1" t="s">
        <v>5084</v>
      </c>
      <c r="R970" s="1" t="s">
        <v>5085</v>
      </c>
      <c r="S970" s="1" t="str">
        <f t="shared" si="31"/>
        <v>ZARATE RUEDA, MARIA GUADALUPE</v>
      </c>
      <c r="T970" s="1" t="s">
        <v>790</v>
      </c>
      <c r="U970" s="1" t="s">
        <v>39</v>
      </c>
      <c r="V970" s="1" t="s">
        <v>52</v>
      </c>
      <c r="W970" s="1" t="s">
        <v>5086</v>
      </c>
      <c r="X970" s="3">
        <v>24435</v>
      </c>
      <c r="Y970" s="1" t="s">
        <v>5087</v>
      </c>
      <c r="AB970" s="1" t="s">
        <v>41</v>
      </c>
      <c r="AC970" s="1" t="s">
        <v>102</v>
      </c>
      <c r="AD970" s="1" t="s">
        <v>43</v>
      </c>
    </row>
    <row r="971" spans="1:30" x14ac:dyDescent="0.2">
      <c r="A971" s="1" t="str">
        <f t="shared" si="30"/>
        <v>1117114521E6</v>
      </c>
      <c r="B971" s="1" t="s">
        <v>28</v>
      </c>
      <c r="C971" s="1" t="s">
        <v>29</v>
      </c>
      <c r="D971" s="1" t="s">
        <v>30</v>
      </c>
      <c r="E971" s="1" t="s">
        <v>31</v>
      </c>
      <c r="F971" s="1" t="s">
        <v>4768</v>
      </c>
      <c r="G971" s="1" t="s">
        <v>4769</v>
      </c>
      <c r="H971" s="1" t="s">
        <v>1183</v>
      </c>
      <c r="I971" s="1" t="s">
        <v>4770</v>
      </c>
      <c r="J971" s="1" t="s">
        <v>5088</v>
      </c>
      <c r="K971" s="1" t="s">
        <v>97</v>
      </c>
      <c r="L971" s="1" t="s">
        <v>98</v>
      </c>
      <c r="M971" s="1" t="s">
        <v>99</v>
      </c>
      <c r="N971" s="1" t="s">
        <v>46</v>
      </c>
      <c r="O971" s="1" t="s">
        <v>56</v>
      </c>
      <c r="P971" s="1" t="s">
        <v>157</v>
      </c>
      <c r="Q971" s="1" t="s">
        <v>60</v>
      </c>
      <c r="R971" s="1" t="s">
        <v>5089</v>
      </c>
      <c r="S971" s="1" t="str">
        <f t="shared" si="31"/>
        <v>CHAYÑA ARIAS, ERNESTO CRISTOBAL</v>
      </c>
      <c r="T971" s="1" t="s">
        <v>107</v>
      </c>
      <c r="U971" s="1" t="s">
        <v>39</v>
      </c>
      <c r="V971" s="1" t="s">
        <v>52</v>
      </c>
      <c r="W971" s="1" t="s">
        <v>5090</v>
      </c>
      <c r="X971" s="3">
        <v>20775</v>
      </c>
      <c r="Y971" s="1" t="s">
        <v>5091</v>
      </c>
      <c r="AB971" s="1" t="s">
        <v>41</v>
      </c>
      <c r="AC971" s="1" t="s">
        <v>102</v>
      </c>
      <c r="AD971" s="1" t="s">
        <v>43</v>
      </c>
    </row>
    <row r="972" spans="1:30" x14ac:dyDescent="0.2">
      <c r="A972" s="1" t="str">
        <f t="shared" si="30"/>
        <v>1117114531E5</v>
      </c>
      <c r="B972" s="1" t="s">
        <v>28</v>
      </c>
      <c r="C972" s="1" t="s">
        <v>29</v>
      </c>
      <c r="D972" s="1" t="s">
        <v>30</v>
      </c>
      <c r="E972" s="1" t="s">
        <v>31</v>
      </c>
      <c r="F972" s="1" t="s">
        <v>4768</v>
      </c>
      <c r="G972" s="1" t="s">
        <v>4769</v>
      </c>
      <c r="H972" s="1" t="s">
        <v>1183</v>
      </c>
      <c r="I972" s="1" t="s">
        <v>4770</v>
      </c>
      <c r="J972" s="1" t="s">
        <v>5092</v>
      </c>
      <c r="K972" s="1" t="s">
        <v>97</v>
      </c>
      <c r="L972" s="1" t="s">
        <v>98</v>
      </c>
      <c r="M972" s="1" t="s">
        <v>99</v>
      </c>
      <c r="N972" s="1" t="s">
        <v>46</v>
      </c>
      <c r="O972" s="1" t="s">
        <v>56</v>
      </c>
      <c r="P972" s="1" t="s">
        <v>291</v>
      </c>
      <c r="Q972" s="1" t="s">
        <v>718</v>
      </c>
      <c r="R972" s="1" t="s">
        <v>1051</v>
      </c>
      <c r="S972" s="1" t="str">
        <f t="shared" si="31"/>
        <v>CUTIPA ANAHUA, EMILIO</v>
      </c>
      <c r="T972" s="1" t="s">
        <v>202</v>
      </c>
      <c r="U972" s="1" t="s">
        <v>39</v>
      </c>
      <c r="V972" s="1" t="s">
        <v>52</v>
      </c>
      <c r="W972" s="1" t="s">
        <v>5093</v>
      </c>
      <c r="X972" s="3">
        <v>21312</v>
      </c>
      <c r="Y972" s="1" t="s">
        <v>5094</v>
      </c>
      <c r="AB972" s="1" t="s">
        <v>41</v>
      </c>
      <c r="AC972" s="1" t="s">
        <v>102</v>
      </c>
      <c r="AD972" s="1" t="s">
        <v>43</v>
      </c>
    </row>
    <row r="973" spans="1:30" x14ac:dyDescent="0.2">
      <c r="A973" s="1" t="str">
        <f t="shared" si="30"/>
        <v>1117114531E6</v>
      </c>
      <c r="B973" s="1" t="s">
        <v>28</v>
      </c>
      <c r="C973" s="1" t="s">
        <v>29</v>
      </c>
      <c r="D973" s="1" t="s">
        <v>30</v>
      </c>
      <c r="E973" s="1" t="s">
        <v>31</v>
      </c>
      <c r="F973" s="1" t="s">
        <v>4768</v>
      </c>
      <c r="G973" s="1" t="s">
        <v>4769</v>
      </c>
      <c r="H973" s="1" t="s">
        <v>1183</v>
      </c>
      <c r="I973" s="1" t="s">
        <v>4770</v>
      </c>
      <c r="J973" s="1" t="s">
        <v>5095</v>
      </c>
      <c r="K973" s="1" t="s">
        <v>97</v>
      </c>
      <c r="L973" s="1" t="s">
        <v>98</v>
      </c>
      <c r="M973" s="1" t="s">
        <v>99</v>
      </c>
      <c r="N973" s="1" t="s">
        <v>46</v>
      </c>
      <c r="O973" s="1" t="s">
        <v>56</v>
      </c>
      <c r="P973" s="1" t="s">
        <v>561</v>
      </c>
      <c r="Q973" s="1" t="s">
        <v>5096</v>
      </c>
      <c r="R973" s="1" t="s">
        <v>5097</v>
      </c>
      <c r="S973" s="1" t="str">
        <f t="shared" si="31"/>
        <v>DE LA RIVA SKRZYPECK, OSCAR JOSE</v>
      </c>
      <c r="T973" s="1" t="s">
        <v>101</v>
      </c>
      <c r="U973" s="1" t="s">
        <v>39</v>
      </c>
      <c r="V973" s="1" t="s">
        <v>52</v>
      </c>
      <c r="W973" s="1" t="s">
        <v>5098</v>
      </c>
      <c r="X973" s="3">
        <v>20194</v>
      </c>
      <c r="Y973" s="1" t="s">
        <v>5099</v>
      </c>
      <c r="AB973" s="1" t="s">
        <v>41</v>
      </c>
      <c r="AC973" s="1" t="s">
        <v>102</v>
      </c>
      <c r="AD973" s="1" t="s">
        <v>43</v>
      </c>
    </row>
    <row r="974" spans="1:30" x14ac:dyDescent="0.2">
      <c r="A974" s="1" t="str">
        <f t="shared" si="30"/>
        <v>1117114541E5</v>
      </c>
      <c r="B974" s="1" t="s">
        <v>28</v>
      </c>
      <c r="C974" s="1" t="s">
        <v>29</v>
      </c>
      <c r="D974" s="1" t="s">
        <v>30</v>
      </c>
      <c r="E974" s="1" t="s">
        <v>31</v>
      </c>
      <c r="F974" s="1" t="s">
        <v>4768</v>
      </c>
      <c r="G974" s="1" t="s">
        <v>4769</v>
      </c>
      <c r="H974" s="1" t="s">
        <v>1183</v>
      </c>
      <c r="I974" s="1" t="s">
        <v>4770</v>
      </c>
      <c r="J974" s="1" t="s">
        <v>5100</v>
      </c>
      <c r="K974" s="1" t="s">
        <v>97</v>
      </c>
      <c r="L974" s="1" t="s">
        <v>98</v>
      </c>
      <c r="M974" s="1" t="s">
        <v>99</v>
      </c>
      <c r="N974" s="1" t="s">
        <v>46</v>
      </c>
      <c r="O974" s="1" t="s">
        <v>56</v>
      </c>
      <c r="P974" s="1" t="s">
        <v>134</v>
      </c>
      <c r="Q974" s="1" t="s">
        <v>177</v>
      </c>
      <c r="R974" s="1" t="s">
        <v>970</v>
      </c>
      <c r="S974" s="1" t="str">
        <f t="shared" si="31"/>
        <v>FLORES ORTEGA, JAIME</v>
      </c>
      <c r="T974" s="1" t="s">
        <v>202</v>
      </c>
      <c r="U974" s="1" t="s">
        <v>39</v>
      </c>
      <c r="V974" s="1" t="s">
        <v>52</v>
      </c>
      <c r="W974" s="1" t="s">
        <v>5101</v>
      </c>
      <c r="X974" s="3">
        <v>23106</v>
      </c>
      <c r="Y974" s="1" t="s">
        <v>5102</v>
      </c>
      <c r="AB974" s="1" t="s">
        <v>41</v>
      </c>
      <c r="AC974" s="1" t="s">
        <v>102</v>
      </c>
      <c r="AD974" s="1" t="s">
        <v>43</v>
      </c>
    </row>
    <row r="975" spans="1:30" x14ac:dyDescent="0.2">
      <c r="A975" s="1" t="str">
        <f t="shared" si="30"/>
        <v>1117114541E7</v>
      </c>
      <c r="B975" s="1" t="s">
        <v>28</v>
      </c>
      <c r="C975" s="1" t="s">
        <v>29</v>
      </c>
      <c r="D975" s="1" t="s">
        <v>30</v>
      </c>
      <c r="E975" s="1" t="s">
        <v>31</v>
      </c>
      <c r="F975" s="1" t="s">
        <v>4768</v>
      </c>
      <c r="G975" s="1" t="s">
        <v>4769</v>
      </c>
      <c r="H975" s="1" t="s">
        <v>1183</v>
      </c>
      <c r="I975" s="1" t="s">
        <v>4770</v>
      </c>
      <c r="J975" s="1" t="s">
        <v>5103</v>
      </c>
      <c r="K975" s="1" t="s">
        <v>97</v>
      </c>
      <c r="L975" s="1" t="s">
        <v>98</v>
      </c>
      <c r="M975" s="1" t="s">
        <v>99</v>
      </c>
      <c r="N975" s="1" t="s">
        <v>46</v>
      </c>
      <c r="O975" s="1" t="s">
        <v>5104</v>
      </c>
      <c r="P975" s="1" t="s">
        <v>490</v>
      </c>
      <c r="Q975" s="1" t="s">
        <v>268</v>
      </c>
      <c r="R975" s="1" t="s">
        <v>1098</v>
      </c>
      <c r="S975" s="1" t="str">
        <f t="shared" si="31"/>
        <v>CHURAYRA MAQUERA, FILOMENA</v>
      </c>
      <c r="T975" s="1" t="s">
        <v>109</v>
      </c>
      <c r="U975" s="1" t="s">
        <v>39</v>
      </c>
      <c r="V975" s="1" t="s">
        <v>52</v>
      </c>
      <c r="W975" s="1" t="s">
        <v>5105</v>
      </c>
      <c r="X975" s="3">
        <v>24025</v>
      </c>
      <c r="Y975" s="1" t="s">
        <v>5106</v>
      </c>
      <c r="AB975" s="1" t="s">
        <v>41</v>
      </c>
      <c r="AC975" s="1" t="s">
        <v>102</v>
      </c>
      <c r="AD975" s="1" t="s">
        <v>43</v>
      </c>
    </row>
    <row r="976" spans="1:30" x14ac:dyDescent="0.2">
      <c r="A976" s="1" t="str">
        <f t="shared" si="30"/>
        <v>1117114551E2</v>
      </c>
      <c r="B976" s="1" t="s">
        <v>28</v>
      </c>
      <c r="C976" s="1" t="s">
        <v>29</v>
      </c>
      <c r="D976" s="1" t="s">
        <v>30</v>
      </c>
      <c r="E976" s="1" t="s">
        <v>31</v>
      </c>
      <c r="F976" s="1" t="s">
        <v>4768</v>
      </c>
      <c r="G976" s="1" t="s">
        <v>4769</v>
      </c>
      <c r="H976" s="1" t="s">
        <v>1183</v>
      </c>
      <c r="I976" s="1" t="s">
        <v>4770</v>
      </c>
      <c r="J976" s="1" t="s">
        <v>5107</v>
      </c>
      <c r="K976" s="1" t="s">
        <v>97</v>
      </c>
      <c r="L976" s="1" t="s">
        <v>98</v>
      </c>
      <c r="M976" s="1" t="s">
        <v>962</v>
      </c>
      <c r="N976" s="1" t="s">
        <v>46</v>
      </c>
      <c r="O976" s="1" t="s">
        <v>56</v>
      </c>
      <c r="P976" s="1" t="s">
        <v>371</v>
      </c>
      <c r="Q976" s="1" t="s">
        <v>37</v>
      </c>
      <c r="R976" s="1" t="s">
        <v>238</v>
      </c>
      <c r="S976" s="1" t="str">
        <f t="shared" si="31"/>
        <v>GUTIERREZ ROQUE, JUANA</v>
      </c>
      <c r="T976" s="1" t="s">
        <v>156</v>
      </c>
      <c r="U976" s="1" t="s">
        <v>39</v>
      </c>
      <c r="V976" s="1" t="s">
        <v>52</v>
      </c>
      <c r="W976" s="1" t="s">
        <v>5108</v>
      </c>
      <c r="X976" s="3">
        <v>19157</v>
      </c>
      <c r="Y976" s="1" t="s">
        <v>5109</v>
      </c>
      <c r="AB976" s="1" t="s">
        <v>41</v>
      </c>
      <c r="AC976" s="1" t="s">
        <v>102</v>
      </c>
      <c r="AD976" s="1" t="s">
        <v>43</v>
      </c>
    </row>
    <row r="977" spans="1:30" x14ac:dyDescent="0.2">
      <c r="A977" s="1" t="str">
        <f t="shared" si="30"/>
        <v>1117114551E3</v>
      </c>
      <c r="B977" s="1" t="s">
        <v>28</v>
      </c>
      <c r="C977" s="1" t="s">
        <v>29</v>
      </c>
      <c r="D977" s="1" t="s">
        <v>30</v>
      </c>
      <c r="E977" s="1" t="s">
        <v>31</v>
      </c>
      <c r="F977" s="1" t="s">
        <v>4768</v>
      </c>
      <c r="G977" s="1" t="s">
        <v>4769</v>
      </c>
      <c r="H977" s="1" t="s">
        <v>1183</v>
      </c>
      <c r="I977" s="1" t="s">
        <v>4770</v>
      </c>
      <c r="J977" s="1" t="s">
        <v>5110</v>
      </c>
      <c r="K977" s="1" t="s">
        <v>97</v>
      </c>
      <c r="L977" s="1" t="s">
        <v>98</v>
      </c>
      <c r="M977" s="1" t="s">
        <v>791</v>
      </c>
      <c r="N977" s="1" t="s">
        <v>46</v>
      </c>
      <c r="O977" s="1" t="s">
        <v>56</v>
      </c>
      <c r="P977" s="1" t="s">
        <v>5111</v>
      </c>
      <c r="Q977" s="1" t="s">
        <v>696</v>
      </c>
      <c r="R977" s="1" t="s">
        <v>2664</v>
      </c>
      <c r="S977" s="1" t="str">
        <f t="shared" si="31"/>
        <v>JIHUALLANCA ARAPA, ABRAHAM</v>
      </c>
      <c r="T977" s="1" t="s">
        <v>790</v>
      </c>
      <c r="U977" s="1" t="s">
        <v>39</v>
      </c>
      <c r="V977" s="1" t="s">
        <v>52</v>
      </c>
      <c r="W977" s="1" t="s">
        <v>5112</v>
      </c>
      <c r="X977" s="3">
        <v>23105</v>
      </c>
      <c r="Y977" s="1" t="s">
        <v>5113</v>
      </c>
      <c r="AB977" s="1" t="s">
        <v>41</v>
      </c>
      <c r="AC977" s="1" t="s">
        <v>102</v>
      </c>
      <c r="AD977" s="1" t="s">
        <v>43</v>
      </c>
    </row>
    <row r="978" spans="1:30" x14ac:dyDescent="0.2">
      <c r="A978" s="1" t="str">
        <f t="shared" si="30"/>
        <v>1117114551E5</v>
      </c>
      <c r="B978" s="1" t="s">
        <v>28</v>
      </c>
      <c r="C978" s="1" t="s">
        <v>29</v>
      </c>
      <c r="D978" s="1" t="s">
        <v>30</v>
      </c>
      <c r="E978" s="1" t="s">
        <v>31</v>
      </c>
      <c r="F978" s="1" t="s">
        <v>4768</v>
      </c>
      <c r="G978" s="1" t="s">
        <v>4769</v>
      </c>
      <c r="H978" s="1" t="s">
        <v>1183</v>
      </c>
      <c r="I978" s="1" t="s">
        <v>4770</v>
      </c>
      <c r="J978" s="1" t="s">
        <v>5114</v>
      </c>
      <c r="K978" s="1" t="s">
        <v>97</v>
      </c>
      <c r="L978" s="1" t="s">
        <v>98</v>
      </c>
      <c r="M978" s="1" t="s">
        <v>99</v>
      </c>
      <c r="N978" s="1" t="s">
        <v>46</v>
      </c>
      <c r="O978" s="1" t="s">
        <v>56</v>
      </c>
      <c r="P978" s="1" t="s">
        <v>114</v>
      </c>
      <c r="Q978" s="1" t="s">
        <v>61</v>
      </c>
      <c r="R978" s="1" t="s">
        <v>5115</v>
      </c>
      <c r="S978" s="1" t="str">
        <f t="shared" si="31"/>
        <v>MAMANI VILCA, SABINO</v>
      </c>
      <c r="T978" s="1" t="s">
        <v>202</v>
      </c>
      <c r="U978" s="1" t="s">
        <v>39</v>
      </c>
      <c r="V978" s="1" t="s">
        <v>52</v>
      </c>
      <c r="W978" s="1" t="s">
        <v>5116</v>
      </c>
      <c r="X978" s="3">
        <v>17721</v>
      </c>
      <c r="Y978" s="1" t="s">
        <v>5117</v>
      </c>
      <c r="AB978" s="1" t="s">
        <v>41</v>
      </c>
      <c r="AC978" s="1" t="s">
        <v>102</v>
      </c>
      <c r="AD978" s="1" t="s">
        <v>43</v>
      </c>
    </row>
    <row r="979" spans="1:30" x14ac:dyDescent="0.2">
      <c r="A979" s="1" t="str">
        <f t="shared" si="30"/>
        <v>1117114581E1</v>
      </c>
      <c r="B979" s="1" t="s">
        <v>28</v>
      </c>
      <c r="C979" s="1" t="s">
        <v>29</v>
      </c>
      <c r="D979" s="1" t="s">
        <v>30</v>
      </c>
      <c r="E979" s="1" t="s">
        <v>31</v>
      </c>
      <c r="F979" s="1" t="s">
        <v>4768</v>
      </c>
      <c r="G979" s="1" t="s">
        <v>4769</v>
      </c>
      <c r="H979" s="1" t="s">
        <v>1183</v>
      </c>
      <c r="I979" s="1" t="s">
        <v>4770</v>
      </c>
      <c r="J979" s="1" t="s">
        <v>5118</v>
      </c>
      <c r="K979" s="1" t="s">
        <v>97</v>
      </c>
      <c r="L979" s="1" t="s">
        <v>98</v>
      </c>
      <c r="M979" s="1" t="s">
        <v>99</v>
      </c>
      <c r="N979" s="1" t="s">
        <v>46</v>
      </c>
      <c r="O979" s="1" t="s">
        <v>56</v>
      </c>
      <c r="P979" s="1" t="s">
        <v>140</v>
      </c>
      <c r="Q979" s="1" t="s">
        <v>358</v>
      </c>
      <c r="R979" s="1" t="s">
        <v>1079</v>
      </c>
      <c r="S979" s="1" t="str">
        <f t="shared" si="31"/>
        <v>VELASQUEZ COAQUIRA, GREGORIA</v>
      </c>
      <c r="T979" s="1" t="s">
        <v>185</v>
      </c>
      <c r="U979" s="1" t="s">
        <v>39</v>
      </c>
      <c r="V979" s="1" t="s">
        <v>52</v>
      </c>
      <c r="W979" s="1" t="s">
        <v>5119</v>
      </c>
      <c r="X979" s="3">
        <v>21015</v>
      </c>
      <c r="Y979" s="1" t="s">
        <v>5120</v>
      </c>
      <c r="AB979" s="1" t="s">
        <v>41</v>
      </c>
      <c r="AC979" s="1" t="s">
        <v>102</v>
      </c>
      <c r="AD979" s="1" t="s">
        <v>43</v>
      </c>
    </row>
    <row r="980" spans="1:30" x14ac:dyDescent="0.2">
      <c r="A980" s="1" t="str">
        <f t="shared" si="30"/>
        <v>1117114581E3</v>
      </c>
      <c r="B980" s="1" t="s">
        <v>28</v>
      </c>
      <c r="C980" s="1" t="s">
        <v>29</v>
      </c>
      <c r="D980" s="1" t="s">
        <v>30</v>
      </c>
      <c r="E980" s="1" t="s">
        <v>31</v>
      </c>
      <c r="F980" s="1" t="s">
        <v>4768</v>
      </c>
      <c r="G980" s="1" t="s">
        <v>4769</v>
      </c>
      <c r="H980" s="1" t="s">
        <v>1183</v>
      </c>
      <c r="I980" s="1" t="s">
        <v>4770</v>
      </c>
      <c r="J980" s="1" t="s">
        <v>5121</v>
      </c>
      <c r="K980" s="1" t="s">
        <v>97</v>
      </c>
      <c r="L980" s="1" t="s">
        <v>98</v>
      </c>
      <c r="M980" s="1" t="s">
        <v>99</v>
      </c>
      <c r="N980" s="1" t="s">
        <v>46</v>
      </c>
      <c r="O980" s="1" t="s">
        <v>56</v>
      </c>
      <c r="P980" s="1" t="s">
        <v>140</v>
      </c>
      <c r="Q980" s="1" t="s">
        <v>140</v>
      </c>
      <c r="R980" s="1" t="s">
        <v>995</v>
      </c>
      <c r="S980" s="1" t="str">
        <f t="shared" si="31"/>
        <v>VELASQUEZ VELASQUEZ, RUBEN</v>
      </c>
      <c r="T980" s="1" t="s">
        <v>156</v>
      </c>
      <c r="U980" s="1" t="s">
        <v>39</v>
      </c>
      <c r="V980" s="1" t="s">
        <v>52</v>
      </c>
      <c r="W980" s="1" t="s">
        <v>5122</v>
      </c>
      <c r="X980" s="3">
        <v>23515</v>
      </c>
      <c r="Y980" s="1" t="s">
        <v>5123</v>
      </c>
      <c r="AB980" s="1" t="s">
        <v>41</v>
      </c>
      <c r="AC980" s="1" t="s">
        <v>102</v>
      </c>
      <c r="AD980" s="1" t="s">
        <v>43</v>
      </c>
    </row>
    <row r="981" spans="1:30" x14ac:dyDescent="0.2">
      <c r="A981" s="1" t="str">
        <f t="shared" si="30"/>
        <v>1117114581E5</v>
      </c>
      <c r="B981" s="1" t="s">
        <v>28</v>
      </c>
      <c r="C981" s="1" t="s">
        <v>29</v>
      </c>
      <c r="D981" s="1" t="s">
        <v>30</v>
      </c>
      <c r="E981" s="1" t="s">
        <v>31</v>
      </c>
      <c r="F981" s="1" t="s">
        <v>4768</v>
      </c>
      <c r="G981" s="1" t="s">
        <v>4769</v>
      </c>
      <c r="H981" s="1" t="s">
        <v>1183</v>
      </c>
      <c r="I981" s="1" t="s">
        <v>4770</v>
      </c>
      <c r="J981" s="1" t="s">
        <v>5124</v>
      </c>
      <c r="K981" s="1" t="s">
        <v>97</v>
      </c>
      <c r="L981" s="1" t="s">
        <v>98</v>
      </c>
      <c r="M981" s="1" t="s">
        <v>1419</v>
      </c>
      <c r="N981" s="1" t="s">
        <v>46</v>
      </c>
      <c r="O981" s="1" t="s">
        <v>56</v>
      </c>
      <c r="P981" s="1" t="s">
        <v>739</v>
      </c>
      <c r="Q981" s="1" t="s">
        <v>343</v>
      </c>
      <c r="R981" s="1" t="s">
        <v>281</v>
      </c>
      <c r="S981" s="1" t="str">
        <f t="shared" si="31"/>
        <v>ZAMALLOA VARGAS, EDITH</v>
      </c>
      <c r="T981" s="1" t="s">
        <v>839</v>
      </c>
      <c r="U981" s="1" t="s">
        <v>39</v>
      </c>
      <c r="V981" s="1" t="s">
        <v>52</v>
      </c>
      <c r="W981" s="1" t="s">
        <v>5125</v>
      </c>
      <c r="X981" s="3">
        <v>25569</v>
      </c>
      <c r="Y981" s="1" t="s">
        <v>5126</v>
      </c>
      <c r="AB981" s="1" t="s">
        <v>41</v>
      </c>
      <c r="AC981" s="1" t="s">
        <v>102</v>
      </c>
      <c r="AD981" s="1" t="s">
        <v>43</v>
      </c>
    </row>
    <row r="982" spans="1:30" x14ac:dyDescent="0.2">
      <c r="A982" s="1" t="str">
        <f t="shared" si="30"/>
        <v>1117114591E1</v>
      </c>
      <c r="B982" s="1" t="s">
        <v>28</v>
      </c>
      <c r="C982" s="1" t="s">
        <v>29</v>
      </c>
      <c r="D982" s="1" t="s">
        <v>30</v>
      </c>
      <c r="E982" s="1" t="s">
        <v>31</v>
      </c>
      <c r="F982" s="1" t="s">
        <v>4768</v>
      </c>
      <c r="G982" s="1" t="s">
        <v>4769</v>
      </c>
      <c r="H982" s="1" t="s">
        <v>1183</v>
      </c>
      <c r="I982" s="1" t="s">
        <v>4770</v>
      </c>
      <c r="J982" s="1" t="s">
        <v>5127</v>
      </c>
      <c r="K982" s="1" t="s">
        <v>97</v>
      </c>
      <c r="L982" s="1" t="s">
        <v>98</v>
      </c>
      <c r="M982" s="1" t="s">
        <v>99</v>
      </c>
      <c r="N982" s="1" t="s">
        <v>46</v>
      </c>
      <c r="O982" s="1" t="s">
        <v>463</v>
      </c>
      <c r="P982" s="1" t="s">
        <v>5128</v>
      </c>
      <c r="Q982" s="1" t="s">
        <v>82</v>
      </c>
      <c r="R982" s="1" t="s">
        <v>898</v>
      </c>
      <c r="S982" s="1" t="str">
        <f t="shared" si="31"/>
        <v>AUMA QUISPE, ERNESTO</v>
      </c>
      <c r="T982" s="1" t="s">
        <v>109</v>
      </c>
      <c r="U982" s="1" t="s">
        <v>39</v>
      </c>
      <c r="V982" s="1" t="s">
        <v>52</v>
      </c>
      <c r="W982" s="1" t="s">
        <v>5129</v>
      </c>
      <c r="X982" s="3">
        <v>22957</v>
      </c>
      <c r="Y982" s="1" t="s">
        <v>5130</v>
      </c>
      <c r="AB982" s="1" t="s">
        <v>41</v>
      </c>
      <c r="AC982" s="1" t="s">
        <v>102</v>
      </c>
      <c r="AD982" s="1" t="s">
        <v>43</v>
      </c>
    </row>
    <row r="983" spans="1:30" x14ac:dyDescent="0.2">
      <c r="A983" s="1" t="str">
        <f t="shared" si="30"/>
        <v>1119114521E2</v>
      </c>
      <c r="B983" s="1" t="s">
        <v>28</v>
      </c>
      <c r="C983" s="1" t="s">
        <v>29</v>
      </c>
      <c r="D983" s="1" t="s">
        <v>30</v>
      </c>
      <c r="E983" s="1" t="s">
        <v>31</v>
      </c>
      <c r="F983" s="1" t="s">
        <v>5131</v>
      </c>
      <c r="G983" s="1" t="s">
        <v>5132</v>
      </c>
      <c r="H983" s="1" t="s">
        <v>1183</v>
      </c>
      <c r="I983" s="1" t="s">
        <v>5133</v>
      </c>
      <c r="J983" s="1" t="s">
        <v>5134</v>
      </c>
      <c r="K983" s="1" t="s">
        <v>32</v>
      </c>
      <c r="L983" s="1" t="s">
        <v>33</v>
      </c>
      <c r="M983" s="1" t="s">
        <v>34</v>
      </c>
      <c r="N983" s="1" t="s">
        <v>35</v>
      </c>
      <c r="O983" s="1" t="s">
        <v>5135</v>
      </c>
      <c r="P983" s="1" t="s">
        <v>381</v>
      </c>
      <c r="Q983" s="1" t="s">
        <v>148</v>
      </c>
      <c r="R983" s="1" t="s">
        <v>5136</v>
      </c>
      <c r="S983" s="1" t="str">
        <f t="shared" si="31"/>
        <v>JARA AQUISE, SANTOS DIDI</v>
      </c>
      <c r="T983" s="1" t="s">
        <v>63</v>
      </c>
      <c r="U983" s="1" t="s">
        <v>39</v>
      </c>
      <c r="V983" s="1" t="s">
        <v>112</v>
      </c>
      <c r="W983" s="1" t="s">
        <v>5137</v>
      </c>
      <c r="X983" s="3">
        <v>27237</v>
      </c>
      <c r="Y983" s="1" t="s">
        <v>5138</v>
      </c>
      <c r="Z983" s="3">
        <v>42064</v>
      </c>
      <c r="AA983" s="3">
        <v>43524</v>
      </c>
      <c r="AB983" s="1" t="s">
        <v>41</v>
      </c>
      <c r="AC983" s="1" t="s">
        <v>42</v>
      </c>
      <c r="AD983" s="1" t="s">
        <v>43</v>
      </c>
    </row>
    <row r="984" spans="1:30" x14ac:dyDescent="0.2">
      <c r="A984" s="1" t="str">
        <f t="shared" si="30"/>
        <v>1119114531E1</v>
      </c>
      <c r="B984" s="1" t="s">
        <v>28</v>
      </c>
      <c r="C984" s="1" t="s">
        <v>29</v>
      </c>
      <c r="D984" s="1" t="s">
        <v>30</v>
      </c>
      <c r="E984" s="1" t="s">
        <v>31</v>
      </c>
      <c r="F984" s="1" t="s">
        <v>5131</v>
      </c>
      <c r="G984" s="1" t="s">
        <v>5132</v>
      </c>
      <c r="H984" s="1" t="s">
        <v>1183</v>
      </c>
      <c r="I984" s="1" t="s">
        <v>5133</v>
      </c>
      <c r="J984" s="1" t="s">
        <v>5139</v>
      </c>
      <c r="K984" s="1" t="s">
        <v>32</v>
      </c>
      <c r="L984" s="1" t="s">
        <v>33</v>
      </c>
      <c r="M984" s="1" t="s">
        <v>776</v>
      </c>
      <c r="N984" s="1" t="s">
        <v>35</v>
      </c>
      <c r="O984" s="1" t="s">
        <v>5140</v>
      </c>
      <c r="P984" s="1" t="s">
        <v>61</v>
      </c>
      <c r="Q984" s="1" t="s">
        <v>134</v>
      </c>
      <c r="R984" s="1" t="s">
        <v>5141</v>
      </c>
      <c r="S984" s="1" t="str">
        <f t="shared" si="31"/>
        <v>VILCA FLORES, RUFINO DAVID</v>
      </c>
      <c r="T984" s="1" t="s">
        <v>38</v>
      </c>
      <c r="U984" s="1" t="s">
        <v>39</v>
      </c>
      <c r="V984" s="1" t="s">
        <v>40</v>
      </c>
      <c r="W984" s="1" t="s">
        <v>5142</v>
      </c>
      <c r="X984" s="3">
        <v>23994</v>
      </c>
      <c r="Y984" s="1" t="s">
        <v>5143</v>
      </c>
      <c r="Z984" s="3">
        <v>41913</v>
      </c>
      <c r="AA984" s="3">
        <v>43373</v>
      </c>
      <c r="AB984" s="1" t="s">
        <v>41</v>
      </c>
      <c r="AC984" s="1" t="s">
        <v>42</v>
      </c>
      <c r="AD984" s="1" t="s">
        <v>43</v>
      </c>
    </row>
    <row r="985" spans="1:30" x14ac:dyDescent="0.2">
      <c r="A985" s="1" t="str">
        <f t="shared" si="30"/>
        <v>1119114511E5</v>
      </c>
      <c r="B985" s="1" t="s">
        <v>28</v>
      </c>
      <c r="C985" s="1" t="s">
        <v>29</v>
      </c>
      <c r="D985" s="1" t="s">
        <v>30</v>
      </c>
      <c r="E985" s="1" t="s">
        <v>31</v>
      </c>
      <c r="F985" s="1" t="s">
        <v>5131</v>
      </c>
      <c r="G985" s="1" t="s">
        <v>5132</v>
      </c>
      <c r="H985" s="1" t="s">
        <v>1183</v>
      </c>
      <c r="I985" s="1" t="s">
        <v>5133</v>
      </c>
      <c r="J985" s="1" t="s">
        <v>5144</v>
      </c>
      <c r="K985" s="1" t="s">
        <v>32</v>
      </c>
      <c r="L985" s="1" t="s">
        <v>1326</v>
      </c>
      <c r="M985" s="1" t="s">
        <v>1327</v>
      </c>
      <c r="N985" s="1" t="s">
        <v>765</v>
      </c>
      <c r="O985" s="1" t="s">
        <v>5145</v>
      </c>
      <c r="P985" s="1" t="s">
        <v>308</v>
      </c>
      <c r="Q985" s="1" t="s">
        <v>1122</v>
      </c>
      <c r="R985" s="1" t="s">
        <v>733</v>
      </c>
      <c r="S985" s="1" t="str">
        <f t="shared" si="31"/>
        <v>ALVAREZ APARICIO, SERGIO</v>
      </c>
      <c r="T985" s="1" t="s">
        <v>50</v>
      </c>
      <c r="U985" s="1" t="s">
        <v>39</v>
      </c>
      <c r="V985" s="1" t="s">
        <v>52</v>
      </c>
      <c r="W985" s="1" t="s">
        <v>5146</v>
      </c>
      <c r="X985" s="3">
        <v>20312</v>
      </c>
      <c r="Y985" s="1" t="s">
        <v>5147</v>
      </c>
      <c r="Z985" s="3">
        <v>42795</v>
      </c>
      <c r="AA985" s="3">
        <v>43100</v>
      </c>
      <c r="AB985" s="1" t="s">
        <v>41</v>
      </c>
      <c r="AC985" s="1" t="s">
        <v>42</v>
      </c>
      <c r="AD985" s="1" t="s">
        <v>43</v>
      </c>
    </row>
    <row r="986" spans="1:30" x14ac:dyDescent="0.2">
      <c r="A986" s="1" t="str">
        <f t="shared" si="30"/>
        <v>1119114511E8</v>
      </c>
      <c r="B986" s="1" t="s">
        <v>28</v>
      </c>
      <c r="C986" s="1" t="s">
        <v>29</v>
      </c>
      <c r="D986" s="1" t="s">
        <v>30</v>
      </c>
      <c r="E986" s="1" t="s">
        <v>31</v>
      </c>
      <c r="F986" s="1" t="s">
        <v>5131</v>
      </c>
      <c r="G986" s="1" t="s">
        <v>5132</v>
      </c>
      <c r="H986" s="1" t="s">
        <v>1183</v>
      </c>
      <c r="I986" s="1" t="s">
        <v>5133</v>
      </c>
      <c r="J986" s="1" t="s">
        <v>5148</v>
      </c>
      <c r="K986" s="1" t="s">
        <v>32</v>
      </c>
      <c r="L986" s="1" t="s">
        <v>1326</v>
      </c>
      <c r="M986" s="1" t="s">
        <v>1876</v>
      </c>
      <c r="N986" s="1" t="s">
        <v>46</v>
      </c>
      <c r="O986" s="1" t="s">
        <v>56</v>
      </c>
      <c r="P986" s="1" t="s">
        <v>342</v>
      </c>
      <c r="Q986" s="1" t="s">
        <v>321</v>
      </c>
      <c r="R986" s="1" t="s">
        <v>5149</v>
      </c>
      <c r="S986" s="1" t="str">
        <f t="shared" si="31"/>
        <v>CALISAYA PAXI, ROSA EMERITA</v>
      </c>
      <c r="T986" s="1" t="s">
        <v>50</v>
      </c>
      <c r="U986" s="1" t="s">
        <v>39</v>
      </c>
      <c r="V986" s="1" t="s">
        <v>52</v>
      </c>
      <c r="W986" s="1" t="s">
        <v>5150</v>
      </c>
      <c r="X986" s="3">
        <v>21078</v>
      </c>
      <c r="Y986" s="1" t="s">
        <v>5151</v>
      </c>
      <c r="AB986" s="1" t="s">
        <v>41</v>
      </c>
      <c r="AC986" s="1" t="s">
        <v>42</v>
      </c>
      <c r="AD986" s="1" t="s">
        <v>43</v>
      </c>
    </row>
    <row r="987" spans="1:30" x14ac:dyDescent="0.2">
      <c r="A987" s="1" t="str">
        <f t="shared" si="30"/>
        <v>1119114541E3</v>
      </c>
      <c r="B987" s="1" t="s">
        <v>28</v>
      </c>
      <c r="C987" s="1" t="s">
        <v>29</v>
      </c>
      <c r="D987" s="1" t="s">
        <v>30</v>
      </c>
      <c r="E987" s="1" t="s">
        <v>31</v>
      </c>
      <c r="F987" s="1" t="s">
        <v>5131</v>
      </c>
      <c r="G987" s="1" t="s">
        <v>5132</v>
      </c>
      <c r="H987" s="1" t="s">
        <v>1183</v>
      </c>
      <c r="I987" s="1" t="s">
        <v>5133</v>
      </c>
      <c r="J987" s="1" t="s">
        <v>5152</v>
      </c>
      <c r="K987" s="1" t="s">
        <v>32</v>
      </c>
      <c r="L987" s="1" t="s">
        <v>1326</v>
      </c>
      <c r="M987" s="1" t="s">
        <v>5153</v>
      </c>
      <c r="N987" s="1" t="s">
        <v>765</v>
      </c>
      <c r="O987" s="1" t="s">
        <v>5154</v>
      </c>
      <c r="P987" s="1" t="s">
        <v>471</v>
      </c>
      <c r="Q987" s="1" t="s">
        <v>1060</v>
      </c>
      <c r="R987" s="1" t="s">
        <v>1067</v>
      </c>
      <c r="S987" s="1" t="str">
        <f t="shared" si="31"/>
        <v>TINTAYA MARCE, MARCELINO</v>
      </c>
      <c r="T987" s="1" t="s">
        <v>55</v>
      </c>
      <c r="U987" s="1" t="s">
        <v>39</v>
      </c>
      <c r="V987" s="1" t="s">
        <v>52</v>
      </c>
      <c r="W987" s="1" t="s">
        <v>5155</v>
      </c>
      <c r="X987" s="3">
        <v>23376</v>
      </c>
      <c r="Y987" s="1" t="s">
        <v>5156</v>
      </c>
      <c r="Z987" s="3">
        <v>42795</v>
      </c>
      <c r="AA987" s="3">
        <v>43100</v>
      </c>
      <c r="AB987" s="1" t="s">
        <v>41</v>
      </c>
      <c r="AC987" s="1" t="s">
        <v>42</v>
      </c>
      <c r="AD987" s="1" t="s">
        <v>43</v>
      </c>
    </row>
    <row r="988" spans="1:30" x14ac:dyDescent="0.2">
      <c r="A988" s="1" t="str">
        <f t="shared" si="30"/>
        <v>1119114551E7</v>
      </c>
      <c r="B988" s="1" t="s">
        <v>28</v>
      </c>
      <c r="C988" s="1" t="s">
        <v>29</v>
      </c>
      <c r="D988" s="1" t="s">
        <v>30</v>
      </c>
      <c r="E988" s="1" t="s">
        <v>31</v>
      </c>
      <c r="F988" s="1" t="s">
        <v>5131</v>
      </c>
      <c r="G988" s="1" t="s">
        <v>5132</v>
      </c>
      <c r="H988" s="1" t="s">
        <v>1183</v>
      </c>
      <c r="I988" s="1" t="s">
        <v>5133</v>
      </c>
      <c r="J988" s="1" t="s">
        <v>5157</v>
      </c>
      <c r="K988" s="1" t="s">
        <v>32</v>
      </c>
      <c r="L988" s="1" t="s">
        <v>1326</v>
      </c>
      <c r="M988" s="1" t="s">
        <v>5158</v>
      </c>
      <c r="N988" s="1" t="s">
        <v>765</v>
      </c>
      <c r="O988" s="1" t="s">
        <v>5159</v>
      </c>
      <c r="P988" s="1" t="s">
        <v>140</v>
      </c>
      <c r="Q988" s="1" t="s">
        <v>582</v>
      </c>
      <c r="R988" s="1" t="s">
        <v>1095</v>
      </c>
      <c r="S988" s="1" t="str">
        <f t="shared" si="31"/>
        <v>VELASQUEZ ZAPANA, ELIAS</v>
      </c>
      <c r="T988" s="1" t="s">
        <v>50</v>
      </c>
      <c r="U988" s="1" t="s">
        <v>39</v>
      </c>
      <c r="V988" s="1" t="s">
        <v>52</v>
      </c>
      <c r="W988" s="1" t="s">
        <v>5160</v>
      </c>
      <c r="X988" s="3">
        <v>21520</v>
      </c>
      <c r="Y988" s="1" t="s">
        <v>5161</v>
      </c>
      <c r="Z988" s="3">
        <v>42795</v>
      </c>
      <c r="AA988" s="3">
        <v>43100</v>
      </c>
      <c r="AB988" s="1" t="s">
        <v>41</v>
      </c>
      <c r="AC988" s="1" t="s">
        <v>42</v>
      </c>
      <c r="AD988" s="1" t="s">
        <v>43</v>
      </c>
    </row>
    <row r="989" spans="1:30" x14ac:dyDescent="0.2">
      <c r="A989" s="1" t="str">
        <f t="shared" si="30"/>
        <v>1119114551E8</v>
      </c>
      <c r="B989" s="1" t="s">
        <v>28</v>
      </c>
      <c r="C989" s="1" t="s">
        <v>29</v>
      </c>
      <c r="D989" s="1" t="s">
        <v>30</v>
      </c>
      <c r="E989" s="1" t="s">
        <v>31</v>
      </c>
      <c r="F989" s="1" t="s">
        <v>5131</v>
      </c>
      <c r="G989" s="1" t="s">
        <v>5132</v>
      </c>
      <c r="H989" s="1" t="s">
        <v>1183</v>
      </c>
      <c r="I989" s="1" t="s">
        <v>5133</v>
      </c>
      <c r="J989" s="1" t="s">
        <v>5162</v>
      </c>
      <c r="K989" s="1" t="s">
        <v>32</v>
      </c>
      <c r="L989" s="1" t="s">
        <v>1326</v>
      </c>
      <c r="M989" s="1" t="s">
        <v>1969</v>
      </c>
      <c r="N989" s="1" t="s">
        <v>765</v>
      </c>
      <c r="O989" s="1" t="s">
        <v>5163</v>
      </c>
      <c r="P989" s="1" t="s">
        <v>494</v>
      </c>
      <c r="Q989" s="1" t="s">
        <v>114</v>
      </c>
      <c r="R989" s="1" t="s">
        <v>5164</v>
      </c>
      <c r="S989" s="1" t="str">
        <f t="shared" si="31"/>
        <v>VELEZ MAMANI, JOSE QUINTIN</v>
      </c>
      <c r="T989" s="1" t="s">
        <v>50</v>
      </c>
      <c r="U989" s="1" t="s">
        <v>39</v>
      </c>
      <c r="V989" s="1" t="s">
        <v>52</v>
      </c>
      <c r="W989" s="1" t="s">
        <v>5165</v>
      </c>
      <c r="X989" s="3">
        <v>23315</v>
      </c>
      <c r="Y989" s="1" t="s">
        <v>5166</v>
      </c>
      <c r="Z989" s="3">
        <v>42795</v>
      </c>
      <c r="AA989" s="3">
        <v>43100</v>
      </c>
      <c r="AB989" s="1" t="s">
        <v>41</v>
      </c>
      <c r="AC989" s="1" t="s">
        <v>42</v>
      </c>
      <c r="AD989" s="1" t="s">
        <v>43</v>
      </c>
    </row>
    <row r="990" spans="1:30" x14ac:dyDescent="0.2">
      <c r="A990" s="1" t="str">
        <f t="shared" si="30"/>
        <v>1119114551E9</v>
      </c>
      <c r="B990" s="1" t="s">
        <v>28</v>
      </c>
      <c r="C990" s="1" t="s">
        <v>29</v>
      </c>
      <c r="D990" s="1" t="s">
        <v>30</v>
      </c>
      <c r="E990" s="1" t="s">
        <v>31</v>
      </c>
      <c r="F990" s="1" t="s">
        <v>5131</v>
      </c>
      <c r="G990" s="1" t="s">
        <v>5132</v>
      </c>
      <c r="H990" s="1" t="s">
        <v>1183</v>
      </c>
      <c r="I990" s="1" t="s">
        <v>5133</v>
      </c>
      <c r="J990" s="1" t="s">
        <v>5167</v>
      </c>
      <c r="K990" s="1" t="s">
        <v>32</v>
      </c>
      <c r="L990" s="1" t="s">
        <v>1326</v>
      </c>
      <c r="M990" s="1" t="s">
        <v>1969</v>
      </c>
      <c r="N990" s="1" t="s">
        <v>765</v>
      </c>
      <c r="O990" s="1" t="s">
        <v>5168</v>
      </c>
      <c r="P990" s="1" t="s">
        <v>1177</v>
      </c>
      <c r="Q990" s="1" t="s">
        <v>134</v>
      </c>
      <c r="R990" s="1" t="s">
        <v>769</v>
      </c>
      <c r="S990" s="1" t="str">
        <f t="shared" si="31"/>
        <v>ANTALLACA FLORES, JUAN</v>
      </c>
      <c r="T990" s="1" t="s">
        <v>50</v>
      </c>
      <c r="U990" s="1" t="s">
        <v>39</v>
      </c>
      <c r="V990" s="1" t="s">
        <v>52</v>
      </c>
      <c r="W990" s="1" t="s">
        <v>5169</v>
      </c>
      <c r="X990" s="3">
        <v>22979</v>
      </c>
      <c r="Y990" s="1" t="s">
        <v>5170</v>
      </c>
      <c r="Z990" s="3">
        <v>42795</v>
      </c>
      <c r="AA990" s="3">
        <v>43100</v>
      </c>
      <c r="AB990" s="1" t="s">
        <v>41</v>
      </c>
      <c r="AC990" s="1" t="s">
        <v>42</v>
      </c>
      <c r="AD990" s="1" t="s">
        <v>43</v>
      </c>
    </row>
    <row r="991" spans="1:30" x14ac:dyDescent="0.2">
      <c r="A991" s="1" t="str">
        <f t="shared" si="30"/>
        <v>1109814811E3</v>
      </c>
      <c r="B991" s="1" t="s">
        <v>28</v>
      </c>
      <c r="C991" s="1" t="s">
        <v>29</v>
      </c>
      <c r="D991" s="1" t="s">
        <v>30</v>
      </c>
      <c r="E991" s="1" t="s">
        <v>31</v>
      </c>
      <c r="F991" s="1" t="s">
        <v>5131</v>
      </c>
      <c r="G991" s="1" t="s">
        <v>5132</v>
      </c>
      <c r="H991" s="1" t="s">
        <v>1183</v>
      </c>
      <c r="I991" s="1" t="s">
        <v>5133</v>
      </c>
      <c r="J991" s="1" t="s">
        <v>5171</v>
      </c>
      <c r="K991" s="1" t="s">
        <v>32</v>
      </c>
      <c r="L991" s="1" t="s">
        <v>32</v>
      </c>
      <c r="M991" s="1" t="s">
        <v>45</v>
      </c>
      <c r="N991" s="1" t="s">
        <v>46</v>
      </c>
      <c r="O991" s="1" t="s">
        <v>3190</v>
      </c>
      <c r="P991" s="1" t="s">
        <v>82</v>
      </c>
      <c r="Q991" s="1" t="s">
        <v>82</v>
      </c>
      <c r="R991" s="1" t="s">
        <v>785</v>
      </c>
      <c r="S991" s="1" t="str">
        <f t="shared" si="31"/>
        <v>QUISPE QUISPE, FLORENTINO</v>
      </c>
      <c r="T991" s="1" t="s">
        <v>50</v>
      </c>
      <c r="U991" s="1" t="s">
        <v>51</v>
      </c>
      <c r="V991" s="1" t="s">
        <v>52</v>
      </c>
      <c r="W991" s="1" t="s">
        <v>5172</v>
      </c>
      <c r="X991" s="3">
        <v>22563</v>
      </c>
      <c r="Y991" s="1" t="s">
        <v>5173</v>
      </c>
      <c r="AB991" s="1" t="s">
        <v>41</v>
      </c>
      <c r="AC991" s="1" t="s">
        <v>42</v>
      </c>
      <c r="AD991" s="1" t="s">
        <v>43</v>
      </c>
    </row>
    <row r="992" spans="1:30" x14ac:dyDescent="0.2">
      <c r="A992" s="1" t="str">
        <f t="shared" si="30"/>
        <v>1111214212E5</v>
      </c>
      <c r="B992" s="1" t="s">
        <v>28</v>
      </c>
      <c r="C992" s="1" t="s">
        <v>29</v>
      </c>
      <c r="D992" s="1" t="s">
        <v>30</v>
      </c>
      <c r="E992" s="1" t="s">
        <v>31</v>
      </c>
      <c r="F992" s="1" t="s">
        <v>5131</v>
      </c>
      <c r="G992" s="1" t="s">
        <v>5132</v>
      </c>
      <c r="H992" s="1" t="s">
        <v>1183</v>
      </c>
      <c r="I992" s="1" t="s">
        <v>5133</v>
      </c>
      <c r="J992" s="1" t="s">
        <v>5174</v>
      </c>
      <c r="K992" s="1" t="s">
        <v>32</v>
      </c>
      <c r="L992" s="1" t="s">
        <v>32</v>
      </c>
      <c r="M992" s="1" t="s">
        <v>45</v>
      </c>
      <c r="N992" s="1" t="s">
        <v>46</v>
      </c>
      <c r="O992" s="1" t="s">
        <v>5175</v>
      </c>
      <c r="P992" s="1" t="s">
        <v>291</v>
      </c>
      <c r="Q992" s="1" t="s">
        <v>152</v>
      </c>
      <c r="R992" s="1" t="s">
        <v>132</v>
      </c>
      <c r="S992" s="1" t="str">
        <f t="shared" si="31"/>
        <v>CUTIPA LLANQUE, JULIA</v>
      </c>
      <c r="T992" s="1" t="s">
        <v>69</v>
      </c>
      <c r="U992" s="1" t="s">
        <v>51</v>
      </c>
      <c r="V992" s="1" t="s">
        <v>52</v>
      </c>
      <c r="W992" s="1" t="s">
        <v>5176</v>
      </c>
      <c r="X992" s="3">
        <v>27245</v>
      </c>
      <c r="Y992" s="1" t="s">
        <v>5177</v>
      </c>
      <c r="AB992" s="1" t="s">
        <v>41</v>
      </c>
      <c r="AC992" s="1" t="s">
        <v>42</v>
      </c>
      <c r="AD992" s="1" t="s">
        <v>43</v>
      </c>
    </row>
    <row r="993" spans="1:30" x14ac:dyDescent="0.2">
      <c r="A993" s="1" t="str">
        <f t="shared" si="30"/>
        <v>1112114711E6</v>
      </c>
      <c r="B993" s="1" t="s">
        <v>28</v>
      </c>
      <c r="C993" s="1" t="s">
        <v>29</v>
      </c>
      <c r="D993" s="1" t="s">
        <v>30</v>
      </c>
      <c r="E993" s="1" t="s">
        <v>31</v>
      </c>
      <c r="F993" s="1" t="s">
        <v>5131</v>
      </c>
      <c r="G993" s="1" t="s">
        <v>5132</v>
      </c>
      <c r="H993" s="1" t="s">
        <v>1183</v>
      </c>
      <c r="I993" s="1" t="s">
        <v>5133</v>
      </c>
      <c r="J993" s="1" t="s">
        <v>5178</v>
      </c>
      <c r="K993" s="1" t="s">
        <v>32</v>
      </c>
      <c r="L993" s="1" t="s">
        <v>32</v>
      </c>
      <c r="M993" s="1" t="s">
        <v>45</v>
      </c>
      <c r="N993" s="1" t="s">
        <v>46</v>
      </c>
      <c r="O993" s="1" t="s">
        <v>5179</v>
      </c>
      <c r="P993" s="1" t="s">
        <v>647</v>
      </c>
      <c r="Q993" s="1" t="s">
        <v>910</v>
      </c>
      <c r="R993" s="1" t="s">
        <v>519</v>
      </c>
      <c r="S993" s="1" t="str">
        <f t="shared" si="31"/>
        <v>JULI CANDIA, NELLY</v>
      </c>
      <c r="T993" s="1" t="s">
        <v>50</v>
      </c>
      <c r="U993" s="1" t="s">
        <v>51</v>
      </c>
      <c r="V993" s="1" t="s">
        <v>52</v>
      </c>
      <c r="W993" s="1" t="s">
        <v>5180</v>
      </c>
      <c r="X993" s="3">
        <v>22993</v>
      </c>
      <c r="Y993" s="1" t="s">
        <v>5181</v>
      </c>
      <c r="AB993" s="1" t="s">
        <v>41</v>
      </c>
      <c r="AC993" s="1" t="s">
        <v>42</v>
      </c>
      <c r="AD993" s="1" t="s">
        <v>43</v>
      </c>
    </row>
    <row r="994" spans="1:30" x14ac:dyDescent="0.2">
      <c r="A994" s="1" t="str">
        <f t="shared" si="30"/>
        <v>1117114551E8</v>
      </c>
      <c r="B994" s="1" t="s">
        <v>28</v>
      </c>
      <c r="C994" s="1" t="s">
        <v>29</v>
      </c>
      <c r="D994" s="1" t="s">
        <v>30</v>
      </c>
      <c r="E994" s="1" t="s">
        <v>31</v>
      </c>
      <c r="F994" s="1" t="s">
        <v>5131</v>
      </c>
      <c r="G994" s="1" t="s">
        <v>5132</v>
      </c>
      <c r="H994" s="1" t="s">
        <v>1183</v>
      </c>
      <c r="I994" s="1" t="s">
        <v>5133</v>
      </c>
      <c r="J994" s="1" t="s">
        <v>5182</v>
      </c>
      <c r="K994" s="1" t="s">
        <v>32</v>
      </c>
      <c r="L994" s="1" t="s">
        <v>32</v>
      </c>
      <c r="M994" s="1" t="s">
        <v>45</v>
      </c>
      <c r="N994" s="1" t="s">
        <v>46</v>
      </c>
      <c r="O994" s="1" t="s">
        <v>5183</v>
      </c>
      <c r="P994" s="1" t="s">
        <v>177</v>
      </c>
      <c r="Q994" s="1" t="s">
        <v>177</v>
      </c>
      <c r="R994" s="1" t="s">
        <v>5184</v>
      </c>
      <c r="S994" s="1" t="str">
        <f t="shared" si="31"/>
        <v>ORTEGA ORTEGA, CLOALDO MAURICIO</v>
      </c>
      <c r="T994" s="1" t="s">
        <v>50</v>
      </c>
      <c r="U994" s="1" t="s">
        <v>51</v>
      </c>
      <c r="V994" s="1" t="s">
        <v>52</v>
      </c>
      <c r="W994" s="1" t="s">
        <v>5185</v>
      </c>
      <c r="X994" s="3">
        <v>21441</v>
      </c>
      <c r="Y994" s="1" t="s">
        <v>5186</v>
      </c>
      <c r="AB994" s="1" t="s">
        <v>41</v>
      </c>
      <c r="AC994" s="1" t="s">
        <v>42</v>
      </c>
      <c r="AD994" s="1" t="s">
        <v>43</v>
      </c>
    </row>
    <row r="995" spans="1:30" x14ac:dyDescent="0.2">
      <c r="A995" s="1" t="str">
        <f t="shared" si="30"/>
        <v>1119114511E2</v>
      </c>
      <c r="B995" s="1" t="s">
        <v>28</v>
      </c>
      <c r="C995" s="1" t="s">
        <v>29</v>
      </c>
      <c r="D995" s="1" t="s">
        <v>30</v>
      </c>
      <c r="E995" s="1" t="s">
        <v>31</v>
      </c>
      <c r="F995" s="1" t="s">
        <v>5131</v>
      </c>
      <c r="G995" s="1" t="s">
        <v>5132</v>
      </c>
      <c r="H995" s="1" t="s">
        <v>1183</v>
      </c>
      <c r="I995" s="1" t="s">
        <v>5133</v>
      </c>
      <c r="J995" s="1" t="s">
        <v>5187</v>
      </c>
      <c r="K995" s="1" t="s">
        <v>32</v>
      </c>
      <c r="L995" s="1" t="s">
        <v>32</v>
      </c>
      <c r="M995" s="1" t="s">
        <v>45</v>
      </c>
      <c r="N995" s="1" t="s">
        <v>46</v>
      </c>
      <c r="O995" s="1" t="s">
        <v>56</v>
      </c>
      <c r="P995" s="1" t="s">
        <v>57</v>
      </c>
      <c r="Q995" s="1" t="s">
        <v>58</v>
      </c>
      <c r="R995" s="1" t="s">
        <v>5188</v>
      </c>
      <c r="S995" s="1" t="str">
        <f t="shared" si="31"/>
        <v>ALIAGA ARPASI, NELY ELIZABEDH</v>
      </c>
      <c r="T995" s="1" t="s">
        <v>63</v>
      </c>
      <c r="U995" s="1" t="s">
        <v>51</v>
      </c>
      <c r="V995" s="1" t="s">
        <v>52</v>
      </c>
      <c r="W995" s="1" t="s">
        <v>5189</v>
      </c>
      <c r="X995" s="3">
        <v>23556</v>
      </c>
      <c r="Y995" s="1" t="s">
        <v>5190</v>
      </c>
      <c r="AB995" s="1" t="s">
        <v>41</v>
      </c>
      <c r="AC995" s="1" t="s">
        <v>42</v>
      </c>
      <c r="AD995" s="1" t="s">
        <v>43</v>
      </c>
    </row>
    <row r="996" spans="1:30" x14ac:dyDescent="0.2">
      <c r="A996" s="1" t="str">
        <f t="shared" si="30"/>
        <v>1119114511E4</v>
      </c>
      <c r="B996" s="1" t="s">
        <v>28</v>
      </c>
      <c r="C996" s="1" t="s">
        <v>29</v>
      </c>
      <c r="D996" s="1" t="s">
        <v>30</v>
      </c>
      <c r="E996" s="1" t="s">
        <v>31</v>
      </c>
      <c r="F996" s="1" t="s">
        <v>5131</v>
      </c>
      <c r="G996" s="1" t="s">
        <v>5132</v>
      </c>
      <c r="H996" s="1" t="s">
        <v>1183</v>
      </c>
      <c r="I996" s="1" t="s">
        <v>5133</v>
      </c>
      <c r="J996" s="1" t="s">
        <v>5191</v>
      </c>
      <c r="K996" s="1" t="s">
        <v>32</v>
      </c>
      <c r="L996" s="1" t="s">
        <v>32</v>
      </c>
      <c r="M996" s="1" t="s">
        <v>45</v>
      </c>
      <c r="N996" s="1" t="s">
        <v>46</v>
      </c>
      <c r="O996" s="1" t="s">
        <v>56</v>
      </c>
      <c r="P996" s="1" t="s">
        <v>1177</v>
      </c>
      <c r="Q996" s="1" t="s">
        <v>134</v>
      </c>
      <c r="R996" s="1" t="s">
        <v>769</v>
      </c>
      <c r="S996" s="1" t="str">
        <f t="shared" si="31"/>
        <v>ANTALLACA FLORES, JUAN</v>
      </c>
      <c r="T996" s="1" t="s">
        <v>50</v>
      </c>
      <c r="U996" s="1" t="s">
        <v>51</v>
      </c>
      <c r="V996" s="1" t="s">
        <v>891</v>
      </c>
      <c r="W996" s="1" t="s">
        <v>5169</v>
      </c>
      <c r="X996" s="3">
        <v>22979</v>
      </c>
      <c r="Y996" s="1" t="s">
        <v>5170</v>
      </c>
      <c r="Z996" s="3">
        <v>42795</v>
      </c>
      <c r="AA996" s="3">
        <v>43100</v>
      </c>
      <c r="AB996" s="1" t="s">
        <v>41</v>
      </c>
      <c r="AC996" s="1" t="s">
        <v>42</v>
      </c>
      <c r="AD996" s="1" t="s">
        <v>43</v>
      </c>
    </row>
    <row r="997" spans="1:30" x14ac:dyDescent="0.2">
      <c r="A997" s="1" t="str">
        <f t="shared" si="30"/>
        <v>1119114511E4</v>
      </c>
      <c r="B997" s="1" t="s">
        <v>28</v>
      </c>
      <c r="C997" s="1" t="s">
        <v>29</v>
      </c>
      <c r="D997" s="1" t="s">
        <v>30</v>
      </c>
      <c r="E997" s="1" t="s">
        <v>31</v>
      </c>
      <c r="F997" s="1" t="s">
        <v>5131</v>
      </c>
      <c r="G997" s="1" t="s">
        <v>5132</v>
      </c>
      <c r="H997" s="1" t="s">
        <v>1183</v>
      </c>
      <c r="I997" s="1" t="s">
        <v>5133</v>
      </c>
      <c r="J997" s="1" t="s">
        <v>5191</v>
      </c>
      <c r="K997" s="1" t="s">
        <v>32</v>
      </c>
      <c r="L997" s="1" t="s">
        <v>32</v>
      </c>
      <c r="M997" s="1" t="s">
        <v>45</v>
      </c>
      <c r="N997" s="1" t="s">
        <v>66</v>
      </c>
      <c r="O997" s="1" t="s">
        <v>5192</v>
      </c>
      <c r="P997" s="1" t="s">
        <v>256</v>
      </c>
      <c r="Q997" s="1" t="s">
        <v>165</v>
      </c>
      <c r="R997" s="1" t="s">
        <v>5193</v>
      </c>
      <c r="S997" s="1" t="str">
        <f t="shared" si="31"/>
        <v>ESCOBEDO PEREZ, ZEIDA YRIS</v>
      </c>
      <c r="T997" s="1" t="s">
        <v>69</v>
      </c>
      <c r="U997" s="1" t="s">
        <v>51</v>
      </c>
      <c r="V997" s="1" t="s">
        <v>52</v>
      </c>
      <c r="W997" s="1" t="s">
        <v>5194</v>
      </c>
      <c r="X997" s="3">
        <v>29255</v>
      </c>
      <c r="Y997" s="1" t="s">
        <v>5195</v>
      </c>
      <c r="Z997" s="3">
        <v>42795</v>
      </c>
      <c r="AA997" s="3">
        <v>43100</v>
      </c>
      <c r="AB997" s="1" t="s">
        <v>324</v>
      </c>
      <c r="AC997" s="1" t="s">
        <v>71</v>
      </c>
      <c r="AD997" s="1" t="s">
        <v>43</v>
      </c>
    </row>
    <row r="998" spans="1:30" x14ac:dyDescent="0.2">
      <c r="A998" s="1" t="str">
        <f t="shared" si="30"/>
        <v>1119114511E7</v>
      </c>
      <c r="B998" s="1" t="s">
        <v>28</v>
      </c>
      <c r="C998" s="1" t="s">
        <v>29</v>
      </c>
      <c r="D998" s="1" t="s">
        <v>30</v>
      </c>
      <c r="E998" s="1" t="s">
        <v>31</v>
      </c>
      <c r="F998" s="1" t="s">
        <v>5131</v>
      </c>
      <c r="G998" s="1" t="s">
        <v>5132</v>
      </c>
      <c r="H998" s="1" t="s">
        <v>1183</v>
      </c>
      <c r="I998" s="1" t="s">
        <v>5133</v>
      </c>
      <c r="J998" s="1" t="s">
        <v>5196</v>
      </c>
      <c r="K998" s="1" t="s">
        <v>32</v>
      </c>
      <c r="L998" s="1" t="s">
        <v>32</v>
      </c>
      <c r="M998" s="1" t="s">
        <v>45</v>
      </c>
      <c r="N998" s="1" t="s">
        <v>66</v>
      </c>
      <c r="O998" s="1" t="s">
        <v>5197</v>
      </c>
      <c r="P998" s="1" t="s">
        <v>167</v>
      </c>
      <c r="Q998" s="1" t="s">
        <v>60</v>
      </c>
      <c r="R998" s="1" t="s">
        <v>1143</v>
      </c>
      <c r="S998" s="1" t="str">
        <f t="shared" si="31"/>
        <v>GOMEZ ARIAS, MARIA CAROLINA</v>
      </c>
      <c r="T998" s="1" t="s">
        <v>69</v>
      </c>
      <c r="U998" s="1" t="s">
        <v>51</v>
      </c>
      <c r="V998" s="1" t="s">
        <v>52</v>
      </c>
      <c r="W998" s="1" t="s">
        <v>5198</v>
      </c>
      <c r="X998" s="3">
        <v>27556</v>
      </c>
      <c r="Y998" s="1" t="s">
        <v>5199</v>
      </c>
      <c r="Z998" s="3">
        <v>42795</v>
      </c>
      <c r="AA998" s="3">
        <v>43100</v>
      </c>
      <c r="AB998" s="1" t="s">
        <v>41</v>
      </c>
      <c r="AC998" s="1" t="s">
        <v>71</v>
      </c>
      <c r="AD998" s="1" t="s">
        <v>43</v>
      </c>
    </row>
    <row r="999" spans="1:30" x14ac:dyDescent="0.2">
      <c r="A999" s="1" t="str">
        <f t="shared" si="30"/>
        <v>1119114511E9</v>
      </c>
      <c r="B999" s="1" t="s">
        <v>28</v>
      </c>
      <c r="C999" s="1" t="s">
        <v>29</v>
      </c>
      <c r="D999" s="1" t="s">
        <v>30</v>
      </c>
      <c r="E999" s="1" t="s">
        <v>31</v>
      </c>
      <c r="F999" s="1" t="s">
        <v>5131</v>
      </c>
      <c r="G999" s="1" t="s">
        <v>5132</v>
      </c>
      <c r="H999" s="1" t="s">
        <v>1183</v>
      </c>
      <c r="I999" s="1" t="s">
        <v>5133</v>
      </c>
      <c r="J999" s="1" t="s">
        <v>5200</v>
      </c>
      <c r="K999" s="1" t="s">
        <v>32</v>
      </c>
      <c r="L999" s="1" t="s">
        <v>32</v>
      </c>
      <c r="M999" s="1" t="s">
        <v>45</v>
      </c>
      <c r="N999" s="1" t="s">
        <v>46</v>
      </c>
      <c r="O999" s="1" t="s">
        <v>56</v>
      </c>
      <c r="P999" s="1" t="s">
        <v>700</v>
      </c>
      <c r="Q999" s="1" t="s">
        <v>5201</v>
      </c>
      <c r="R999" s="1" t="s">
        <v>919</v>
      </c>
      <c r="S999" s="1" t="str">
        <f t="shared" si="31"/>
        <v>CATARI CHILA, MIGUEL</v>
      </c>
      <c r="T999" s="1" t="s">
        <v>50</v>
      </c>
      <c r="U999" s="1" t="s">
        <v>51</v>
      </c>
      <c r="V999" s="1" t="s">
        <v>52</v>
      </c>
      <c r="W999" s="1" t="s">
        <v>5202</v>
      </c>
      <c r="X999" s="3">
        <v>21457</v>
      </c>
      <c r="Y999" s="1" t="s">
        <v>5203</v>
      </c>
      <c r="AB999" s="1" t="s">
        <v>41</v>
      </c>
      <c r="AC999" s="1" t="s">
        <v>42</v>
      </c>
      <c r="AD999" s="1" t="s">
        <v>43</v>
      </c>
    </row>
    <row r="1000" spans="1:30" x14ac:dyDescent="0.2">
      <c r="A1000" s="1" t="str">
        <f t="shared" si="30"/>
        <v>1119114521E1</v>
      </c>
      <c r="B1000" s="1" t="s">
        <v>28</v>
      </c>
      <c r="C1000" s="1" t="s">
        <v>29</v>
      </c>
      <c r="D1000" s="1" t="s">
        <v>30</v>
      </c>
      <c r="E1000" s="1" t="s">
        <v>31</v>
      </c>
      <c r="F1000" s="1" t="s">
        <v>5131</v>
      </c>
      <c r="G1000" s="1" t="s">
        <v>5132</v>
      </c>
      <c r="H1000" s="1" t="s">
        <v>1183</v>
      </c>
      <c r="I1000" s="1" t="s">
        <v>5133</v>
      </c>
      <c r="J1000" s="1" t="s">
        <v>5204</v>
      </c>
      <c r="K1000" s="1" t="s">
        <v>32</v>
      </c>
      <c r="L1000" s="1" t="s">
        <v>32</v>
      </c>
      <c r="M1000" s="1" t="s">
        <v>45</v>
      </c>
      <c r="N1000" s="1" t="s">
        <v>46</v>
      </c>
      <c r="O1000" s="1" t="s">
        <v>56</v>
      </c>
      <c r="P1000" s="1" t="s">
        <v>113</v>
      </c>
      <c r="Q1000" s="1" t="s">
        <v>407</v>
      </c>
      <c r="R1000" s="1" t="s">
        <v>5205</v>
      </c>
      <c r="S1000" s="1" t="str">
        <f t="shared" si="31"/>
        <v>CHAMBI ALEJO, RICARDO JOSE</v>
      </c>
      <c r="T1000" s="1" t="s">
        <v>69</v>
      </c>
      <c r="U1000" s="1" t="s">
        <v>51</v>
      </c>
      <c r="V1000" s="1" t="s">
        <v>52</v>
      </c>
      <c r="W1000" s="1" t="s">
        <v>5206</v>
      </c>
      <c r="X1000" s="3">
        <v>24208</v>
      </c>
      <c r="Y1000" s="1" t="s">
        <v>5207</v>
      </c>
      <c r="AB1000" s="1" t="s">
        <v>41</v>
      </c>
      <c r="AC1000" s="1" t="s">
        <v>42</v>
      </c>
      <c r="AD1000" s="1" t="s">
        <v>43</v>
      </c>
    </row>
    <row r="1001" spans="1:30" x14ac:dyDescent="0.2">
      <c r="A1001" s="1" t="str">
        <f t="shared" si="30"/>
        <v>1119114521E3</v>
      </c>
      <c r="B1001" s="1" t="s">
        <v>28</v>
      </c>
      <c r="C1001" s="1" t="s">
        <v>29</v>
      </c>
      <c r="D1001" s="1" t="s">
        <v>30</v>
      </c>
      <c r="E1001" s="1" t="s">
        <v>31</v>
      </c>
      <c r="F1001" s="1" t="s">
        <v>5131</v>
      </c>
      <c r="G1001" s="1" t="s">
        <v>5132</v>
      </c>
      <c r="H1001" s="1" t="s">
        <v>1183</v>
      </c>
      <c r="I1001" s="1" t="s">
        <v>5133</v>
      </c>
      <c r="J1001" s="1" t="s">
        <v>5208</v>
      </c>
      <c r="K1001" s="1" t="s">
        <v>32</v>
      </c>
      <c r="L1001" s="1" t="s">
        <v>32</v>
      </c>
      <c r="M1001" s="1" t="s">
        <v>45</v>
      </c>
      <c r="N1001" s="1" t="s">
        <v>46</v>
      </c>
      <c r="O1001" s="1" t="s">
        <v>56</v>
      </c>
      <c r="P1001" s="1" t="s">
        <v>347</v>
      </c>
      <c r="Q1001" s="1" t="s">
        <v>5209</v>
      </c>
      <c r="R1001" s="1" t="s">
        <v>5210</v>
      </c>
      <c r="S1001" s="1" t="str">
        <f t="shared" si="31"/>
        <v>CHIRAPO CANTUTA, GERMAN DAVID</v>
      </c>
      <c r="T1001" s="1" t="s">
        <v>69</v>
      </c>
      <c r="U1001" s="1" t="s">
        <v>51</v>
      </c>
      <c r="V1001" s="1" t="s">
        <v>52</v>
      </c>
      <c r="W1001" s="1" t="s">
        <v>5211</v>
      </c>
      <c r="X1001" s="3">
        <v>23865</v>
      </c>
      <c r="Y1001" s="1" t="s">
        <v>5212</v>
      </c>
      <c r="AB1001" s="1" t="s">
        <v>41</v>
      </c>
      <c r="AC1001" s="1" t="s">
        <v>42</v>
      </c>
      <c r="AD1001" s="1" t="s">
        <v>43</v>
      </c>
    </row>
    <row r="1002" spans="1:30" x14ac:dyDescent="0.2">
      <c r="A1002" s="1" t="str">
        <f t="shared" si="30"/>
        <v>1119114521E4</v>
      </c>
      <c r="B1002" s="1" t="s">
        <v>28</v>
      </c>
      <c r="C1002" s="1" t="s">
        <v>29</v>
      </c>
      <c r="D1002" s="1" t="s">
        <v>30</v>
      </c>
      <c r="E1002" s="1" t="s">
        <v>31</v>
      </c>
      <c r="F1002" s="1" t="s">
        <v>5131</v>
      </c>
      <c r="G1002" s="1" t="s">
        <v>5132</v>
      </c>
      <c r="H1002" s="1" t="s">
        <v>1183</v>
      </c>
      <c r="I1002" s="1" t="s">
        <v>5133</v>
      </c>
      <c r="J1002" s="1" t="s">
        <v>5213</v>
      </c>
      <c r="K1002" s="1" t="s">
        <v>32</v>
      </c>
      <c r="L1002" s="1" t="s">
        <v>32</v>
      </c>
      <c r="M1002" s="1" t="s">
        <v>45</v>
      </c>
      <c r="N1002" s="1" t="s">
        <v>66</v>
      </c>
      <c r="O1002" s="1" t="s">
        <v>5214</v>
      </c>
      <c r="P1002" s="1" t="s">
        <v>237</v>
      </c>
      <c r="Q1002" s="1" t="s">
        <v>82</v>
      </c>
      <c r="R1002" s="1" t="s">
        <v>5215</v>
      </c>
      <c r="S1002" s="1" t="str">
        <f t="shared" si="31"/>
        <v>CCOPA QUISPE, SYDDNE MILAGROS</v>
      </c>
      <c r="T1002" s="1" t="s">
        <v>69</v>
      </c>
      <c r="U1002" s="1" t="s">
        <v>51</v>
      </c>
      <c r="V1002" s="1" t="s">
        <v>52</v>
      </c>
      <c r="W1002" s="1" t="s">
        <v>5216</v>
      </c>
      <c r="X1002" s="3">
        <v>32134</v>
      </c>
      <c r="Y1002" s="1" t="s">
        <v>5217</v>
      </c>
      <c r="Z1002" s="3">
        <v>42795</v>
      </c>
      <c r="AA1002" s="3">
        <v>43100</v>
      </c>
      <c r="AB1002" s="1" t="s">
        <v>41</v>
      </c>
      <c r="AC1002" s="1" t="s">
        <v>71</v>
      </c>
      <c r="AD1002" s="1" t="s">
        <v>43</v>
      </c>
    </row>
    <row r="1003" spans="1:30" x14ac:dyDescent="0.2">
      <c r="A1003" s="1" t="str">
        <f t="shared" si="30"/>
        <v>1119114521E7</v>
      </c>
      <c r="B1003" s="1" t="s">
        <v>28</v>
      </c>
      <c r="C1003" s="1" t="s">
        <v>29</v>
      </c>
      <c r="D1003" s="1" t="s">
        <v>30</v>
      </c>
      <c r="E1003" s="1" t="s">
        <v>31</v>
      </c>
      <c r="F1003" s="1" t="s">
        <v>5131</v>
      </c>
      <c r="G1003" s="1" t="s">
        <v>5132</v>
      </c>
      <c r="H1003" s="1" t="s">
        <v>1183</v>
      </c>
      <c r="I1003" s="1" t="s">
        <v>5133</v>
      </c>
      <c r="J1003" s="1" t="s">
        <v>5218</v>
      </c>
      <c r="K1003" s="1" t="s">
        <v>32</v>
      </c>
      <c r="L1003" s="1" t="s">
        <v>32</v>
      </c>
      <c r="M1003" s="1" t="s">
        <v>45</v>
      </c>
      <c r="N1003" s="1" t="s">
        <v>46</v>
      </c>
      <c r="O1003" s="1" t="s">
        <v>56</v>
      </c>
      <c r="P1003" s="1" t="s">
        <v>5219</v>
      </c>
      <c r="Q1003" s="1" t="s">
        <v>114</v>
      </c>
      <c r="R1003" s="1" t="s">
        <v>5220</v>
      </c>
      <c r="S1003" s="1" t="str">
        <f t="shared" si="31"/>
        <v>ESTEVA MAMANI, EDGAR NESTOR</v>
      </c>
      <c r="T1003" s="1" t="s">
        <v>50</v>
      </c>
      <c r="U1003" s="1" t="s">
        <v>51</v>
      </c>
      <c r="V1003" s="1" t="s">
        <v>52</v>
      </c>
      <c r="W1003" s="1" t="s">
        <v>5221</v>
      </c>
      <c r="X1003" s="3">
        <v>22295</v>
      </c>
      <c r="Y1003" s="1" t="s">
        <v>5222</v>
      </c>
      <c r="AB1003" s="1" t="s">
        <v>41</v>
      </c>
      <c r="AC1003" s="1" t="s">
        <v>42</v>
      </c>
      <c r="AD1003" s="1" t="s">
        <v>43</v>
      </c>
    </row>
    <row r="1004" spans="1:30" x14ac:dyDescent="0.2">
      <c r="A1004" s="1" t="str">
        <f t="shared" si="30"/>
        <v>1119114521E9</v>
      </c>
      <c r="B1004" s="1" t="s">
        <v>28</v>
      </c>
      <c r="C1004" s="1" t="s">
        <v>29</v>
      </c>
      <c r="D1004" s="1" t="s">
        <v>30</v>
      </c>
      <c r="E1004" s="1" t="s">
        <v>31</v>
      </c>
      <c r="F1004" s="1" t="s">
        <v>5131</v>
      </c>
      <c r="G1004" s="1" t="s">
        <v>5132</v>
      </c>
      <c r="H1004" s="1" t="s">
        <v>1183</v>
      </c>
      <c r="I1004" s="1" t="s">
        <v>5133</v>
      </c>
      <c r="J1004" s="1" t="s">
        <v>5223</v>
      </c>
      <c r="K1004" s="1" t="s">
        <v>32</v>
      </c>
      <c r="L1004" s="1" t="s">
        <v>32</v>
      </c>
      <c r="M1004" s="1" t="s">
        <v>45</v>
      </c>
      <c r="N1004" s="1" t="s">
        <v>46</v>
      </c>
      <c r="O1004" s="1" t="s">
        <v>56</v>
      </c>
      <c r="P1004" s="1" t="s">
        <v>134</v>
      </c>
      <c r="Q1004" s="1" t="s">
        <v>869</v>
      </c>
      <c r="R1004" s="1" t="s">
        <v>1033</v>
      </c>
      <c r="S1004" s="1" t="str">
        <f t="shared" si="31"/>
        <v>FLORES ARO, CANDELARIA</v>
      </c>
      <c r="T1004" s="1" t="s">
        <v>55</v>
      </c>
      <c r="U1004" s="1" t="s">
        <v>51</v>
      </c>
      <c r="V1004" s="1" t="s">
        <v>52</v>
      </c>
      <c r="W1004" s="1" t="s">
        <v>5224</v>
      </c>
      <c r="X1004" s="3">
        <v>21580</v>
      </c>
      <c r="Y1004" s="1" t="s">
        <v>5225</v>
      </c>
      <c r="AB1004" s="1" t="s">
        <v>41</v>
      </c>
      <c r="AC1004" s="1" t="s">
        <v>42</v>
      </c>
      <c r="AD1004" s="1" t="s">
        <v>43</v>
      </c>
    </row>
    <row r="1005" spans="1:30" x14ac:dyDescent="0.2">
      <c r="A1005" s="1" t="str">
        <f t="shared" si="30"/>
        <v>1119114531E0</v>
      </c>
      <c r="B1005" s="1" t="s">
        <v>28</v>
      </c>
      <c r="C1005" s="1" t="s">
        <v>29</v>
      </c>
      <c r="D1005" s="1" t="s">
        <v>30</v>
      </c>
      <c r="E1005" s="1" t="s">
        <v>31</v>
      </c>
      <c r="F1005" s="1" t="s">
        <v>5131</v>
      </c>
      <c r="G1005" s="1" t="s">
        <v>5132</v>
      </c>
      <c r="H1005" s="1" t="s">
        <v>1183</v>
      </c>
      <c r="I1005" s="1" t="s">
        <v>5133</v>
      </c>
      <c r="J1005" s="1" t="s">
        <v>5226</v>
      </c>
      <c r="K1005" s="1" t="s">
        <v>32</v>
      </c>
      <c r="L1005" s="1" t="s">
        <v>32</v>
      </c>
      <c r="M1005" s="1" t="s">
        <v>45</v>
      </c>
      <c r="N1005" s="1" t="s">
        <v>46</v>
      </c>
      <c r="O1005" s="1" t="s">
        <v>56</v>
      </c>
      <c r="P1005" s="1" t="s">
        <v>833</v>
      </c>
      <c r="Q1005" s="1" t="s">
        <v>305</v>
      </c>
      <c r="R1005" s="1" t="s">
        <v>5227</v>
      </c>
      <c r="S1005" s="1" t="str">
        <f t="shared" si="31"/>
        <v>POLLOYQUERI CHAMBILLA, ENMA DORA</v>
      </c>
      <c r="T1005" s="1" t="s">
        <v>50</v>
      </c>
      <c r="U1005" s="1" t="s">
        <v>51</v>
      </c>
      <c r="V1005" s="1" t="s">
        <v>52</v>
      </c>
      <c r="W1005" s="1" t="s">
        <v>5228</v>
      </c>
      <c r="X1005" s="3">
        <v>20210</v>
      </c>
      <c r="Y1005" s="1" t="s">
        <v>5229</v>
      </c>
      <c r="AB1005" s="1" t="s">
        <v>41</v>
      </c>
      <c r="AC1005" s="1" t="s">
        <v>42</v>
      </c>
      <c r="AD1005" s="1" t="s">
        <v>43</v>
      </c>
    </row>
    <row r="1006" spans="1:30" x14ac:dyDescent="0.2">
      <c r="A1006" s="1" t="str">
        <f t="shared" si="30"/>
        <v>1119114531E4</v>
      </c>
      <c r="B1006" s="1" t="s">
        <v>28</v>
      </c>
      <c r="C1006" s="1" t="s">
        <v>29</v>
      </c>
      <c r="D1006" s="1" t="s">
        <v>30</v>
      </c>
      <c r="E1006" s="1" t="s">
        <v>31</v>
      </c>
      <c r="F1006" s="1" t="s">
        <v>5131</v>
      </c>
      <c r="G1006" s="1" t="s">
        <v>5132</v>
      </c>
      <c r="H1006" s="1" t="s">
        <v>1183</v>
      </c>
      <c r="I1006" s="1" t="s">
        <v>5133</v>
      </c>
      <c r="J1006" s="1" t="s">
        <v>5230</v>
      </c>
      <c r="K1006" s="1" t="s">
        <v>32</v>
      </c>
      <c r="L1006" s="1" t="s">
        <v>32</v>
      </c>
      <c r="M1006" s="1" t="s">
        <v>45</v>
      </c>
      <c r="N1006" s="1" t="s">
        <v>66</v>
      </c>
      <c r="O1006" s="1" t="s">
        <v>5231</v>
      </c>
      <c r="P1006" s="1" t="s">
        <v>449</v>
      </c>
      <c r="Q1006" s="1" t="s">
        <v>582</v>
      </c>
      <c r="R1006" s="1" t="s">
        <v>706</v>
      </c>
      <c r="S1006" s="1" t="str">
        <f t="shared" si="31"/>
        <v>ESPINOZA ZAPANA, LOURDES</v>
      </c>
      <c r="T1006" s="1" t="s">
        <v>69</v>
      </c>
      <c r="U1006" s="1" t="s">
        <v>860</v>
      </c>
      <c r="V1006" s="1" t="s">
        <v>52</v>
      </c>
      <c r="W1006" s="1" t="s">
        <v>5232</v>
      </c>
      <c r="X1006" s="3">
        <v>29993</v>
      </c>
      <c r="Y1006" s="1" t="s">
        <v>5233</v>
      </c>
      <c r="Z1006" s="3">
        <v>42795</v>
      </c>
      <c r="AA1006" s="3">
        <v>43100</v>
      </c>
      <c r="AB1006" s="1" t="s">
        <v>324</v>
      </c>
      <c r="AC1006" s="1" t="s">
        <v>71</v>
      </c>
      <c r="AD1006" s="1" t="s">
        <v>43</v>
      </c>
    </row>
    <row r="1007" spans="1:30" x14ac:dyDescent="0.2">
      <c r="A1007" s="1" t="str">
        <f t="shared" si="30"/>
        <v>1119114531E4</v>
      </c>
      <c r="B1007" s="1" t="s">
        <v>28</v>
      </c>
      <c r="C1007" s="1" t="s">
        <v>29</v>
      </c>
      <c r="D1007" s="1" t="s">
        <v>30</v>
      </c>
      <c r="E1007" s="1" t="s">
        <v>31</v>
      </c>
      <c r="F1007" s="1" t="s">
        <v>5131</v>
      </c>
      <c r="G1007" s="1" t="s">
        <v>5132</v>
      </c>
      <c r="H1007" s="1" t="s">
        <v>1183</v>
      </c>
      <c r="I1007" s="1" t="s">
        <v>5133</v>
      </c>
      <c r="J1007" s="1" t="s">
        <v>5230</v>
      </c>
      <c r="K1007" s="1" t="s">
        <v>32</v>
      </c>
      <c r="L1007" s="1" t="s">
        <v>32</v>
      </c>
      <c r="M1007" s="1" t="s">
        <v>3690</v>
      </c>
      <c r="N1007" s="1" t="s">
        <v>46</v>
      </c>
      <c r="O1007" s="1" t="s">
        <v>56</v>
      </c>
      <c r="P1007" s="1" t="s">
        <v>5234</v>
      </c>
      <c r="Q1007" s="1" t="s">
        <v>5235</v>
      </c>
      <c r="R1007" s="1" t="s">
        <v>5236</v>
      </c>
      <c r="S1007" s="1" t="str">
        <f t="shared" si="31"/>
        <v>LAZARINOS CHOQUEHUANCA DE PINEDA, MARUTZIA ZELMIRA</v>
      </c>
      <c r="T1007" s="1" t="s">
        <v>63</v>
      </c>
      <c r="U1007" s="1" t="s">
        <v>51</v>
      </c>
      <c r="V1007" s="1" t="s">
        <v>3691</v>
      </c>
      <c r="W1007" s="1" t="s">
        <v>5237</v>
      </c>
      <c r="X1007" s="3">
        <v>24559</v>
      </c>
      <c r="Y1007" s="1" t="s">
        <v>5238</v>
      </c>
      <c r="Z1007" s="3">
        <v>42795</v>
      </c>
      <c r="AA1007" s="3">
        <v>43100</v>
      </c>
      <c r="AB1007" s="1" t="s">
        <v>41</v>
      </c>
      <c r="AC1007" s="1" t="s">
        <v>42</v>
      </c>
      <c r="AD1007" s="1" t="s">
        <v>43</v>
      </c>
    </row>
    <row r="1008" spans="1:30" x14ac:dyDescent="0.2">
      <c r="A1008" s="1" t="str">
        <f t="shared" si="30"/>
        <v>1119114531E5</v>
      </c>
      <c r="B1008" s="1" t="s">
        <v>28</v>
      </c>
      <c r="C1008" s="1" t="s">
        <v>29</v>
      </c>
      <c r="D1008" s="1" t="s">
        <v>30</v>
      </c>
      <c r="E1008" s="1" t="s">
        <v>31</v>
      </c>
      <c r="F1008" s="1" t="s">
        <v>5131</v>
      </c>
      <c r="G1008" s="1" t="s">
        <v>5132</v>
      </c>
      <c r="H1008" s="1" t="s">
        <v>1183</v>
      </c>
      <c r="I1008" s="1" t="s">
        <v>5133</v>
      </c>
      <c r="J1008" s="1" t="s">
        <v>5239</v>
      </c>
      <c r="K1008" s="1" t="s">
        <v>32</v>
      </c>
      <c r="L1008" s="1" t="s">
        <v>32</v>
      </c>
      <c r="M1008" s="1" t="s">
        <v>45</v>
      </c>
      <c r="N1008" s="1" t="s">
        <v>46</v>
      </c>
      <c r="O1008" s="1" t="s">
        <v>56</v>
      </c>
      <c r="P1008" s="1" t="s">
        <v>308</v>
      </c>
      <c r="Q1008" s="1" t="s">
        <v>1122</v>
      </c>
      <c r="R1008" s="1" t="s">
        <v>733</v>
      </c>
      <c r="S1008" s="1" t="str">
        <f t="shared" si="31"/>
        <v>ALVAREZ APARICIO, SERGIO</v>
      </c>
      <c r="T1008" s="1" t="s">
        <v>50</v>
      </c>
      <c r="U1008" s="1" t="s">
        <v>51</v>
      </c>
      <c r="V1008" s="1" t="s">
        <v>891</v>
      </c>
      <c r="W1008" s="1" t="s">
        <v>5146</v>
      </c>
      <c r="X1008" s="3">
        <v>20312</v>
      </c>
      <c r="Y1008" s="1" t="s">
        <v>5147</v>
      </c>
      <c r="Z1008" s="3">
        <v>42795</v>
      </c>
      <c r="AA1008" s="3">
        <v>43100</v>
      </c>
      <c r="AB1008" s="1" t="s">
        <v>41</v>
      </c>
      <c r="AC1008" s="1" t="s">
        <v>42</v>
      </c>
      <c r="AD1008" s="1" t="s">
        <v>43</v>
      </c>
    </row>
    <row r="1009" spans="1:30" x14ac:dyDescent="0.2">
      <c r="A1009" s="1" t="str">
        <f t="shared" si="30"/>
        <v>1119114531E5</v>
      </c>
      <c r="B1009" s="1" t="s">
        <v>28</v>
      </c>
      <c r="C1009" s="1" t="s">
        <v>29</v>
      </c>
      <c r="D1009" s="1" t="s">
        <v>30</v>
      </c>
      <c r="E1009" s="1" t="s">
        <v>31</v>
      </c>
      <c r="F1009" s="1" t="s">
        <v>5131</v>
      </c>
      <c r="G1009" s="1" t="s">
        <v>5132</v>
      </c>
      <c r="H1009" s="1" t="s">
        <v>1183</v>
      </c>
      <c r="I1009" s="1" t="s">
        <v>5133</v>
      </c>
      <c r="J1009" s="1" t="s">
        <v>5239</v>
      </c>
      <c r="K1009" s="1" t="s">
        <v>32</v>
      </c>
      <c r="L1009" s="1" t="s">
        <v>32</v>
      </c>
      <c r="M1009" s="1" t="s">
        <v>45</v>
      </c>
      <c r="N1009" s="1" t="s">
        <v>66</v>
      </c>
      <c r="O1009" s="1" t="s">
        <v>5240</v>
      </c>
      <c r="P1009" s="1" t="s">
        <v>114</v>
      </c>
      <c r="Q1009" s="1" t="s">
        <v>305</v>
      </c>
      <c r="R1009" s="1" t="s">
        <v>856</v>
      </c>
      <c r="S1009" s="1" t="str">
        <f t="shared" si="31"/>
        <v>MAMANI CHAMBILLA, CORINA</v>
      </c>
      <c r="T1009" s="1" t="s">
        <v>69</v>
      </c>
      <c r="U1009" s="1" t="s">
        <v>51</v>
      </c>
      <c r="V1009" s="1" t="s">
        <v>52</v>
      </c>
      <c r="W1009" s="1" t="s">
        <v>5241</v>
      </c>
      <c r="X1009" s="3">
        <v>32358</v>
      </c>
      <c r="Y1009" s="1" t="s">
        <v>5242</v>
      </c>
      <c r="Z1009" s="3">
        <v>42795</v>
      </c>
      <c r="AA1009" s="3">
        <v>43100</v>
      </c>
      <c r="AB1009" s="1" t="s">
        <v>324</v>
      </c>
      <c r="AC1009" s="1" t="s">
        <v>71</v>
      </c>
      <c r="AD1009" s="1" t="s">
        <v>43</v>
      </c>
    </row>
    <row r="1010" spans="1:30" x14ac:dyDescent="0.2">
      <c r="A1010" s="1" t="str">
        <f t="shared" si="30"/>
        <v>1119114531E6</v>
      </c>
      <c r="B1010" s="1" t="s">
        <v>28</v>
      </c>
      <c r="C1010" s="1" t="s">
        <v>29</v>
      </c>
      <c r="D1010" s="1" t="s">
        <v>30</v>
      </c>
      <c r="E1010" s="1" t="s">
        <v>31</v>
      </c>
      <c r="F1010" s="1" t="s">
        <v>5131</v>
      </c>
      <c r="G1010" s="1" t="s">
        <v>5132</v>
      </c>
      <c r="H1010" s="1" t="s">
        <v>1183</v>
      </c>
      <c r="I1010" s="1" t="s">
        <v>5133</v>
      </c>
      <c r="J1010" s="1" t="s">
        <v>5243</v>
      </c>
      <c r="K1010" s="1" t="s">
        <v>32</v>
      </c>
      <c r="L1010" s="1" t="s">
        <v>32</v>
      </c>
      <c r="M1010" s="1" t="s">
        <v>45</v>
      </c>
      <c r="N1010" s="1" t="s">
        <v>46</v>
      </c>
      <c r="O1010" s="1" t="s">
        <v>56</v>
      </c>
      <c r="P1010" s="1" t="s">
        <v>386</v>
      </c>
      <c r="Q1010" s="1" t="s">
        <v>203</v>
      </c>
      <c r="R1010" s="1" t="s">
        <v>758</v>
      </c>
      <c r="S1010" s="1" t="str">
        <f t="shared" si="31"/>
        <v>MALAGA APAZA, NESTOR</v>
      </c>
      <c r="T1010" s="1" t="s">
        <v>69</v>
      </c>
      <c r="U1010" s="1" t="s">
        <v>51</v>
      </c>
      <c r="V1010" s="1" t="s">
        <v>52</v>
      </c>
      <c r="W1010" s="1" t="s">
        <v>5244</v>
      </c>
      <c r="X1010" s="3">
        <v>24428</v>
      </c>
      <c r="Y1010" s="1" t="s">
        <v>5245</v>
      </c>
      <c r="AB1010" s="1" t="s">
        <v>41</v>
      </c>
      <c r="AC1010" s="1" t="s">
        <v>42</v>
      </c>
      <c r="AD1010" s="1" t="s">
        <v>43</v>
      </c>
    </row>
    <row r="1011" spans="1:30" x14ac:dyDescent="0.2">
      <c r="A1011" s="1" t="str">
        <f t="shared" si="30"/>
        <v>1119114541E4</v>
      </c>
      <c r="B1011" s="1" t="s">
        <v>28</v>
      </c>
      <c r="C1011" s="1" t="s">
        <v>29</v>
      </c>
      <c r="D1011" s="1" t="s">
        <v>30</v>
      </c>
      <c r="E1011" s="1" t="s">
        <v>31</v>
      </c>
      <c r="F1011" s="1" t="s">
        <v>5131</v>
      </c>
      <c r="G1011" s="1" t="s">
        <v>5132</v>
      </c>
      <c r="H1011" s="1" t="s">
        <v>1183</v>
      </c>
      <c r="I1011" s="1" t="s">
        <v>5133</v>
      </c>
      <c r="J1011" s="1" t="s">
        <v>5246</v>
      </c>
      <c r="K1011" s="1" t="s">
        <v>32</v>
      </c>
      <c r="L1011" s="1" t="s">
        <v>32</v>
      </c>
      <c r="M1011" s="1" t="s">
        <v>45</v>
      </c>
      <c r="N1011" s="1" t="s">
        <v>46</v>
      </c>
      <c r="O1011" s="1" t="s">
        <v>56</v>
      </c>
      <c r="P1011" s="1" t="s">
        <v>835</v>
      </c>
      <c r="Q1011" s="1" t="s">
        <v>140</v>
      </c>
      <c r="R1011" s="1" t="s">
        <v>5247</v>
      </c>
      <c r="S1011" s="1" t="str">
        <f t="shared" si="31"/>
        <v>RIOS VELASQUEZ, LEONCIO HECTOR</v>
      </c>
      <c r="T1011" s="1" t="s">
        <v>50</v>
      </c>
      <c r="U1011" s="1" t="s">
        <v>51</v>
      </c>
      <c r="V1011" s="1" t="s">
        <v>52</v>
      </c>
      <c r="W1011" s="1" t="s">
        <v>5248</v>
      </c>
      <c r="X1011" s="3">
        <v>22171</v>
      </c>
      <c r="Y1011" s="1" t="s">
        <v>5249</v>
      </c>
      <c r="AB1011" s="1" t="s">
        <v>41</v>
      </c>
      <c r="AC1011" s="1" t="s">
        <v>42</v>
      </c>
      <c r="AD1011" s="1" t="s">
        <v>43</v>
      </c>
    </row>
    <row r="1012" spans="1:30" x14ac:dyDescent="0.2">
      <c r="A1012" s="1" t="str">
        <f t="shared" si="30"/>
        <v>1119114541E5</v>
      </c>
      <c r="B1012" s="1" t="s">
        <v>28</v>
      </c>
      <c r="C1012" s="1" t="s">
        <v>29</v>
      </c>
      <c r="D1012" s="1" t="s">
        <v>30</v>
      </c>
      <c r="E1012" s="1" t="s">
        <v>31</v>
      </c>
      <c r="F1012" s="1" t="s">
        <v>5131</v>
      </c>
      <c r="G1012" s="1" t="s">
        <v>5132</v>
      </c>
      <c r="H1012" s="1" t="s">
        <v>1183</v>
      </c>
      <c r="I1012" s="1" t="s">
        <v>5133</v>
      </c>
      <c r="J1012" s="1" t="s">
        <v>5250</v>
      </c>
      <c r="K1012" s="1" t="s">
        <v>32</v>
      </c>
      <c r="L1012" s="1" t="s">
        <v>32</v>
      </c>
      <c r="M1012" s="1" t="s">
        <v>45</v>
      </c>
      <c r="N1012" s="1" t="s">
        <v>46</v>
      </c>
      <c r="O1012" s="1" t="s">
        <v>5251</v>
      </c>
      <c r="P1012" s="1" t="s">
        <v>81</v>
      </c>
      <c r="Q1012" s="1" t="s">
        <v>82</v>
      </c>
      <c r="R1012" s="1" t="s">
        <v>5252</v>
      </c>
      <c r="S1012" s="1" t="str">
        <f t="shared" si="31"/>
        <v>HUANCA QUISPE, FATIMA</v>
      </c>
      <c r="T1012" s="1" t="s">
        <v>69</v>
      </c>
      <c r="U1012" s="1" t="s">
        <v>51</v>
      </c>
      <c r="V1012" s="1" t="s">
        <v>52</v>
      </c>
      <c r="W1012" s="1" t="s">
        <v>5253</v>
      </c>
      <c r="X1012" s="3">
        <v>27024</v>
      </c>
      <c r="Y1012" s="1" t="s">
        <v>5254</v>
      </c>
      <c r="AB1012" s="1" t="s">
        <v>41</v>
      </c>
      <c r="AC1012" s="1" t="s">
        <v>42</v>
      </c>
      <c r="AD1012" s="1" t="s">
        <v>43</v>
      </c>
    </row>
    <row r="1013" spans="1:30" x14ac:dyDescent="0.2">
      <c r="A1013" s="1" t="str">
        <f t="shared" si="30"/>
        <v>1119114541E6</v>
      </c>
      <c r="B1013" s="1" t="s">
        <v>28</v>
      </c>
      <c r="C1013" s="1" t="s">
        <v>29</v>
      </c>
      <c r="D1013" s="1" t="s">
        <v>30</v>
      </c>
      <c r="E1013" s="1" t="s">
        <v>31</v>
      </c>
      <c r="F1013" s="1" t="s">
        <v>5131</v>
      </c>
      <c r="G1013" s="1" t="s">
        <v>5132</v>
      </c>
      <c r="H1013" s="1" t="s">
        <v>1183</v>
      </c>
      <c r="I1013" s="1" t="s">
        <v>5133</v>
      </c>
      <c r="J1013" s="1" t="s">
        <v>5255</v>
      </c>
      <c r="K1013" s="1" t="s">
        <v>32</v>
      </c>
      <c r="L1013" s="1" t="s">
        <v>32</v>
      </c>
      <c r="M1013" s="1" t="s">
        <v>45</v>
      </c>
      <c r="N1013" s="1" t="s">
        <v>66</v>
      </c>
      <c r="O1013" s="1" t="s">
        <v>5256</v>
      </c>
      <c r="P1013" s="1" t="s">
        <v>971</v>
      </c>
      <c r="Q1013" s="1" t="s">
        <v>1151</v>
      </c>
      <c r="R1013" s="1" t="s">
        <v>435</v>
      </c>
      <c r="S1013" s="1" t="str">
        <f t="shared" si="31"/>
        <v>HUARSAYA MOROCCO, RAFAEL</v>
      </c>
      <c r="T1013" s="1" t="s">
        <v>69</v>
      </c>
      <c r="U1013" s="1" t="s">
        <v>51</v>
      </c>
      <c r="V1013" s="1" t="s">
        <v>52</v>
      </c>
      <c r="W1013" s="1" t="s">
        <v>5257</v>
      </c>
      <c r="X1013" s="3">
        <v>25135</v>
      </c>
      <c r="Y1013" s="1" t="s">
        <v>5258</v>
      </c>
      <c r="Z1013" s="3">
        <v>42887</v>
      </c>
      <c r="AA1013" s="3">
        <v>43008</v>
      </c>
      <c r="AB1013" s="1" t="s">
        <v>324</v>
      </c>
      <c r="AC1013" s="1" t="s">
        <v>71</v>
      </c>
      <c r="AD1013" s="1" t="s">
        <v>43</v>
      </c>
    </row>
    <row r="1014" spans="1:30" x14ac:dyDescent="0.2">
      <c r="A1014" s="1" t="str">
        <f t="shared" si="30"/>
        <v>1119114541E6</v>
      </c>
      <c r="B1014" s="1" t="s">
        <v>28</v>
      </c>
      <c r="C1014" s="1" t="s">
        <v>29</v>
      </c>
      <c r="D1014" s="1" t="s">
        <v>30</v>
      </c>
      <c r="E1014" s="1" t="s">
        <v>31</v>
      </c>
      <c r="F1014" s="1" t="s">
        <v>5131</v>
      </c>
      <c r="G1014" s="1" t="s">
        <v>5132</v>
      </c>
      <c r="H1014" s="1" t="s">
        <v>1183</v>
      </c>
      <c r="I1014" s="1" t="s">
        <v>5133</v>
      </c>
      <c r="J1014" s="1" t="s">
        <v>5255</v>
      </c>
      <c r="K1014" s="1" t="s">
        <v>32</v>
      </c>
      <c r="L1014" s="1" t="s">
        <v>32</v>
      </c>
      <c r="M1014" s="1" t="s">
        <v>45</v>
      </c>
      <c r="N1014" s="1" t="s">
        <v>46</v>
      </c>
      <c r="O1014" s="1" t="s">
        <v>56</v>
      </c>
      <c r="P1014" s="1" t="s">
        <v>1096</v>
      </c>
      <c r="Q1014" s="1" t="s">
        <v>1097</v>
      </c>
      <c r="R1014" s="1" t="s">
        <v>559</v>
      </c>
      <c r="S1014" s="1" t="str">
        <f t="shared" si="31"/>
        <v>TACCA PUMACAJIA, EFRAIN</v>
      </c>
      <c r="T1014" s="1" t="s">
        <v>63</v>
      </c>
      <c r="U1014" s="1" t="s">
        <v>51</v>
      </c>
      <c r="V1014" s="1" t="s">
        <v>325</v>
      </c>
      <c r="W1014" s="1" t="s">
        <v>5259</v>
      </c>
      <c r="X1014" s="3">
        <v>26371</v>
      </c>
      <c r="Y1014" s="1" t="s">
        <v>5260</v>
      </c>
      <c r="Z1014" s="3">
        <v>42887</v>
      </c>
      <c r="AA1014" s="3">
        <v>43008</v>
      </c>
      <c r="AB1014" s="1" t="s">
        <v>41</v>
      </c>
      <c r="AC1014" s="1" t="s">
        <v>42</v>
      </c>
      <c r="AD1014" s="1" t="s">
        <v>43</v>
      </c>
    </row>
    <row r="1015" spans="1:30" x14ac:dyDescent="0.2">
      <c r="A1015" s="1" t="str">
        <f t="shared" si="30"/>
        <v>1119114541E7</v>
      </c>
      <c r="B1015" s="1" t="s">
        <v>28</v>
      </c>
      <c r="C1015" s="1" t="s">
        <v>29</v>
      </c>
      <c r="D1015" s="1" t="s">
        <v>30</v>
      </c>
      <c r="E1015" s="1" t="s">
        <v>31</v>
      </c>
      <c r="F1015" s="1" t="s">
        <v>5131</v>
      </c>
      <c r="G1015" s="1" t="s">
        <v>5132</v>
      </c>
      <c r="H1015" s="1" t="s">
        <v>1183</v>
      </c>
      <c r="I1015" s="1" t="s">
        <v>5133</v>
      </c>
      <c r="J1015" s="1" t="s">
        <v>5261</v>
      </c>
      <c r="K1015" s="1" t="s">
        <v>32</v>
      </c>
      <c r="L1015" s="1" t="s">
        <v>32</v>
      </c>
      <c r="M1015" s="1" t="s">
        <v>45</v>
      </c>
      <c r="N1015" s="1" t="s">
        <v>66</v>
      </c>
      <c r="O1015" s="1" t="s">
        <v>5262</v>
      </c>
      <c r="P1015" s="1" t="s">
        <v>110</v>
      </c>
      <c r="Q1015" s="1" t="s">
        <v>141</v>
      </c>
      <c r="R1015" s="1" t="s">
        <v>5263</v>
      </c>
      <c r="S1015" s="1" t="str">
        <f t="shared" si="31"/>
        <v>PILCO CRUZ, EFRAIN WILE</v>
      </c>
      <c r="T1015" s="1" t="s">
        <v>69</v>
      </c>
      <c r="U1015" s="1" t="s">
        <v>51</v>
      </c>
      <c r="V1015" s="1" t="s">
        <v>52</v>
      </c>
      <c r="W1015" s="1" t="s">
        <v>5264</v>
      </c>
      <c r="X1015" s="3">
        <v>29089</v>
      </c>
      <c r="Y1015" s="1" t="s">
        <v>5265</v>
      </c>
      <c r="Z1015" s="3">
        <v>42795</v>
      </c>
      <c r="AA1015" s="3">
        <v>43100</v>
      </c>
      <c r="AB1015" s="1" t="s">
        <v>324</v>
      </c>
      <c r="AC1015" s="1" t="s">
        <v>71</v>
      </c>
      <c r="AD1015" s="1" t="s">
        <v>43</v>
      </c>
    </row>
    <row r="1016" spans="1:30" x14ac:dyDescent="0.2">
      <c r="A1016" s="1" t="str">
        <f t="shared" si="30"/>
        <v>1119114541E7</v>
      </c>
      <c r="B1016" s="1" t="s">
        <v>28</v>
      </c>
      <c r="C1016" s="1" t="s">
        <v>29</v>
      </c>
      <c r="D1016" s="1" t="s">
        <v>30</v>
      </c>
      <c r="E1016" s="1" t="s">
        <v>31</v>
      </c>
      <c r="F1016" s="1" t="s">
        <v>5131</v>
      </c>
      <c r="G1016" s="1" t="s">
        <v>5132</v>
      </c>
      <c r="H1016" s="1" t="s">
        <v>1183</v>
      </c>
      <c r="I1016" s="1" t="s">
        <v>5133</v>
      </c>
      <c r="J1016" s="1" t="s">
        <v>5261</v>
      </c>
      <c r="K1016" s="1" t="s">
        <v>32</v>
      </c>
      <c r="L1016" s="1" t="s">
        <v>32</v>
      </c>
      <c r="M1016" s="1" t="s">
        <v>45</v>
      </c>
      <c r="N1016" s="1" t="s">
        <v>46</v>
      </c>
      <c r="O1016" s="1" t="s">
        <v>56</v>
      </c>
      <c r="P1016" s="1" t="s">
        <v>471</v>
      </c>
      <c r="Q1016" s="1" t="s">
        <v>1060</v>
      </c>
      <c r="R1016" s="1" t="s">
        <v>1067</v>
      </c>
      <c r="S1016" s="1" t="str">
        <f t="shared" si="31"/>
        <v>TINTAYA MARCE, MARCELINO</v>
      </c>
      <c r="T1016" s="1" t="s">
        <v>55</v>
      </c>
      <c r="U1016" s="1" t="s">
        <v>51</v>
      </c>
      <c r="V1016" s="1" t="s">
        <v>891</v>
      </c>
      <c r="W1016" s="1" t="s">
        <v>5155</v>
      </c>
      <c r="X1016" s="3">
        <v>23376</v>
      </c>
      <c r="Y1016" s="1" t="s">
        <v>5156</v>
      </c>
      <c r="Z1016" s="3">
        <v>42795</v>
      </c>
      <c r="AA1016" s="3">
        <v>43100</v>
      </c>
      <c r="AB1016" s="1" t="s">
        <v>41</v>
      </c>
      <c r="AC1016" s="1" t="s">
        <v>42</v>
      </c>
      <c r="AD1016" s="1" t="s">
        <v>43</v>
      </c>
    </row>
    <row r="1017" spans="1:30" x14ac:dyDescent="0.2">
      <c r="A1017" s="1" t="str">
        <f t="shared" si="30"/>
        <v>1119114541E8</v>
      </c>
      <c r="B1017" s="1" t="s">
        <v>28</v>
      </c>
      <c r="C1017" s="1" t="s">
        <v>29</v>
      </c>
      <c r="D1017" s="1" t="s">
        <v>30</v>
      </c>
      <c r="E1017" s="1" t="s">
        <v>31</v>
      </c>
      <c r="F1017" s="1" t="s">
        <v>5131</v>
      </c>
      <c r="G1017" s="1" t="s">
        <v>5132</v>
      </c>
      <c r="H1017" s="1" t="s">
        <v>1183</v>
      </c>
      <c r="I1017" s="1" t="s">
        <v>5133</v>
      </c>
      <c r="J1017" s="1" t="s">
        <v>5266</v>
      </c>
      <c r="K1017" s="1" t="s">
        <v>32</v>
      </c>
      <c r="L1017" s="1" t="s">
        <v>32</v>
      </c>
      <c r="M1017" s="1" t="s">
        <v>45</v>
      </c>
      <c r="N1017" s="1" t="s">
        <v>46</v>
      </c>
      <c r="O1017" s="1" t="s">
        <v>5267</v>
      </c>
      <c r="P1017" s="1" t="s">
        <v>255</v>
      </c>
      <c r="Q1017" s="1" t="s">
        <v>114</v>
      </c>
      <c r="R1017" s="1" t="s">
        <v>5268</v>
      </c>
      <c r="S1017" s="1" t="str">
        <f t="shared" si="31"/>
        <v>VASQUEZ MAMANI, ISMAEL</v>
      </c>
      <c r="T1017" s="1" t="s">
        <v>50</v>
      </c>
      <c r="U1017" s="1" t="s">
        <v>51</v>
      </c>
      <c r="V1017" s="1" t="s">
        <v>52</v>
      </c>
      <c r="W1017" s="1" t="s">
        <v>5269</v>
      </c>
      <c r="X1017" s="3">
        <v>21624</v>
      </c>
      <c r="Y1017" s="1" t="s">
        <v>5270</v>
      </c>
      <c r="AB1017" s="1" t="s">
        <v>41</v>
      </c>
      <c r="AC1017" s="1" t="s">
        <v>42</v>
      </c>
      <c r="AD1017" s="1" t="s">
        <v>43</v>
      </c>
    </row>
    <row r="1018" spans="1:30" x14ac:dyDescent="0.2">
      <c r="A1018" s="1" t="str">
        <f t="shared" si="30"/>
        <v>1119114541E9</v>
      </c>
      <c r="B1018" s="1" t="s">
        <v>28</v>
      </c>
      <c r="C1018" s="1" t="s">
        <v>29</v>
      </c>
      <c r="D1018" s="1" t="s">
        <v>30</v>
      </c>
      <c r="E1018" s="1" t="s">
        <v>31</v>
      </c>
      <c r="F1018" s="1" t="s">
        <v>5131</v>
      </c>
      <c r="G1018" s="1" t="s">
        <v>5132</v>
      </c>
      <c r="H1018" s="1" t="s">
        <v>1183</v>
      </c>
      <c r="I1018" s="1" t="s">
        <v>5133</v>
      </c>
      <c r="J1018" s="1" t="s">
        <v>5271</v>
      </c>
      <c r="K1018" s="1" t="s">
        <v>32</v>
      </c>
      <c r="L1018" s="1" t="s">
        <v>32</v>
      </c>
      <c r="M1018" s="1" t="s">
        <v>45</v>
      </c>
      <c r="N1018" s="1" t="s">
        <v>66</v>
      </c>
      <c r="O1018" s="1" t="s">
        <v>5272</v>
      </c>
      <c r="P1018" s="1" t="s">
        <v>221</v>
      </c>
      <c r="Q1018" s="1" t="s">
        <v>1072</v>
      </c>
      <c r="R1018" s="1" t="s">
        <v>5273</v>
      </c>
      <c r="S1018" s="1" t="str">
        <f t="shared" si="31"/>
        <v>ANDIA GUZMAN, SUMAYA MIRIAM</v>
      </c>
      <c r="T1018" s="1" t="s">
        <v>69</v>
      </c>
      <c r="U1018" s="1" t="s">
        <v>51</v>
      </c>
      <c r="V1018" s="1" t="s">
        <v>52</v>
      </c>
      <c r="W1018" s="1" t="s">
        <v>5274</v>
      </c>
      <c r="X1018" s="3">
        <v>23327</v>
      </c>
      <c r="Y1018" s="1" t="s">
        <v>5275</v>
      </c>
      <c r="Z1018" s="3">
        <v>42801</v>
      </c>
      <c r="AA1018" s="3">
        <v>43100</v>
      </c>
      <c r="AB1018" s="1" t="s">
        <v>324</v>
      </c>
      <c r="AC1018" s="1" t="s">
        <v>71</v>
      </c>
      <c r="AD1018" s="1" t="s">
        <v>43</v>
      </c>
    </row>
    <row r="1019" spans="1:30" x14ac:dyDescent="0.2">
      <c r="A1019" s="1" t="str">
        <f t="shared" si="30"/>
        <v>1119114541E9</v>
      </c>
      <c r="B1019" s="1" t="s">
        <v>28</v>
      </c>
      <c r="C1019" s="1" t="s">
        <v>29</v>
      </c>
      <c r="D1019" s="1" t="s">
        <v>30</v>
      </c>
      <c r="E1019" s="1" t="s">
        <v>31</v>
      </c>
      <c r="F1019" s="1" t="s">
        <v>5131</v>
      </c>
      <c r="G1019" s="1" t="s">
        <v>5132</v>
      </c>
      <c r="H1019" s="1" t="s">
        <v>1183</v>
      </c>
      <c r="I1019" s="1" t="s">
        <v>5133</v>
      </c>
      <c r="J1019" s="1" t="s">
        <v>5271</v>
      </c>
      <c r="K1019" s="1" t="s">
        <v>32</v>
      </c>
      <c r="L1019" s="1" t="s">
        <v>32</v>
      </c>
      <c r="M1019" s="1" t="s">
        <v>45</v>
      </c>
      <c r="N1019" s="1" t="s">
        <v>46</v>
      </c>
      <c r="O1019" s="1" t="s">
        <v>5276</v>
      </c>
      <c r="P1019" s="1" t="s">
        <v>305</v>
      </c>
      <c r="Q1019" s="1" t="s">
        <v>73</v>
      </c>
      <c r="R1019" s="1" t="s">
        <v>5277</v>
      </c>
      <c r="S1019" s="1" t="str">
        <f t="shared" si="31"/>
        <v>CHAMBILLA CHOQUE, PANTALEON</v>
      </c>
      <c r="T1019" s="1" t="s">
        <v>38</v>
      </c>
      <c r="U1019" s="1" t="s">
        <v>51</v>
      </c>
      <c r="V1019" s="1" t="s">
        <v>891</v>
      </c>
      <c r="W1019" s="1" t="s">
        <v>5278</v>
      </c>
      <c r="X1019" s="3">
        <v>24680</v>
      </c>
      <c r="Y1019" s="1" t="s">
        <v>5279</v>
      </c>
      <c r="Z1019" s="3">
        <v>42795</v>
      </c>
      <c r="AA1019" s="3">
        <v>43100</v>
      </c>
      <c r="AB1019" s="1" t="s">
        <v>41</v>
      </c>
      <c r="AC1019" s="1" t="s">
        <v>42</v>
      </c>
      <c r="AD1019" s="1" t="s">
        <v>43</v>
      </c>
    </row>
    <row r="1020" spans="1:30" x14ac:dyDescent="0.2">
      <c r="A1020" s="1" t="str">
        <f t="shared" si="30"/>
        <v>1119114551E0</v>
      </c>
      <c r="B1020" s="1" t="s">
        <v>28</v>
      </c>
      <c r="C1020" s="1" t="s">
        <v>29</v>
      </c>
      <c r="D1020" s="1" t="s">
        <v>30</v>
      </c>
      <c r="E1020" s="1" t="s">
        <v>31</v>
      </c>
      <c r="F1020" s="1" t="s">
        <v>5131</v>
      </c>
      <c r="G1020" s="1" t="s">
        <v>5132</v>
      </c>
      <c r="H1020" s="1" t="s">
        <v>1183</v>
      </c>
      <c r="I1020" s="1" t="s">
        <v>5133</v>
      </c>
      <c r="J1020" s="1" t="s">
        <v>5280</v>
      </c>
      <c r="K1020" s="1" t="s">
        <v>32</v>
      </c>
      <c r="L1020" s="1" t="s">
        <v>32</v>
      </c>
      <c r="M1020" s="1" t="s">
        <v>45</v>
      </c>
      <c r="N1020" s="1" t="s">
        <v>46</v>
      </c>
      <c r="O1020" s="1" t="s">
        <v>5281</v>
      </c>
      <c r="P1020" s="1" t="s">
        <v>165</v>
      </c>
      <c r="Q1020" s="1" t="s">
        <v>248</v>
      </c>
      <c r="R1020" s="1" t="s">
        <v>716</v>
      </c>
      <c r="S1020" s="1" t="str">
        <f t="shared" si="31"/>
        <v>PEREZ TICONA, IRENE</v>
      </c>
      <c r="T1020" s="1" t="s">
        <v>69</v>
      </c>
      <c r="U1020" s="1" t="s">
        <v>51</v>
      </c>
      <c r="V1020" s="1" t="s">
        <v>52</v>
      </c>
      <c r="W1020" s="1" t="s">
        <v>5282</v>
      </c>
      <c r="X1020" s="3">
        <v>26177</v>
      </c>
      <c r="Y1020" s="1" t="s">
        <v>5283</v>
      </c>
      <c r="AB1020" s="1" t="s">
        <v>41</v>
      </c>
      <c r="AC1020" s="1" t="s">
        <v>42</v>
      </c>
      <c r="AD1020" s="1" t="s">
        <v>43</v>
      </c>
    </row>
    <row r="1021" spans="1:30" x14ac:dyDescent="0.2">
      <c r="A1021" s="1" t="str">
        <f t="shared" si="30"/>
        <v>1119114551E1</v>
      </c>
      <c r="B1021" s="1" t="s">
        <v>28</v>
      </c>
      <c r="C1021" s="1" t="s">
        <v>29</v>
      </c>
      <c r="D1021" s="1" t="s">
        <v>30</v>
      </c>
      <c r="E1021" s="1" t="s">
        <v>31</v>
      </c>
      <c r="F1021" s="1" t="s">
        <v>5131</v>
      </c>
      <c r="G1021" s="1" t="s">
        <v>5132</v>
      </c>
      <c r="H1021" s="1" t="s">
        <v>1183</v>
      </c>
      <c r="I1021" s="1" t="s">
        <v>5133</v>
      </c>
      <c r="J1021" s="1" t="s">
        <v>5284</v>
      </c>
      <c r="K1021" s="1" t="s">
        <v>32</v>
      </c>
      <c r="L1021" s="1" t="s">
        <v>32</v>
      </c>
      <c r="M1021" s="1" t="s">
        <v>45</v>
      </c>
      <c r="N1021" s="1" t="s">
        <v>46</v>
      </c>
      <c r="O1021" s="1" t="s">
        <v>56</v>
      </c>
      <c r="P1021" s="1" t="s">
        <v>206</v>
      </c>
      <c r="Q1021" s="1" t="s">
        <v>139</v>
      </c>
      <c r="R1021" s="1" t="s">
        <v>450</v>
      </c>
      <c r="S1021" s="1" t="str">
        <f t="shared" si="31"/>
        <v>URBINA MACHACA, VICTOR</v>
      </c>
      <c r="T1021" s="1" t="s">
        <v>69</v>
      </c>
      <c r="U1021" s="1" t="s">
        <v>51</v>
      </c>
      <c r="V1021" s="1" t="s">
        <v>52</v>
      </c>
      <c r="W1021" s="1" t="s">
        <v>5285</v>
      </c>
      <c r="X1021" s="3">
        <v>23660</v>
      </c>
      <c r="Y1021" s="1" t="s">
        <v>5286</v>
      </c>
      <c r="AB1021" s="1" t="s">
        <v>41</v>
      </c>
      <c r="AC1021" s="1" t="s">
        <v>42</v>
      </c>
      <c r="AD1021" s="1" t="s">
        <v>43</v>
      </c>
    </row>
    <row r="1022" spans="1:30" x14ac:dyDescent="0.2">
      <c r="A1022" s="1" t="str">
        <f t="shared" si="30"/>
        <v>1119114551E2</v>
      </c>
      <c r="B1022" s="1" t="s">
        <v>28</v>
      </c>
      <c r="C1022" s="1" t="s">
        <v>29</v>
      </c>
      <c r="D1022" s="1" t="s">
        <v>30</v>
      </c>
      <c r="E1022" s="1" t="s">
        <v>31</v>
      </c>
      <c r="F1022" s="1" t="s">
        <v>5131</v>
      </c>
      <c r="G1022" s="1" t="s">
        <v>5132</v>
      </c>
      <c r="H1022" s="1" t="s">
        <v>1183</v>
      </c>
      <c r="I1022" s="1" t="s">
        <v>5133</v>
      </c>
      <c r="J1022" s="1" t="s">
        <v>5287</v>
      </c>
      <c r="K1022" s="1" t="s">
        <v>32</v>
      </c>
      <c r="L1022" s="1" t="s">
        <v>32</v>
      </c>
      <c r="M1022" s="1" t="s">
        <v>45</v>
      </c>
      <c r="N1022" s="1" t="s">
        <v>66</v>
      </c>
      <c r="O1022" s="1" t="s">
        <v>5288</v>
      </c>
      <c r="P1022" s="1" t="s">
        <v>268</v>
      </c>
      <c r="Q1022" s="1" t="s">
        <v>415</v>
      </c>
      <c r="R1022" s="1" t="s">
        <v>880</v>
      </c>
      <c r="S1022" s="1" t="str">
        <f t="shared" si="31"/>
        <v>MAQUERA HUMPIRI, LUIS ALBERTO</v>
      </c>
      <c r="T1022" s="1" t="s">
        <v>69</v>
      </c>
      <c r="U1022" s="1" t="s">
        <v>51</v>
      </c>
      <c r="V1022" s="1" t="s">
        <v>52</v>
      </c>
      <c r="W1022" s="1" t="s">
        <v>5289</v>
      </c>
      <c r="X1022" s="3">
        <v>28500</v>
      </c>
      <c r="Y1022" s="1" t="s">
        <v>5290</v>
      </c>
      <c r="Z1022" s="3">
        <v>42811</v>
      </c>
      <c r="AA1022" s="3">
        <v>43100</v>
      </c>
      <c r="AB1022" s="1" t="s">
        <v>324</v>
      </c>
      <c r="AC1022" s="1" t="s">
        <v>71</v>
      </c>
      <c r="AD1022" s="1" t="s">
        <v>43</v>
      </c>
    </row>
    <row r="1023" spans="1:30" x14ac:dyDescent="0.2">
      <c r="A1023" s="1" t="str">
        <f t="shared" si="30"/>
        <v>1119114551E2</v>
      </c>
      <c r="B1023" s="1" t="s">
        <v>28</v>
      </c>
      <c r="C1023" s="1" t="s">
        <v>29</v>
      </c>
      <c r="D1023" s="1" t="s">
        <v>30</v>
      </c>
      <c r="E1023" s="1" t="s">
        <v>31</v>
      </c>
      <c r="F1023" s="1" t="s">
        <v>5131</v>
      </c>
      <c r="G1023" s="1" t="s">
        <v>5132</v>
      </c>
      <c r="H1023" s="1" t="s">
        <v>1183</v>
      </c>
      <c r="I1023" s="1" t="s">
        <v>5133</v>
      </c>
      <c r="J1023" s="1" t="s">
        <v>5287</v>
      </c>
      <c r="K1023" s="1" t="s">
        <v>32</v>
      </c>
      <c r="L1023" s="1" t="s">
        <v>32</v>
      </c>
      <c r="M1023" s="1" t="s">
        <v>45</v>
      </c>
      <c r="N1023" s="1" t="s">
        <v>46</v>
      </c>
      <c r="O1023" s="1" t="s">
        <v>56</v>
      </c>
      <c r="P1023" s="1" t="s">
        <v>140</v>
      </c>
      <c r="Q1023" s="1" t="s">
        <v>582</v>
      </c>
      <c r="R1023" s="1" t="s">
        <v>1095</v>
      </c>
      <c r="S1023" s="1" t="str">
        <f t="shared" si="31"/>
        <v>VELASQUEZ ZAPANA, ELIAS</v>
      </c>
      <c r="T1023" s="1" t="s">
        <v>50</v>
      </c>
      <c r="U1023" s="1" t="s">
        <v>51</v>
      </c>
      <c r="V1023" s="1" t="s">
        <v>891</v>
      </c>
      <c r="W1023" s="1" t="s">
        <v>5160</v>
      </c>
      <c r="X1023" s="3">
        <v>21520</v>
      </c>
      <c r="Y1023" s="1" t="s">
        <v>5161</v>
      </c>
      <c r="Z1023" s="3">
        <v>42795</v>
      </c>
      <c r="AA1023" s="3">
        <v>43100</v>
      </c>
      <c r="AB1023" s="1" t="s">
        <v>41</v>
      </c>
      <c r="AC1023" s="1" t="s">
        <v>42</v>
      </c>
      <c r="AD1023" s="1" t="s">
        <v>43</v>
      </c>
    </row>
    <row r="1024" spans="1:30" x14ac:dyDescent="0.2">
      <c r="A1024" s="1" t="str">
        <f t="shared" si="30"/>
        <v>1119114551E3</v>
      </c>
      <c r="B1024" s="1" t="s">
        <v>28</v>
      </c>
      <c r="C1024" s="1" t="s">
        <v>29</v>
      </c>
      <c r="D1024" s="1" t="s">
        <v>30</v>
      </c>
      <c r="E1024" s="1" t="s">
        <v>31</v>
      </c>
      <c r="F1024" s="1" t="s">
        <v>5131</v>
      </c>
      <c r="G1024" s="1" t="s">
        <v>5132</v>
      </c>
      <c r="H1024" s="1" t="s">
        <v>1183</v>
      </c>
      <c r="I1024" s="1" t="s">
        <v>5133</v>
      </c>
      <c r="J1024" s="1" t="s">
        <v>5291</v>
      </c>
      <c r="K1024" s="1" t="s">
        <v>32</v>
      </c>
      <c r="L1024" s="1" t="s">
        <v>32</v>
      </c>
      <c r="M1024" s="1" t="s">
        <v>45</v>
      </c>
      <c r="N1024" s="1" t="s">
        <v>46</v>
      </c>
      <c r="O1024" s="1" t="s">
        <v>5292</v>
      </c>
      <c r="P1024" s="1" t="s">
        <v>203</v>
      </c>
      <c r="Q1024" s="1" t="s">
        <v>82</v>
      </c>
      <c r="R1024" s="1" t="s">
        <v>5293</v>
      </c>
      <c r="S1024" s="1" t="str">
        <f t="shared" si="31"/>
        <v>APAZA QUISPE, NIEVES</v>
      </c>
      <c r="T1024" s="1" t="s">
        <v>69</v>
      </c>
      <c r="U1024" s="1" t="s">
        <v>51</v>
      </c>
      <c r="V1024" s="1" t="s">
        <v>52</v>
      </c>
      <c r="W1024" s="1" t="s">
        <v>5294</v>
      </c>
      <c r="X1024" s="3">
        <v>24325</v>
      </c>
      <c r="Y1024" s="1" t="s">
        <v>5295</v>
      </c>
      <c r="AB1024" s="1" t="s">
        <v>41</v>
      </c>
      <c r="AC1024" s="1" t="s">
        <v>42</v>
      </c>
      <c r="AD1024" s="1" t="s">
        <v>43</v>
      </c>
    </row>
    <row r="1025" spans="1:30" x14ac:dyDescent="0.2">
      <c r="A1025" s="1" t="str">
        <f t="shared" si="30"/>
        <v>1119114551E4</v>
      </c>
      <c r="B1025" s="1" t="s">
        <v>28</v>
      </c>
      <c r="C1025" s="1" t="s">
        <v>29</v>
      </c>
      <c r="D1025" s="1" t="s">
        <v>30</v>
      </c>
      <c r="E1025" s="1" t="s">
        <v>31</v>
      </c>
      <c r="F1025" s="1" t="s">
        <v>5131</v>
      </c>
      <c r="G1025" s="1" t="s">
        <v>5132</v>
      </c>
      <c r="H1025" s="1" t="s">
        <v>1183</v>
      </c>
      <c r="I1025" s="1" t="s">
        <v>5133</v>
      </c>
      <c r="J1025" s="1" t="s">
        <v>5296</v>
      </c>
      <c r="K1025" s="1" t="s">
        <v>32</v>
      </c>
      <c r="L1025" s="1" t="s">
        <v>32</v>
      </c>
      <c r="M1025" s="1" t="s">
        <v>45</v>
      </c>
      <c r="N1025" s="1" t="s">
        <v>66</v>
      </c>
      <c r="O1025" s="1" t="s">
        <v>5297</v>
      </c>
      <c r="P1025" s="1" t="s">
        <v>3219</v>
      </c>
      <c r="Q1025" s="1" t="s">
        <v>5298</v>
      </c>
      <c r="R1025" s="1" t="s">
        <v>5299</v>
      </c>
      <c r="S1025" s="1" t="str">
        <f t="shared" si="31"/>
        <v>GONZA SALLUCA, VLADIMIR RONALD</v>
      </c>
      <c r="T1025" s="1" t="s">
        <v>69</v>
      </c>
      <c r="U1025" s="1" t="s">
        <v>51</v>
      </c>
      <c r="V1025" s="1" t="s">
        <v>52</v>
      </c>
      <c r="W1025" s="1" t="s">
        <v>5300</v>
      </c>
      <c r="X1025" s="3">
        <v>30521</v>
      </c>
      <c r="Y1025" s="1" t="s">
        <v>5301</v>
      </c>
      <c r="Z1025" s="3">
        <v>42795</v>
      </c>
      <c r="AA1025" s="3">
        <v>43100</v>
      </c>
      <c r="AB1025" s="1" t="s">
        <v>324</v>
      </c>
      <c r="AC1025" s="1" t="s">
        <v>71</v>
      </c>
      <c r="AD1025" s="1" t="s">
        <v>43</v>
      </c>
    </row>
    <row r="1026" spans="1:30" x14ac:dyDescent="0.2">
      <c r="A1026" s="1" t="str">
        <f t="shared" si="30"/>
        <v>1119114551E4</v>
      </c>
      <c r="B1026" s="1" t="s">
        <v>28</v>
      </c>
      <c r="C1026" s="1" t="s">
        <v>29</v>
      </c>
      <c r="D1026" s="1" t="s">
        <v>30</v>
      </c>
      <c r="E1026" s="1" t="s">
        <v>31</v>
      </c>
      <c r="F1026" s="1" t="s">
        <v>5131</v>
      </c>
      <c r="G1026" s="1" t="s">
        <v>5132</v>
      </c>
      <c r="H1026" s="1" t="s">
        <v>1183</v>
      </c>
      <c r="I1026" s="1" t="s">
        <v>5133</v>
      </c>
      <c r="J1026" s="1" t="s">
        <v>5296</v>
      </c>
      <c r="K1026" s="1" t="s">
        <v>32</v>
      </c>
      <c r="L1026" s="1" t="s">
        <v>32</v>
      </c>
      <c r="M1026" s="1" t="s">
        <v>45</v>
      </c>
      <c r="N1026" s="1" t="s">
        <v>46</v>
      </c>
      <c r="O1026" s="1" t="s">
        <v>56</v>
      </c>
      <c r="P1026" s="1" t="s">
        <v>494</v>
      </c>
      <c r="Q1026" s="1" t="s">
        <v>114</v>
      </c>
      <c r="R1026" s="1" t="s">
        <v>5164</v>
      </c>
      <c r="S1026" s="1" t="str">
        <f t="shared" si="31"/>
        <v>VELEZ MAMANI, JOSE QUINTIN</v>
      </c>
      <c r="T1026" s="1" t="s">
        <v>50</v>
      </c>
      <c r="U1026" s="1" t="s">
        <v>51</v>
      </c>
      <c r="V1026" s="1" t="s">
        <v>891</v>
      </c>
      <c r="W1026" s="1" t="s">
        <v>5165</v>
      </c>
      <c r="X1026" s="3">
        <v>23315</v>
      </c>
      <c r="Y1026" s="1" t="s">
        <v>5166</v>
      </c>
      <c r="Z1026" s="3">
        <v>42795</v>
      </c>
      <c r="AA1026" s="3">
        <v>43100</v>
      </c>
      <c r="AB1026" s="1" t="s">
        <v>41</v>
      </c>
      <c r="AC1026" s="1" t="s">
        <v>42</v>
      </c>
      <c r="AD1026" s="1" t="s">
        <v>43</v>
      </c>
    </row>
    <row r="1027" spans="1:30" x14ac:dyDescent="0.2">
      <c r="A1027" s="1" t="str">
        <f t="shared" si="30"/>
        <v>1119114551E5</v>
      </c>
      <c r="B1027" s="1" t="s">
        <v>28</v>
      </c>
      <c r="C1027" s="1" t="s">
        <v>29</v>
      </c>
      <c r="D1027" s="1" t="s">
        <v>30</v>
      </c>
      <c r="E1027" s="1" t="s">
        <v>31</v>
      </c>
      <c r="F1027" s="1" t="s">
        <v>5131</v>
      </c>
      <c r="G1027" s="1" t="s">
        <v>5132</v>
      </c>
      <c r="H1027" s="1" t="s">
        <v>1183</v>
      </c>
      <c r="I1027" s="1" t="s">
        <v>5133</v>
      </c>
      <c r="J1027" s="1" t="s">
        <v>5302</v>
      </c>
      <c r="K1027" s="1" t="s">
        <v>32</v>
      </c>
      <c r="L1027" s="1" t="s">
        <v>32</v>
      </c>
      <c r="M1027" s="1" t="s">
        <v>45</v>
      </c>
      <c r="N1027" s="1" t="s">
        <v>46</v>
      </c>
      <c r="O1027" s="1" t="s">
        <v>56</v>
      </c>
      <c r="P1027" s="1" t="s">
        <v>861</v>
      </c>
      <c r="Q1027" s="1" t="s">
        <v>605</v>
      </c>
      <c r="R1027" s="1" t="s">
        <v>5303</v>
      </c>
      <c r="S1027" s="1" t="str">
        <f t="shared" si="31"/>
        <v>VILLAHERMOSA SALCEDO, REYNALDO</v>
      </c>
      <c r="T1027" s="1" t="s">
        <v>55</v>
      </c>
      <c r="U1027" s="1" t="s">
        <v>51</v>
      </c>
      <c r="V1027" s="1" t="s">
        <v>52</v>
      </c>
      <c r="W1027" s="1" t="s">
        <v>5304</v>
      </c>
      <c r="X1027" s="3">
        <v>23574</v>
      </c>
      <c r="Y1027" s="1" t="s">
        <v>5305</v>
      </c>
      <c r="AB1027" s="1" t="s">
        <v>41</v>
      </c>
      <c r="AC1027" s="1" t="s">
        <v>42</v>
      </c>
      <c r="AD1027" s="1" t="s">
        <v>43</v>
      </c>
    </row>
    <row r="1028" spans="1:30" x14ac:dyDescent="0.2">
      <c r="A1028" s="1" t="str">
        <f t="shared" ref="A1028:A1091" si="32">J1028</f>
        <v>1119114551E6</v>
      </c>
      <c r="B1028" s="1" t="s">
        <v>28</v>
      </c>
      <c r="C1028" s="1" t="s">
        <v>29</v>
      </c>
      <c r="D1028" s="1" t="s">
        <v>30</v>
      </c>
      <c r="E1028" s="1" t="s">
        <v>31</v>
      </c>
      <c r="F1028" s="1" t="s">
        <v>5131</v>
      </c>
      <c r="G1028" s="1" t="s">
        <v>5132</v>
      </c>
      <c r="H1028" s="1" t="s">
        <v>1183</v>
      </c>
      <c r="I1028" s="1" t="s">
        <v>5133</v>
      </c>
      <c r="J1028" s="1" t="s">
        <v>5306</v>
      </c>
      <c r="K1028" s="1" t="s">
        <v>32</v>
      </c>
      <c r="L1028" s="1" t="s">
        <v>32</v>
      </c>
      <c r="M1028" s="1" t="s">
        <v>45</v>
      </c>
      <c r="N1028" s="1" t="s">
        <v>46</v>
      </c>
      <c r="O1028" s="1" t="s">
        <v>56</v>
      </c>
      <c r="P1028" s="1" t="s">
        <v>5307</v>
      </c>
      <c r="Q1028" s="1" t="s">
        <v>371</v>
      </c>
      <c r="R1028" s="1" t="s">
        <v>5308</v>
      </c>
      <c r="S1028" s="1" t="str">
        <f t="shared" ref="S1028:S1091" si="33">CONCATENATE(P1028," ",Q1028,", ",R1028)</f>
        <v>YUFRA GUTIERREZ, REBECA</v>
      </c>
      <c r="T1028" s="1" t="s">
        <v>50</v>
      </c>
      <c r="U1028" s="1" t="s">
        <v>51</v>
      </c>
      <c r="V1028" s="1" t="s">
        <v>52</v>
      </c>
      <c r="W1028" s="1" t="s">
        <v>5309</v>
      </c>
      <c r="X1028" s="3">
        <v>26227</v>
      </c>
      <c r="Y1028" s="1" t="s">
        <v>5310</v>
      </c>
      <c r="AB1028" s="1" t="s">
        <v>41</v>
      </c>
      <c r="AC1028" s="1" t="s">
        <v>42</v>
      </c>
      <c r="AD1028" s="1" t="s">
        <v>43</v>
      </c>
    </row>
    <row r="1029" spans="1:30" x14ac:dyDescent="0.2">
      <c r="A1029" s="1" t="str">
        <f t="shared" si="32"/>
        <v>1119413531E1</v>
      </c>
      <c r="B1029" s="1" t="s">
        <v>28</v>
      </c>
      <c r="C1029" s="1" t="s">
        <v>29</v>
      </c>
      <c r="D1029" s="1" t="s">
        <v>30</v>
      </c>
      <c r="E1029" s="1" t="s">
        <v>31</v>
      </c>
      <c r="F1029" s="1" t="s">
        <v>5131</v>
      </c>
      <c r="G1029" s="1" t="s">
        <v>5132</v>
      </c>
      <c r="H1029" s="1" t="s">
        <v>1183</v>
      </c>
      <c r="I1029" s="1" t="s">
        <v>5133</v>
      </c>
      <c r="J1029" s="1" t="s">
        <v>5311</v>
      </c>
      <c r="K1029" s="1" t="s">
        <v>32</v>
      </c>
      <c r="L1029" s="1" t="s">
        <v>32</v>
      </c>
      <c r="M1029" s="1" t="s">
        <v>45</v>
      </c>
      <c r="N1029" s="1" t="s">
        <v>46</v>
      </c>
      <c r="O1029" s="1" t="s">
        <v>5312</v>
      </c>
      <c r="P1029" s="1" t="s">
        <v>61</v>
      </c>
      <c r="Q1029" s="1" t="s">
        <v>203</v>
      </c>
      <c r="R1029" s="1" t="s">
        <v>5313</v>
      </c>
      <c r="S1029" s="1" t="str">
        <f t="shared" si="33"/>
        <v>VILCA APAZA, ALFREDO ADOLFO</v>
      </c>
      <c r="T1029" s="1" t="s">
        <v>50</v>
      </c>
      <c r="U1029" s="1" t="s">
        <v>51</v>
      </c>
      <c r="V1029" s="1" t="s">
        <v>52</v>
      </c>
      <c r="W1029" s="1" t="s">
        <v>5314</v>
      </c>
      <c r="X1029" s="3">
        <v>21752</v>
      </c>
      <c r="Y1029" s="1" t="s">
        <v>5315</v>
      </c>
      <c r="AB1029" s="1" t="s">
        <v>41</v>
      </c>
      <c r="AC1029" s="1" t="s">
        <v>42</v>
      </c>
      <c r="AD1029" s="1" t="s">
        <v>43</v>
      </c>
    </row>
    <row r="1030" spans="1:30" x14ac:dyDescent="0.2">
      <c r="A1030" s="1" t="str">
        <f t="shared" si="32"/>
        <v>1161214412E7</v>
      </c>
      <c r="B1030" s="1" t="s">
        <v>28</v>
      </c>
      <c r="C1030" s="1" t="s">
        <v>29</v>
      </c>
      <c r="D1030" s="1" t="s">
        <v>30</v>
      </c>
      <c r="E1030" s="1" t="s">
        <v>31</v>
      </c>
      <c r="F1030" s="1" t="s">
        <v>5131</v>
      </c>
      <c r="G1030" s="1" t="s">
        <v>5132</v>
      </c>
      <c r="H1030" s="1" t="s">
        <v>1183</v>
      </c>
      <c r="I1030" s="1" t="s">
        <v>5133</v>
      </c>
      <c r="J1030" s="1" t="s">
        <v>5316</v>
      </c>
      <c r="K1030" s="1" t="s">
        <v>32</v>
      </c>
      <c r="L1030" s="1" t="s">
        <v>32</v>
      </c>
      <c r="M1030" s="1" t="s">
        <v>45</v>
      </c>
      <c r="N1030" s="1" t="s">
        <v>46</v>
      </c>
      <c r="O1030" s="1" t="s">
        <v>5317</v>
      </c>
      <c r="P1030" s="1" t="s">
        <v>82</v>
      </c>
      <c r="Q1030" s="1" t="s">
        <v>824</v>
      </c>
      <c r="R1030" s="1" t="s">
        <v>678</v>
      </c>
      <c r="S1030" s="1" t="str">
        <f t="shared" si="33"/>
        <v>QUISPE TISNADO, ASENCIO</v>
      </c>
      <c r="T1030" s="1" t="s">
        <v>69</v>
      </c>
      <c r="U1030" s="1" t="s">
        <v>51</v>
      </c>
      <c r="V1030" s="1" t="s">
        <v>52</v>
      </c>
      <c r="W1030" s="1" t="s">
        <v>5318</v>
      </c>
      <c r="X1030" s="3">
        <v>22413</v>
      </c>
      <c r="Y1030" s="1" t="s">
        <v>5319</v>
      </c>
      <c r="Z1030" s="3">
        <v>42430</v>
      </c>
      <c r="AB1030" s="1" t="s">
        <v>41</v>
      </c>
      <c r="AC1030" s="1" t="s">
        <v>42</v>
      </c>
      <c r="AD1030" s="1" t="s">
        <v>43</v>
      </c>
    </row>
    <row r="1031" spans="1:30" x14ac:dyDescent="0.2">
      <c r="A1031" s="1" t="str">
        <f t="shared" si="32"/>
        <v>1196613712E2</v>
      </c>
      <c r="B1031" s="1" t="s">
        <v>28</v>
      </c>
      <c r="C1031" s="1" t="s">
        <v>29</v>
      </c>
      <c r="D1031" s="1" t="s">
        <v>30</v>
      </c>
      <c r="E1031" s="1" t="s">
        <v>31</v>
      </c>
      <c r="F1031" s="1" t="s">
        <v>5131</v>
      </c>
      <c r="G1031" s="1" t="s">
        <v>5132</v>
      </c>
      <c r="H1031" s="1" t="s">
        <v>1183</v>
      </c>
      <c r="I1031" s="1" t="s">
        <v>5133</v>
      </c>
      <c r="J1031" s="1" t="s">
        <v>5320</v>
      </c>
      <c r="K1031" s="1" t="s">
        <v>32</v>
      </c>
      <c r="L1031" s="1" t="s">
        <v>32</v>
      </c>
      <c r="M1031" s="1" t="s">
        <v>45</v>
      </c>
      <c r="N1031" s="1" t="s">
        <v>46</v>
      </c>
      <c r="O1031" s="1" t="s">
        <v>5321</v>
      </c>
      <c r="P1031" s="1" t="s">
        <v>514</v>
      </c>
      <c r="Q1031" s="1" t="s">
        <v>61</v>
      </c>
      <c r="R1031" s="1" t="s">
        <v>5322</v>
      </c>
      <c r="S1031" s="1" t="str">
        <f t="shared" si="33"/>
        <v>CHINO VILCA, GUSMAN EDUARDO</v>
      </c>
      <c r="T1031" s="1" t="s">
        <v>50</v>
      </c>
      <c r="U1031" s="1" t="s">
        <v>51</v>
      </c>
      <c r="V1031" s="1" t="s">
        <v>52</v>
      </c>
      <c r="W1031" s="1" t="s">
        <v>5323</v>
      </c>
      <c r="X1031" s="3">
        <v>26579</v>
      </c>
      <c r="Y1031" s="1" t="s">
        <v>5324</v>
      </c>
      <c r="AB1031" s="1" t="s">
        <v>41</v>
      </c>
      <c r="AC1031" s="1" t="s">
        <v>42</v>
      </c>
      <c r="AD1031" s="1" t="s">
        <v>43</v>
      </c>
    </row>
    <row r="1032" spans="1:30" x14ac:dyDescent="0.2">
      <c r="A1032" s="1" t="str">
        <f t="shared" si="32"/>
        <v>CD0E19102003</v>
      </c>
      <c r="B1032" s="1" t="s">
        <v>28</v>
      </c>
      <c r="C1032" s="1" t="s">
        <v>29</v>
      </c>
      <c r="D1032" s="1" t="s">
        <v>30</v>
      </c>
      <c r="E1032" s="1" t="s">
        <v>31</v>
      </c>
      <c r="F1032" s="1" t="s">
        <v>5131</v>
      </c>
      <c r="G1032" s="1" t="s">
        <v>5132</v>
      </c>
      <c r="H1032" s="1" t="s">
        <v>1183</v>
      </c>
      <c r="I1032" s="1" t="s">
        <v>5133</v>
      </c>
      <c r="J1032" s="1" t="s">
        <v>5325</v>
      </c>
      <c r="K1032" s="1" t="s">
        <v>32</v>
      </c>
      <c r="L1032" s="1" t="s">
        <v>32</v>
      </c>
      <c r="M1032" s="1" t="s">
        <v>45</v>
      </c>
      <c r="N1032" s="1" t="s">
        <v>66</v>
      </c>
      <c r="O1032" s="1" t="s">
        <v>2995</v>
      </c>
      <c r="P1032" s="1" t="s">
        <v>248</v>
      </c>
      <c r="Q1032" s="1" t="s">
        <v>371</v>
      </c>
      <c r="R1032" s="1" t="s">
        <v>5326</v>
      </c>
      <c r="S1032" s="1" t="str">
        <f t="shared" si="33"/>
        <v>TICONA GUTIERREZ, ORESTES BERNARDO</v>
      </c>
      <c r="T1032" s="1" t="s">
        <v>69</v>
      </c>
      <c r="U1032" s="1" t="s">
        <v>948</v>
      </c>
      <c r="V1032" s="1" t="s">
        <v>52</v>
      </c>
      <c r="W1032" s="1" t="s">
        <v>5327</v>
      </c>
      <c r="X1032" s="3">
        <v>29520</v>
      </c>
      <c r="Y1032" s="1" t="s">
        <v>5328</v>
      </c>
      <c r="Z1032" s="3">
        <v>42795</v>
      </c>
      <c r="AA1032" s="3">
        <v>43100</v>
      </c>
      <c r="AB1032" s="1" t="s">
        <v>3000</v>
      </c>
      <c r="AC1032" s="1" t="s">
        <v>71</v>
      </c>
      <c r="AD1032" s="1" t="s">
        <v>43</v>
      </c>
    </row>
    <row r="1033" spans="1:30" x14ac:dyDescent="0.2">
      <c r="A1033" s="1" t="str">
        <f t="shared" si="32"/>
        <v>CD1E11104013</v>
      </c>
      <c r="B1033" s="1" t="s">
        <v>28</v>
      </c>
      <c r="C1033" s="1" t="s">
        <v>29</v>
      </c>
      <c r="D1033" s="1" t="s">
        <v>30</v>
      </c>
      <c r="E1033" s="1" t="s">
        <v>31</v>
      </c>
      <c r="F1033" s="1" t="s">
        <v>5131</v>
      </c>
      <c r="G1033" s="1" t="s">
        <v>5132</v>
      </c>
      <c r="H1033" s="1" t="s">
        <v>1183</v>
      </c>
      <c r="I1033" s="1" t="s">
        <v>5133</v>
      </c>
      <c r="J1033" s="1" t="s">
        <v>5329</v>
      </c>
      <c r="K1033" s="1" t="s">
        <v>32</v>
      </c>
      <c r="L1033" s="1" t="s">
        <v>32</v>
      </c>
      <c r="M1033" s="1" t="s">
        <v>45</v>
      </c>
      <c r="N1033" s="1" t="s">
        <v>66</v>
      </c>
      <c r="O1033" s="1" t="s">
        <v>2995</v>
      </c>
      <c r="P1033" s="1" t="s">
        <v>248</v>
      </c>
      <c r="Q1033" s="1" t="s">
        <v>371</v>
      </c>
      <c r="R1033" s="1" t="s">
        <v>5326</v>
      </c>
      <c r="S1033" s="1" t="str">
        <f t="shared" si="33"/>
        <v>TICONA GUTIERREZ, ORESTES BERNARDO</v>
      </c>
      <c r="T1033" s="1" t="s">
        <v>69</v>
      </c>
      <c r="U1033" s="1" t="s">
        <v>69</v>
      </c>
      <c r="V1033" s="1" t="s">
        <v>52</v>
      </c>
      <c r="W1033" s="1" t="s">
        <v>5327</v>
      </c>
      <c r="X1033" s="3">
        <v>29520</v>
      </c>
      <c r="Y1033" s="1" t="s">
        <v>5328</v>
      </c>
      <c r="Z1033" s="3">
        <v>42795</v>
      </c>
      <c r="AA1033" s="3">
        <v>43100</v>
      </c>
      <c r="AB1033" s="1" t="s">
        <v>3000</v>
      </c>
      <c r="AC1033" s="1" t="s">
        <v>71</v>
      </c>
      <c r="AD1033" s="1" t="s">
        <v>43</v>
      </c>
    </row>
    <row r="1034" spans="1:30" x14ac:dyDescent="0.2">
      <c r="A1034" s="1" t="str">
        <f t="shared" si="32"/>
        <v>CD1E12104013</v>
      </c>
      <c r="B1034" s="1" t="s">
        <v>28</v>
      </c>
      <c r="C1034" s="1" t="s">
        <v>29</v>
      </c>
      <c r="D1034" s="1" t="s">
        <v>30</v>
      </c>
      <c r="E1034" s="1" t="s">
        <v>31</v>
      </c>
      <c r="F1034" s="1" t="s">
        <v>5131</v>
      </c>
      <c r="G1034" s="1" t="s">
        <v>5132</v>
      </c>
      <c r="H1034" s="1" t="s">
        <v>1183</v>
      </c>
      <c r="I1034" s="1" t="s">
        <v>5133</v>
      </c>
      <c r="J1034" s="1" t="s">
        <v>5330</v>
      </c>
      <c r="K1034" s="1" t="s">
        <v>32</v>
      </c>
      <c r="L1034" s="1" t="s">
        <v>32</v>
      </c>
      <c r="M1034" s="1" t="s">
        <v>45</v>
      </c>
      <c r="N1034" s="1" t="s">
        <v>66</v>
      </c>
      <c r="O1034" s="1" t="s">
        <v>2995</v>
      </c>
      <c r="P1034" s="1" t="s">
        <v>165</v>
      </c>
      <c r="Q1034" s="1" t="s">
        <v>82</v>
      </c>
      <c r="R1034" s="1" t="s">
        <v>5331</v>
      </c>
      <c r="S1034" s="1" t="str">
        <f t="shared" si="33"/>
        <v>PEREZ QUISPE, NADIA YULITZA</v>
      </c>
      <c r="T1034" s="1" t="s">
        <v>69</v>
      </c>
      <c r="U1034" s="1" t="s">
        <v>948</v>
      </c>
      <c r="V1034" s="1" t="s">
        <v>52</v>
      </c>
      <c r="W1034" s="1" t="s">
        <v>5332</v>
      </c>
      <c r="X1034" s="3">
        <v>31966</v>
      </c>
      <c r="Y1034" s="1" t="s">
        <v>5333</v>
      </c>
      <c r="Z1034" s="3">
        <v>42795</v>
      </c>
      <c r="AA1034" s="3">
        <v>43100</v>
      </c>
      <c r="AB1034" s="1" t="s">
        <v>3000</v>
      </c>
      <c r="AC1034" s="1" t="s">
        <v>71</v>
      </c>
      <c r="AD1034" s="1" t="s">
        <v>43</v>
      </c>
    </row>
    <row r="1035" spans="1:30" x14ac:dyDescent="0.2">
      <c r="A1035" s="1" t="str">
        <f t="shared" si="32"/>
        <v>CD1E13103013</v>
      </c>
      <c r="B1035" s="1" t="s">
        <v>28</v>
      </c>
      <c r="C1035" s="1" t="s">
        <v>29</v>
      </c>
      <c r="D1035" s="1" t="s">
        <v>30</v>
      </c>
      <c r="E1035" s="1" t="s">
        <v>31</v>
      </c>
      <c r="F1035" s="1" t="s">
        <v>5131</v>
      </c>
      <c r="G1035" s="1" t="s">
        <v>5132</v>
      </c>
      <c r="H1035" s="1" t="s">
        <v>1183</v>
      </c>
      <c r="I1035" s="1" t="s">
        <v>5133</v>
      </c>
      <c r="J1035" s="1" t="s">
        <v>5334</v>
      </c>
      <c r="K1035" s="1" t="s">
        <v>32</v>
      </c>
      <c r="L1035" s="1" t="s">
        <v>32</v>
      </c>
      <c r="M1035" s="1" t="s">
        <v>45</v>
      </c>
      <c r="N1035" s="1" t="s">
        <v>66</v>
      </c>
      <c r="O1035" s="1" t="s">
        <v>2995</v>
      </c>
      <c r="P1035" s="1" t="s">
        <v>308</v>
      </c>
      <c r="Q1035" s="1" t="s">
        <v>5335</v>
      </c>
      <c r="R1035" s="1" t="s">
        <v>5336</v>
      </c>
      <c r="S1035" s="1" t="str">
        <f t="shared" si="33"/>
        <v>ALVAREZ RIMACHI, RENZO</v>
      </c>
      <c r="T1035" s="1" t="s">
        <v>69</v>
      </c>
      <c r="U1035" s="1" t="s">
        <v>948</v>
      </c>
      <c r="V1035" s="1" t="s">
        <v>52</v>
      </c>
      <c r="W1035" s="1" t="s">
        <v>5337</v>
      </c>
      <c r="X1035" s="3">
        <v>30421</v>
      </c>
      <c r="Y1035" s="1" t="s">
        <v>5338</v>
      </c>
      <c r="Z1035" s="3">
        <v>42795</v>
      </c>
      <c r="AA1035" s="3">
        <v>43100</v>
      </c>
      <c r="AB1035" s="1" t="s">
        <v>3000</v>
      </c>
      <c r="AC1035" s="1" t="s">
        <v>71</v>
      </c>
      <c r="AD1035" s="1" t="s">
        <v>43</v>
      </c>
    </row>
    <row r="1036" spans="1:30" x14ac:dyDescent="0.2">
      <c r="A1036" s="1" t="str">
        <f t="shared" si="32"/>
        <v>CD1E13104013</v>
      </c>
      <c r="B1036" s="1" t="s">
        <v>28</v>
      </c>
      <c r="C1036" s="1" t="s">
        <v>29</v>
      </c>
      <c r="D1036" s="1" t="s">
        <v>30</v>
      </c>
      <c r="E1036" s="1" t="s">
        <v>31</v>
      </c>
      <c r="F1036" s="1" t="s">
        <v>5131</v>
      </c>
      <c r="G1036" s="1" t="s">
        <v>5132</v>
      </c>
      <c r="H1036" s="1" t="s">
        <v>1183</v>
      </c>
      <c r="I1036" s="1" t="s">
        <v>5133</v>
      </c>
      <c r="J1036" s="1" t="s">
        <v>5339</v>
      </c>
      <c r="K1036" s="1" t="s">
        <v>32</v>
      </c>
      <c r="L1036" s="1" t="s">
        <v>32</v>
      </c>
      <c r="M1036" s="1" t="s">
        <v>45</v>
      </c>
      <c r="N1036" s="1" t="s">
        <v>66</v>
      </c>
      <c r="O1036" s="1" t="s">
        <v>2995</v>
      </c>
      <c r="P1036" s="1" t="s">
        <v>165</v>
      </c>
      <c r="Q1036" s="1" t="s">
        <v>82</v>
      </c>
      <c r="R1036" s="1" t="s">
        <v>5331</v>
      </c>
      <c r="S1036" s="1" t="str">
        <f t="shared" si="33"/>
        <v>PEREZ QUISPE, NADIA YULITZA</v>
      </c>
      <c r="T1036" s="1" t="s">
        <v>69</v>
      </c>
      <c r="U1036" s="1" t="s">
        <v>69</v>
      </c>
      <c r="V1036" s="1" t="s">
        <v>52</v>
      </c>
      <c r="W1036" s="1" t="s">
        <v>5332</v>
      </c>
      <c r="X1036" s="3">
        <v>31966</v>
      </c>
      <c r="Y1036" s="1" t="s">
        <v>5333</v>
      </c>
      <c r="Z1036" s="3">
        <v>42795</v>
      </c>
      <c r="AA1036" s="3">
        <v>43100</v>
      </c>
      <c r="AB1036" s="1" t="s">
        <v>3000</v>
      </c>
      <c r="AC1036" s="1" t="s">
        <v>71</v>
      </c>
      <c r="AD1036" s="1" t="s">
        <v>43</v>
      </c>
    </row>
    <row r="1037" spans="1:30" x14ac:dyDescent="0.2">
      <c r="A1037" s="1" t="str">
        <f t="shared" si="32"/>
        <v>CD1E14103013</v>
      </c>
      <c r="B1037" s="1" t="s">
        <v>28</v>
      </c>
      <c r="C1037" s="1" t="s">
        <v>29</v>
      </c>
      <c r="D1037" s="1" t="s">
        <v>30</v>
      </c>
      <c r="E1037" s="1" t="s">
        <v>31</v>
      </c>
      <c r="F1037" s="1" t="s">
        <v>5131</v>
      </c>
      <c r="G1037" s="1" t="s">
        <v>5132</v>
      </c>
      <c r="H1037" s="1" t="s">
        <v>1183</v>
      </c>
      <c r="I1037" s="1" t="s">
        <v>5133</v>
      </c>
      <c r="J1037" s="1" t="s">
        <v>5340</v>
      </c>
      <c r="K1037" s="1" t="s">
        <v>32</v>
      </c>
      <c r="L1037" s="1" t="s">
        <v>32</v>
      </c>
      <c r="M1037" s="1" t="s">
        <v>45</v>
      </c>
      <c r="N1037" s="1" t="s">
        <v>66</v>
      </c>
      <c r="O1037" s="1" t="s">
        <v>2995</v>
      </c>
      <c r="P1037" s="1" t="s">
        <v>308</v>
      </c>
      <c r="Q1037" s="1" t="s">
        <v>5335</v>
      </c>
      <c r="R1037" s="1" t="s">
        <v>5336</v>
      </c>
      <c r="S1037" s="1" t="str">
        <f t="shared" si="33"/>
        <v>ALVAREZ RIMACHI, RENZO</v>
      </c>
      <c r="T1037" s="1" t="s">
        <v>69</v>
      </c>
      <c r="U1037" s="1" t="s">
        <v>55</v>
      </c>
      <c r="V1037" s="1" t="s">
        <v>52</v>
      </c>
      <c r="W1037" s="1" t="s">
        <v>5337</v>
      </c>
      <c r="X1037" s="3">
        <v>30421</v>
      </c>
      <c r="Y1037" s="1" t="s">
        <v>5338</v>
      </c>
      <c r="Z1037" s="3">
        <v>42795</v>
      </c>
      <c r="AA1037" s="3">
        <v>43100</v>
      </c>
      <c r="AB1037" s="1" t="s">
        <v>3000</v>
      </c>
      <c r="AC1037" s="1" t="s">
        <v>71</v>
      </c>
      <c r="AD1037" s="1" t="s">
        <v>43</v>
      </c>
    </row>
    <row r="1038" spans="1:30" x14ac:dyDescent="0.2">
      <c r="A1038" s="1" t="str">
        <f t="shared" si="32"/>
        <v>CD1E14104013</v>
      </c>
      <c r="B1038" s="1" t="s">
        <v>28</v>
      </c>
      <c r="C1038" s="1" t="s">
        <v>29</v>
      </c>
      <c r="D1038" s="1" t="s">
        <v>30</v>
      </c>
      <c r="E1038" s="1" t="s">
        <v>31</v>
      </c>
      <c r="F1038" s="1" t="s">
        <v>5131</v>
      </c>
      <c r="G1038" s="1" t="s">
        <v>5132</v>
      </c>
      <c r="H1038" s="1" t="s">
        <v>1183</v>
      </c>
      <c r="I1038" s="1" t="s">
        <v>5133</v>
      </c>
      <c r="J1038" s="1" t="s">
        <v>5341</v>
      </c>
      <c r="K1038" s="1" t="s">
        <v>32</v>
      </c>
      <c r="L1038" s="1" t="s">
        <v>32</v>
      </c>
      <c r="M1038" s="1" t="s">
        <v>45</v>
      </c>
      <c r="N1038" s="1" t="s">
        <v>66</v>
      </c>
      <c r="O1038" s="1" t="s">
        <v>2995</v>
      </c>
      <c r="P1038" s="1" t="s">
        <v>449</v>
      </c>
      <c r="Q1038" s="1" t="s">
        <v>582</v>
      </c>
      <c r="R1038" s="1" t="s">
        <v>706</v>
      </c>
      <c r="S1038" s="1" t="str">
        <f t="shared" si="33"/>
        <v>ESPINOZA ZAPANA, LOURDES</v>
      </c>
      <c r="T1038" s="1" t="s">
        <v>69</v>
      </c>
      <c r="U1038" s="1" t="s">
        <v>55</v>
      </c>
      <c r="V1038" s="1" t="s">
        <v>52</v>
      </c>
      <c r="W1038" s="1" t="s">
        <v>5232</v>
      </c>
      <c r="X1038" s="3">
        <v>29993</v>
      </c>
      <c r="Y1038" s="1" t="s">
        <v>5233</v>
      </c>
      <c r="Z1038" s="3">
        <v>42795</v>
      </c>
      <c r="AA1038" s="3">
        <v>43100</v>
      </c>
      <c r="AB1038" s="1" t="s">
        <v>3000</v>
      </c>
      <c r="AC1038" s="1" t="s">
        <v>71</v>
      </c>
      <c r="AD1038" s="1" t="s">
        <v>43</v>
      </c>
    </row>
    <row r="1039" spans="1:30" x14ac:dyDescent="0.2">
      <c r="A1039" s="1" t="str">
        <f t="shared" si="32"/>
        <v>CD1E15103013</v>
      </c>
      <c r="B1039" s="1" t="s">
        <v>28</v>
      </c>
      <c r="C1039" s="1" t="s">
        <v>29</v>
      </c>
      <c r="D1039" s="1" t="s">
        <v>30</v>
      </c>
      <c r="E1039" s="1" t="s">
        <v>31</v>
      </c>
      <c r="F1039" s="1" t="s">
        <v>5131</v>
      </c>
      <c r="G1039" s="1" t="s">
        <v>5132</v>
      </c>
      <c r="H1039" s="1" t="s">
        <v>1183</v>
      </c>
      <c r="I1039" s="1" t="s">
        <v>5133</v>
      </c>
      <c r="J1039" s="1" t="s">
        <v>5342</v>
      </c>
      <c r="K1039" s="1" t="s">
        <v>32</v>
      </c>
      <c r="L1039" s="1" t="s">
        <v>32</v>
      </c>
      <c r="M1039" s="1" t="s">
        <v>45</v>
      </c>
      <c r="N1039" s="1" t="s">
        <v>66</v>
      </c>
      <c r="O1039" s="1" t="s">
        <v>2995</v>
      </c>
      <c r="P1039" s="1" t="s">
        <v>371</v>
      </c>
      <c r="Q1039" s="1" t="s">
        <v>82</v>
      </c>
      <c r="R1039" s="1" t="s">
        <v>5343</v>
      </c>
      <c r="S1039" s="1" t="str">
        <f t="shared" si="33"/>
        <v>GUTIERREZ QUISPE, ROGER ROLANDO</v>
      </c>
      <c r="T1039" s="1" t="s">
        <v>69</v>
      </c>
      <c r="U1039" s="1" t="s">
        <v>948</v>
      </c>
      <c r="V1039" s="1" t="s">
        <v>52</v>
      </c>
      <c r="W1039" s="1" t="s">
        <v>5344</v>
      </c>
      <c r="X1039" s="3">
        <v>31903</v>
      </c>
      <c r="Y1039" s="1" t="s">
        <v>5345</v>
      </c>
      <c r="Z1039" s="3">
        <v>42795</v>
      </c>
      <c r="AA1039" s="3">
        <v>43100</v>
      </c>
      <c r="AB1039" s="1" t="s">
        <v>3000</v>
      </c>
      <c r="AC1039" s="1" t="s">
        <v>71</v>
      </c>
      <c r="AD1039" s="1" t="s">
        <v>43</v>
      </c>
    </row>
    <row r="1040" spans="1:30" x14ac:dyDescent="0.2">
      <c r="A1040" s="1" t="str">
        <f t="shared" si="32"/>
        <v>CD1E15104013</v>
      </c>
      <c r="B1040" s="1" t="s">
        <v>28</v>
      </c>
      <c r="C1040" s="1" t="s">
        <v>29</v>
      </c>
      <c r="D1040" s="1" t="s">
        <v>30</v>
      </c>
      <c r="E1040" s="1" t="s">
        <v>31</v>
      </c>
      <c r="F1040" s="1" t="s">
        <v>5131</v>
      </c>
      <c r="G1040" s="1" t="s">
        <v>5132</v>
      </c>
      <c r="H1040" s="1" t="s">
        <v>1183</v>
      </c>
      <c r="I1040" s="1" t="s">
        <v>5133</v>
      </c>
      <c r="J1040" s="1" t="s">
        <v>5346</v>
      </c>
      <c r="K1040" s="1" t="s">
        <v>32</v>
      </c>
      <c r="L1040" s="1" t="s">
        <v>32</v>
      </c>
      <c r="M1040" s="1" t="s">
        <v>45</v>
      </c>
      <c r="N1040" s="1" t="s">
        <v>66</v>
      </c>
      <c r="O1040" s="1" t="s">
        <v>2995</v>
      </c>
      <c r="P1040" s="1" t="s">
        <v>90</v>
      </c>
      <c r="Q1040" s="1" t="s">
        <v>141</v>
      </c>
      <c r="R1040" s="1" t="s">
        <v>5347</v>
      </c>
      <c r="S1040" s="1" t="str">
        <f t="shared" si="33"/>
        <v>ALEMAN CRUZ, MARISOL VALOIS</v>
      </c>
      <c r="T1040" s="1" t="s">
        <v>69</v>
      </c>
      <c r="U1040" s="1" t="s">
        <v>948</v>
      </c>
      <c r="V1040" s="1" t="s">
        <v>52</v>
      </c>
      <c r="W1040" s="1" t="s">
        <v>5348</v>
      </c>
      <c r="X1040" s="3">
        <v>31006</v>
      </c>
      <c r="Y1040" s="1" t="s">
        <v>5349</v>
      </c>
      <c r="Z1040" s="3">
        <v>42795</v>
      </c>
      <c r="AA1040" s="3">
        <v>43100</v>
      </c>
      <c r="AB1040" s="1" t="s">
        <v>3000</v>
      </c>
      <c r="AC1040" s="1" t="s">
        <v>71</v>
      </c>
      <c r="AD1040" s="1" t="s">
        <v>43</v>
      </c>
    </row>
    <row r="1041" spans="1:30" x14ac:dyDescent="0.2">
      <c r="A1041" s="1" t="str">
        <f t="shared" si="32"/>
        <v>CD1E16103013</v>
      </c>
      <c r="B1041" s="1" t="s">
        <v>28</v>
      </c>
      <c r="C1041" s="1" t="s">
        <v>29</v>
      </c>
      <c r="D1041" s="1" t="s">
        <v>30</v>
      </c>
      <c r="E1041" s="1" t="s">
        <v>31</v>
      </c>
      <c r="F1041" s="1" t="s">
        <v>5131</v>
      </c>
      <c r="G1041" s="1" t="s">
        <v>5132</v>
      </c>
      <c r="H1041" s="1" t="s">
        <v>1183</v>
      </c>
      <c r="I1041" s="1" t="s">
        <v>5133</v>
      </c>
      <c r="J1041" s="1" t="s">
        <v>5350</v>
      </c>
      <c r="K1041" s="1" t="s">
        <v>32</v>
      </c>
      <c r="L1041" s="1" t="s">
        <v>32</v>
      </c>
      <c r="M1041" s="1" t="s">
        <v>45</v>
      </c>
      <c r="N1041" s="1" t="s">
        <v>66</v>
      </c>
      <c r="O1041" s="1" t="s">
        <v>2995</v>
      </c>
      <c r="P1041" s="1" t="s">
        <v>371</v>
      </c>
      <c r="Q1041" s="1" t="s">
        <v>82</v>
      </c>
      <c r="R1041" s="1" t="s">
        <v>5343</v>
      </c>
      <c r="S1041" s="1" t="str">
        <f t="shared" si="33"/>
        <v>GUTIERREZ QUISPE, ROGER ROLANDO</v>
      </c>
      <c r="T1041" s="1" t="s">
        <v>69</v>
      </c>
      <c r="U1041" s="1" t="s">
        <v>69</v>
      </c>
      <c r="V1041" s="1" t="s">
        <v>52</v>
      </c>
      <c r="W1041" s="1" t="s">
        <v>5344</v>
      </c>
      <c r="X1041" s="3">
        <v>31903</v>
      </c>
      <c r="Y1041" s="1" t="s">
        <v>5345</v>
      </c>
      <c r="Z1041" s="3">
        <v>42795</v>
      </c>
      <c r="AA1041" s="3">
        <v>43100</v>
      </c>
      <c r="AB1041" s="1" t="s">
        <v>3000</v>
      </c>
      <c r="AC1041" s="1" t="s">
        <v>71</v>
      </c>
      <c r="AD1041" s="1" t="s">
        <v>43</v>
      </c>
    </row>
    <row r="1042" spans="1:30" x14ac:dyDescent="0.2">
      <c r="A1042" s="1" t="str">
        <f t="shared" si="32"/>
        <v>CD1E16104013</v>
      </c>
      <c r="B1042" s="1" t="s">
        <v>28</v>
      </c>
      <c r="C1042" s="1" t="s">
        <v>29</v>
      </c>
      <c r="D1042" s="1" t="s">
        <v>30</v>
      </c>
      <c r="E1042" s="1" t="s">
        <v>31</v>
      </c>
      <c r="F1042" s="1" t="s">
        <v>5131</v>
      </c>
      <c r="G1042" s="1" t="s">
        <v>5132</v>
      </c>
      <c r="H1042" s="1" t="s">
        <v>1183</v>
      </c>
      <c r="I1042" s="1" t="s">
        <v>5133</v>
      </c>
      <c r="J1042" s="1" t="s">
        <v>5351</v>
      </c>
      <c r="K1042" s="1" t="s">
        <v>32</v>
      </c>
      <c r="L1042" s="1" t="s">
        <v>32</v>
      </c>
      <c r="M1042" s="1" t="s">
        <v>45</v>
      </c>
      <c r="N1042" s="1" t="s">
        <v>66</v>
      </c>
      <c r="O1042" s="1" t="s">
        <v>2995</v>
      </c>
      <c r="P1042" s="1" t="s">
        <v>697</v>
      </c>
      <c r="Q1042" s="1" t="s">
        <v>328</v>
      </c>
      <c r="R1042" s="1" t="s">
        <v>5352</v>
      </c>
      <c r="S1042" s="1" t="str">
        <f t="shared" si="33"/>
        <v>RIVA RODRIGUEZ, BANNY JULIA</v>
      </c>
      <c r="T1042" s="1" t="s">
        <v>69</v>
      </c>
      <c r="U1042" s="1" t="s">
        <v>2997</v>
      </c>
      <c r="V1042" s="1" t="s">
        <v>52</v>
      </c>
      <c r="W1042" s="1" t="s">
        <v>5353</v>
      </c>
      <c r="X1042" s="3">
        <v>25373</v>
      </c>
      <c r="Y1042" s="1" t="s">
        <v>5354</v>
      </c>
      <c r="Z1042" s="3">
        <v>42842</v>
      </c>
      <c r="AA1042" s="3">
        <v>43100</v>
      </c>
      <c r="AB1042" s="1" t="s">
        <v>3000</v>
      </c>
      <c r="AC1042" s="1" t="s">
        <v>71</v>
      </c>
      <c r="AD1042" s="1" t="s">
        <v>43</v>
      </c>
    </row>
    <row r="1043" spans="1:30" x14ac:dyDescent="0.2">
      <c r="A1043" s="1" t="str">
        <f t="shared" si="32"/>
        <v>CD1E17103013</v>
      </c>
      <c r="B1043" s="1" t="s">
        <v>28</v>
      </c>
      <c r="C1043" s="1" t="s">
        <v>29</v>
      </c>
      <c r="D1043" s="1" t="s">
        <v>30</v>
      </c>
      <c r="E1043" s="1" t="s">
        <v>31</v>
      </c>
      <c r="F1043" s="1" t="s">
        <v>5131</v>
      </c>
      <c r="G1043" s="1" t="s">
        <v>5132</v>
      </c>
      <c r="H1043" s="1" t="s">
        <v>1183</v>
      </c>
      <c r="I1043" s="1" t="s">
        <v>5133</v>
      </c>
      <c r="J1043" s="1" t="s">
        <v>5355</v>
      </c>
      <c r="K1043" s="1" t="s">
        <v>32</v>
      </c>
      <c r="L1043" s="1" t="s">
        <v>32</v>
      </c>
      <c r="M1043" s="1" t="s">
        <v>45</v>
      </c>
      <c r="N1043" s="1" t="s">
        <v>66</v>
      </c>
      <c r="O1043" s="1" t="s">
        <v>2995</v>
      </c>
      <c r="P1043" s="1" t="s">
        <v>193</v>
      </c>
      <c r="Q1043" s="1" t="s">
        <v>265</v>
      </c>
      <c r="R1043" s="1" t="s">
        <v>5356</v>
      </c>
      <c r="S1043" s="1" t="str">
        <f t="shared" si="33"/>
        <v>GARNICA LIMACHI, DEYSI CAROLA</v>
      </c>
      <c r="T1043" s="1" t="s">
        <v>69</v>
      </c>
      <c r="U1043" s="1" t="s">
        <v>948</v>
      </c>
      <c r="V1043" s="1" t="s">
        <v>52</v>
      </c>
      <c r="W1043" s="1" t="s">
        <v>5357</v>
      </c>
      <c r="X1043" s="3">
        <v>32639</v>
      </c>
      <c r="Y1043" s="1" t="s">
        <v>5358</v>
      </c>
      <c r="Z1043" s="3">
        <v>42795</v>
      </c>
      <c r="AA1043" s="3">
        <v>43100</v>
      </c>
      <c r="AB1043" s="1" t="s">
        <v>3000</v>
      </c>
      <c r="AC1043" s="1" t="s">
        <v>71</v>
      </c>
      <c r="AD1043" s="1" t="s">
        <v>43</v>
      </c>
    </row>
    <row r="1044" spans="1:30" x14ac:dyDescent="0.2">
      <c r="A1044" s="1" t="str">
        <f t="shared" si="32"/>
        <v>CD1E18103013</v>
      </c>
      <c r="B1044" s="1" t="s">
        <v>28</v>
      </c>
      <c r="C1044" s="1" t="s">
        <v>29</v>
      </c>
      <c r="D1044" s="1" t="s">
        <v>30</v>
      </c>
      <c r="E1044" s="1" t="s">
        <v>31</v>
      </c>
      <c r="F1044" s="1" t="s">
        <v>5131</v>
      </c>
      <c r="G1044" s="1" t="s">
        <v>5132</v>
      </c>
      <c r="H1044" s="1" t="s">
        <v>1183</v>
      </c>
      <c r="I1044" s="1" t="s">
        <v>5133</v>
      </c>
      <c r="J1044" s="1" t="s">
        <v>5359</v>
      </c>
      <c r="K1044" s="1" t="s">
        <v>32</v>
      </c>
      <c r="L1044" s="1" t="s">
        <v>32</v>
      </c>
      <c r="M1044" s="1" t="s">
        <v>45</v>
      </c>
      <c r="N1044" s="1" t="s">
        <v>66</v>
      </c>
      <c r="O1044" s="1" t="s">
        <v>2995</v>
      </c>
      <c r="P1044" s="1" t="s">
        <v>193</v>
      </c>
      <c r="Q1044" s="1" t="s">
        <v>265</v>
      </c>
      <c r="R1044" s="1" t="s">
        <v>5356</v>
      </c>
      <c r="S1044" s="1" t="str">
        <f t="shared" si="33"/>
        <v>GARNICA LIMACHI, DEYSI CAROLA</v>
      </c>
      <c r="T1044" s="1" t="s">
        <v>69</v>
      </c>
      <c r="U1044" s="1" t="s">
        <v>69</v>
      </c>
      <c r="V1044" s="1" t="s">
        <v>52</v>
      </c>
      <c r="W1044" s="1" t="s">
        <v>5357</v>
      </c>
      <c r="X1044" s="3">
        <v>32639</v>
      </c>
      <c r="Y1044" s="1" t="s">
        <v>5358</v>
      </c>
      <c r="Z1044" s="3">
        <v>42795</v>
      </c>
      <c r="AA1044" s="3">
        <v>43100</v>
      </c>
      <c r="AB1044" s="1" t="s">
        <v>3000</v>
      </c>
      <c r="AC1044" s="1" t="s">
        <v>71</v>
      </c>
      <c r="AD1044" s="1" t="s">
        <v>43</v>
      </c>
    </row>
    <row r="1045" spans="1:30" x14ac:dyDescent="0.2">
      <c r="A1045" s="1" t="str">
        <f t="shared" si="32"/>
        <v>1119114531E2</v>
      </c>
      <c r="B1045" s="1" t="s">
        <v>28</v>
      </c>
      <c r="C1045" s="1" t="s">
        <v>29</v>
      </c>
      <c r="D1045" s="1" t="s">
        <v>30</v>
      </c>
      <c r="E1045" s="1" t="s">
        <v>31</v>
      </c>
      <c r="F1045" s="1" t="s">
        <v>5131</v>
      </c>
      <c r="G1045" s="1" t="s">
        <v>5132</v>
      </c>
      <c r="H1045" s="1" t="s">
        <v>1183</v>
      </c>
      <c r="I1045" s="1" t="s">
        <v>5133</v>
      </c>
      <c r="J1045" s="1" t="s">
        <v>5360</v>
      </c>
      <c r="K1045" s="1" t="s">
        <v>32</v>
      </c>
      <c r="L1045" s="1" t="s">
        <v>84</v>
      </c>
      <c r="M1045" s="1" t="s">
        <v>84</v>
      </c>
      <c r="N1045" s="1" t="s">
        <v>66</v>
      </c>
      <c r="O1045" s="1" t="s">
        <v>5361</v>
      </c>
      <c r="P1045" s="1" t="s">
        <v>403</v>
      </c>
      <c r="Q1045" s="1" t="s">
        <v>203</v>
      </c>
      <c r="R1045" s="1" t="s">
        <v>574</v>
      </c>
      <c r="S1045" s="1" t="str">
        <f t="shared" si="33"/>
        <v>TURPO APAZA, JORGE</v>
      </c>
      <c r="T1045" s="1" t="s">
        <v>44</v>
      </c>
      <c r="U1045" s="1" t="s">
        <v>51</v>
      </c>
      <c r="V1045" s="1" t="s">
        <v>52</v>
      </c>
      <c r="W1045" s="1" t="s">
        <v>5362</v>
      </c>
      <c r="X1045" s="3">
        <v>26242</v>
      </c>
      <c r="Y1045" s="1" t="s">
        <v>5363</v>
      </c>
      <c r="Z1045" s="3">
        <v>42795</v>
      </c>
      <c r="AA1045" s="3">
        <v>43100</v>
      </c>
      <c r="AB1045" s="1" t="s">
        <v>41</v>
      </c>
      <c r="AC1045" s="1" t="s">
        <v>87</v>
      </c>
      <c r="AD1045" s="1" t="s">
        <v>43</v>
      </c>
    </row>
    <row r="1046" spans="1:30" x14ac:dyDescent="0.2">
      <c r="A1046" s="1" t="str">
        <f t="shared" si="32"/>
        <v>1119114561E2</v>
      </c>
      <c r="B1046" s="1" t="s">
        <v>28</v>
      </c>
      <c r="C1046" s="1" t="s">
        <v>29</v>
      </c>
      <c r="D1046" s="1" t="s">
        <v>30</v>
      </c>
      <c r="E1046" s="1" t="s">
        <v>31</v>
      </c>
      <c r="F1046" s="1" t="s">
        <v>5131</v>
      </c>
      <c r="G1046" s="1" t="s">
        <v>5132</v>
      </c>
      <c r="H1046" s="1" t="s">
        <v>1183</v>
      </c>
      <c r="I1046" s="1" t="s">
        <v>5133</v>
      </c>
      <c r="J1046" s="1" t="s">
        <v>5364</v>
      </c>
      <c r="K1046" s="1" t="s">
        <v>32</v>
      </c>
      <c r="L1046" s="1" t="s">
        <v>84</v>
      </c>
      <c r="M1046" s="1" t="s">
        <v>84</v>
      </c>
      <c r="N1046" s="1" t="s">
        <v>46</v>
      </c>
      <c r="O1046" s="1" t="s">
        <v>5365</v>
      </c>
      <c r="P1046" s="1" t="s">
        <v>529</v>
      </c>
      <c r="Q1046" s="1" t="s">
        <v>1072</v>
      </c>
      <c r="R1046" s="1" t="s">
        <v>5366</v>
      </c>
      <c r="S1046" s="1" t="str">
        <f t="shared" si="33"/>
        <v>DEZA GUZMAN, JESUS EDWIN</v>
      </c>
      <c r="T1046" s="1" t="s">
        <v>44</v>
      </c>
      <c r="U1046" s="1" t="s">
        <v>51</v>
      </c>
      <c r="V1046" s="1" t="s">
        <v>52</v>
      </c>
      <c r="W1046" s="1" t="s">
        <v>5367</v>
      </c>
      <c r="X1046" s="3">
        <v>22244</v>
      </c>
      <c r="Y1046" s="1" t="s">
        <v>5368</v>
      </c>
      <c r="AB1046" s="1" t="s">
        <v>41</v>
      </c>
      <c r="AC1046" s="1" t="s">
        <v>87</v>
      </c>
      <c r="AD1046" s="1" t="s">
        <v>43</v>
      </c>
    </row>
    <row r="1047" spans="1:30" x14ac:dyDescent="0.2">
      <c r="A1047" s="1" t="str">
        <f t="shared" si="32"/>
        <v>1119114511E3</v>
      </c>
      <c r="B1047" s="1" t="s">
        <v>28</v>
      </c>
      <c r="C1047" s="1" t="s">
        <v>29</v>
      </c>
      <c r="D1047" s="1" t="s">
        <v>30</v>
      </c>
      <c r="E1047" s="1" t="s">
        <v>31</v>
      </c>
      <c r="F1047" s="1" t="s">
        <v>5131</v>
      </c>
      <c r="G1047" s="1" t="s">
        <v>5132</v>
      </c>
      <c r="H1047" s="1" t="s">
        <v>1183</v>
      </c>
      <c r="I1047" s="1" t="s">
        <v>5133</v>
      </c>
      <c r="J1047" s="1" t="s">
        <v>5369</v>
      </c>
      <c r="K1047" s="1" t="s">
        <v>97</v>
      </c>
      <c r="L1047" s="1" t="s">
        <v>799</v>
      </c>
      <c r="M1047" s="1" t="s">
        <v>800</v>
      </c>
      <c r="N1047" s="1" t="s">
        <v>46</v>
      </c>
      <c r="O1047" s="1" t="s">
        <v>56</v>
      </c>
      <c r="P1047" s="1" t="s">
        <v>1040</v>
      </c>
      <c r="Q1047" s="1" t="s">
        <v>5370</v>
      </c>
      <c r="R1047" s="1" t="s">
        <v>3682</v>
      </c>
      <c r="S1047" s="1" t="str">
        <f t="shared" si="33"/>
        <v>ALLCCA CHECCALLA, AMADOR</v>
      </c>
      <c r="T1047" s="1" t="s">
        <v>790</v>
      </c>
      <c r="U1047" s="1" t="s">
        <v>39</v>
      </c>
      <c r="V1047" s="1" t="s">
        <v>52</v>
      </c>
      <c r="W1047" s="1" t="s">
        <v>5371</v>
      </c>
      <c r="X1047" s="3">
        <v>20785</v>
      </c>
      <c r="Y1047" s="1" t="s">
        <v>5372</v>
      </c>
      <c r="AB1047" s="1" t="s">
        <v>41</v>
      </c>
      <c r="AC1047" s="1" t="s">
        <v>102</v>
      </c>
      <c r="AD1047" s="1" t="s">
        <v>43</v>
      </c>
    </row>
    <row r="1048" spans="1:30" x14ac:dyDescent="0.2">
      <c r="A1048" s="1" t="str">
        <f t="shared" si="32"/>
        <v>1119114521E6</v>
      </c>
      <c r="B1048" s="1" t="s">
        <v>28</v>
      </c>
      <c r="C1048" s="1" t="s">
        <v>29</v>
      </c>
      <c r="D1048" s="1" t="s">
        <v>30</v>
      </c>
      <c r="E1048" s="1" t="s">
        <v>31</v>
      </c>
      <c r="F1048" s="1" t="s">
        <v>5131</v>
      </c>
      <c r="G1048" s="1" t="s">
        <v>5132</v>
      </c>
      <c r="H1048" s="1" t="s">
        <v>1183</v>
      </c>
      <c r="I1048" s="1" t="s">
        <v>5133</v>
      </c>
      <c r="J1048" s="1" t="s">
        <v>5373</v>
      </c>
      <c r="K1048" s="1" t="s">
        <v>97</v>
      </c>
      <c r="L1048" s="1" t="s">
        <v>799</v>
      </c>
      <c r="M1048" s="1" t="s">
        <v>1652</v>
      </c>
      <c r="N1048" s="1" t="s">
        <v>46</v>
      </c>
      <c r="O1048" s="1" t="s">
        <v>56</v>
      </c>
      <c r="P1048" s="1" t="s">
        <v>141</v>
      </c>
      <c r="Q1048" s="1" t="s">
        <v>5374</v>
      </c>
      <c r="R1048" s="1" t="s">
        <v>106</v>
      </c>
      <c r="S1048" s="1" t="str">
        <f t="shared" si="33"/>
        <v>CRUZ CHIRI, ESTEBAN</v>
      </c>
      <c r="T1048" s="1" t="s">
        <v>1655</v>
      </c>
      <c r="U1048" s="1" t="s">
        <v>39</v>
      </c>
      <c r="V1048" s="1" t="s">
        <v>52</v>
      </c>
      <c r="W1048" s="1" t="s">
        <v>5375</v>
      </c>
      <c r="X1048" s="3">
        <v>19541</v>
      </c>
      <c r="Y1048" s="1" t="s">
        <v>5376</v>
      </c>
      <c r="AB1048" s="1" t="s">
        <v>41</v>
      </c>
      <c r="AC1048" s="1" t="s">
        <v>102</v>
      </c>
      <c r="AD1048" s="1" t="s">
        <v>43</v>
      </c>
    </row>
    <row r="1049" spans="1:30" x14ac:dyDescent="0.2">
      <c r="A1049" s="1" t="str">
        <f t="shared" si="32"/>
        <v>921481215914</v>
      </c>
      <c r="B1049" s="1" t="s">
        <v>28</v>
      </c>
      <c r="C1049" s="1" t="s">
        <v>29</v>
      </c>
      <c r="D1049" s="1" t="s">
        <v>30</v>
      </c>
      <c r="E1049" s="1" t="s">
        <v>31</v>
      </c>
      <c r="F1049" s="1" t="s">
        <v>5131</v>
      </c>
      <c r="G1049" s="1" t="s">
        <v>5132</v>
      </c>
      <c r="H1049" s="1" t="s">
        <v>1183</v>
      </c>
      <c r="I1049" s="1" t="s">
        <v>5133</v>
      </c>
      <c r="J1049" s="1" t="s">
        <v>5377</v>
      </c>
      <c r="K1049" s="1" t="s">
        <v>97</v>
      </c>
      <c r="L1049" s="1" t="s">
        <v>799</v>
      </c>
      <c r="M1049" s="1" t="s">
        <v>2471</v>
      </c>
      <c r="N1049" s="1" t="s">
        <v>66</v>
      </c>
      <c r="O1049" s="1" t="s">
        <v>5378</v>
      </c>
      <c r="P1049" s="1" t="s">
        <v>203</v>
      </c>
      <c r="Q1049" s="1" t="s">
        <v>927</v>
      </c>
      <c r="R1049" s="1" t="s">
        <v>5379</v>
      </c>
      <c r="S1049" s="1" t="str">
        <f t="shared" si="33"/>
        <v>APAZA HUANACUNI, ALEX SADAN</v>
      </c>
      <c r="T1049" s="1" t="s">
        <v>839</v>
      </c>
      <c r="U1049" s="1" t="s">
        <v>39</v>
      </c>
      <c r="V1049" s="1" t="s">
        <v>52</v>
      </c>
      <c r="W1049" s="1" t="s">
        <v>5380</v>
      </c>
      <c r="X1049" s="3">
        <v>33987</v>
      </c>
      <c r="Y1049" s="1" t="s">
        <v>5381</v>
      </c>
      <c r="Z1049" s="3">
        <v>42776</v>
      </c>
      <c r="AA1049" s="3">
        <v>43100</v>
      </c>
      <c r="AB1049" s="1" t="s">
        <v>41</v>
      </c>
      <c r="AC1049" s="1" t="s">
        <v>102</v>
      </c>
      <c r="AD1049" s="1" t="s">
        <v>43</v>
      </c>
    </row>
    <row r="1050" spans="1:30" x14ac:dyDescent="0.2">
      <c r="A1050" s="1" t="str">
        <f t="shared" si="32"/>
        <v>1119114511E6</v>
      </c>
      <c r="B1050" s="1" t="s">
        <v>28</v>
      </c>
      <c r="C1050" s="1" t="s">
        <v>29</v>
      </c>
      <c r="D1050" s="1" t="s">
        <v>30</v>
      </c>
      <c r="E1050" s="1" t="s">
        <v>31</v>
      </c>
      <c r="F1050" s="1" t="s">
        <v>5131</v>
      </c>
      <c r="G1050" s="1" t="s">
        <v>5132</v>
      </c>
      <c r="H1050" s="1" t="s">
        <v>1183</v>
      </c>
      <c r="I1050" s="1" t="s">
        <v>5133</v>
      </c>
      <c r="J1050" s="1" t="s">
        <v>5382</v>
      </c>
      <c r="K1050" s="1" t="s">
        <v>97</v>
      </c>
      <c r="L1050" s="1" t="s">
        <v>788</v>
      </c>
      <c r="M1050" s="1" t="s">
        <v>840</v>
      </c>
      <c r="N1050" s="1" t="s">
        <v>46</v>
      </c>
      <c r="O1050" s="1" t="s">
        <v>56</v>
      </c>
      <c r="P1050" s="1" t="s">
        <v>754</v>
      </c>
      <c r="Q1050" s="1" t="s">
        <v>177</v>
      </c>
      <c r="R1050" s="1" t="s">
        <v>345</v>
      </c>
      <c r="S1050" s="1" t="str">
        <f t="shared" si="33"/>
        <v>BAILON ORTEGA, DELIA</v>
      </c>
      <c r="T1050" s="1" t="s">
        <v>107</v>
      </c>
      <c r="U1050" s="1" t="s">
        <v>39</v>
      </c>
      <c r="V1050" s="1" t="s">
        <v>52</v>
      </c>
      <c r="W1050" s="1" t="s">
        <v>5383</v>
      </c>
      <c r="X1050" s="3">
        <v>19402</v>
      </c>
      <c r="Y1050" s="1" t="s">
        <v>5384</v>
      </c>
      <c r="AB1050" s="1" t="s">
        <v>41</v>
      </c>
      <c r="AC1050" s="1" t="s">
        <v>102</v>
      </c>
      <c r="AD1050" s="1" t="s">
        <v>43</v>
      </c>
    </row>
    <row r="1051" spans="1:30" x14ac:dyDescent="0.2">
      <c r="A1051" s="1" t="str">
        <f t="shared" si="32"/>
        <v>1119114531E8</v>
      </c>
      <c r="B1051" s="1" t="s">
        <v>28</v>
      </c>
      <c r="C1051" s="1" t="s">
        <v>29</v>
      </c>
      <c r="D1051" s="1" t="s">
        <v>30</v>
      </c>
      <c r="E1051" s="1" t="s">
        <v>31</v>
      </c>
      <c r="F1051" s="1" t="s">
        <v>5131</v>
      </c>
      <c r="G1051" s="1" t="s">
        <v>5132</v>
      </c>
      <c r="H1051" s="1" t="s">
        <v>1183</v>
      </c>
      <c r="I1051" s="1" t="s">
        <v>5133</v>
      </c>
      <c r="J1051" s="1" t="s">
        <v>5385</v>
      </c>
      <c r="K1051" s="1" t="s">
        <v>97</v>
      </c>
      <c r="L1051" s="1" t="s">
        <v>788</v>
      </c>
      <c r="M1051" s="1" t="s">
        <v>5386</v>
      </c>
      <c r="N1051" s="1" t="s">
        <v>66</v>
      </c>
      <c r="O1051" s="1" t="s">
        <v>5387</v>
      </c>
      <c r="P1051" s="1" t="s">
        <v>5388</v>
      </c>
      <c r="Q1051" s="1" t="s">
        <v>273</v>
      </c>
      <c r="R1051" s="1" t="s">
        <v>1003</v>
      </c>
      <c r="S1051" s="1" t="str">
        <f t="shared" si="33"/>
        <v>PALOMA MAYTA, VILMA</v>
      </c>
      <c r="T1051" s="1" t="s">
        <v>202</v>
      </c>
      <c r="U1051" s="1" t="s">
        <v>39</v>
      </c>
      <c r="V1051" s="1" t="s">
        <v>52</v>
      </c>
      <c r="W1051" s="1" t="s">
        <v>5389</v>
      </c>
      <c r="X1051" s="3">
        <v>29575</v>
      </c>
      <c r="Y1051" s="1" t="s">
        <v>5390</v>
      </c>
      <c r="Z1051" s="3">
        <v>42737</v>
      </c>
      <c r="AA1051" s="3">
        <v>43100</v>
      </c>
      <c r="AB1051" s="1" t="s">
        <v>41</v>
      </c>
      <c r="AC1051" s="1" t="s">
        <v>102</v>
      </c>
      <c r="AD1051" s="1" t="s">
        <v>43</v>
      </c>
    </row>
    <row r="1052" spans="1:30" x14ac:dyDescent="0.2">
      <c r="A1052" s="1" t="str">
        <f t="shared" si="32"/>
        <v>1119114511E0</v>
      </c>
      <c r="B1052" s="1" t="s">
        <v>28</v>
      </c>
      <c r="C1052" s="1" t="s">
        <v>29</v>
      </c>
      <c r="D1052" s="1" t="s">
        <v>30</v>
      </c>
      <c r="E1052" s="1" t="s">
        <v>31</v>
      </c>
      <c r="F1052" s="1" t="s">
        <v>5131</v>
      </c>
      <c r="G1052" s="1" t="s">
        <v>5132</v>
      </c>
      <c r="H1052" s="1" t="s">
        <v>1183</v>
      </c>
      <c r="I1052" s="1" t="s">
        <v>5133</v>
      </c>
      <c r="J1052" s="1" t="s">
        <v>5391</v>
      </c>
      <c r="K1052" s="1" t="s">
        <v>97</v>
      </c>
      <c r="L1052" s="1" t="s">
        <v>98</v>
      </c>
      <c r="M1052" s="1" t="s">
        <v>396</v>
      </c>
      <c r="N1052" s="1" t="s">
        <v>46</v>
      </c>
      <c r="O1052" s="1" t="s">
        <v>5392</v>
      </c>
      <c r="P1052" s="1" t="s">
        <v>203</v>
      </c>
      <c r="Q1052" s="1" t="s">
        <v>83</v>
      </c>
      <c r="R1052" s="1" t="s">
        <v>1029</v>
      </c>
      <c r="S1052" s="1" t="str">
        <f t="shared" si="33"/>
        <v>APAZA CONDORI, MOISES</v>
      </c>
      <c r="T1052" s="1" t="s">
        <v>109</v>
      </c>
      <c r="U1052" s="1" t="s">
        <v>39</v>
      </c>
      <c r="V1052" s="1" t="s">
        <v>52</v>
      </c>
      <c r="W1052" s="1" t="s">
        <v>5393</v>
      </c>
      <c r="X1052" s="3">
        <v>26262</v>
      </c>
      <c r="Y1052" s="1" t="s">
        <v>5394</v>
      </c>
      <c r="AB1052" s="1" t="s">
        <v>41</v>
      </c>
      <c r="AC1052" s="1" t="s">
        <v>102</v>
      </c>
      <c r="AD1052" s="1" t="s">
        <v>43</v>
      </c>
    </row>
    <row r="1053" spans="1:30" x14ac:dyDescent="0.2">
      <c r="A1053" s="1" t="str">
        <f t="shared" si="32"/>
        <v>1119114521E0</v>
      </c>
      <c r="B1053" s="1" t="s">
        <v>28</v>
      </c>
      <c r="C1053" s="1" t="s">
        <v>29</v>
      </c>
      <c r="D1053" s="1" t="s">
        <v>30</v>
      </c>
      <c r="E1053" s="1" t="s">
        <v>31</v>
      </c>
      <c r="F1053" s="1" t="s">
        <v>5131</v>
      </c>
      <c r="G1053" s="1" t="s">
        <v>5132</v>
      </c>
      <c r="H1053" s="1" t="s">
        <v>1183</v>
      </c>
      <c r="I1053" s="1" t="s">
        <v>5133</v>
      </c>
      <c r="J1053" s="1" t="s">
        <v>5395</v>
      </c>
      <c r="K1053" s="1" t="s">
        <v>97</v>
      </c>
      <c r="L1053" s="1" t="s">
        <v>98</v>
      </c>
      <c r="M1053" s="1" t="s">
        <v>99</v>
      </c>
      <c r="N1053" s="1" t="s">
        <v>46</v>
      </c>
      <c r="O1053" s="1" t="s">
        <v>56</v>
      </c>
      <c r="P1053" s="1" t="s">
        <v>134</v>
      </c>
      <c r="Q1053" s="1" t="s">
        <v>543</v>
      </c>
      <c r="R1053" s="1" t="s">
        <v>911</v>
      </c>
      <c r="S1053" s="1" t="str">
        <f t="shared" si="33"/>
        <v>FLORES ORDOÑO, ALFONSO</v>
      </c>
      <c r="T1053" s="1" t="s">
        <v>202</v>
      </c>
      <c r="U1053" s="1" t="s">
        <v>39</v>
      </c>
      <c r="V1053" s="1" t="s">
        <v>52</v>
      </c>
      <c r="W1053" s="1" t="s">
        <v>5396</v>
      </c>
      <c r="X1053" s="3">
        <v>22329</v>
      </c>
      <c r="Y1053" s="1" t="s">
        <v>5397</v>
      </c>
      <c r="AB1053" s="1" t="s">
        <v>41</v>
      </c>
      <c r="AC1053" s="1" t="s">
        <v>102</v>
      </c>
      <c r="AD1053" s="1" t="s">
        <v>43</v>
      </c>
    </row>
    <row r="1054" spans="1:30" x14ac:dyDescent="0.2">
      <c r="A1054" s="1" t="str">
        <f t="shared" si="32"/>
        <v>1119114521E5</v>
      </c>
      <c r="B1054" s="1" t="s">
        <v>28</v>
      </c>
      <c r="C1054" s="1" t="s">
        <v>29</v>
      </c>
      <c r="D1054" s="1" t="s">
        <v>30</v>
      </c>
      <c r="E1054" s="1" t="s">
        <v>31</v>
      </c>
      <c r="F1054" s="1" t="s">
        <v>5131</v>
      </c>
      <c r="G1054" s="1" t="s">
        <v>5132</v>
      </c>
      <c r="H1054" s="1" t="s">
        <v>1183</v>
      </c>
      <c r="I1054" s="1" t="s">
        <v>5133</v>
      </c>
      <c r="J1054" s="1" t="s">
        <v>5398</v>
      </c>
      <c r="K1054" s="1" t="s">
        <v>97</v>
      </c>
      <c r="L1054" s="1" t="s">
        <v>98</v>
      </c>
      <c r="M1054" s="1" t="s">
        <v>99</v>
      </c>
      <c r="N1054" s="1" t="s">
        <v>46</v>
      </c>
      <c r="O1054" s="1" t="s">
        <v>5399</v>
      </c>
      <c r="P1054" s="1" t="s">
        <v>114</v>
      </c>
      <c r="Q1054" s="1" t="s">
        <v>140</v>
      </c>
      <c r="R1054" s="1" t="s">
        <v>769</v>
      </c>
      <c r="S1054" s="1" t="str">
        <f t="shared" si="33"/>
        <v>MAMANI VELASQUEZ, JUAN</v>
      </c>
      <c r="T1054" s="1" t="s">
        <v>109</v>
      </c>
      <c r="U1054" s="1" t="s">
        <v>39</v>
      </c>
      <c r="V1054" s="1" t="s">
        <v>52</v>
      </c>
      <c r="W1054" s="1" t="s">
        <v>5400</v>
      </c>
      <c r="X1054" s="3">
        <v>22796</v>
      </c>
      <c r="Y1054" s="1" t="s">
        <v>5401</v>
      </c>
      <c r="AB1054" s="1" t="s">
        <v>41</v>
      </c>
      <c r="AC1054" s="1" t="s">
        <v>102</v>
      </c>
      <c r="AD1054" s="1" t="s">
        <v>43</v>
      </c>
    </row>
    <row r="1055" spans="1:30" x14ac:dyDescent="0.2">
      <c r="A1055" s="1" t="str">
        <f t="shared" si="32"/>
        <v>1119114531E9</v>
      </c>
      <c r="B1055" s="1" t="s">
        <v>28</v>
      </c>
      <c r="C1055" s="1" t="s">
        <v>29</v>
      </c>
      <c r="D1055" s="1" t="s">
        <v>30</v>
      </c>
      <c r="E1055" s="1" t="s">
        <v>31</v>
      </c>
      <c r="F1055" s="1" t="s">
        <v>5131</v>
      </c>
      <c r="G1055" s="1" t="s">
        <v>5132</v>
      </c>
      <c r="H1055" s="1" t="s">
        <v>1183</v>
      </c>
      <c r="I1055" s="1" t="s">
        <v>5133</v>
      </c>
      <c r="J1055" s="1" t="s">
        <v>5402</v>
      </c>
      <c r="K1055" s="1" t="s">
        <v>97</v>
      </c>
      <c r="L1055" s="1" t="s">
        <v>98</v>
      </c>
      <c r="M1055" s="1" t="s">
        <v>99</v>
      </c>
      <c r="N1055" s="1" t="s">
        <v>46</v>
      </c>
      <c r="O1055" s="1" t="s">
        <v>56</v>
      </c>
      <c r="P1055" s="1" t="s">
        <v>177</v>
      </c>
      <c r="Q1055" s="1" t="s">
        <v>85</v>
      </c>
      <c r="R1055" s="1" t="s">
        <v>483</v>
      </c>
      <c r="S1055" s="1" t="str">
        <f t="shared" si="33"/>
        <v>ORTEGA PINEDA, JOSE</v>
      </c>
      <c r="T1055" s="1" t="s">
        <v>202</v>
      </c>
      <c r="U1055" s="1" t="s">
        <v>39</v>
      </c>
      <c r="V1055" s="1" t="s">
        <v>52</v>
      </c>
      <c r="W1055" s="1" t="s">
        <v>5403</v>
      </c>
      <c r="X1055" s="3">
        <v>25632</v>
      </c>
      <c r="Y1055" s="1" t="s">
        <v>5404</v>
      </c>
      <c r="AB1055" s="1" t="s">
        <v>41</v>
      </c>
      <c r="AC1055" s="1" t="s">
        <v>102</v>
      </c>
      <c r="AD1055" s="1" t="s">
        <v>43</v>
      </c>
    </row>
    <row r="1056" spans="1:30" x14ac:dyDescent="0.2">
      <c r="A1056" s="1" t="str">
        <f t="shared" si="32"/>
        <v>1119114541E1</v>
      </c>
      <c r="B1056" s="1" t="s">
        <v>28</v>
      </c>
      <c r="C1056" s="1" t="s">
        <v>29</v>
      </c>
      <c r="D1056" s="1" t="s">
        <v>30</v>
      </c>
      <c r="E1056" s="1" t="s">
        <v>31</v>
      </c>
      <c r="F1056" s="1" t="s">
        <v>5131</v>
      </c>
      <c r="G1056" s="1" t="s">
        <v>5132</v>
      </c>
      <c r="H1056" s="1" t="s">
        <v>1183</v>
      </c>
      <c r="I1056" s="1" t="s">
        <v>5133</v>
      </c>
      <c r="J1056" s="1" t="s">
        <v>5405</v>
      </c>
      <c r="K1056" s="1" t="s">
        <v>97</v>
      </c>
      <c r="L1056" s="1" t="s">
        <v>98</v>
      </c>
      <c r="M1056" s="1" t="s">
        <v>99</v>
      </c>
      <c r="N1056" s="1" t="s">
        <v>46</v>
      </c>
      <c r="O1056" s="1" t="s">
        <v>56</v>
      </c>
      <c r="P1056" s="1" t="s">
        <v>82</v>
      </c>
      <c r="Q1056" s="1" t="s">
        <v>570</v>
      </c>
      <c r="R1056" s="1" t="s">
        <v>5406</v>
      </c>
      <c r="S1056" s="1" t="str">
        <f t="shared" si="33"/>
        <v>QUISPE ALAVE, NAPOLEON</v>
      </c>
      <c r="T1056" s="1" t="s">
        <v>107</v>
      </c>
      <c r="U1056" s="1" t="s">
        <v>39</v>
      </c>
      <c r="V1056" s="1" t="s">
        <v>52</v>
      </c>
      <c r="W1056" s="1" t="s">
        <v>5407</v>
      </c>
      <c r="X1056" s="3">
        <v>22481</v>
      </c>
      <c r="Y1056" s="1" t="s">
        <v>5408</v>
      </c>
      <c r="AB1056" s="1" t="s">
        <v>41</v>
      </c>
      <c r="AC1056" s="1" t="s">
        <v>102</v>
      </c>
      <c r="AD1056" s="1" t="s">
        <v>43</v>
      </c>
    </row>
    <row r="1057" spans="1:30" x14ac:dyDescent="0.2">
      <c r="A1057" s="1" t="str">
        <f t="shared" si="32"/>
        <v>1119114541E2</v>
      </c>
      <c r="B1057" s="1" t="s">
        <v>28</v>
      </c>
      <c r="C1057" s="1" t="s">
        <v>29</v>
      </c>
      <c r="D1057" s="1" t="s">
        <v>30</v>
      </c>
      <c r="E1057" s="1" t="s">
        <v>31</v>
      </c>
      <c r="F1057" s="1" t="s">
        <v>5131</v>
      </c>
      <c r="G1057" s="1" t="s">
        <v>5132</v>
      </c>
      <c r="H1057" s="1" t="s">
        <v>1183</v>
      </c>
      <c r="I1057" s="1" t="s">
        <v>5133</v>
      </c>
      <c r="J1057" s="1" t="s">
        <v>5409</v>
      </c>
      <c r="K1057" s="1" t="s">
        <v>97</v>
      </c>
      <c r="L1057" s="1" t="s">
        <v>98</v>
      </c>
      <c r="M1057" s="1" t="s">
        <v>99</v>
      </c>
      <c r="N1057" s="1" t="s">
        <v>46</v>
      </c>
      <c r="O1057" s="1" t="s">
        <v>5410</v>
      </c>
      <c r="P1057" s="1" t="s">
        <v>913</v>
      </c>
      <c r="Q1057" s="1" t="s">
        <v>796</v>
      </c>
      <c r="R1057" s="1" t="s">
        <v>5411</v>
      </c>
      <c r="S1057" s="1" t="str">
        <f t="shared" si="33"/>
        <v>TEVES LEON, ISIDRO ANTONIO</v>
      </c>
      <c r="T1057" s="1" t="s">
        <v>482</v>
      </c>
      <c r="U1057" s="1" t="s">
        <v>39</v>
      </c>
      <c r="V1057" s="1" t="s">
        <v>52</v>
      </c>
      <c r="W1057" s="1" t="s">
        <v>5412</v>
      </c>
      <c r="X1057" s="3">
        <v>22772</v>
      </c>
      <c r="Y1057" s="1" t="s">
        <v>5413</v>
      </c>
      <c r="Z1057" s="3">
        <v>42739</v>
      </c>
      <c r="AA1057" s="3">
        <v>43100</v>
      </c>
      <c r="AB1057" s="1" t="s">
        <v>41</v>
      </c>
      <c r="AC1057" s="1" t="s">
        <v>102</v>
      </c>
      <c r="AD1057" s="1" t="s">
        <v>43</v>
      </c>
    </row>
    <row r="1058" spans="1:30" x14ac:dyDescent="0.2">
      <c r="A1058" s="1" t="str">
        <f t="shared" si="32"/>
        <v>1119114561E1</v>
      </c>
      <c r="B1058" s="1" t="s">
        <v>28</v>
      </c>
      <c r="C1058" s="1" t="s">
        <v>29</v>
      </c>
      <c r="D1058" s="1" t="s">
        <v>30</v>
      </c>
      <c r="E1058" s="1" t="s">
        <v>31</v>
      </c>
      <c r="F1058" s="1" t="s">
        <v>5131</v>
      </c>
      <c r="G1058" s="1" t="s">
        <v>5132</v>
      </c>
      <c r="H1058" s="1" t="s">
        <v>1183</v>
      </c>
      <c r="I1058" s="1" t="s">
        <v>5133</v>
      </c>
      <c r="J1058" s="1" t="s">
        <v>5414</v>
      </c>
      <c r="K1058" s="1" t="s">
        <v>97</v>
      </c>
      <c r="L1058" s="1" t="s">
        <v>98</v>
      </c>
      <c r="M1058" s="1" t="s">
        <v>1419</v>
      </c>
      <c r="N1058" s="1" t="s">
        <v>46</v>
      </c>
      <c r="O1058" s="1" t="s">
        <v>1843</v>
      </c>
      <c r="P1058" s="1" t="s">
        <v>5415</v>
      </c>
      <c r="Q1058" s="1" t="s">
        <v>420</v>
      </c>
      <c r="R1058" s="1" t="s">
        <v>5416</v>
      </c>
      <c r="S1058" s="1" t="str">
        <f t="shared" si="33"/>
        <v>YUGRA POMA, JUAN LUIS</v>
      </c>
      <c r="T1058" s="1" t="s">
        <v>333</v>
      </c>
      <c r="U1058" s="1" t="s">
        <v>39</v>
      </c>
      <c r="V1058" s="1" t="s">
        <v>52</v>
      </c>
      <c r="W1058" s="1" t="s">
        <v>5417</v>
      </c>
      <c r="X1058" s="3">
        <v>21969</v>
      </c>
      <c r="Y1058" s="1" t="s">
        <v>5418</v>
      </c>
      <c r="AB1058" s="1" t="s">
        <v>41</v>
      </c>
      <c r="AC1058" s="1" t="s">
        <v>102</v>
      </c>
      <c r="AD1058" s="1" t="s">
        <v>43</v>
      </c>
    </row>
    <row r="1059" spans="1:30" x14ac:dyDescent="0.2">
      <c r="A1059" s="1" t="str">
        <f t="shared" si="32"/>
        <v>1169113811E9</v>
      </c>
      <c r="B1059" s="1" t="s">
        <v>28</v>
      </c>
      <c r="C1059" s="1" t="s">
        <v>29</v>
      </c>
      <c r="D1059" s="1" t="s">
        <v>30</v>
      </c>
      <c r="E1059" s="1" t="s">
        <v>31</v>
      </c>
      <c r="F1059" s="1" t="s">
        <v>5131</v>
      </c>
      <c r="G1059" s="1" t="s">
        <v>5132</v>
      </c>
      <c r="H1059" s="1" t="s">
        <v>1183</v>
      </c>
      <c r="I1059" s="1" t="s">
        <v>5133</v>
      </c>
      <c r="J1059" s="1" t="s">
        <v>5419</v>
      </c>
      <c r="K1059" s="1" t="s">
        <v>97</v>
      </c>
      <c r="L1059" s="1" t="s">
        <v>98</v>
      </c>
      <c r="M1059" s="1" t="s">
        <v>99</v>
      </c>
      <c r="N1059" s="1" t="s">
        <v>46</v>
      </c>
      <c r="O1059" s="1" t="s">
        <v>5420</v>
      </c>
      <c r="P1059" s="1" t="s">
        <v>291</v>
      </c>
      <c r="Q1059" s="1" t="s">
        <v>305</v>
      </c>
      <c r="R1059" s="1" t="s">
        <v>921</v>
      </c>
      <c r="S1059" s="1" t="str">
        <f t="shared" si="33"/>
        <v>CUTIPA CHAMBILLA, RICARDO</v>
      </c>
      <c r="T1059" s="1" t="s">
        <v>185</v>
      </c>
      <c r="U1059" s="1" t="s">
        <v>39</v>
      </c>
      <c r="V1059" s="1" t="s">
        <v>52</v>
      </c>
      <c r="W1059" s="1" t="s">
        <v>5421</v>
      </c>
      <c r="X1059" s="3">
        <v>21725</v>
      </c>
      <c r="Y1059" s="1" t="s">
        <v>5422</v>
      </c>
      <c r="AB1059" s="1" t="s">
        <v>41</v>
      </c>
      <c r="AC1059" s="1" t="s">
        <v>102</v>
      </c>
      <c r="AD1059" s="1" t="s">
        <v>43</v>
      </c>
    </row>
    <row r="1060" spans="1:30" x14ac:dyDescent="0.2">
      <c r="A1060" s="1" t="str">
        <f t="shared" si="32"/>
        <v>21C000113710</v>
      </c>
      <c r="B1060" s="1" t="s">
        <v>28</v>
      </c>
      <c r="C1060" s="1" t="s">
        <v>29</v>
      </c>
      <c r="D1060" s="1" t="s">
        <v>30</v>
      </c>
      <c r="E1060" s="1" t="s">
        <v>31</v>
      </c>
      <c r="F1060" s="1" t="s">
        <v>5131</v>
      </c>
      <c r="G1060" s="1" t="s">
        <v>5132</v>
      </c>
      <c r="H1060" s="1" t="s">
        <v>1183</v>
      </c>
      <c r="I1060" s="1" t="s">
        <v>5133</v>
      </c>
      <c r="J1060" s="1" t="s">
        <v>5423</v>
      </c>
      <c r="K1060" s="1" t="s">
        <v>846</v>
      </c>
      <c r="L1060" s="1" t="s">
        <v>3586</v>
      </c>
      <c r="M1060" s="1" t="s">
        <v>3587</v>
      </c>
      <c r="N1060" s="1" t="s">
        <v>66</v>
      </c>
      <c r="O1060" s="1" t="s">
        <v>847</v>
      </c>
      <c r="P1060" s="1" t="s">
        <v>877</v>
      </c>
      <c r="Q1060" s="1" t="s">
        <v>228</v>
      </c>
      <c r="R1060" s="1" t="s">
        <v>3433</v>
      </c>
      <c r="S1060" s="1" t="str">
        <f t="shared" si="33"/>
        <v>LIZARRAGA PALACIOS, ESMERALDA</v>
      </c>
      <c r="T1060" s="1" t="s">
        <v>849</v>
      </c>
      <c r="U1060" s="1" t="s">
        <v>850</v>
      </c>
      <c r="V1060" s="1" t="s">
        <v>52</v>
      </c>
      <c r="W1060" s="1" t="s">
        <v>276</v>
      </c>
      <c r="X1060" s="3">
        <v>29083</v>
      </c>
      <c r="Y1060" s="1" t="s">
        <v>5424</v>
      </c>
      <c r="Z1060" s="3">
        <v>42736</v>
      </c>
      <c r="AA1060" s="3">
        <v>42855</v>
      </c>
      <c r="AB1060" s="1" t="s">
        <v>852</v>
      </c>
      <c r="AC1060" s="1" t="s">
        <v>853</v>
      </c>
      <c r="AD1060" s="1" t="s">
        <v>43</v>
      </c>
    </row>
    <row r="1061" spans="1:30" x14ac:dyDescent="0.2">
      <c r="A1061" s="1" t="str">
        <f t="shared" si="32"/>
        <v>21C000113713</v>
      </c>
      <c r="B1061" s="1" t="s">
        <v>28</v>
      </c>
      <c r="C1061" s="1" t="s">
        <v>29</v>
      </c>
      <c r="D1061" s="1" t="s">
        <v>30</v>
      </c>
      <c r="E1061" s="1" t="s">
        <v>31</v>
      </c>
      <c r="F1061" s="1" t="s">
        <v>5131</v>
      </c>
      <c r="G1061" s="1" t="s">
        <v>5132</v>
      </c>
      <c r="H1061" s="1" t="s">
        <v>1183</v>
      </c>
      <c r="I1061" s="1" t="s">
        <v>5133</v>
      </c>
      <c r="J1061" s="1" t="s">
        <v>5425</v>
      </c>
      <c r="K1061" s="1" t="s">
        <v>846</v>
      </c>
      <c r="L1061" s="1" t="s">
        <v>3586</v>
      </c>
      <c r="M1061" s="1" t="s">
        <v>3587</v>
      </c>
      <c r="N1061" s="1" t="s">
        <v>66</v>
      </c>
      <c r="O1061" s="1" t="s">
        <v>847</v>
      </c>
      <c r="P1061" s="1" t="s">
        <v>272</v>
      </c>
      <c r="Q1061" s="1" t="s">
        <v>358</v>
      </c>
      <c r="R1061" s="1" t="s">
        <v>5426</v>
      </c>
      <c r="S1061" s="1" t="str">
        <f t="shared" si="33"/>
        <v>SALAS COAQUIRA, NELLY MARLENY</v>
      </c>
      <c r="T1061" s="1" t="s">
        <v>849</v>
      </c>
      <c r="U1061" s="1" t="s">
        <v>850</v>
      </c>
      <c r="V1061" s="1" t="s">
        <v>52</v>
      </c>
      <c r="W1061" s="1" t="s">
        <v>276</v>
      </c>
      <c r="X1061" s="3">
        <v>24353</v>
      </c>
      <c r="Y1061" s="1" t="s">
        <v>5427</v>
      </c>
      <c r="Z1061" s="3">
        <v>42736</v>
      </c>
      <c r="AA1061" s="3">
        <v>42855</v>
      </c>
      <c r="AB1061" s="1" t="s">
        <v>852</v>
      </c>
      <c r="AC1061" s="1" t="s">
        <v>853</v>
      </c>
      <c r="AD1061" s="1" t="s">
        <v>43</v>
      </c>
    </row>
    <row r="1062" spans="1:30" x14ac:dyDescent="0.2">
      <c r="A1062" s="1" t="str">
        <f t="shared" si="32"/>
        <v>21C000113717</v>
      </c>
      <c r="B1062" s="1" t="s">
        <v>28</v>
      </c>
      <c r="C1062" s="1" t="s">
        <v>29</v>
      </c>
      <c r="D1062" s="1" t="s">
        <v>30</v>
      </c>
      <c r="E1062" s="1" t="s">
        <v>31</v>
      </c>
      <c r="F1062" s="1" t="s">
        <v>5131</v>
      </c>
      <c r="G1062" s="1" t="s">
        <v>5132</v>
      </c>
      <c r="H1062" s="1" t="s">
        <v>1183</v>
      </c>
      <c r="I1062" s="1" t="s">
        <v>5133</v>
      </c>
      <c r="J1062" s="1" t="s">
        <v>5428</v>
      </c>
      <c r="K1062" s="1" t="s">
        <v>846</v>
      </c>
      <c r="L1062" s="1" t="s">
        <v>3586</v>
      </c>
      <c r="M1062" s="1" t="s">
        <v>3591</v>
      </c>
      <c r="N1062" s="1" t="s">
        <v>66</v>
      </c>
      <c r="O1062" s="1" t="s">
        <v>847</v>
      </c>
      <c r="P1062" s="1" t="s">
        <v>92</v>
      </c>
      <c r="Q1062" s="1" t="s">
        <v>447</v>
      </c>
      <c r="R1062" s="1" t="s">
        <v>5429</v>
      </c>
      <c r="S1062" s="1" t="str">
        <f t="shared" si="33"/>
        <v>CACERES PAURO, WILLY WILSON</v>
      </c>
      <c r="T1062" s="1" t="s">
        <v>849</v>
      </c>
      <c r="U1062" s="1" t="s">
        <v>850</v>
      </c>
      <c r="V1062" s="1" t="s">
        <v>52</v>
      </c>
      <c r="W1062" s="1" t="s">
        <v>276</v>
      </c>
      <c r="X1062" s="3">
        <v>31060</v>
      </c>
      <c r="Y1062" s="1" t="s">
        <v>5430</v>
      </c>
      <c r="Z1062" s="3">
        <v>42736</v>
      </c>
      <c r="AA1062" s="3">
        <v>42855</v>
      </c>
      <c r="AB1062" s="1" t="s">
        <v>852</v>
      </c>
      <c r="AC1062" s="1" t="s">
        <v>853</v>
      </c>
      <c r="AD1062" s="1" t="s">
        <v>43</v>
      </c>
    </row>
    <row r="1063" spans="1:30" x14ac:dyDescent="0.2">
      <c r="A1063" s="1" t="str">
        <f t="shared" si="32"/>
        <v>21C000113741</v>
      </c>
      <c r="B1063" s="1" t="s">
        <v>28</v>
      </c>
      <c r="C1063" s="1" t="s">
        <v>29</v>
      </c>
      <c r="D1063" s="1" t="s">
        <v>30</v>
      </c>
      <c r="E1063" s="1" t="s">
        <v>31</v>
      </c>
      <c r="F1063" s="1" t="s">
        <v>5131</v>
      </c>
      <c r="G1063" s="1" t="s">
        <v>5132</v>
      </c>
      <c r="H1063" s="1" t="s">
        <v>1183</v>
      </c>
      <c r="I1063" s="1" t="s">
        <v>5133</v>
      </c>
      <c r="J1063" s="1" t="s">
        <v>5431</v>
      </c>
      <c r="K1063" s="1" t="s">
        <v>846</v>
      </c>
      <c r="L1063" s="1" t="s">
        <v>3586</v>
      </c>
      <c r="M1063" s="1" t="s">
        <v>3600</v>
      </c>
      <c r="N1063" s="1" t="s">
        <v>66</v>
      </c>
      <c r="O1063" s="1" t="s">
        <v>847</v>
      </c>
      <c r="P1063" s="1" t="s">
        <v>134</v>
      </c>
      <c r="Q1063" s="1" t="s">
        <v>218</v>
      </c>
      <c r="R1063" s="1" t="s">
        <v>5432</v>
      </c>
      <c r="S1063" s="1" t="str">
        <f t="shared" si="33"/>
        <v>FLORES CAHUAYA, PETRONILA OLIVA</v>
      </c>
      <c r="T1063" s="1" t="s">
        <v>849</v>
      </c>
      <c r="U1063" s="1" t="s">
        <v>850</v>
      </c>
      <c r="V1063" s="1" t="s">
        <v>52</v>
      </c>
      <c r="W1063" s="1" t="s">
        <v>276</v>
      </c>
      <c r="X1063" s="3">
        <v>31959</v>
      </c>
      <c r="Y1063" s="1" t="s">
        <v>5433</v>
      </c>
      <c r="Z1063" s="3">
        <v>42736</v>
      </c>
      <c r="AA1063" s="3">
        <v>42855</v>
      </c>
      <c r="AB1063" s="1" t="s">
        <v>852</v>
      </c>
      <c r="AC1063" s="1" t="s">
        <v>853</v>
      </c>
      <c r="AD1063" s="1" t="s">
        <v>43</v>
      </c>
    </row>
    <row r="1064" spans="1:30" x14ac:dyDescent="0.2">
      <c r="A1064" s="1" t="str">
        <f t="shared" si="32"/>
        <v>21C000113764</v>
      </c>
      <c r="B1064" s="1" t="s">
        <v>28</v>
      </c>
      <c r="C1064" s="1" t="s">
        <v>29</v>
      </c>
      <c r="D1064" s="1" t="s">
        <v>30</v>
      </c>
      <c r="E1064" s="1" t="s">
        <v>31</v>
      </c>
      <c r="F1064" s="1" t="s">
        <v>5131</v>
      </c>
      <c r="G1064" s="1" t="s">
        <v>5132</v>
      </c>
      <c r="H1064" s="1" t="s">
        <v>1183</v>
      </c>
      <c r="I1064" s="1" t="s">
        <v>5133</v>
      </c>
      <c r="J1064" s="1" t="s">
        <v>5434</v>
      </c>
      <c r="K1064" s="1" t="s">
        <v>846</v>
      </c>
      <c r="L1064" s="1" t="s">
        <v>3586</v>
      </c>
      <c r="M1064" s="1" t="s">
        <v>5435</v>
      </c>
      <c r="N1064" s="1" t="s">
        <v>66</v>
      </c>
      <c r="O1064" s="1" t="s">
        <v>847</v>
      </c>
      <c r="P1064" s="1" t="s">
        <v>192</v>
      </c>
      <c r="Q1064" s="1" t="s">
        <v>248</v>
      </c>
      <c r="R1064" s="1" t="s">
        <v>1059</v>
      </c>
      <c r="S1064" s="1" t="str">
        <f t="shared" si="33"/>
        <v>CAHUANA TICONA, JULIO CESAR</v>
      </c>
      <c r="T1064" s="1" t="s">
        <v>849</v>
      </c>
      <c r="U1064" s="1" t="s">
        <v>850</v>
      </c>
      <c r="V1064" s="1" t="s">
        <v>52</v>
      </c>
      <c r="W1064" s="1" t="s">
        <v>276</v>
      </c>
      <c r="X1064" s="3">
        <v>33183</v>
      </c>
      <c r="Y1064" s="1" t="s">
        <v>5436</v>
      </c>
      <c r="Z1064" s="3">
        <v>42982</v>
      </c>
      <c r="AA1064" s="3">
        <v>43069</v>
      </c>
      <c r="AB1064" s="1" t="s">
        <v>852</v>
      </c>
      <c r="AC1064" s="1" t="s">
        <v>853</v>
      </c>
      <c r="AD1064" s="1" t="s">
        <v>43</v>
      </c>
    </row>
    <row r="1065" spans="1:30" x14ac:dyDescent="0.2">
      <c r="A1065" s="1" t="str">
        <f t="shared" si="32"/>
        <v>21C000113793</v>
      </c>
      <c r="B1065" s="1" t="s">
        <v>28</v>
      </c>
      <c r="C1065" s="1" t="s">
        <v>29</v>
      </c>
      <c r="D1065" s="1" t="s">
        <v>30</v>
      </c>
      <c r="E1065" s="1" t="s">
        <v>31</v>
      </c>
      <c r="F1065" s="1" t="s">
        <v>5131</v>
      </c>
      <c r="G1065" s="1" t="s">
        <v>5132</v>
      </c>
      <c r="H1065" s="1" t="s">
        <v>1183</v>
      </c>
      <c r="I1065" s="1" t="s">
        <v>5133</v>
      </c>
      <c r="J1065" s="1" t="s">
        <v>5437</v>
      </c>
      <c r="K1065" s="1" t="s">
        <v>846</v>
      </c>
      <c r="L1065" s="1" t="s">
        <v>3586</v>
      </c>
      <c r="M1065" s="1" t="s">
        <v>3607</v>
      </c>
      <c r="N1065" s="1" t="s">
        <v>66</v>
      </c>
      <c r="O1065" s="1" t="s">
        <v>847</v>
      </c>
      <c r="P1065" s="1" t="s">
        <v>359</v>
      </c>
      <c r="Q1065" s="1" t="s">
        <v>74</v>
      </c>
      <c r="R1065" s="1" t="s">
        <v>689</v>
      </c>
      <c r="S1065" s="1" t="str">
        <f t="shared" si="33"/>
        <v>COLQUEHUANCA LOPEZ, ADOLFO</v>
      </c>
      <c r="T1065" s="1" t="s">
        <v>849</v>
      </c>
      <c r="U1065" s="1" t="s">
        <v>850</v>
      </c>
      <c r="V1065" s="1" t="s">
        <v>52</v>
      </c>
      <c r="W1065" s="1" t="s">
        <v>276</v>
      </c>
      <c r="X1065" s="3">
        <v>30510</v>
      </c>
      <c r="Y1065" s="1" t="s">
        <v>5438</v>
      </c>
      <c r="Z1065" s="3">
        <v>42736</v>
      </c>
      <c r="AA1065" s="3">
        <v>42855</v>
      </c>
      <c r="AB1065" s="1" t="s">
        <v>852</v>
      </c>
      <c r="AC1065" s="1" t="s">
        <v>853</v>
      </c>
      <c r="AD1065" s="1" t="s">
        <v>43</v>
      </c>
    </row>
    <row r="1066" spans="1:30" x14ac:dyDescent="0.2">
      <c r="A1066" s="1" t="str">
        <f t="shared" si="32"/>
        <v>21C000113814</v>
      </c>
      <c r="B1066" s="1" t="s">
        <v>28</v>
      </c>
      <c r="C1066" s="1" t="s">
        <v>29</v>
      </c>
      <c r="D1066" s="1" t="s">
        <v>30</v>
      </c>
      <c r="E1066" s="1" t="s">
        <v>31</v>
      </c>
      <c r="F1066" s="1" t="s">
        <v>5131</v>
      </c>
      <c r="G1066" s="1" t="s">
        <v>5132</v>
      </c>
      <c r="H1066" s="1" t="s">
        <v>1183</v>
      </c>
      <c r="I1066" s="1" t="s">
        <v>5133</v>
      </c>
      <c r="J1066" s="1" t="s">
        <v>5439</v>
      </c>
      <c r="K1066" s="1" t="s">
        <v>846</v>
      </c>
      <c r="L1066" s="1" t="s">
        <v>3586</v>
      </c>
      <c r="M1066" s="1" t="s">
        <v>3607</v>
      </c>
      <c r="N1066" s="1" t="s">
        <v>66</v>
      </c>
      <c r="O1066" s="1" t="s">
        <v>847</v>
      </c>
      <c r="P1066" s="1" t="s">
        <v>768</v>
      </c>
      <c r="Q1066" s="1" t="s">
        <v>121</v>
      </c>
      <c r="R1066" s="1" t="s">
        <v>5440</v>
      </c>
      <c r="S1066" s="1" t="str">
        <f t="shared" si="33"/>
        <v>PARISUAÑA PAREDES, WILLY</v>
      </c>
      <c r="T1066" s="1" t="s">
        <v>849</v>
      </c>
      <c r="U1066" s="1" t="s">
        <v>850</v>
      </c>
      <c r="V1066" s="1" t="s">
        <v>52</v>
      </c>
      <c r="W1066" s="1" t="s">
        <v>276</v>
      </c>
      <c r="X1066" s="3">
        <v>26571</v>
      </c>
      <c r="Y1066" s="1" t="s">
        <v>5441</v>
      </c>
      <c r="Z1066" s="3">
        <v>42736</v>
      </c>
      <c r="AA1066" s="3">
        <v>42855</v>
      </c>
      <c r="AB1066" s="1" t="s">
        <v>852</v>
      </c>
      <c r="AC1066" s="1" t="s">
        <v>853</v>
      </c>
      <c r="AD1066" s="1" t="s">
        <v>43</v>
      </c>
    </row>
    <row r="1067" spans="1:30" x14ac:dyDescent="0.2">
      <c r="A1067" s="1" t="str">
        <f t="shared" si="32"/>
        <v>21C000113835</v>
      </c>
      <c r="B1067" s="1" t="s">
        <v>28</v>
      </c>
      <c r="C1067" s="1" t="s">
        <v>29</v>
      </c>
      <c r="D1067" s="1" t="s">
        <v>30</v>
      </c>
      <c r="E1067" s="1" t="s">
        <v>31</v>
      </c>
      <c r="F1067" s="1" t="s">
        <v>5131</v>
      </c>
      <c r="G1067" s="1" t="s">
        <v>5132</v>
      </c>
      <c r="H1067" s="1" t="s">
        <v>1183</v>
      </c>
      <c r="I1067" s="1" t="s">
        <v>5133</v>
      </c>
      <c r="J1067" s="1" t="s">
        <v>5442</v>
      </c>
      <c r="K1067" s="1" t="s">
        <v>846</v>
      </c>
      <c r="L1067" s="1" t="s">
        <v>3586</v>
      </c>
      <c r="M1067" s="1" t="s">
        <v>3607</v>
      </c>
      <c r="N1067" s="1" t="s">
        <v>66</v>
      </c>
      <c r="O1067" s="1" t="s">
        <v>847</v>
      </c>
      <c r="P1067" s="1" t="s">
        <v>1070</v>
      </c>
      <c r="Q1067" s="1" t="s">
        <v>269</v>
      </c>
      <c r="R1067" s="1" t="s">
        <v>5443</v>
      </c>
      <c r="S1067" s="1" t="str">
        <f t="shared" si="33"/>
        <v>CCOSI CALDERON, GUIDO ERICK</v>
      </c>
      <c r="T1067" s="1" t="s">
        <v>849</v>
      </c>
      <c r="U1067" s="1" t="s">
        <v>850</v>
      </c>
      <c r="V1067" s="1" t="s">
        <v>52</v>
      </c>
      <c r="W1067" s="1" t="s">
        <v>276</v>
      </c>
      <c r="X1067" s="3">
        <v>30613</v>
      </c>
      <c r="Y1067" s="1" t="s">
        <v>5444</v>
      </c>
      <c r="Z1067" s="3">
        <v>42736</v>
      </c>
      <c r="AA1067" s="3">
        <v>42855</v>
      </c>
      <c r="AB1067" s="1" t="s">
        <v>852</v>
      </c>
      <c r="AC1067" s="1" t="s">
        <v>853</v>
      </c>
      <c r="AD1067" s="1" t="s">
        <v>43</v>
      </c>
    </row>
    <row r="1068" spans="1:30" x14ac:dyDescent="0.2">
      <c r="A1068" s="1" t="str">
        <f t="shared" si="32"/>
        <v>1189114511E8</v>
      </c>
      <c r="B1068" s="1" t="s">
        <v>28</v>
      </c>
      <c r="C1068" s="1" t="s">
        <v>29</v>
      </c>
      <c r="D1068" s="1" t="s">
        <v>30</v>
      </c>
      <c r="E1068" s="1" t="s">
        <v>31</v>
      </c>
      <c r="F1068" s="1" t="s">
        <v>5445</v>
      </c>
      <c r="G1068" s="1" t="s">
        <v>5446</v>
      </c>
      <c r="H1068" s="1" t="s">
        <v>1183</v>
      </c>
      <c r="I1068" s="1" t="s">
        <v>5447</v>
      </c>
      <c r="J1068" s="1" t="s">
        <v>5448</v>
      </c>
      <c r="K1068" s="1" t="s">
        <v>32</v>
      </c>
      <c r="L1068" s="1" t="s">
        <v>33</v>
      </c>
      <c r="M1068" s="1" t="s">
        <v>34</v>
      </c>
      <c r="N1068" s="1" t="s">
        <v>765</v>
      </c>
      <c r="O1068" s="1" t="s">
        <v>5449</v>
      </c>
      <c r="P1068" s="1" t="s">
        <v>134</v>
      </c>
      <c r="Q1068" s="1" t="s">
        <v>259</v>
      </c>
      <c r="R1068" s="1" t="s">
        <v>4488</v>
      </c>
      <c r="S1068" s="1" t="str">
        <f t="shared" si="33"/>
        <v>FLORES BARRIGA, PEDRO DAVID</v>
      </c>
      <c r="T1068" s="1" t="s">
        <v>38</v>
      </c>
      <c r="U1068" s="1" t="s">
        <v>39</v>
      </c>
      <c r="V1068" s="1" t="s">
        <v>52</v>
      </c>
      <c r="W1068" s="1" t="s">
        <v>4489</v>
      </c>
      <c r="X1068" s="3">
        <v>25257</v>
      </c>
      <c r="Y1068" s="1" t="s">
        <v>4490</v>
      </c>
      <c r="Z1068" s="3">
        <v>42795</v>
      </c>
      <c r="AA1068" s="3">
        <v>43100</v>
      </c>
      <c r="AB1068" s="1" t="s">
        <v>41</v>
      </c>
      <c r="AC1068" s="1" t="s">
        <v>42</v>
      </c>
      <c r="AD1068" s="1" t="s">
        <v>43</v>
      </c>
    </row>
    <row r="1069" spans="1:30" x14ac:dyDescent="0.2">
      <c r="A1069" s="1" t="str">
        <f t="shared" si="32"/>
        <v>1189114511E0</v>
      </c>
      <c r="B1069" s="1" t="s">
        <v>28</v>
      </c>
      <c r="C1069" s="1" t="s">
        <v>29</v>
      </c>
      <c r="D1069" s="1" t="s">
        <v>30</v>
      </c>
      <c r="E1069" s="1" t="s">
        <v>31</v>
      </c>
      <c r="F1069" s="1" t="s">
        <v>5445</v>
      </c>
      <c r="G1069" s="1" t="s">
        <v>5446</v>
      </c>
      <c r="H1069" s="1" t="s">
        <v>1183</v>
      </c>
      <c r="I1069" s="1" t="s">
        <v>5447</v>
      </c>
      <c r="J1069" s="1" t="s">
        <v>5450</v>
      </c>
      <c r="K1069" s="1" t="s">
        <v>32</v>
      </c>
      <c r="L1069" s="1" t="s">
        <v>32</v>
      </c>
      <c r="M1069" s="1" t="s">
        <v>45</v>
      </c>
      <c r="N1069" s="1" t="s">
        <v>46</v>
      </c>
      <c r="O1069" s="1" t="s">
        <v>56</v>
      </c>
      <c r="P1069" s="1" t="s">
        <v>873</v>
      </c>
      <c r="Q1069" s="1" t="s">
        <v>328</v>
      </c>
      <c r="R1069" s="1" t="s">
        <v>5451</v>
      </c>
      <c r="S1069" s="1" t="str">
        <f t="shared" si="33"/>
        <v>SARDON RODRIGUEZ, GLENY KARINNA</v>
      </c>
      <c r="T1069" s="1" t="s">
        <v>63</v>
      </c>
      <c r="U1069" s="1" t="s">
        <v>51</v>
      </c>
      <c r="V1069" s="1" t="s">
        <v>52</v>
      </c>
      <c r="W1069" s="1" t="s">
        <v>5452</v>
      </c>
      <c r="X1069" s="3">
        <v>25951</v>
      </c>
      <c r="Y1069" s="1" t="s">
        <v>5453</v>
      </c>
      <c r="AB1069" s="1" t="s">
        <v>41</v>
      </c>
      <c r="AC1069" s="1" t="s">
        <v>42</v>
      </c>
      <c r="AD1069" s="1" t="s">
        <v>43</v>
      </c>
    </row>
    <row r="1070" spans="1:30" x14ac:dyDescent="0.2">
      <c r="A1070" s="1" t="str">
        <f t="shared" si="32"/>
        <v>1189114511E3</v>
      </c>
      <c r="B1070" s="1" t="s">
        <v>28</v>
      </c>
      <c r="C1070" s="1" t="s">
        <v>29</v>
      </c>
      <c r="D1070" s="1" t="s">
        <v>30</v>
      </c>
      <c r="E1070" s="1" t="s">
        <v>31</v>
      </c>
      <c r="F1070" s="1" t="s">
        <v>5445</v>
      </c>
      <c r="G1070" s="1" t="s">
        <v>5446</v>
      </c>
      <c r="H1070" s="1" t="s">
        <v>1183</v>
      </c>
      <c r="I1070" s="1" t="s">
        <v>5447</v>
      </c>
      <c r="J1070" s="1" t="s">
        <v>5454</v>
      </c>
      <c r="K1070" s="1" t="s">
        <v>32</v>
      </c>
      <c r="L1070" s="1" t="s">
        <v>32</v>
      </c>
      <c r="M1070" s="1" t="s">
        <v>45</v>
      </c>
      <c r="N1070" s="1" t="s">
        <v>46</v>
      </c>
      <c r="O1070" s="1" t="s">
        <v>56</v>
      </c>
      <c r="P1070" s="1" t="s">
        <v>744</v>
      </c>
      <c r="Q1070" s="1" t="s">
        <v>744</v>
      </c>
      <c r="R1070" s="1" t="s">
        <v>1065</v>
      </c>
      <c r="S1070" s="1" t="str">
        <f t="shared" si="33"/>
        <v>CONDEMAYTA CONDEMAYTA, TEODORO</v>
      </c>
      <c r="T1070" s="1" t="s">
        <v>50</v>
      </c>
      <c r="U1070" s="1" t="s">
        <v>51</v>
      </c>
      <c r="V1070" s="1" t="s">
        <v>52</v>
      </c>
      <c r="W1070" s="1" t="s">
        <v>5455</v>
      </c>
      <c r="X1070" s="3">
        <v>22958</v>
      </c>
      <c r="Y1070" s="1" t="s">
        <v>5456</v>
      </c>
      <c r="AB1070" s="1" t="s">
        <v>41</v>
      </c>
      <c r="AC1070" s="1" t="s">
        <v>42</v>
      </c>
      <c r="AD1070" s="1" t="s">
        <v>43</v>
      </c>
    </row>
    <row r="1071" spans="1:30" x14ac:dyDescent="0.2">
      <c r="A1071" s="1" t="str">
        <f t="shared" si="32"/>
        <v>1189114511E4</v>
      </c>
      <c r="B1071" s="1" t="s">
        <v>28</v>
      </c>
      <c r="C1071" s="1" t="s">
        <v>29</v>
      </c>
      <c r="D1071" s="1" t="s">
        <v>30</v>
      </c>
      <c r="E1071" s="1" t="s">
        <v>31</v>
      </c>
      <c r="F1071" s="1" t="s">
        <v>5445</v>
      </c>
      <c r="G1071" s="1" t="s">
        <v>5446</v>
      </c>
      <c r="H1071" s="1" t="s">
        <v>1183</v>
      </c>
      <c r="I1071" s="1" t="s">
        <v>5447</v>
      </c>
      <c r="J1071" s="1" t="s">
        <v>5457</v>
      </c>
      <c r="K1071" s="1" t="s">
        <v>32</v>
      </c>
      <c r="L1071" s="1" t="s">
        <v>32</v>
      </c>
      <c r="M1071" s="1" t="s">
        <v>45</v>
      </c>
      <c r="N1071" s="1" t="s">
        <v>46</v>
      </c>
      <c r="O1071" s="1" t="s">
        <v>56</v>
      </c>
      <c r="P1071" s="1" t="s">
        <v>371</v>
      </c>
      <c r="Q1071" s="1" t="s">
        <v>226</v>
      </c>
      <c r="R1071" s="1" t="s">
        <v>5458</v>
      </c>
      <c r="S1071" s="1" t="str">
        <f t="shared" si="33"/>
        <v>GUTIERREZ CATACORA, INGRID FATIMA</v>
      </c>
      <c r="T1071" s="1" t="s">
        <v>63</v>
      </c>
      <c r="U1071" s="1" t="s">
        <v>51</v>
      </c>
      <c r="V1071" s="1" t="s">
        <v>52</v>
      </c>
      <c r="W1071" s="1" t="s">
        <v>5459</v>
      </c>
      <c r="X1071" s="3">
        <v>25799</v>
      </c>
      <c r="Y1071" s="1" t="s">
        <v>5460</v>
      </c>
      <c r="AB1071" s="1" t="s">
        <v>41</v>
      </c>
      <c r="AC1071" s="1" t="s">
        <v>42</v>
      </c>
      <c r="AD1071" s="1" t="s">
        <v>43</v>
      </c>
    </row>
    <row r="1072" spans="1:30" x14ac:dyDescent="0.2">
      <c r="A1072" s="1" t="str">
        <f t="shared" si="32"/>
        <v>1189114511E6</v>
      </c>
      <c r="B1072" s="1" t="s">
        <v>28</v>
      </c>
      <c r="C1072" s="1" t="s">
        <v>29</v>
      </c>
      <c r="D1072" s="1" t="s">
        <v>30</v>
      </c>
      <c r="E1072" s="1" t="s">
        <v>31</v>
      </c>
      <c r="F1072" s="1" t="s">
        <v>5445</v>
      </c>
      <c r="G1072" s="1" t="s">
        <v>5446</v>
      </c>
      <c r="H1072" s="1" t="s">
        <v>1183</v>
      </c>
      <c r="I1072" s="1" t="s">
        <v>5447</v>
      </c>
      <c r="J1072" s="1" t="s">
        <v>5461</v>
      </c>
      <c r="K1072" s="1" t="s">
        <v>32</v>
      </c>
      <c r="L1072" s="1" t="s">
        <v>32</v>
      </c>
      <c r="M1072" s="1" t="s">
        <v>45</v>
      </c>
      <c r="N1072" s="1" t="s">
        <v>46</v>
      </c>
      <c r="O1072" s="1" t="s">
        <v>56</v>
      </c>
      <c r="P1072" s="1" t="s">
        <v>916</v>
      </c>
      <c r="Q1072" s="1" t="s">
        <v>361</v>
      </c>
      <c r="R1072" s="1" t="s">
        <v>888</v>
      </c>
      <c r="S1072" s="1" t="str">
        <f t="shared" si="33"/>
        <v>MONROY QUENTA, BERTHA</v>
      </c>
      <c r="T1072" s="1" t="s">
        <v>55</v>
      </c>
      <c r="U1072" s="1" t="s">
        <v>51</v>
      </c>
      <c r="V1072" s="1" t="s">
        <v>52</v>
      </c>
      <c r="W1072" s="1" t="s">
        <v>5462</v>
      </c>
      <c r="X1072" s="3">
        <v>21438</v>
      </c>
      <c r="Y1072" s="1" t="s">
        <v>5463</v>
      </c>
      <c r="AB1072" s="1" t="s">
        <v>41</v>
      </c>
      <c r="AC1072" s="1" t="s">
        <v>42</v>
      </c>
      <c r="AD1072" s="1" t="s">
        <v>43</v>
      </c>
    </row>
    <row r="1073" spans="1:30" x14ac:dyDescent="0.2">
      <c r="A1073" s="1" t="str">
        <f t="shared" si="32"/>
        <v>1189114511E7</v>
      </c>
      <c r="B1073" s="1" t="s">
        <v>28</v>
      </c>
      <c r="C1073" s="1" t="s">
        <v>29</v>
      </c>
      <c r="D1073" s="1" t="s">
        <v>30</v>
      </c>
      <c r="E1073" s="1" t="s">
        <v>31</v>
      </c>
      <c r="F1073" s="1" t="s">
        <v>5445</v>
      </c>
      <c r="G1073" s="1" t="s">
        <v>5446</v>
      </c>
      <c r="H1073" s="1" t="s">
        <v>1183</v>
      </c>
      <c r="I1073" s="1" t="s">
        <v>5447</v>
      </c>
      <c r="J1073" s="1" t="s">
        <v>5464</v>
      </c>
      <c r="K1073" s="1" t="s">
        <v>32</v>
      </c>
      <c r="L1073" s="1" t="s">
        <v>32</v>
      </c>
      <c r="M1073" s="1" t="s">
        <v>45</v>
      </c>
      <c r="N1073" s="1" t="s">
        <v>46</v>
      </c>
      <c r="O1073" s="1" t="s">
        <v>56</v>
      </c>
      <c r="P1073" s="1" t="s">
        <v>321</v>
      </c>
      <c r="Q1073" s="1" t="s">
        <v>216</v>
      </c>
      <c r="R1073" s="1" t="s">
        <v>5465</v>
      </c>
      <c r="S1073" s="1" t="str">
        <f t="shared" si="33"/>
        <v>PAXI CASTRO, OTILIA YOLANDA</v>
      </c>
      <c r="T1073" s="1" t="s">
        <v>50</v>
      </c>
      <c r="U1073" s="1" t="s">
        <v>51</v>
      </c>
      <c r="V1073" s="1" t="s">
        <v>52</v>
      </c>
      <c r="W1073" s="1" t="s">
        <v>5466</v>
      </c>
      <c r="X1073" s="3">
        <v>23694</v>
      </c>
      <c r="Y1073" s="1" t="s">
        <v>5467</v>
      </c>
      <c r="AB1073" s="1" t="s">
        <v>41</v>
      </c>
      <c r="AC1073" s="1" t="s">
        <v>42</v>
      </c>
      <c r="AD1073" s="1" t="s">
        <v>43</v>
      </c>
    </row>
    <row r="1074" spans="1:30" x14ac:dyDescent="0.2">
      <c r="A1074" s="1" t="str">
        <f t="shared" si="32"/>
        <v>1189114521E2</v>
      </c>
      <c r="B1074" s="1" t="s">
        <v>28</v>
      </c>
      <c r="C1074" s="1" t="s">
        <v>29</v>
      </c>
      <c r="D1074" s="1" t="s">
        <v>30</v>
      </c>
      <c r="E1074" s="1" t="s">
        <v>31</v>
      </c>
      <c r="F1074" s="1" t="s">
        <v>5445</v>
      </c>
      <c r="G1074" s="1" t="s">
        <v>5446</v>
      </c>
      <c r="H1074" s="1" t="s">
        <v>1183</v>
      </c>
      <c r="I1074" s="1" t="s">
        <v>5447</v>
      </c>
      <c r="J1074" s="1" t="s">
        <v>5468</v>
      </c>
      <c r="K1074" s="1" t="s">
        <v>32</v>
      </c>
      <c r="L1074" s="1" t="s">
        <v>32</v>
      </c>
      <c r="M1074" s="1" t="s">
        <v>45</v>
      </c>
      <c r="N1074" s="1" t="s">
        <v>66</v>
      </c>
      <c r="O1074" s="1" t="s">
        <v>5469</v>
      </c>
      <c r="P1074" s="1" t="s">
        <v>447</v>
      </c>
      <c r="Q1074" s="1" t="s">
        <v>37</v>
      </c>
      <c r="R1074" s="1" t="s">
        <v>5470</v>
      </c>
      <c r="S1074" s="1" t="str">
        <f t="shared" si="33"/>
        <v>PAURO ROQUE, JOISSY RUTH</v>
      </c>
      <c r="T1074" s="1" t="s">
        <v>69</v>
      </c>
      <c r="U1074" s="1" t="s">
        <v>51</v>
      </c>
      <c r="V1074" s="1" t="s">
        <v>52</v>
      </c>
      <c r="W1074" s="1" t="s">
        <v>5471</v>
      </c>
      <c r="X1074" s="3">
        <v>30025</v>
      </c>
      <c r="Y1074" s="1" t="s">
        <v>5472</v>
      </c>
      <c r="Z1074" s="3">
        <v>42795</v>
      </c>
      <c r="AA1074" s="3">
        <v>43100</v>
      </c>
      <c r="AB1074" s="1" t="s">
        <v>41</v>
      </c>
      <c r="AC1074" s="1" t="s">
        <v>71</v>
      </c>
      <c r="AD1074" s="1" t="s">
        <v>43</v>
      </c>
    </row>
    <row r="1075" spans="1:30" x14ac:dyDescent="0.2">
      <c r="A1075" s="1" t="str">
        <f t="shared" si="32"/>
        <v>1189114521E4</v>
      </c>
      <c r="B1075" s="1" t="s">
        <v>28</v>
      </c>
      <c r="C1075" s="1" t="s">
        <v>29</v>
      </c>
      <c r="D1075" s="1" t="s">
        <v>30</v>
      </c>
      <c r="E1075" s="1" t="s">
        <v>31</v>
      </c>
      <c r="F1075" s="1" t="s">
        <v>5445</v>
      </c>
      <c r="G1075" s="1" t="s">
        <v>5446</v>
      </c>
      <c r="H1075" s="1" t="s">
        <v>1183</v>
      </c>
      <c r="I1075" s="1" t="s">
        <v>5447</v>
      </c>
      <c r="J1075" s="1" t="s">
        <v>5473</v>
      </c>
      <c r="K1075" s="1" t="s">
        <v>32</v>
      </c>
      <c r="L1075" s="1" t="s">
        <v>32</v>
      </c>
      <c r="M1075" s="1" t="s">
        <v>45</v>
      </c>
      <c r="N1075" s="1" t="s">
        <v>46</v>
      </c>
      <c r="O1075" s="1" t="s">
        <v>5474</v>
      </c>
      <c r="P1075" s="1" t="s">
        <v>343</v>
      </c>
      <c r="Q1075" s="1" t="s">
        <v>488</v>
      </c>
      <c r="R1075" s="1" t="s">
        <v>5475</v>
      </c>
      <c r="S1075" s="1" t="str">
        <f t="shared" si="33"/>
        <v>VARGAS GODOY, ISABEL BETTY</v>
      </c>
      <c r="T1075" s="1" t="s">
        <v>55</v>
      </c>
      <c r="U1075" s="1" t="s">
        <v>51</v>
      </c>
      <c r="V1075" s="1" t="s">
        <v>52</v>
      </c>
      <c r="W1075" s="1" t="s">
        <v>5476</v>
      </c>
      <c r="X1075" s="3">
        <v>26103</v>
      </c>
      <c r="Y1075" s="1" t="s">
        <v>5477</v>
      </c>
      <c r="Z1075" s="3">
        <v>42430</v>
      </c>
      <c r="AB1075" s="1" t="s">
        <v>41</v>
      </c>
      <c r="AC1075" s="1" t="s">
        <v>42</v>
      </c>
      <c r="AD1075" s="1" t="s">
        <v>43</v>
      </c>
    </row>
    <row r="1076" spans="1:30" x14ac:dyDescent="0.2">
      <c r="A1076" s="1" t="str">
        <f t="shared" si="32"/>
        <v>CD1E15201013</v>
      </c>
      <c r="B1076" s="1" t="s">
        <v>28</v>
      </c>
      <c r="C1076" s="1" t="s">
        <v>29</v>
      </c>
      <c r="D1076" s="1" t="s">
        <v>30</v>
      </c>
      <c r="E1076" s="1" t="s">
        <v>31</v>
      </c>
      <c r="F1076" s="1" t="s">
        <v>5445</v>
      </c>
      <c r="G1076" s="1" t="s">
        <v>5446</v>
      </c>
      <c r="H1076" s="1" t="s">
        <v>1183</v>
      </c>
      <c r="I1076" s="1" t="s">
        <v>5447</v>
      </c>
      <c r="J1076" s="1" t="s">
        <v>5478</v>
      </c>
      <c r="K1076" s="1" t="s">
        <v>32</v>
      </c>
      <c r="L1076" s="1" t="s">
        <v>32</v>
      </c>
      <c r="M1076" s="1" t="s">
        <v>45</v>
      </c>
      <c r="N1076" s="1" t="s">
        <v>66</v>
      </c>
      <c r="O1076" s="1" t="s">
        <v>2995</v>
      </c>
      <c r="P1076" s="1" t="s">
        <v>114</v>
      </c>
      <c r="Q1076" s="1" t="s">
        <v>415</v>
      </c>
      <c r="R1076" s="1" t="s">
        <v>5479</v>
      </c>
      <c r="S1076" s="1" t="str">
        <f t="shared" si="33"/>
        <v>MAMANI HUMPIRI, WILLY FREDDY</v>
      </c>
      <c r="T1076" s="1" t="s">
        <v>69</v>
      </c>
      <c r="U1076" s="1" t="s">
        <v>3950</v>
      </c>
      <c r="V1076" s="1" t="s">
        <v>52</v>
      </c>
      <c r="W1076" s="1" t="s">
        <v>5480</v>
      </c>
      <c r="X1076" s="3">
        <v>27241</v>
      </c>
      <c r="Y1076" s="1" t="s">
        <v>5481</v>
      </c>
      <c r="Z1076" s="3">
        <v>42795</v>
      </c>
      <c r="AA1076" s="3">
        <v>43100</v>
      </c>
      <c r="AB1076" s="1" t="s">
        <v>3000</v>
      </c>
      <c r="AC1076" s="1" t="s">
        <v>71</v>
      </c>
      <c r="AD1076" s="1" t="s">
        <v>43</v>
      </c>
    </row>
    <row r="1077" spans="1:30" x14ac:dyDescent="0.2">
      <c r="A1077" s="1" t="str">
        <f t="shared" si="32"/>
        <v>CD1E16201013</v>
      </c>
      <c r="B1077" s="1" t="s">
        <v>28</v>
      </c>
      <c r="C1077" s="1" t="s">
        <v>29</v>
      </c>
      <c r="D1077" s="1" t="s">
        <v>30</v>
      </c>
      <c r="E1077" s="1" t="s">
        <v>31</v>
      </c>
      <c r="F1077" s="1" t="s">
        <v>5445</v>
      </c>
      <c r="G1077" s="1" t="s">
        <v>5446</v>
      </c>
      <c r="H1077" s="1" t="s">
        <v>1183</v>
      </c>
      <c r="I1077" s="1" t="s">
        <v>5447</v>
      </c>
      <c r="J1077" s="1" t="s">
        <v>5482</v>
      </c>
      <c r="K1077" s="1" t="s">
        <v>32</v>
      </c>
      <c r="L1077" s="1" t="s">
        <v>32</v>
      </c>
      <c r="M1077" s="1" t="s">
        <v>45</v>
      </c>
      <c r="N1077" s="1" t="s">
        <v>66</v>
      </c>
      <c r="O1077" s="1" t="s">
        <v>2995</v>
      </c>
      <c r="P1077" s="1" t="s">
        <v>161</v>
      </c>
      <c r="Q1077" s="1" t="s">
        <v>5483</v>
      </c>
      <c r="R1077" s="1" t="s">
        <v>521</v>
      </c>
      <c r="S1077" s="1" t="str">
        <f t="shared" si="33"/>
        <v>RAMOS JALANOCA, NORMA</v>
      </c>
      <c r="T1077" s="1" t="s">
        <v>69</v>
      </c>
      <c r="U1077" s="1" t="s">
        <v>948</v>
      </c>
      <c r="V1077" s="1" t="s">
        <v>52</v>
      </c>
      <c r="W1077" s="1" t="s">
        <v>5484</v>
      </c>
      <c r="X1077" s="3">
        <v>28623</v>
      </c>
      <c r="Y1077" s="1" t="s">
        <v>5485</v>
      </c>
      <c r="Z1077" s="3">
        <v>42795</v>
      </c>
      <c r="AA1077" s="3">
        <v>43100</v>
      </c>
      <c r="AB1077" s="1" t="s">
        <v>3000</v>
      </c>
      <c r="AC1077" s="1" t="s">
        <v>71</v>
      </c>
      <c r="AD1077" s="1" t="s">
        <v>43</v>
      </c>
    </row>
    <row r="1078" spans="1:30" x14ac:dyDescent="0.2">
      <c r="A1078" s="1" t="str">
        <f t="shared" si="32"/>
        <v>1189114521E1</v>
      </c>
      <c r="B1078" s="1" t="s">
        <v>28</v>
      </c>
      <c r="C1078" s="1" t="s">
        <v>29</v>
      </c>
      <c r="D1078" s="1" t="s">
        <v>30</v>
      </c>
      <c r="E1078" s="1" t="s">
        <v>31</v>
      </c>
      <c r="F1078" s="1" t="s">
        <v>5445</v>
      </c>
      <c r="G1078" s="1" t="s">
        <v>5446</v>
      </c>
      <c r="H1078" s="1" t="s">
        <v>1183</v>
      </c>
      <c r="I1078" s="1" t="s">
        <v>5447</v>
      </c>
      <c r="J1078" s="1" t="s">
        <v>5486</v>
      </c>
      <c r="K1078" s="1" t="s">
        <v>32</v>
      </c>
      <c r="L1078" s="1" t="s">
        <v>84</v>
      </c>
      <c r="M1078" s="1" t="s">
        <v>84</v>
      </c>
      <c r="N1078" s="1" t="s">
        <v>46</v>
      </c>
      <c r="O1078" s="1" t="s">
        <v>5487</v>
      </c>
      <c r="P1078" s="1" t="s">
        <v>104</v>
      </c>
      <c r="Q1078" s="1" t="s">
        <v>105</v>
      </c>
      <c r="R1078" s="1" t="s">
        <v>5488</v>
      </c>
      <c r="S1078" s="1" t="str">
        <f t="shared" si="33"/>
        <v>CHARAJA COLQUE, ESTELA</v>
      </c>
      <c r="T1078" s="1" t="s">
        <v>44</v>
      </c>
      <c r="U1078" s="1" t="s">
        <v>51</v>
      </c>
      <c r="V1078" s="1" t="s">
        <v>52</v>
      </c>
      <c r="W1078" s="1" t="s">
        <v>5489</v>
      </c>
      <c r="X1078" s="3">
        <v>25813</v>
      </c>
      <c r="Y1078" s="1" t="s">
        <v>5490</v>
      </c>
      <c r="AB1078" s="1" t="s">
        <v>41</v>
      </c>
      <c r="AC1078" s="1" t="s">
        <v>87</v>
      </c>
      <c r="AD1078" s="1" t="s">
        <v>43</v>
      </c>
    </row>
    <row r="1079" spans="1:30" x14ac:dyDescent="0.2">
      <c r="A1079" s="1" t="str">
        <f t="shared" si="32"/>
        <v>1189114511E5</v>
      </c>
      <c r="B1079" s="1" t="s">
        <v>28</v>
      </c>
      <c r="C1079" s="1" t="s">
        <v>29</v>
      </c>
      <c r="D1079" s="1" t="s">
        <v>30</v>
      </c>
      <c r="E1079" s="1" t="s">
        <v>31</v>
      </c>
      <c r="F1079" s="1" t="s">
        <v>5445</v>
      </c>
      <c r="G1079" s="1" t="s">
        <v>5446</v>
      </c>
      <c r="H1079" s="1" t="s">
        <v>1183</v>
      </c>
      <c r="I1079" s="1" t="s">
        <v>5447</v>
      </c>
      <c r="J1079" s="1" t="s">
        <v>5491</v>
      </c>
      <c r="K1079" s="1" t="s">
        <v>97</v>
      </c>
      <c r="L1079" s="1" t="s">
        <v>788</v>
      </c>
      <c r="M1079" s="1" t="s">
        <v>1668</v>
      </c>
      <c r="N1079" s="1" t="s">
        <v>46</v>
      </c>
      <c r="O1079" s="1" t="s">
        <v>56</v>
      </c>
      <c r="P1079" s="1" t="s">
        <v>318</v>
      </c>
      <c r="Q1079" s="1" t="s">
        <v>318</v>
      </c>
      <c r="R1079" s="1" t="s">
        <v>5492</v>
      </c>
      <c r="S1079" s="1" t="str">
        <f t="shared" si="33"/>
        <v>LUQUE LUQUE, FLAVIO</v>
      </c>
      <c r="T1079" s="1" t="s">
        <v>1670</v>
      </c>
      <c r="U1079" s="1" t="s">
        <v>39</v>
      </c>
      <c r="V1079" s="1" t="s">
        <v>52</v>
      </c>
      <c r="W1079" s="1" t="s">
        <v>5493</v>
      </c>
      <c r="X1079" s="3">
        <v>22969</v>
      </c>
      <c r="Y1079" s="1" t="s">
        <v>5494</v>
      </c>
      <c r="AB1079" s="1" t="s">
        <v>41</v>
      </c>
      <c r="AC1079" s="1" t="s">
        <v>102</v>
      </c>
      <c r="AD1079" s="1" t="s">
        <v>43</v>
      </c>
    </row>
    <row r="1080" spans="1:30" x14ac:dyDescent="0.2">
      <c r="A1080" s="1" t="str">
        <f t="shared" si="32"/>
        <v>1189114521E3</v>
      </c>
      <c r="B1080" s="1" t="s">
        <v>28</v>
      </c>
      <c r="C1080" s="1" t="s">
        <v>29</v>
      </c>
      <c r="D1080" s="1" t="s">
        <v>30</v>
      </c>
      <c r="E1080" s="1" t="s">
        <v>31</v>
      </c>
      <c r="F1080" s="1" t="s">
        <v>5445</v>
      </c>
      <c r="G1080" s="1" t="s">
        <v>5446</v>
      </c>
      <c r="H1080" s="1" t="s">
        <v>1183</v>
      </c>
      <c r="I1080" s="1" t="s">
        <v>5447</v>
      </c>
      <c r="J1080" s="1" t="s">
        <v>5495</v>
      </c>
      <c r="K1080" s="1" t="s">
        <v>97</v>
      </c>
      <c r="L1080" s="1" t="s">
        <v>788</v>
      </c>
      <c r="M1080" s="1" t="s">
        <v>896</v>
      </c>
      <c r="N1080" s="1" t="s">
        <v>46</v>
      </c>
      <c r="O1080" s="1" t="s">
        <v>5496</v>
      </c>
      <c r="P1080" s="1" t="s">
        <v>88</v>
      </c>
      <c r="Q1080" s="1" t="s">
        <v>4862</v>
      </c>
      <c r="R1080" s="1" t="s">
        <v>5497</v>
      </c>
      <c r="S1080" s="1" t="str">
        <f t="shared" si="33"/>
        <v>LARICO CALSINA, SARA ELIZABETH</v>
      </c>
      <c r="T1080" s="1" t="s">
        <v>333</v>
      </c>
      <c r="U1080" s="1" t="s">
        <v>39</v>
      </c>
      <c r="V1080" s="1" t="s">
        <v>52</v>
      </c>
      <c r="W1080" s="1" t="s">
        <v>5498</v>
      </c>
      <c r="X1080" s="3">
        <v>22509</v>
      </c>
      <c r="Y1080" s="1" t="s">
        <v>5499</v>
      </c>
      <c r="AB1080" s="1" t="s">
        <v>41</v>
      </c>
      <c r="AC1080" s="1" t="s">
        <v>102</v>
      </c>
      <c r="AD1080" s="1" t="s">
        <v>43</v>
      </c>
    </row>
    <row r="1081" spans="1:30" x14ac:dyDescent="0.2">
      <c r="A1081" s="1" t="str">
        <f t="shared" si="32"/>
        <v>1189114511E2</v>
      </c>
      <c r="B1081" s="1" t="s">
        <v>28</v>
      </c>
      <c r="C1081" s="1" t="s">
        <v>29</v>
      </c>
      <c r="D1081" s="1" t="s">
        <v>30</v>
      </c>
      <c r="E1081" s="1" t="s">
        <v>31</v>
      </c>
      <c r="F1081" s="1" t="s">
        <v>5445</v>
      </c>
      <c r="G1081" s="1" t="s">
        <v>5446</v>
      </c>
      <c r="H1081" s="1" t="s">
        <v>1183</v>
      </c>
      <c r="I1081" s="1" t="s">
        <v>5447</v>
      </c>
      <c r="J1081" s="1" t="s">
        <v>5500</v>
      </c>
      <c r="K1081" s="1" t="s">
        <v>97</v>
      </c>
      <c r="L1081" s="1" t="s">
        <v>98</v>
      </c>
      <c r="M1081" s="1" t="s">
        <v>99</v>
      </c>
      <c r="N1081" s="1" t="s">
        <v>46</v>
      </c>
      <c r="O1081" s="1" t="s">
        <v>56</v>
      </c>
      <c r="P1081" s="1" t="s">
        <v>305</v>
      </c>
      <c r="Q1081" s="1" t="s">
        <v>2099</v>
      </c>
      <c r="R1081" s="1" t="s">
        <v>5501</v>
      </c>
      <c r="S1081" s="1" t="str">
        <f t="shared" si="33"/>
        <v>CHAMBILLA JALIRE, TEODOCIA</v>
      </c>
      <c r="T1081" s="1" t="s">
        <v>101</v>
      </c>
      <c r="U1081" s="1" t="s">
        <v>39</v>
      </c>
      <c r="V1081" s="1" t="s">
        <v>52</v>
      </c>
      <c r="W1081" s="1" t="s">
        <v>5502</v>
      </c>
      <c r="X1081" s="3">
        <v>22677</v>
      </c>
      <c r="Y1081" s="1" t="s">
        <v>5503</v>
      </c>
      <c r="AB1081" s="1" t="s">
        <v>41</v>
      </c>
      <c r="AC1081" s="1" t="s">
        <v>102</v>
      </c>
      <c r="AD1081" s="1" t="s">
        <v>43</v>
      </c>
    </row>
    <row r="1082" spans="1:30" x14ac:dyDescent="0.2">
      <c r="A1082" s="1" t="str">
        <f t="shared" si="32"/>
        <v>1117214511E2</v>
      </c>
      <c r="B1082" s="1" t="s">
        <v>28</v>
      </c>
      <c r="C1082" s="1" t="s">
        <v>29</v>
      </c>
      <c r="D1082" s="1" t="s">
        <v>763</v>
      </c>
      <c r="E1082" s="1" t="s">
        <v>252</v>
      </c>
      <c r="F1082" s="1" t="s">
        <v>5504</v>
      </c>
      <c r="G1082" s="1" t="s">
        <v>5505</v>
      </c>
      <c r="H1082" s="1" t="s">
        <v>1183</v>
      </c>
      <c r="I1082" s="1" t="s">
        <v>5506</v>
      </c>
      <c r="J1082" s="1" t="s">
        <v>5507</v>
      </c>
      <c r="K1082" s="1" t="s">
        <v>32</v>
      </c>
      <c r="L1082" s="1" t="s">
        <v>32</v>
      </c>
      <c r="M1082" s="1" t="s">
        <v>45</v>
      </c>
      <c r="N1082" s="1" t="s">
        <v>46</v>
      </c>
      <c r="O1082" s="1" t="s">
        <v>56</v>
      </c>
      <c r="P1082" s="1" t="s">
        <v>320</v>
      </c>
      <c r="Q1082" s="1" t="s">
        <v>402</v>
      </c>
      <c r="R1082" s="1" t="s">
        <v>5508</v>
      </c>
      <c r="S1082" s="1" t="str">
        <f t="shared" si="33"/>
        <v>AGUILAR RAMIREZ, GIOVANNA MARIA DEL PILAR</v>
      </c>
      <c r="T1082" s="1" t="s">
        <v>63</v>
      </c>
      <c r="U1082" s="1" t="s">
        <v>51</v>
      </c>
      <c r="V1082" s="1" t="s">
        <v>52</v>
      </c>
      <c r="W1082" s="1" t="s">
        <v>5509</v>
      </c>
      <c r="X1082" s="3">
        <v>25941</v>
      </c>
      <c r="Y1082" s="1" t="s">
        <v>5510</v>
      </c>
      <c r="AB1082" s="1" t="s">
        <v>41</v>
      </c>
      <c r="AC1082" s="1" t="s">
        <v>42</v>
      </c>
      <c r="AD1082" s="1" t="s">
        <v>43</v>
      </c>
    </row>
    <row r="1083" spans="1:30" x14ac:dyDescent="0.2">
      <c r="A1083" s="1" t="str">
        <f t="shared" si="32"/>
        <v>1117214511E3</v>
      </c>
      <c r="B1083" s="1" t="s">
        <v>28</v>
      </c>
      <c r="C1083" s="1" t="s">
        <v>29</v>
      </c>
      <c r="D1083" s="1" t="s">
        <v>763</v>
      </c>
      <c r="E1083" s="1" t="s">
        <v>252</v>
      </c>
      <c r="F1083" s="1" t="s">
        <v>5504</v>
      </c>
      <c r="G1083" s="1" t="s">
        <v>5505</v>
      </c>
      <c r="H1083" s="1" t="s">
        <v>1183</v>
      </c>
      <c r="I1083" s="1" t="s">
        <v>5506</v>
      </c>
      <c r="J1083" s="1" t="s">
        <v>5511</v>
      </c>
      <c r="K1083" s="1" t="s">
        <v>32</v>
      </c>
      <c r="L1083" s="1" t="s">
        <v>32</v>
      </c>
      <c r="M1083" s="1" t="s">
        <v>45</v>
      </c>
      <c r="N1083" s="1" t="s">
        <v>46</v>
      </c>
      <c r="O1083" s="1" t="s">
        <v>56</v>
      </c>
      <c r="P1083" s="1" t="s">
        <v>131</v>
      </c>
      <c r="Q1083" s="1" t="s">
        <v>283</v>
      </c>
      <c r="R1083" s="1" t="s">
        <v>5512</v>
      </c>
      <c r="S1083" s="1" t="str">
        <f t="shared" si="33"/>
        <v>ALARCON FUENTES, RUTH MAGDALENA</v>
      </c>
      <c r="T1083" s="1" t="s">
        <v>63</v>
      </c>
      <c r="U1083" s="1" t="s">
        <v>51</v>
      </c>
      <c r="V1083" s="1" t="s">
        <v>52</v>
      </c>
      <c r="W1083" s="1" t="s">
        <v>5513</v>
      </c>
      <c r="X1083" s="3">
        <v>24129</v>
      </c>
      <c r="Y1083" s="1" t="s">
        <v>5514</v>
      </c>
      <c r="AB1083" s="1" t="s">
        <v>41</v>
      </c>
      <c r="AC1083" s="1" t="s">
        <v>42</v>
      </c>
      <c r="AD1083" s="1" t="s">
        <v>43</v>
      </c>
    </row>
    <row r="1084" spans="1:30" x14ac:dyDescent="0.2">
      <c r="A1084" s="1" t="str">
        <f t="shared" si="32"/>
        <v>1117214511E4</v>
      </c>
      <c r="B1084" s="1" t="s">
        <v>28</v>
      </c>
      <c r="C1084" s="1" t="s">
        <v>29</v>
      </c>
      <c r="D1084" s="1" t="s">
        <v>763</v>
      </c>
      <c r="E1084" s="1" t="s">
        <v>252</v>
      </c>
      <c r="F1084" s="1" t="s">
        <v>5504</v>
      </c>
      <c r="G1084" s="1" t="s">
        <v>5505</v>
      </c>
      <c r="H1084" s="1" t="s">
        <v>1183</v>
      </c>
      <c r="I1084" s="1" t="s">
        <v>5506</v>
      </c>
      <c r="J1084" s="1" t="s">
        <v>5515</v>
      </c>
      <c r="K1084" s="1" t="s">
        <v>32</v>
      </c>
      <c r="L1084" s="1" t="s">
        <v>32</v>
      </c>
      <c r="M1084" s="1" t="s">
        <v>45</v>
      </c>
      <c r="N1084" s="1" t="s">
        <v>46</v>
      </c>
      <c r="O1084" s="1" t="s">
        <v>56</v>
      </c>
      <c r="P1084" s="1" t="s">
        <v>208</v>
      </c>
      <c r="Q1084" s="1" t="s">
        <v>402</v>
      </c>
      <c r="R1084" s="1" t="s">
        <v>5516</v>
      </c>
      <c r="S1084" s="1" t="str">
        <f t="shared" si="33"/>
        <v>CHAVEZ RAMIREZ, CARMEN CECILIA</v>
      </c>
      <c r="T1084" s="1" t="s">
        <v>63</v>
      </c>
      <c r="U1084" s="1" t="s">
        <v>51</v>
      </c>
      <c r="V1084" s="1" t="s">
        <v>52</v>
      </c>
      <c r="W1084" s="1" t="s">
        <v>5517</v>
      </c>
      <c r="X1084" s="3">
        <v>25399</v>
      </c>
      <c r="Y1084" s="1" t="s">
        <v>5518</v>
      </c>
      <c r="AB1084" s="1" t="s">
        <v>41</v>
      </c>
      <c r="AC1084" s="1" t="s">
        <v>42</v>
      </c>
      <c r="AD1084" s="1" t="s">
        <v>43</v>
      </c>
    </row>
    <row r="1085" spans="1:30" x14ac:dyDescent="0.2">
      <c r="A1085" s="1" t="str">
        <f t="shared" si="32"/>
        <v>1117214511E7</v>
      </c>
      <c r="B1085" s="1" t="s">
        <v>28</v>
      </c>
      <c r="C1085" s="1" t="s">
        <v>29</v>
      </c>
      <c r="D1085" s="1" t="s">
        <v>763</v>
      </c>
      <c r="E1085" s="1" t="s">
        <v>252</v>
      </c>
      <c r="F1085" s="1" t="s">
        <v>5504</v>
      </c>
      <c r="G1085" s="1" t="s">
        <v>5505</v>
      </c>
      <c r="H1085" s="1" t="s">
        <v>1183</v>
      </c>
      <c r="I1085" s="1" t="s">
        <v>5506</v>
      </c>
      <c r="J1085" s="1" t="s">
        <v>5519</v>
      </c>
      <c r="K1085" s="1" t="s">
        <v>32</v>
      </c>
      <c r="L1085" s="1" t="s">
        <v>32</v>
      </c>
      <c r="M1085" s="1" t="s">
        <v>45</v>
      </c>
      <c r="N1085" s="1" t="s">
        <v>46</v>
      </c>
      <c r="O1085" s="1" t="s">
        <v>56</v>
      </c>
      <c r="P1085" s="1" t="s">
        <v>134</v>
      </c>
      <c r="Q1085" s="1" t="s">
        <v>784</v>
      </c>
      <c r="R1085" s="1" t="s">
        <v>5520</v>
      </c>
      <c r="S1085" s="1" t="str">
        <f t="shared" si="33"/>
        <v>FLORES CALATAYUD, MARIA ZOILA</v>
      </c>
      <c r="T1085" s="1" t="s">
        <v>50</v>
      </c>
      <c r="U1085" s="1" t="s">
        <v>51</v>
      </c>
      <c r="V1085" s="1" t="s">
        <v>52</v>
      </c>
      <c r="W1085" s="1" t="s">
        <v>5521</v>
      </c>
      <c r="X1085" s="3">
        <v>23893</v>
      </c>
      <c r="Y1085" s="1" t="s">
        <v>5522</v>
      </c>
      <c r="AB1085" s="1" t="s">
        <v>41</v>
      </c>
      <c r="AC1085" s="1" t="s">
        <v>42</v>
      </c>
      <c r="AD1085" s="1" t="s">
        <v>43</v>
      </c>
    </row>
    <row r="1086" spans="1:30" x14ac:dyDescent="0.2">
      <c r="A1086" s="1" t="str">
        <f t="shared" si="32"/>
        <v>1117214511E8</v>
      </c>
      <c r="B1086" s="1" t="s">
        <v>28</v>
      </c>
      <c r="C1086" s="1" t="s">
        <v>29</v>
      </c>
      <c r="D1086" s="1" t="s">
        <v>763</v>
      </c>
      <c r="E1086" s="1" t="s">
        <v>252</v>
      </c>
      <c r="F1086" s="1" t="s">
        <v>5504</v>
      </c>
      <c r="G1086" s="1" t="s">
        <v>5505</v>
      </c>
      <c r="H1086" s="1" t="s">
        <v>1183</v>
      </c>
      <c r="I1086" s="1" t="s">
        <v>5506</v>
      </c>
      <c r="J1086" s="1" t="s">
        <v>5523</v>
      </c>
      <c r="K1086" s="1" t="s">
        <v>32</v>
      </c>
      <c r="L1086" s="1" t="s">
        <v>32</v>
      </c>
      <c r="M1086" s="1" t="s">
        <v>45</v>
      </c>
      <c r="N1086" s="1" t="s">
        <v>46</v>
      </c>
      <c r="O1086" s="1" t="s">
        <v>56</v>
      </c>
      <c r="P1086" s="1" t="s">
        <v>843</v>
      </c>
      <c r="Q1086" s="1" t="s">
        <v>369</v>
      </c>
      <c r="R1086" s="1" t="s">
        <v>5524</v>
      </c>
      <c r="S1086" s="1" t="str">
        <f t="shared" si="33"/>
        <v>OCHOA MIRANDA, JORGE DAVID</v>
      </c>
      <c r="T1086" s="1" t="s">
        <v>63</v>
      </c>
      <c r="U1086" s="1" t="s">
        <v>51</v>
      </c>
      <c r="V1086" s="1" t="s">
        <v>52</v>
      </c>
      <c r="W1086" s="1" t="s">
        <v>5525</v>
      </c>
      <c r="X1086" s="3">
        <v>26224</v>
      </c>
      <c r="Y1086" s="1" t="s">
        <v>5526</v>
      </c>
      <c r="AB1086" s="1" t="s">
        <v>41</v>
      </c>
      <c r="AC1086" s="1" t="s">
        <v>42</v>
      </c>
      <c r="AD1086" s="1" t="s">
        <v>43</v>
      </c>
    </row>
    <row r="1087" spans="1:30" x14ac:dyDescent="0.2">
      <c r="A1087" s="1" t="str">
        <f t="shared" si="32"/>
        <v>1117214511E9</v>
      </c>
      <c r="B1087" s="1" t="s">
        <v>28</v>
      </c>
      <c r="C1087" s="1" t="s">
        <v>29</v>
      </c>
      <c r="D1087" s="1" t="s">
        <v>763</v>
      </c>
      <c r="E1087" s="1" t="s">
        <v>252</v>
      </c>
      <c r="F1087" s="1" t="s">
        <v>5504</v>
      </c>
      <c r="G1087" s="1" t="s">
        <v>5505</v>
      </c>
      <c r="H1087" s="1" t="s">
        <v>1183</v>
      </c>
      <c r="I1087" s="1" t="s">
        <v>5506</v>
      </c>
      <c r="J1087" s="1" t="s">
        <v>5527</v>
      </c>
      <c r="K1087" s="1" t="s">
        <v>32</v>
      </c>
      <c r="L1087" s="1" t="s">
        <v>32</v>
      </c>
      <c r="M1087" s="1" t="s">
        <v>45</v>
      </c>
      <c r="N1087" s="1" t="s">
        <v>46</v>
      </c>
      <c r="O1087" s="1" t="s">
        <v>5528</v>
      </c>
      <c r="P1087" s="1" t="s">
        <v>343</v>
      </c>
      <c r="Q1087" s="1" t="s">
        <v>237</v>
      </c>
      <c r="R1087" s="1" t="s">
        <v>5529</v>
      </c>
      <c r="S1087" s="1" t="str">
        <f t="shared" si="33"/>
        <v>VARGAS CCOPA, MAURICIO MIGUEL</v>
      </c>
      <c r="T1087" s="1" t="s">
        <v>63</v>
      </c>
      <c r="U1087" s="1" t="s">
        <v>51</v>
      </c>
      <c r="V1087" s="1" t="s">
        <v>52</v>
      </c>
      <c r="W1087" s="1" t="s">
        <v>5530</v>
      </c>
      <c r="X1087" s="3">
        <v>21450</v>
      </c>
      <c r="Y1087" s="1" t="s">
        <v>5531</v>
      </c>
      <c r="AB1087" s="1" t="s">
        <v>41</v>
      </c>
      <c r="AC1087" s="1" t="s">
        <v>42</v>
      </c>
      <c r="AD1087" s="1" t="s">
        <v>43</v>
      </c>
    </row>
    <row r="1088" spans="1:30" x14ac:dyDescent="0.2">
      <c r="A1088" s="1" t="str">
        <f t="shared" si="32"/>
        <v>1158113311E3</v>
      </c>
      <c r="B1088" s="1" t="s">
        <v>28</v>
      </c>
      <c r="C1088" s="1" t="s">
        <v>29</v>
      </c>
      <c r="D1088" s="1" t="s">
        <v>763</v>
      </c>
      <c r="E1088" s="1" t="s">
        <v>252</v>
      </c>
      <c r="F1088" s="1" t="s">
        <v>5504</v>
      </c>
      <c r="G1088" s="1" t="s">
        <v>5505</v>
      </c>
      <c r="H1088" s="1" t="s">
        <v>1183</v>
      </c>
      <c r="I1088" s="1" t="s">
        <v>5506</v>
      </c>
      <c r="J1088" s="1" t="s">
        <v>5532</v>
      </c>
      <c r="K1088" s="1" t="s">
        <v>32</v>
      </c>
      <c r="L1088" s="1" t="s">
        <v>32</v>
      </c>
      <c r="M1088" s="1" t="s">
        <v>45</v>
      </c>
      <c r="N1088" s="1" t="s">
        <v>66</v>
      </c>
      <c r="O1088" s="1" t="s">
        <v>5321</v>
      </c>
      <c r="P1088" s="1" t="s">
        <v>157</v>
      </c>
      <c r="Q1088" s="1" t="s">
        <v>402</v>
      </c>
      <c r="R1088" s="1" t="s">
        <v>5533</v>
      </c>
      <c r="S1088" s="1" t="str">
        <f t="shared" si="33"/>
        <v>CHAYÑA RAMIREZ, MARGOT MARIBEL</v>
      </c>
      <c r="T1088" s="1" t="s">
        <v>69</v>
      </c>
      <c r="U1088" s="1" t="s">
        <v>51</v>
      </c>
      <c r="V1088" s="1" t="s">
        <v>52</v>
      </c>
      <c r="W1088" s="1" t="s">
        <v>5534</v>
      </c>
      <c r="X1088" s="3">
        <v>25986</v>
      </c>
      <c r="Y1088" s="1" t="s">
        <v>5535</v>
      </c>
      <c r="Z1088" s="3">
        <v>42795</v>
      </c>
      <c r="AA1088" s="3">
        <v>43100</v>
      </c>
      <c r="AB1088" s="1" t="s">
        <v>41</v>
      </c>
      <c r="AC1088" s="1" t="s">
        <v>71</v>
      </c>
      <c r="AD1088" s="1" t="s">
        <v>43</v>
      </c>
    </row>
    <row r="1089" spans="1:30" x14ac:dyDescent="0.2">
      <c r="A1089" s="1" t="str">
        <f t="shared" si="32"/>
        <v>1161214611E5</v>
      </c>
      <c r="B1089" s="1" t="s">
        <v>28</v>
      </c>
      <c r="C1089" s="1" t="s">
        <v>29</v>
      </c>
      <c r="D1089" s="1" t="s">
        <v>30</v>
      </c>
      <c r="E1089" s="1" t="s">
        <v>401</v>
      </c>
      <c r="F1089" s="1" t="s">
        <v>5536</v>
      </c>
      <c r="G1089" s="1" t="s">
        <v>5537</v>
      </c>
      <c r="H1089" s="1" t="s">
        <v>1183</v>
      </c>
      <c r="I1089" s="1" t="s">
        <v>5538</v>
      </c>
      <c r="J1089" s="1" t="s">
        <v>5539</v>
      </c>
      <c r="K1089" s="1" t="s">
        <v>32</v>
      </c>
      <c r="L1089" s="1" t="s">
        <v>33</v>
      </c>
      <c r="M1089" s="1" t="s">
        <v>34</v>
      </c>
      <c r="N1089" s="1" t="s">
        <v>35</v>
      </c>
      <c r="O1089" s="1" t="s">
        <v>5540</v>
      </c>
      <c r="P1089" s="1" t="s">
        <v>570</v>
      </c>
      <c r="Q1089" s="1" t="s">
        <v>320</v>
      </c>
      <c r="R1089" s="1" t="s">
        <v>423</v>
      </c>
      <c r="S1089" s="1" t="str">
        <f t="shared" si="33"/>
        <v>ALAVE AGUILAR, MARIELA</v>
      </c>
      <c r="T1089" s="1" t="s">
        <v>63</v>
      </c>
      <c r="U1089" s="1" t="s">
        <v>39</v>
      </c>
      <c r="V1089" s="1" t="s">
        <v>112</v>
      </c>
      <c r="W1089" s="1" t="s">
        <v>5541</v>
      </c>
      <c r="X1089" s="3">
        <v>27474</v>
      </c>
      <c r="Y1089" s="1" t="s">
        <v>5542</v>
      </c>
      <c r="Z1089" s="3">
        <v>42064</v>
      </c>
      <c r="AA1089" s="3">
        <v>43524</v>
      </c>
      <c r="AB1089" s="1" t="s">
        <v>41</v>
      </c>
      <c r="AC1089" s="1" t="s">
        <v>42</v>
      </c>
      <c r="AD1089" s="1" t="s">
        <v>43</v>
      </c>
    </row>
    <row r="1090" spans="1:30" x14ac:dyDescent="0.2">
      <c r="A1090" s="1" t="str">
        <f t="shared" si="32"/>
        <v>1161214611E2</v>
      </c>
      <c r="B1090" s="1" t="s">
        <v>28</v>
      </c>
      <c r="C1090" s="1" t="s">
        <v>29</v>
      </c>
      <c r="D1090" s="1" t="s">
        <v>30</v>
      </c>
      <c r="E1090" s="1" t="s">
        <v>401</v>
      </c>
      <c r="F1090" s="1" t="s">
        <v>5536</v>
      </c>
      <c r="G1090" s="1" t="s">
        <v>5537</v>
      </c>
      <c r="H1090" s="1" t="s">
        <v>1183</v>
      </c>
      <c r="I1090" s="1" t="s">
        <v>5538</v>
      </c>
      <c r="J1090" s="1" t="s">
        <v>5543</v>
      </c>
      <c r="K1090" s="1" t="s">
        <v>32</v>
      </c>
      <c r="L1090" s="1" t="s">
        <v>32</v>
      </c>
      <c r="M1090" s="1" t="s">
        <v>45</v>
      </c>
      <c r="N1090" s="1" t="s">
        <v>46</v>
      </c>
      <c r="O1090" s="1" t="s">
        <v>56</v>
      </c>
      <c r="P1090" s="1" t="s">
        <v>220</v>
      </c>
      <c r="Q1090" s="1" t="s">
        <v>829</v>
      </c>
      <c r="R1090" s="1" t="s">
        <v>5544</v>
      </c>
      <c r="S1090" s="1" t="str">
        <f t="shared" si="33"/>
        <v>CANO MONTESINOS, GEOVANNA</v>
      </c>
      <c r="T1090" s="1" t="s">
        <v>69</v>
      </c>
      <c r="U1090" s="1" t="s">
        <v>51</v>
      </c>
      <c r="V1090" s="1" t="s">
        <v>52</v>
      </c>
      <c r="W1090" s="1" t="s">
        <v>5545</v>
      </c>
      <c r="X1090" s="3">
        <v>28047</v>
      </c>
      <c r="Y1090" s="1" t="s">
        <v>5546</v>
      </c>
      <c r="AB1090" s="1" t="s">
        <v>41</v>
      </c>
      <c r="AC1090" s="1" t="s">
        <v>42</v>
      </c>
      <c r="AD1090" s="1" t="s">
        <v>43</v>
      </c>
    </row>
    <row r="1091" spans="1:30" x14ac:dyDescent="0.2">
      <c r="A1091" s="1" t="str">
        <f t="shared" si="32"/>
        <v>1161214611E3</v>
      </c>
      <c r="B1091" s="1" t="s">
        <v>28</v>
      </c>
      <c r="C1091" s="1" t="s">
        <v>29</v>
      </c>
      <c r="D1091" s="1" t="s">
        <v>30</v>
      </c>
      <c r="E1091" s="1" t="s">
        <v>401</v>
      </c>
      <c r="F1091" s="1" t="s">
        <v>5536</v>
      </c>
      <c r="G1091" s="1" t="s">
        <v>5537</v>
      </c>
      <c r="H1091" s="1" t="s">
        <v>1183</v>
      </c>
      <c r="I1091" s="1" t="s">
        <v>5538</v>
      </c>
      <c r="J1091" s="1" t="s">
        <v>5547</v>
      </c>
      <c r="K1091" s="1" t="s">
        <v>32</v>
      </c>
      <c r="L1091" s="1" t="s">
        <v>32</v>
      </c>
      <c r="M1091" s="1" t="s">
        <v>45</v>
      </c>
      <c r="N1091" s="1" t="s">
        <v>66</v>
      </c>
      <c r="O1091" s="1" t="s">
        <v>5548</v>
      </c>
      <c r="P1091" s="1" t="s">
        <v>82</v>
      </c>
      <c r="Q1091" s="1" t="s">
        <v>198</v>
      </c>
      <c r="R1091" s="1" t="s">
        <v>5549</v>
      </c>
      <c r="S1091" s="1" t="str">
        <f t="shared" si="33"/>
        <v>QUISPE PANCA, MARIA GENOVEVA</v>
      </c>
      <c r="T1091" s="1" t="s">
        <v>69</v>
      </c>
      <c r="U1091" s="1" t="s">
        <v>51</v>
      </c>
      <c r="V1091" s="1" t="s">
        <v>52</v>
      </c>
      <c r="W1091" s="1" t="s">
        <v>5550</v>
      </c>
      <c r="X1091" s="3">
        <v>26444</v>
      </c>
      <c r="Y1091" s="1" t="s">
        <v>5551</v>
      </c>
      <c r="Z1091" s="3">
        <v>42795</v>
      </c>
      <c r="AA1091" s="3">
        <v>43100</v>
      </c>
      <c r="AB1091" s="1" t="s">
        <v>41</v>
      </c>
      <c r="AC1091" s="1" t="s">
        <v>71</v>
      </c>
      <c r="AD1091" s="1" t="s">
        <v>43</v>
      </c>
    </row>
    <row r="1092" spans="1:30" x14ac:dyDescent="0.2">
      <c r="A1092" s="1" t="str">
        <f t="shared" ref="A1092:A1155" si="34">J1092</f>
        <v>1161214611E4</v>
      </c>
      <c r="B1092" s="1" t="s">
        <v>28</v>
      </c>
      <c r="C1092" s="1" t="s">
        <v>29</v>
      </c>
      <c r="D1092" s="1" t="s">
        <v>30</v>
      </c>
      <c r="E1092" s="1" t="s">
        <v>401</v>
      </c>
      <c r="F1092" s="1" t="s">
        <v>5536</v>
      </c>
      <c r="G1092" s="1" t="s">
        <v>5537</v>
      </c>
      <c r="H1092" s="1" t="s">
        <v>1183</v>
      </c>
      <c r="I1092" s="1" t="s">
        <v>5538</v>
      </c>
      <c r="J1092" s="1" t="s">
        <v>5552</v>
      </c>
      <c r="K1092" s="1" t="s">
        <v>32</v>
      </c>
      <c r="L1092" s="1" t="s">
        <v>32</v>
      </c>
      <c r="M1092" s="1" t="s">
        <v>45</v>
      </c>
      <c r="N1092" s="1" t="s">
        <v>46</v>
      </c>
      <c r="O1092" s="1" t="s">
        <v>5553</v>
      </c>
      <c r="P1092" s="1" t="s">
        <v>940</v>
      </c>
      <c r="Q1092" s="1" t="s">
        <v>129</v>
      </c>
      <c r="R1092" s="1" t="s">
        <v>5554</v>
      </c>
      <c r="S1092" s="1" t="str">
        <f t="shared" ref="S1092:S1155" si="35">CONCATENATE(P1092," ",Q1092,", ",R1092)</f>
        <v>BARRA QUILCA, DANA MILAGROS</v>
      </c>
      <c r="T1092" s="1" t="s">
        <v>50</v>
      </c>
      <c r="U1092" s="1" t="s">
        <v>51</v>
      </c>
      <c r="V1092" s="1" t="s">
        <v>52</v>
      </c>
      <c r="W1092" s="1" t="s">
        <v>5555</v>
      </c>
      <c r="X1092" s="3">
        <v>23301</v>
      </c>
      <c r="Y1092" s="1" t="s">
        <v>5556</v>
      </c>
      <c r="AB1092" s="1" t="s">
        <v>41</v>
      </c>
      <c r="AC1092" s="1" t="s">
        <v>42</v>
      </c>
      <c r="AD1092" s="1" t="s">
        <v>43</v>
      </c>
    </row>
    <row r="1093" spans="1:30" x14ac:dyDescent="0.2">
      <c r="A1093" s="1" t="str">
        <f t="shared" si="34"/>
        <v>1161214611E6</v>
      </c>
      <c r="B1093" s="1" t="s">
        <v>28</v>
      </c>
      <c r="C1093" s="1" t="s">
        <v>29</v>
      </c>
      <c r="D1093" s="1" t="s">
        <v>30</v>
      </c>
      <c r="E1093" s="1" t="s">
        <v>401</v>
      </c>
      <c r="F1093" s="1" t="s">
        <v>5536</v>
      </c>
      <c r="G1093" s="1" t="s">
        <v>5537</v>
      </c>
      <c r="H1093" s="1" t="s">
        <v>1183</v>
      </c>
      <c r="I1093" s="1" t="s">
        <v>5538</v>
      </c>
      <c r="J1093" s="1" t="s">
        <v>5557</v>
      </c>
      <c r="K1093" s="1" t="s">
        <v>32</v>
      </c>
      <c r="L1093" s="1" t="s">
        <v>32</v>
      </c>
      <c r="M1093" s="1" t="s">
        <v>45</v>
      </c>
      <c r="N1093" s="1" t="s">
        <v>46</v>
      </c>
      <c r="O1093" s="1" t="s">
        <v>56</v>
      </c>
      <c r="P1093" s="1" t="s">
        <v>915</v>
      </c>
      <c r="Q1093" s="1" t="s">
        <v>582</v>
      </c>
      <c r="R1093" s="1" t="s">
        <v>393</v>
      </c>
      <c r="S1093" s="1" t="str">
        <f t="shared" si="35"/>
        <v>FORAQUITA ZAPANA, YENNY</v>
      </c>
      <c r="T1093" s="1" t="s">
        <v>69</v>
      </c>
      <c r="U1093" s="1" t="s">
        <v>51</v>
      </c>
      <c r="V1093" s="1" t="s">
        <v>52</v>
      </c>
      <c r="W1093" s="1" t="s">
        <v>5558</v>
      </c>
      <c r="X1093" s="3">
        <v>27068</v>
      </c>
      <c r="Y1093" s="1" t="s">
        <v>5559</v>
      </c>
      <c r="AB1093" s="1" t="s">
        <v>41</v>
      </c>
      <c r="AC1093" s="1" t="s">
        <v>42</v>
      </c>
      <c r="AD1093" s="1" t="s">
        <v>43</v>
      </c>
    </row>
    <row r="1094" spans="1:30" x14ac:dyDescent="0.2">
      <c r="A1094" s="1" t="str">
        <f t="shared" si="34"/>
        <v>1161214611E7</v>
      </c>
      <c r="B1094" s="1" t="s">
        <v>28</v>
      </c>
      <c r="C1094" s="1" t="s">
        <v>29</v>
      </c>
      <c r="D1094" s="1" t="s">
        <v>30</v>
      </c>
      <c r="E1094" s="1" t="s">
        <v>401</v>
      </c>
      <c r="F1094" s="1" t="s">
        <v>5536</v>
      </c>
      <c r="G1094" s="1" t="s">
        <v>5537</v>
      </c>
      <c r="H1094" s="1" t="s">
        <v>1183</v>
      </c>
      <c r="I1094" s="1" t="s">
        <v>5538</v>
      </c>
      <c r="J1094" s="1" t="s">
        <v>5560</v>
      </c>
      <c r="K1094" s="1" t="s">
        <v>32</v>
      </c>
      <c r="L1094" s="1" t="s">
        <v>32</v>
      </c>
      <c r="M1094" s="1" t="s">
        <v>45</v>
      </c>
      <c r="N1094" s="1" t="s">
        <v>46</v>
      </c>
      <c r="O1094" s="1" t="s">
        <v>5561</v>
      </c>
      <c r="P1094" s="1" t="s">
        <v>83</v>
      </c>
      <c r="Q1094" s="1" t="s">
        <v>48</v>
      </c>
      <c r="R1094" s="1" t="s">
        <v>5562</v>
      </c>
      <c r="S1094" s="1" t="str">
        <f t="shared" si="35"/>
        <v>CONDORI CHOQUEHUANCA, IRMA GENOVEVA</v>
      </c>
      <c r="T1094" s="1" t="s">
        <v>50</v>
      </c>
      <c r="U1094" s="1" t="s">
        <v>51</v>
      </c>
      <c r="V1094" s="1" t="s">
        <v>52</v>
      </c>
      <c r="W1094" s="1" t="s">
        <v>5563</v>
      </c>
      <c r="X1094" s="3">
        <v>21258</v>
      </c>
      <c r="Y1094" s="1" t="s">
        <v>5564</v>
      </c>
      <c r="AB1094" s="1" t="s">
        <v>41</v>
      </c>
      <c r="AC1094" s="1" t="s">
        <v>42</v>
      </c>
      <c r="AD1094" s="1" t="s">
        <v>43</v>
      </c>
    </row>
    <row r="1095" spans="1:30" x14ac:dyDescent="0.2">
      <c r="A1095" s="1" t="str">
        <f t="shared" si="34"/>
        <v>1161214611E8</v>
      </c>
      <c r="B1095" s="1" t="s">
        <v>28</v>
      </c>
      <c r="C1095" s="1" t="s">
        <v>29</v>
      </c>
      <c r="D1095" s="1" t="s">
        <v>30</v>
      </c>
      <c r="E1095" s="1" t="s">
        <v>401</v>
      </c>
      <c r="F1095" s="1" t="s">
        <v>5536</v>
      </c>
      <c r="G1095" s="1" t="s">
        <v>5537</v>
      </c>
      <c r="H1095" s="1" t="s">
        <v>1183</v>
      </c>
      <c r="I1095" s="1" t="s">
        <v>5538</v>
      </c>
      <c r="J1095" s="1" t="s">
        <v>5565</v>
      </c>
      <c r="K1095" s="1" t="s">
        <v>32</v>
      </c>
      <c r="L1095" s="1" t="s">
        <v>32</v>
      </c>
      <c r="M1095" s="1" t="s">
        <v>45</v>
      </c>
      <c r="N1095" s="1" t="s">
        <v>46</v>
      </c>
      <c r="O1095" s="1" t="s">
        <v>56</v>
      </c>
      <c r="P1095" s="1" t="s">
        <v>82</v>
      </c>
      <c r="Q1095" s="1" t="s">
        <v>168</v>
      </c>
      <c r="R1095" s="1" t="s">
        <v>5566</v>
      </c>
      <c r="S1095" s="1" t="str">
        <f t="shared" si="35"/>
        <v>QUISPE CHURA, ROSENDO</v>
      </c>
      <c r="T1095" s="1" t="s">
        <v>63</v>
      </c>
      <c r="U1095" s="1" t="s">
        <v>51</v>
      </c>
      <c r="V1095" s="1" t="s">
        <v>52</v>
      </c>
      <c r="W1095" s="1" t="s">
        <v>5567</v>
      </c>
      <c r="X1095" s="3">
        <v>20728</v>
      </c>
      <c r="Y1095" s="1" t="s">
        <v>5568</v>
      </c>
      <c r="AB1095" s="1" t="s">
        <v>41</v>
      </c>
      <c r="AC1095" s="1" t="s">
        <v>42</v>
      </c>
      <c r="AD1095" s="1" t="s">
        <v>43</v>
      </c>
    </row>
    <row r="1096" spans="1:30" x14ac:dyDescent="0.2">
      <c r="A1096" s="1" t="str">
        <f t="shared" si="34"/>
        <v>CD1E13501313</v>
      </c>
      <c r="B1096" s="1" t="s">
        <v>28</v>
      </c>
      <c r="C1096" s="1" t="s">
        <v>29</v>
      </c>
      <c r="D1096" s="1" t="s">
        <v>30</v>
      </c>
      <c r="E1096" s="1" t="s">
        <v>401</v>
      </c>
      <c r="F1096" s="1" t="s">
        <v>5536</v>
      </c>
      <c r="G1096" s="1" t="s">
        <v>5537</v>
      </c>
      <c r="H1096" s="1" t="s">
        <v>1183</v>
      </c>
      <c r="I1096" s="1" t="s">
        <v>5538</v>
      </c>
      <c r="J1096" s="1" t="s">
        <v>5569</v>
      </c>
      <c r="K1096" s="1" t="s">
        <v>32</v>
      </c>
      <c r="L1096" s="1" t="s">
        <v>32</v>
      </c>
      <c r="M1096" s="1" t="s">
        <v>45</v>
      </c>
      <c r="N1096" s="1" t="s">
        <v>66</v>
      </c>
      <c r="O1096" s="1" t="s">
        <v>2995</v>
      </c>
      <c r="P1096" s="1" t="s">
        <v>549</v>
      </c>
      <c r="Q1096" s="1" t="s">
        <v>761</v>
      </c>
      <c r="R1096" s="1" t="s">
        <v>5570</v>
      </c>
      <c r="S1096" s="1" t="str">
        <f t="shared" si="35"/>
        <v>CORDOVA MARTINEZ, HELGA LILIANA</v>
      </c>
      <c r="T1096" s="1" t="s">
        <v>69</v>
      </c>
      <c r="U1096" s="1" t="s">
        <v>5571</v>
      </c>
      <c r="V1096" s="1" t="s">
        <v>52</v>
      </c>
      <c r="W1096" s="1" t="s">
        <v>5572</v>
      </c>
      <c r="X1096" s="3">
        <v>29305</v>
      </c>
      <c r="Y1096" s="1" t="s">
        <v>5573</v>
      </c>
      <c r="Z1096" s="3">
        <v>42795</v>
      </c>
      <c r="AA1096" s="3">
        <v>43100</v>
      </c>
      <c r="AB1096" s="1" t="s">
        <v>3000</v>
      </c>
      <c r="AC1096" s="1" t="s">
        <v>71</v>
      </c>
      <c r="AD1096" s="1" t="s">
        <v>43</v>
      </c>
    </row>
    <row r="1097" spans="1:30" x14ac:dyDescent="0.2">
      <c r="A1097" s="1" t="str">
        <f t="shared" si="34"/>
        <v>1114613312E5</v>
      </c>
      <c r="B1097" s="1" t="s">
        <v>28</v>
      </c>
      <c r="C1097" s="1" t="s">
        <v>29</v>
      </c>
      <c r="D1097" s="1" t="s">
        <v>30</v>
      </c>
      <c r="E1097" s="1" t="s">
        <v>401</v>
      </c>
      <c r="F1097" s="1" t="s">
        <v>5536</v>
      </c>
      <c r="G1097" s="1" t="s">
        <v>5537</v>
      </c>
      <c r="H1097" s="1" t="s">
        <v>1183</v>
      </c>
      <c r="I1097" s="1" t="s">
        <v>5538</v>
      </c>
      <c r="J1097" s="1" t="s">
        <v>5574</v>
      </c>
      <c r="K1097" s="1" t="s">
        <v>97</v>
      </c>
      <c r="L1097" s="1" t="s">
        <v>98</v>
      </c>
      <c r="M1097" s="1" t="s">
        <v>99</v>
      </c>
      <c r="N1097" s="1" t="s">
        <v>46</v>
      </c>
      <c r="O1097" s="1" t="s">
        <v>5575</v>
      </c>
      <c r="P1097" s="1" t="s">
        <v>140</v>
      </c>
      <c r="Q1097" s="1" t="s">
        <v>85</v>
      </c>
      <c r="R1097" s="1" t="s">
        <v>5576</v>
      </c>
      <c r="S1097" s="1" t="str">
        <f t="shared" si="35"/>
        <v>VELASQUEZ PINEDA, TEOFILO LUIS</v>
      </c>
      <c r="T1097" s="1" t="s">
        <v>439</v>
      </c>
      <c r="U1097" s="1" t="s">
        <v>39</v>
      </c>
      <c r="V1097" s="1" t="s">
        <v>52</v>
      </c>
      <c r="W1097" s="1" t="s">
        <v>5577</v>
      </c>
      <c r="X1097" s="3">
        <v>367</v>
      </c>
      <c r="Y1097" s="1" t="s">
        <v>5578</v>
      </c>
      <c r="AB1097" s="1" t="s">
        <v>41</v>
      </c>
      <c r="AC1097" s="1" t="s">
        <v>102</v>
      </c>
      <c r="AD1097" s="1" t="s">
        <v>43</v>
      </c>
    </row>
    <row r="1098" spans="1:30" x14ac:dyDescent="0.2">
      <c r="A1098" s="1" t="str">
        <f t="shared" si="34"/>
        <v>1113214611E7</v>
      </c>
      <c r="B1098" s="1" t="s">
        <v>28</v>
      </c>
      <c r="C1098" s="1" t="s">
        <v>29</v>
      </c>
      <c r="D1098" s="1" t="s">
        <v>30</v>
      </c>
      <c r="E1098" s="1" t="s">
        <v>31</v>
      </c>
      <c r="F1098" s="1" t="s">
        <v>5579</v>
      </c>
      <c r="G1098" s="1" t="s">
        <v>5580</v>
      </c>
      <c r="H1098" s="1" t="s">
        <v>1183</v>
      </c>
      <c r="I1098" s="1" t="s">
        <v>5581</v>
      </c>
      <c r="J1098" s="1" t="s">
        <v>5582</v>
      </c>
      <c r="K1098" s="1" t="s">
        <v>32</v>
      </c>
      <c r="L1098" s="1" t="s">
        <v>33</v>
      </c>
      <c r="M1098" s="1" t="s">
        <v>34</v>
      </c>
      <c r="N1098" s="1" t="s">
        <v>35</v>
      </c>
      <c r="O1098" s="1" t="s">
        <v>5583</v>
      </c>
      <c r="P1098" s="1" t="s">
        <v>114</v>
      </c>
      <c r="Q1098" s="1" t="s">
        <v>731</v>
      </c>
      <c r="R1098" s="1" t="s">
        <v>5584</v>
      </c>
      <c r="S1098" s="1" t="str">
        <f t="shared" si="35"/>
        <v>MAMANI PASTOR, HERNAN IGNACIO</v>
      </c>
      <c r="T1098" s="1" t="s">
        <v>38</v>
      </c>
      <c r="U1098" s="1" t="s">
        <v>39</v>
      </c>
      <c r="V1098" s="1" t="s">
        <v>40</v>
      </c>
      <c r="W1098" s="1" t="s">
        <v>5585</v>
      </c>
      <c r="X1098" s="3">
        <v>23223</v>
      </c>
      <c r="Y1098" s="1" t="s">
        <v>5586</v>
      </c>
      <c r="Z1098" s="3">
        <v>41913</v>
      </c>
      <c r="AA1098" s="3">
        <v>43373</v>
      </c>
      <c r="AB1098" s="1" t="s">
        <v>41</v>
      </c>
      <c r="AC1098" s="1" t="s">
        <v>42</v>
      </c>
      <c r="AD1098" s="1" t="s">
        <v>43</v>
      </c>
    </row>
    <row r="1099" spans="1:30" x14ac:dyDescent="0.2">
      <c r="A1099" s="1" t="str">
        <f t="shared" si="34"/>
        <v>1113214611E0</v>
      </c>
      <c r="B1099" s="1" t="s">
        <v>28</v>
      </c>
      <c r="C1099" s="1" t="s">
        <v>29</v>
      </c>
      <c r="D1099" s="1" t="s">
        <v>30</v>
      </c>
      <c r="E1099" s="1" t="s">
        <v>31</v>
      </c>
      <c r="F1099" s="1" t="s">
        <v>5579</v>
      </c>
      <c r="G1099" s="1" t="s">
        <v>5580</v>
      </c>
      <c r="H1099" s="1" t="s">
        <v>1183</v>
      </c>
      <c r="I1099" s="1" t="s">
        <v>5581</v>
      </c>
      <c r="J1099" s="1" t="s">
        <v>5587</v>
      </c>
      <c r="K1099" s="1" t="s">
        <v>32</v>
      </c>
      <c r="L1099" s="1" t="s">
        <v>32</v>
      </c>
      <c r="M1099" s="1" t="s">
        <v>45</v>
      </c>
      <c r="N1099" s="1" t="s">
        <v>46</v>
      </c>
      <c r="O1099" s="1" t="s">
        <v>56</v>
      </c>
      <c r="P1099" s="1" t="s">
        <v>77</v>
      </c>
      <c r="Q1099" s="1" t="s">
        <v>366</v>
      </c>
      <c r="R1099" s="1" t="s">
        <v>5588</v>
      </c>
      <c r="S1099" s="1" t="str">
        <f t="shared" si="35"/>
        <v>PONCE ATENCIO, SOFIA EUSTAQUIA</v>
      </c>
      <c r="T1099" s="1" t="s">
        <v>50</v>
      </c>
      <c r="U1099" s="1" t="s">
        <v>51</v>
      </c>
      <c r="V1099" s="1" t="s">
        <v>52</v>
      </c>
      <c r="W1099" s="1" t="s">
        <v>5589</v>
      </c>
      <c r="X1099" s="3">
        <v>22942</v>
      </c>
      <c r="Y1099" s="1" t="s">
        <v>5590</v>
      </c>
      <c r="AB1099" s="1" t="s">
        <v>41</v>
      </c>
      <c r="AC1099" s="1" t="s">
        <v>42</v>
      </c>
      <c r="AD1099" s="1" t="s">
        <v>43</v>
      </c>
    </row>
    <row r="1100" spans="1:30" x14ac:dyDescent="0.2">
      <c r="A1100" s="1" t="str">
        <f t="shared" si="34"/>
        <v>1113214611E2</v>
      </c>
      <c r="B1100" s="1" t="s">
        <v>28</v>
      </c>
      <c r="C1100" s="1" t="s">
        <v>29</v>
      </c>
      <c r="D1100" s="1" t="s">
        <v>30</v>
      </c>
      <c r="E1100" s="1" t="s">
        <v>31</v>
      </c>
      <c r="F1100" s="1" t="s">
        <v>5579</v>
      </c>
      <c r="G1100" s="1" t="s">
        <v>5580</v>
      </c>
      <c r="H1100" s="1" t="s">
        <v>1183</v>
      </c>
      <c r="I1100" s="1" t="s">
        <v>5581</v>
      </c>
      <c r="J1100" s="1" t="s">
        <v>5591</v>
      </c>
      <c r="K1100" s="1" t="s">
        <v>32</v>
      </c>
      <c r="L1100" s="1" t="s">
        <v>32</v>
      </c>
      <c r="M1100" s="1" t="s">
        <v>45</v>
      </c>
      <c r="N1100" s="1" t="s">
        <v>46</v>
      </c>
      <c r="O1100" s="1" t="s">
        <v>5592</v>
      </c>
      <c r="P1100" s="1" t="s">
        <v>125</v>
      </c>
      <c r="Q1100" s="1" t="s">
        <v>5593</v>
      </c>
      <c r="R1100" s="1" t="s">
        <v>398</v>
      </c>
      <c r="S1100" s="1" t="str">
        <f t="shared" si="35"/>
        <v>BELTRAN OLAZABAL, ROSA MARIA</v>
      </c>
      <c r="T1100" s="1" t="s">
        <v>69</v>
      </c>
      <c r="U1100" s="1" t="s">
        <v>51</v>
      </c>
      <c r="V1100" s="1" t="s">
        <v>52</v>
      </c>
      <c r="W1100" s="1" t="s">
        <v>5594</v>
      </c>
      <c r="X1100" s="3">
        <v>27852</v>
      </c>
      <c r="Y1100" s="1" t="s">
        <v>5595</v>
      </c>
      <c r="AB1100" s="1" t="s">
        <v>41</v>
      </c>
      <c r="AC1100" s="1" t="s">
        <v>42</v>
      </c>
      <c r="AD1100" s="1" t="s">
        <v>43</v>
      </c>
    </row>
    <row r="1101" spans="1:30" x14ac:dyDescent="0.2">
      <c r="A1101" s="1" t="str">
        <f t="shared" si="34"/>
        <v>1113214611E4</v>
      </c>
      <c r="B1101" s="1" t="s">
        <v>28</v>
      </c>
      <c r="C1101" s="1" t="s">
        <v>29</v>
      </c>
      <c r="D1101" s="1" t="s">
        <v>30</v>
      </c>
      <c r="E1101" s="1" t="s">
        <v>31</v>
      </c>
      <c r="F1101" s="1" t="s">
        <v>5579</v>
      </c>
      <c r="G1101" s="1" t="s">
        <v>5580</v>
      </c>
      <c r="H1101" s="1" t="s">
        <v>1183</v>
      </c>
      <c r="I1101" s="1" t="s">
        <v>5581</v>
      </c>
      <c r="J1101" s="1" t="s">
        <v>5596</v>
      </c>
      <c r="K1101" s="1" t="s">
        <v>32</v>
      </c>
      <c r="L1101" s="1" t="s">
        <v>32</v>
      </c>
      <c r="M1101" s="1" t="s">
        <v>45</v>
      </c>
      <c r="N1101" s="1" t="s">
        <v>46</v>
      </c>
      <c r="O1101" s="1" t="s">
        <v>56</v>
      </c>
      <c r="P1101" s="1" t="s">
        <v>167</v>
      </c>
      <c r="Q1101" s="1" t="s">
        <v>316</v>
      </c>
      <c r="R1101" s="1" t="s">
        <v>5597</v>
      </c>
      <c r="S1101" s="1" t="str">
        <f t="shared" si="35"/>
        <v>GOMEZ FIGUEROA, EDUARDO MARIO</v>
      </c>
      <c r="T1101" s="1" t="s">
        <v>69</v>
      </c>
      <c r="U1101" s="1" t="s">
        <v>51</v>
      </c>
      <c r="V1101" s="1" t="s">
        <v>52</v>
      </c>
      <c r="W1101" s="1" t="s">
        <v>5598</v>
      </c>
      <c r="X1101" s="3">
        <v>22915</v>
      </c>
      <c r="Y1101" s="1" t="s">
        <v>5599</v>
      </c>
      <c r="AB1101" s="1" t="s">
        <v>41</v>
      </c>
      <c r="AC1101" s="1" t="s">
        <v>42</v>
      </c>
      <c r="AD1101" s="1" t="s">
        <v>43</v>
      </c>
    </row>
    <row r="1102" spans="1:30" x14ac:dyDescent="0.2">
      <c r="A1102" s="1" t="str">
        <f t="shared" si="34"/>
        <v>1113214611E5</v>
      </c>
      <c r="B1102" s="1" t="s">
        <v>28</v>
      </c>
      <c r="C1102" s="1" t="s">
        <v>29</v>
      </c>
      <c r="D1102" s="1" t="s">
        <v>30</v>
      </c>
      <c r="E1102" s="1" t="s">
        <v>31</v>
      </c>
      <c r="F1102" s="1" t="s">
        <v>5579</v>
      </c>
      <c r="G1102" s="1" t="s">
        <v>5580</v>
      </c>
      <c r="H1102" s="1" t="s">
        <v>1183</v>
      </c>
      <c r="I1102" s="1" t="s">
        <v>5581</v>
      </c>
      <c r="J1102" s="1" t="s">
        <v>5600</v>
      </c>
      <c r="K1102" s="1" t="s">
        <v>32</v>
      </c>
      <c r="L1102" s="1" t="s">
        <v>32</v>
      </c>
      <c r="M1102" s="1" t="s">
        <v>45</v>
      </c>
      <c r="N1102" s="1" t="s">
        <v>46</v>
      </c>
      <c r="O1102" s="1" t="s">
        <v>56</v>
      </c>
      <c r="P1102" s="1" t="s">
        <v>114</v>
      </c>
      <c r="Q1102" s="1" t="s">
        <v>415</v>
      </c>
      <c r="R1102" s="1" t="s">
        <v>441</v>
      </c>
      <c r="S1102" s="1" t="str">
        <f t="shared" si="35"/>
        <v>MAMANI HUMPIRI, FELIX</v>
      </c>
      <c r="T1102" s="1" t="s">
        <v>55</v>
      </c>
      <c r="U1102" s="1" t="s">
        <v>51</v>
      </c>
      <c r="V1102" s="1" t="s">
        <v>52</v>
      </c>
      <c r="W1102" s="1" t="s">
        <v>5601</v>
      </c>
      <c r="X1102" s="3">
        <v>20882</v>
      </c>
      <c r="Y1102" s="1" t="s">
        <v>5602</v>
      </c>
      <c r="AB1102" s="1" t="s">
        <v>41</v>
      </c>
      <c r="AC1102" s="1" t="s">
        <v>42</v>
      </c>
      <c r="AD1102" s="1" t="s">
        <v>43</v>
      </c>
    </row>
    <row r="1103" spans="1:30" x14ac:dyDescent="0.2">
      <c r="A1103" s="1" t="str">
        <f t="shared" si="34"/>
        <v>1113214611E6</v>
      </c>
      <c r="B1103" s="1" t="s">
        <v>28</v>
      </c>
      <c r="C1103" s="1" t="s">
        <v>29</v>
      </c>
      <c r="D1103" s="1" t="s">
        <v>30</v>
      </c>
      <c r="E1103" s="1" t="s">
        <v>31</v>
      </c>
      <c r="F1103" s="1" t="s">
        <v>5579</v>
      </c>
      <c r="G1103" s="1" t="s">
        <v>5580</v>
      </c>
      <c r="H1103" s="1" t="s">
        <v>1183</v>
      </c>
      <c r="I1103" s="1" t="s">
        <v>5581</v>
      </c>
      <c r="J1103" s="1" t="s">
        <v>5603</v>
      </c>
      <c r="K1103" s="1" t="s">
        <v>32</v>
      </c>
      <c r="L1103" s="1" t="s">
        <v>32</v>
      </c>
      <c r="M1103" s="1" t="s">
        <v>45</v>
      </c>
      <c r="N1103" s="1" t="s">
        <v>46</v>
      </c>
      <c r="O1103" s="1" t="s">
        <v>56</v>
      </c>
      <c r="P1103" s="1" t="s">
        <v>5604</v>
      </c>
      <c r="Q1103" s="1" t="s">
        <v>455</v>
      </c>
      <c r="R1103" s="1" t="s">
        <v>5605</v>
      </c>
      <c r="S1103" s="1" t="str">
        <f t="shared" si="35"/>
        <v>MONTES RIVAS, DUILIO FREDY</v>
      </c>
      <c r="T1103" s="1" t="s">
        <v>55</v>
      </c>
      <c r="U1103" s="1" t="s">
        <v>51</v>
      </c>
      <c r="V1103" s="1" t="s">
        <v>52</v>
      </c>
      <c r="W1103" s="1" t="s">
        <v>5606</v>
      </c>
      <c r="X1103" s="3">
        <v>25033</v>
      </c>
      <c r="Y1103" s="1" t="s">
        <v>5607</v>
      </c>
      <c r="AB1103" s="1" t="s">
        <v>41</v>
      </c>
      <c r="AC1103" s="1" t="s">
        <v>42</v>
      </c>
      <c r="AD1103" s="1" t="s">
        <v>43</v>
      </c>
    </row>
    <row r="1104" spans="1:30" x14ac:dyDescent="0.2">
      <c r="A1104" s="1" t="str">
        <f t="shared" si="34"/>
        <v>1113214621E1</v>
      </c>
      <c r="B1104" s="1" t="s">
        <v>28</v>
      </c>
      <c r="C1104" s="1" t="s">
        <v>29</v>
      </c>
      <c r="D1104" s="1" t="s">
        <v>30</v>
      </c>
      <c r="E1104" s="1" t="s">
        <v>31</v>
      </c>
      <c r="F1104" s="1" t="s">
        <v>5579</v>
      </c>
      <c r="G1104" s="1" t="s">
        <v>5580</v>
      </c>
      <c r="H1104" s="1" t="s">
        <v>1183</v>
      </c>
      <c r="I1104" s="1" t="s">
        <v>5581</v>
      </c>
      <c r="J1104" s="1" t="s">
        <v>5608</v>
      </c>
      <c r="K1104" s="1" t="s">
        <v>32</v>
      </c>
      <c r="L1104" s="1" t="s">
        <v>32</v>
      </c>
      <c r="M1104" s="1" t="s">
        <v>45</v>
      </c>
      <c r="N1104" s="1" t="s">
        <v>46</v>
      </c>
      <c r="O1104" s="1" t="s">
        <v>56</v>
      </c>
      <c r="P1104" s="1" t="s">
        <v>1128</v>
      </c>
      <c r="Q1104" s="1" t="s">
        <v>1128</v>
      </c>
      <c r="R1104" s="1" t="s">
        <v>785</v>
      </c>
      <c r="S1104" s="1" t="str">
        <f t="shared" si="35"/>
        <v>QUILLA QUILLA, FLORENTINO</v>
      </c>
      <c r="T1104" s="1" t="s">
        <v>63</v>
      </c>
      <c r="U1104" s="1" t="s">
        <v>51</v>
      </c>
      <c r="V1104" s="1" t="s">
        <v>52</v>
      </c>
      <c r="W1104" s="1" t="s">
        <v>5609</v>
      </c>
      <c r="X1104" s="3">
        <v>24761</v>
      </c>
      <c r="Y1104" s="1" t="s">
        <v>5610</v>
      </c>
      <c r="AB1104" s="1" t="s">
        <v>41</v>
      </c>
      <c r="AC1104" s="1" t="s">
        <v>42</v>
      </c>
      <c r="AD1104" s="1" t="s">
        <v>43</v>
      </c>
    </row>
    <row r="1105" spans="1:30" x14ac:dyDescent="0.2">
      <c r="A1105" s="1" t="str">
        <f t="shared" si="34"/>
        <v>1113214621E3</v>
      </c>
      <c r="B1105" s="1" t="s">
        <v>28</v>
      </c>
      <c r="C1105" s="1" t="s">
        <v>29</v>
      </c>
      <c r="D1105" s="1" t="s">
        <v>30</v>
      </c>
      <c r="E1105" s="1" t="s">
        <v>31</v>
      </c>
      <c r="F1105" s="1" t="s">
        <v>5579</v>
      </c>
      <c r="G1105" s="1" t="s">
        <v>5580</v>
      </c>
      <c r="H1105" s="1" t="s">
        <v>1183</v>
      </c>
      <c r="I1105" s="1" t="s">
        <v>5581</v>
      </c>
      <c r="J1105" s="1" t="s">
        <v>5611</v>
      </c>
      <c r="K1105" s="1" t="s">
        <v>32</v>
      </c>
      <c r="L1105" s="1" t="s">
        <v>32</v>
      </c>
      <c r="M1105" s="1" t="s">
        <v>45</v>
      </c>
      <c r="N1105" s="1" t="s">
        <v>46</v>
      </c>
      <c r="O1105" s="1" t="s">
        <v>5612</v>
      </c>
      <c r="P1105" s="1" t="s">
        <v>220</v>
      </c>
      <c r="Q1105" s="1" t="s">
        <v>780</v>
      </c>
      <c r="R1105" s="1" t="s">
        <v>5613</v>
      </c>
      <c r="S1105" s="1" t="str">
        <f t="shared" si="35"/>
        <v>CANO CCOA, HERMENEGILDO</v>
      </c>
      <c r="T1105" s="1" t="s">
        <v>55</v>
      </c>
      <c r="U1105" s="1" t="s">
        <v>51</v>
      </c>
      <c r="V1105" s="1" t="s">
        <v>52</v>
      </c>
      <c r="W1105" s="1" t="s">
        <v>5614</v>
      </c>
      <c r="X1105" s="3">
        <v>23845</v>
      </c>
      <c r="Y1105" s="1" t="s">
        <v>5615</v>
      </c>
      <c r="AB1105" s="1" t="s">
        <v>41</v>
      </c>
      <c r="AC1105" s="1" t="s">
        <v>42</v>
      </c>
      <c r="AD1105" s="1" t="s">
        <v>43</v>
      </c>
    </row>
    <row r="1106" spans="1:30" x14ac:dyDescent="0.2">
      <c r="A1106" s="1" t="str">
        <f t="shared" si="34"/>
        <v>1113214611E8</v>
      </c>
      <c r="B1106" s="1" t="s">
        <v>28</v>
      </c>
      <c r="C1106" s="1" t="s">
        <v>29</v>
      </c>
      <c r="D1106" s="1" t="s">
        <v>30</v>
      </c>
      <c r="E1106" s="1" t="s">
        <v>31</v>
      </c>
      <c r="F1106" s="1" t="s">
        <v>5579</v>
      </c>
      <c r="G1106" s="1" t="s">
        <v>5580</v>
      </c>
      <c r="H1106" s="1" t="s">
        <v>1183</v>
      </c>
      <c r="I1106" s="1" t="s">
        <v>5581</v>
      </c>
      <c r="J1106" s="1" t="s">
        <v>5616</v>
      </c>
      <c r="K1106" s="1" t="s">
        <v>32</v>
      </c>
      <c r="L1106" s="1" t="s">
        <v>84</v>
      </c>
      <c r="M1106" s="1" t="s">
        <v>84</v>
      </c>
      <c r="N1106" s="1" t="s">
        <v>46</v>
      </c>
      <c r="O1106" s="1" t="s">
        <v>56</v>
      </c>
      <c r="P1106" s="1" t="s">
        <v>5617</v>
      </c>
      <c r="Q1106" s="1" t="s">
        <v>233</v>
      </c>
      <c r="R1106" s="1" t="s">
        <v>5618</v>
      </c>
      <c r="S1106" s="1" t="str">
        <f t="shared" si="35"/>
        <v>NUÑES CASTILLO, MARIO ANIBAL</v>
      </c>
      <c r="T1106" s="1" t="s">
        <v>44</v>
      </c>
      <c r="U1106" s="1" t="s">
        <v>51</v>
      </c>
      <c r="V1106" s="1" t="s">
        <v>52</v>
      </c>
      <c r="W1106" s="1" t="s">
        <v>5619</v>
      </c>
      <c r="X1106" s="3">
        <v>23053</v>
      </c>
      <c r="Y1106" s="1" t="s">
        <v>5620</v>
      </c>
      <c r="AB1106" s="1" t="s">
        <v>41</v>
      </c>
      <c r="AC1106" s="1" t="s">
        <v>87</v>
      </c>
      <c r="AD1106" s="1" t="s">
        <v>43</v>
      </c>
    </row>
    <row r="1107" spans="1:30" x14ac:dyDescent="0.2">
      <c r="A1107" s="1" t="str">
        <f t="shared" si="34"/>
        <v>1113214621E2</v>
      </c>
      <c r="B1107" s="1" t="s">
        <v>28</v>
      </c>
      <c r="C1107" s="1" t="s">
        <v>29</v>
      </c>
      <c r="D1107" s="1" t="s">
        <v>30</v>
      </c>
      <c r="E1107" s="1" t="s">
        <v>31</v>
      </c>
      <c r="F1107" s="1" t="s">
        <v>5579</v>
      </c>
      <c r="G1107" s="1" t="s">
        <v>5580</v>
      </c>
      <c r="H1107" s="1" t="s">
        <v>1183</v>
      </c>
      <c r="I1107" s="1" t="s">
        <v>5581</v>
      </c>
      <c r="J1107" s="1" t="s">
        <v>5621</v>
      </c>
      <c r="K1107" s="1" t="s">
        <v>97</v>
      </c>
      <c r="L1107" s="1" t="s">
        <v>788</v>
      </c>
      <c r="M1107" s="1" t="s">
        <v>1659</v>
      </c>
      <c r="N1107" s="1" t="s">
        <v>46</v>
      </c>
      <c r="O1107" s="1" t="s">
        <v>5622</v>
      </c>
      <c r="P1107" s="1" t="s">
        <v>268</v>
      </c>
      <c r="Q1107" s="1" t="s">
        <v>596</v>
      </c>
      <c r="R1107" s="1" t="s">
        <v>5623</v>
      </c>
      <c r="S1107" s="1" t="str">
        <f t="shared" si="35"/>
        <v>MAQUERA GARCIA, NORMA NANCY</v>
      </c>
      <c r="T1107" s="1" t="s">
        <v>202</v>
      </c>
      <c r="U1107" s="1" t="s">
        <v>39</v>
      </c>
      <c r="V1107" s="1" t="s">
        <v>52</v>
      </c>
      <c r="W1107" s="1" t="s">
        <v>5624</v>
      </c>
      <c r="X1107" s="3">
        <v>25135</v>
      </c>
      <c r="Y1107" s="1" t="s">
        <v>5625</v>
      </c>
      <c r="Z1107" s="3">
        <v>42401</v>
      </c>
      <c r="AA1107" s="3">
        <v>42735</v>
      </c>
      <c r="AB1107" s="1" t="s">
        <v>41</v>
      </c>
      <c r="AC1107" s="1" t="s">
        <v>102</v>
      </c>
      <c r="AD1107" s="1" t="s">
        <v>43</v>
      </c>
    </row>
    <row r="1108" spans="1:30" x14ac:dyDescent="0.2">
      <c r="A1108" s="1" t="str">
        <f t="shared" si="34"/>
        <v>1113214611E3</v>
      </c>
      <c r="B1108" s="1" t="s">
        <v>28</v>
      </c>
      <c r="C1108" s="1" t="s">
        <v>29</v>
      </c>
      <c r="D1108" s="1" t="s">
        <v>30</v>
      </c>
      <c r="E1108" s="1" t="s">
        <v>31</v>
      </c>
      <c r="F1108" s="1" t="s">
        <v>5579</v>
      </c>
      <c r="G1108" s="1" t="s">
        <v>5580</v>
      </c>
      <c r="H1108" s="1" t="s">
        <v>1183</v>
      </c>
      <c r="I1108" s="1" t="s">
        <v>5581</v>
      </c>
      <c r="J1108" s="1" t="s">
        <v>5626</v>
      </c>
      <c r="K1108" s="1" t="s">
        <v>97</v>
      </c>
      <c r="L1108" s="1" t="s">
        <v>98</v>
      </c>
      <c r="M1108" s="1" t="s">
        <v>99</v>
      </c>
      <c r="N1108" s="1" t="s">
        <v>46</v>
      </c>
      <c r="O1108" s="1" t="s">
        <v>56</v>
      </c>
      <c r="P1108" s="1" t="s">
        <v>134</v>
      </c>
      <c r="Q1108" s="1" t="s">
        <v>291</v>
      </c>
      <c r="R1108" s="1" t="s">
        <v>5627</v>
      </c>
      <c r="S1108" s="1" t="str">
        <f t="shared" si="35"/>
        <v>FLORES CUTIPA, ERNESTO LUIS</v>
      </c>
      <c r="T1108" s="1" t="s">
        <v>101</v>
      </c>
      <c r="U1108" s="1" t="s">
        <v>39</v>
      </c>
      <c r="V1108" s="1" t="s">
        <v>52</v>
      </c>
      <c r="W1108" s="1" t="s">
        <v>5628</v>
      </c>
      <c r="X1108" s="3">
        <v>22880</v>
      </c>
      <c r="Y1108" s="1" t="s">
        <v>5629</v>
      </c>
      <c r="AB1108" s="1" t="s">
        <v>41</v>
      </c>
      <c r="AC1108" s="1" t="s">
        <v>102</v>
      </c>
      <c r="AD1108" s="1" t="s">
        <v>43</v>
      </c>
    </row>
    <row r="1109" spans="1:30" x14ac:dyDescent="0.2">
      <c r="A1109" s="1" t="str">
        <f t="shared" si="34"/>
        <v>1119214611E8</v>
      </c>
      <c r="B1109" s="1" t="s">
        <v>28</v>
      </c>
      <c r="C1109" s="1" t="s">
        <v>29</v>
      </c>
      <c r="D1109" s="1" t="s">
        <v>30</v>
      </c>
      <c r="E1109" s="1" t="s">
        <v>400</v>
      </c>
      <c r="F1109" s="1" t="s">
        <v>5630</v>
      </c>
      <c r="G1109" s="1" t="s">
        <v>5631</v>
      </c>
      <c r="H1109" s="1" t="s">
        <v>1183</v>
      </c>
      <c r="I1109" s="1" t="s">
        <v>5632</v>
      </c>
      <c r="J1109" s="1" t="s">
        <v>5633</v>
      </c>
      <c r="K1109" s="1" t="s">
        <v>32</v>
      </c>
      <c r="L1109" s="1" t="s">
        <v>33</v>
      </c>
      <c r="M1109" s="1" t="s">
        <v>34</v>
      </c>
      <c r="N1109" s="1" t="s">
        <v>35</v>
      </c>
      <c r="O1109" s="1" t="s">
        <v>5634</v>
      </c>
      <c r="P1109" s="1" t="s">
        <v>320</v>
      </c>
      <c r="Q1109" s="1" t="s">
        <v>168</v>
      </c>
      <c r="R1109" s="1" t="s">
        <v>5635</v>
      </c>
      <c r="S1109" s="1" t="str">
        <f t="shared" si="35"/>
        <v>AGUILAR CHURA, DAVID NOE</v>
      </c>
      <c r="T1109" s="1" t="s">
        <v>63</v>
      </c>
      <c r="U1109" s="1" t="s">
        <v>39</v>
      </c>
      <c r="V1109" s="1" t="s">
        <v>112</v>
      </c>
      <c r="W1109" s="1" t="s">
        <v>5636</v>
      </c>
      <c r="X1109" s="3">
        <v>26427</v>
      </c>
      <c r="Y1109" s="1" t="s">
        <v>5637</v>
      </c>
      <c r="Z1109" s="3">
        <v>42064</v>
      </c>
      <c r="AA1109" s="3">
        <v>43524</v>
      </c>
      <c r="AB1109" s="1" t="s">
        <v>41</v>
      </c>
      <c r="AC1109" s="1" t="s">
        <v>42</v>
      </c>
      <c r="AD1109" s="1" t="s">
        <v>43</v>
      </c>
    </row>
    <row r="1110" spans="1:30" x14ac:dyDescent="0.2">
      <c r="A1110" s="1" t="str">
        <f t="shared" si="34"/>
        <v>1119214611E5</v>
      </c>
      <c r="B1110" s="1" t="s">
        <v>28</v>
      </c>
      <c r="C1110" s="1" t="s">
        <v>29</v>
      </c>
      <c r="D1110" s="1" t="s">
        <v>30</v>
      </c>
      <c r="E1110" s="1" t="s">
        <v>400</v>
      </c>
      <c r="F1110" s="1" t="s">
        <v>5630</v>
      </c>
      <c r="G1110" s="1" t="s">
        <v>5631</v>
      </c>
      <c r="H1110" s="1" t="s">
        <v>1183</v>
      </c>
      <c r="I1110" s="1" t="s">
        <v>5632</v>
      </c>
      <c r="J1110" s="1" t="s">
        <v>5638</v>
      </c>
      <c r="K1110" s="1" t="s">
        <v>32</v>
      </c>
      <c r="L1110" s="1" t="s">
        <v>32</v>
      </c>
      <c r="M1110" s="1" t="s">
        <v>45</v>
      </c>
      <c r="N1110" s="1" t="s">
        <v>46</v>
      </c>
      <c r="O1110" s="1" t="s">
        <v>56</v>
      </c>
      <c r="P1110" s="1" t="s">
        <v>1015</v>
      </c>
      <c r="Q1110" s="1" t="s">
        <v>146</v>
      </c>
      <c r="R1110" s="1" t="s">
        <v>516</v>
      </c>
      <c r="S1110" s="1" t="str">
        <f t="shared" si="35"/>
        <v>HUACASI GONZALES, ADELA</v>
      </c>
      <c r="T1110" s="1" t="s">
        <v>50</v>
      </c>
      <c r="U1110" s="1" t="s">
        <v>51</v>
      </c>
      <c r="V1110" s="1" t="s">
        <v>52</v>
      </c>
      <c r="W1110" s="1" t="s">
        <v>5639</v>
      </c>
      <c r="X1110" s="3">
        <v>21980</v>
      </c>
      <c r="Y1110" s="1" t="s">
        <v>5640</v>
      </c>
      <c r="AB1110" s="1" t="s">
        <v>41</v>
      </c>
      <c r="AC1110" s="1" t="s">
        <v>42</v>
      </c>
      <c r="AD1110" s="1" t="s">
        <v>43</v>
      </c>
    </row>
    <row r="1111" spans="1:30" x14ac:dyDescent="0.2">
      <c r="A1111" s="1" t="str">
        <f t="shared" si="34"/>
        <v>1119214611E6</v>
      </c>
      <c r="B1111" s="1" t="s">
        <v>28</v>
      </c>
      <c r="C1111" s="1" t="s">
        <v>29</v>
      </c>
      <c r="D1111" s="1" t="s">
        <v>30</v>
      </c>
      <c r="E1111" s="1" t="s">
        <v>400</v>
      </c>
      <c r="F1111" s="1" t="s">
        <v>5630</v>
      </c>
      <c r="G1111" s="1" t="s">
        <v>5631</v>
      </c>
      <c r="H1111" s="1" t="s">
        <v>1183</v>
      </c>
      <c r="I1111" s="1" t="s">
        <v>5632</v>
      </c>
      <c r="J1111" s="1" t="s">
        <v>5641</v>
      </c>
      <c r="K1111" s="1" t="s">
        <v>32</v>
      </c>
      <c r="L1111" s="1" t="s">
        <v>32</v>
      </c>
      <c r="M1111" s="1" t="s">
        <v>45</v>
      </c>
      <c r="N1111" s="1" t="s">
        <v>46</v>
      </c>
      <c r="O1111" s="1" t="s">
        <v>5642</v>
      </c>
      <c r="P1111" s="1" t="s">
        <v>744</v>
      </c>
      <c r="Q1111" s="1" t="s">
        <v>83</v>
      </c>
      <c r="R1111" s="1" t="s">
        <v>5643</v>
      </c>
      <c r="S1111" s="1" t="str">
        <f t="shared" si="35"/>
        <v>CONDEMAYTA CONDORI, ANGEL OSWALDO</v>
      </c>
      <c r="T1111" s="1" t="s">
        <v>69</v>
      </c>
      <c r="U1111" s="1" t="s">
        <v>51</v>
      </c>
      <c r="V1111" s="1" t="s">
        <v>52</v>
      </c>
      <c r="W1111" s="1" t="s">
        <v>5644</v>
      </c>
      <c r="X1111" s="3">
        <v>25126</v>
      </c>
      <c r="Y1111" s="1" t="s">
        <v>5645</v>
      </c>
      <c r="AB1111" s="1" t="s">
        <v>41</v>
      </c>
      <c r="AC1111" s="1" t="s">
        <v>42</v>
      </c>
      <c r="AD1111" s="1" t="s">
        <v>43</v>
      </c>
    </row>
    <row r="1112" spans="1:30" x14ac:dyDescent="0.2">
      <c r="A1112" s="1" t="str">
        <f t="shared" si="34"/>
        <v>1119214611E7</v>
      </c>
      <c r="B1112" s="1" t="s">
        <v>28</v>
      </c>
      <c r="C1112" s="1" t="s">
        <v>29</v>
      </c>
      <c r="D1112" s="1" t="s">
        <v>30</v>
      </c>
      <c r="E1112" s="1" t="s">
        <v>400</v>
      </c>
      <c r="F1112" s="1" t="s">
        <v>5630</v>
      </c>
      <c r="G1112" s="1" t="s">
        <v>5631</v>
      </c>
      <c r="H1112" s="1" t="s">
        <v>1183</v>
      </c>
      <c r="I1112" s="1" t="s">
        <v>5632</v>
      </c>
      <c r="J1112" s="1" t="s">
        <v>5646</v>
      </c>
      <c r="K1112" s="1" t="s">
        <v>32</v>
      </c>
      <c r="L1112" s="1" t="s">
        <v>32</v>
      </c>
      <c r="M1112" s="1" t="s">
        <v>45</v>
      </c>
      <c r="N1112" s="1" t="s">
        <v>46</v>
      </c>
      <c r="O1112" s="1" t="s">
        <v>56</v>
      </c>
      <c r="P1112" s="1" t="s">
        <v>5647</v>
      </c>
      <c r="Q1112" s="1" t="s">
        <v>228</v>
      </c>
      <c r="R1112" s="1" t="s">
        <v>5648</v>
      </c>
      <c r="S1112" s="1" t="str">
        <f t="shared" si="35"/>
        <v>OLIVA PALACIOS, ELIA</v>
      </c>
      <c r="T1112" s="1" t="s">
        <v>55</v>
      </c>
      <c r="U1112" s="1" t="s">
        <v>51</v>
      </c>
      <c r="V1112" s="1" t="s">
        <v>52</v>
      </c>
      <c r="W1112" s="1" t="s">
        <v>5649</v>
      </c>
      <c r="X1112" s="3">
        <v>22455</v>
      </c>
      <c r="Y1112" s="1" t="s">
        <v>5650</v>
      </c>
      <c r="AB1112" s="1" t="s">
        <v>41</v>
      </c>
      <c r="AC1112" s="1" t="s">
        <v>42</v>
      </c>
      <c r="AD1112" s="1" t="s">
        <v>43</v>
      </c>
    </row>
    <row r="1113" spans="1:30" x14ac:dyDescent="0.2">
      <c r="A1113" s="1" t="str">
        <f t="shared" si="34"/>
        <v>1161214711E5</v>
      </c>
      <c r="B1113" s="1" t="s">
        <v>28</v>
      </c>
      <c r="C1113" s="1" t="s">
        <v>29</v>
      </c>
      <c r="D1113" s="1" t="s">
        <v>30</v>
      </c>
      <c r="E1113" s="1" t="s">
        <v>400</v>
      </c>
      <c r="F1113" s="1" t="s">
        <v>5630</v>
      </c>
      <c r="G1113" s="1" t="s">
        <v>5631</v>
      </c>
      <c r="H1113" s="1" t="s">
        <v>1183</v>
      </c>
      <c r="I1113" s="1" t="s">
        <v>5632</v>
      </c>
      <c r="J1113" s="1" t="s">
        <v>5651</v>
      </c>
      <c r="K1113" s="1" t="s">
        <v>32</v>
      </c>
      <c r="L1113" s="1" t="s">
        <v>32</v>
      </c>
      <c r="M1113" s="1" t="s">
        <v>45</v>
      </c>
      <c r="N1113" s="1" t="s">
        <v>46</v>
      </c>
      <c r="O1113" s="1" t="s">
        <v>5652</v>
      </c>
      <c r="P1113" s="1" t="s">
        <v>61</v>
      </c>
      <c r="Q1113" s="1" t="s">
        <v>291</v>
      </c>
      <c r="R1113" s="1" t="s">
        <v>4966</v>
      </c>
      <c r="S1113" s="1" t="str">
        <f t="shared" si="35"/>
        <v>VILCA CUTIPA, SATURNINO</v>
      </c>
      <c r="T1113" s="1" t="s">
        <v>69</v>
      </c>
      <c r="U1113" s="1" t="s">
        <v>51</v>
      </c>
      <c r="V1113" s="1" t="s">
        <v>52</v>
      </c>
      <c r="W1113" s="1" t="s">
        <v>5653</v>
      </c>
      <c r="X1113" s="3">
        <v>25998</v>
      </c>
      <c r="Y1113" s="1" t="s">
        <v>5654</v>
      </c>
      <c r="AB1113" s="1" t="s">
        <v>41</v>
      </c>
      <c r="AC1113" s="1" t="s">
        <v>42</v>
      </c>
      <c r="AD1113" s="1" t="s">
        <v>43</v>
      </c>
    </row>
    <row r="1114" spans="1:30" x14ac:dyDescent="0.2">
      <c r="A1114" s="1" t="str">
        <f t="shared" si="34"/>
        <v>CD1E14801313</v>
      </c>
      <c r="B1114" s="1" t="s">
        <v>28</v>
      </c>
      <c r="C1114" s="1" t="s">
        <v>29</v>
      </c>
      <c r="D1114" s="1" t="s">
        <v>30</v>
      </c>
      <c r="E1114" s="1" t="s">
        <v>400</v>
      </c>
      <c r="F1114" s="1" t="s">
        <v>5630</v>
      </c>
      <c r="G1114" s="1" t="s">
        <v>5631</v>
      </c>
      <c r="H1114" s="1" t="s">
        <v>1183</v>
      </c>
      <c r="I1114" s="1" t="s">
        <v>5632</v>
      </c>
      <c r="J1114" s="1" t="s">
        <v>5655</v>
      </c>
      <c r="K1114" s="1" t="s">
        <v>32</v>
      </c>
      <c r="L1114" s="1" t="s">
        <v>32</v>
      </c>
      <c r="M1114" s="1" t="s">
        <v>45</v>
      </c>
      <c r="N1114" s="1" t="s">
        <v>66</v>
      </c>
      <c r="O1114" s="1" t="s">
        <v>2995</v>
      </c>
      <c r="P1114" s="1" t="s">
        <v>491</v>
      </c>
      <c r="Q1114" s="1" t="s">
        <v>203</v>
      </c>
      <c r="R1114" s="1" t="s">
        <v>5656</v>
      </c>
      <c r="S1114" s="1" t="str">
        <f t="shared" si="35"/>
        <v>VILLASANTE APAZA, WILFREDO ALBERTO</v>
      </c>
      <c r="T1114" s="1" t="s">
        <v>69</v>
      </c>
      <c r="U1114" s="1" t="s">
        <v>948</v>
      </c>
      <c r="V1114" s="1" t="s">
        <v>52</v>
      </c>
      <c r="W1114" s="1" t="s">
        <v>5657</v>
      </c>
      <c r="X1114" s="3">
        <v>26158</v>
      </c>
      <c r="Y1114" s="1" t="s">
        <v>5658</v>
      </c>
      <c r="Z1114" s="3">
        <v>42795</v>
      </c>
      <c r="AA1114" s="3">
        <v>43100</v>
      </c>
      <c r="AB1114" s="1" t="s">
        <v>3000</v>
      </c>
      <c r="AC1114" s="1" t="s">
        <v>71</v>
      </c>
      <c r="AD1114" s="1" t="s">
        <v>43</v>
      </c>
    </row>
    <row r="1115" spans="1:30" x14ac:dyDescent="0.2">
      <c r="A1115" s="1" t="str">
        <f t="shared" si="34"/>
        <v>CD1E16801313</v>
      </c>
      <c r="B1115" s="1" t="s">
        <v>28</v>
      </c>
      <c r="C1115" s="1" t="s">
        <v>29</v>
      </c>
      <c r="D1115" s="1" t="s">
        <v>30</v>
      </c>
      <c r="E1115" s="1" t="s">
        <v>400</v>
      </c>
      <c r="F1115" s="1" t="s">
        <v>5630</v>
      </c>
      <c r="G1115" s="1" t="s">
        <v>5631</v>
      </c>
      <c r="H1115" s="1" t="s">
        <v>1183</v>
      </c>
      <c r="I1115" s="1" t="s">
        <v>5632</v>
      </c>
      <c r="J1115" s="1" t="s">
        <v>5659</v>
      </c>
      <c r="K1115" s="1" t="s">
        <v>32</v>
      </c>
      <c r="L1115" s="1" t="s">
        <v>32</v>
      </c>
      <c r="M1115" s="1" t="s">
        <v>45</v>
      </c>
      <c r="N1115" s="1" t="s">
        <v>66</v>
      </c>
      <c r="O1115" s="1" t="s">
        <v>2995</v>
      </c>
      <c r="P1115" s="1" t="s">
        <v>193</v>
      </c>
      <c r="Q1115" s="1" t="s">
        <v>178</v>
      </c>
      <c r="R1115" s="1" t="s">
        <v>239</v>
      </c>
      <c r="S1115" s="1" t="str">
        <f t="shared" si="35"/>
        <v>GARNICA MORALES, OSWALDO</v>
      </c>
      <c r="T1115" s="1" t="s">
        <v>69</v>
      </c>
      <c r="U1115" s="1" t="s">
        <v>948</v>
      </c>
      <c r="V1115" s="1" t="s">
        <v>52</v>
      </c>
      <c r="W1115" s="1" t="s">
        <v>5660</v>
      </c>
      <c r="X1115" s="3">
        <v>25055</v>
      </c>
      <c r="Y1115" s="1" t="s">
        <v>5661</v>
      </c>
      <c r="Z1115" s="3">
        <v>42795</v>
      </c>
      <c r="AA1115" s="3">
        <v>43100</v>
      </c>
      <c r="AB1115" s="1" t="s">
        <v>3000</v>
      </c>
      <c r="AC1115" s="1" t="s">
        <v>71</v>
      </c>
      <c r="AD1115" s="1" t="s">
        <v>43</v>
      </c>
    </row>
    <row r="1116" spans="1:30" x14ac:dyDescent="0.2">
      <c r="A1116" s="1" t="str">
        <f t="shared" si="34"/>
        <v>CD1E17801313</v>
      </c>
      <c r="B1116" s="1" t="s">
        <v>28</v>
      </c>
      <c r="C1116" s="1" t="s">
        <v>29</v>
      </c>
      <c r="D1116" s="1" t="s">
        <v>30</v>
      </c>
      <c r="E1116" s="1" t="s">
        <v>400</v>
      </c>
      <c r="F1116" s="1" t="s">
        <v>5630</v>
      </c>
      <c r="G1116" s="1" t="s">
        <v>5631</v>
      </c>
      <c r="H1116" s="1" t="s">
        <v>1183</v>
      </c>
      <c r="I1116" s="1" t="s">
        <v>5632</v>
      </c>
      <c r="J1116" s="1" t="s">
        <v>5662</v>
      </c>
      <c r="K1116" s="1" t="s">
        <v>32</v>
      </c>
      <c r="L1116" s="1" t="s">
        <v>32</v>
      </c>
      <c r="M1116" s="1" t="s">
        <v>45</v>
      </c>
      <c r="N1116" s="1" t="s">
        <v>66</v>
      </c>
      <c r="O1116" s="1" t="s">
        <v>2995</v>
      </c>
      <c r="P1116" s="1" t="s">
        <v>203</v>
      </c>
      <c r="Q1116" s="1" t="s">
        <v>722</v>
      </c>
      <c r="R1116" s="1" t="s">
        <v>974</v>
      </c>
      <c r="S1116" s="1" t="str">
        <f t="shared" si="35"/>
        <v>APAZA ANDRADE, JUAN CARLOS</v>
      </c>
      <c r="T1116" s="1" t="s">
        <v>69</v>
      </c>
      <c r="U1116" s="1" t="s">
        <v>5571</v>
      </c>
      <c r="V1116" s="1" t="s">
        <v>52</v>
      </c>
      <c r="W1116" s="1" t="s">
        <v>5663</v>
      </c>
      <c r="X1116" s="3">
        <v>31223</v>
      </c>
      <c r="Y1116" s="1" t="s">
        <v>5664</v>
      </c>
      <c r="Z1116" s="3">
        <v>42816</v>
      </c>
      <c r="AA1116" s="3">
        <v>43100</v>
      </c>
      <c r="AB1116" s="1" t="s">
        <v>3000</v>
      </c>
      <c r="AC1116" s="1" t="s">
        <v>71</v>
      </c>
      <c r="AD1116" s="1" t="s">
        <v>43</v>
      </c>
    </row>
    <row r="1117" spans="1:30" x14ac:dyDescent="0.2">
      <c r="A1117" s="1" t="str">
        <f t="shared" si="34"/>
        <v>1152212411E4</v>
      </c>
      <c r="B1117" s="1" t="s">
        <v>409</v>
      </c>
      <c r="C1117" s="1" t="s">
        <v>29</v>
      </c>
      <c r="D1117" s="1" t="s">
        <v>30</v>
      </c>
      <c r="E1117" s="1" t="s">
        <v>31</v>
      </c>
      <c r="F1117" s="1" t="s">
        <v>5665</v>
      </c>
      <c r="G1117" s="1" t="s">
        <v>5666</v>
      </c>
      <c r="H1117" s="1" t="s">
        <v>1183</v>
      </c>
      <c r="I1117" s="1" t="s">
        <v>5667</v>
      </c>
      <c r="J1117" s="1" t="s">
        <v>5668</v>
      </c>
      <c r="K1117" s="1" t="s">
        <v>32</v>
      </c>
      <c r="L1117" s="1" t="s">
        <v>33</v>
      </c>
      <c r="M1117" s="1" t="s">
        <v>776</v>
      </c>
      <c r="N1117" s="1" t="s">
        <v>35</v>
      </c>
      <c r="O1117" s="1" t="s">
        <v>5669</v>
      </c>
      <c r="P1117" s="1" t="s">
        <v>269</v>
      </c>
      <c r="Q1117" s="1" t="s">
        <v>453</v>
      </c>
      <c r="R1117" s="1" t="s">
        <v>5670</v>
      </c>
      <c r="S1117" s="1" t="str">
        <f t="shared" si="35"/>
        <v>CALDERON AROAPAZA, OLIVER LUIS</v>
      </c>
      <c r="T1117" s="1" t="s">
        <v>63</v>
      </c>
      <c r="U1117" s="1" t="s">
        <v>39</v>
      </c>
      <c r="V1117" s="1" t="s">
        <v>171</v>
      </c>
      <c r="W1117" s="1" t="s">
        <v>5671</v>
      </c>
      <c r="X1117" s="3">
        <v>24709</v>
      </c>
      <c r="Y1117" s="1" t="s">
        <v>5672</v>
      </c>
      <c r="Z1117" s="3">
        <v>42779</v>
      </c>
      <c r="AA1117" s="3">
        <v>44239</v>
      </c>
      <c r="AB1117" s="1" t="s">
        <v>41</v>
      </c>
      <c r="AC1117" s="1" t="s">
        <v>42</v>
      </c>
      <c r="AD1117" s="1" t="s">
        <v>43</v>
      </c>
    </row>
    <row r="1118" spans="1:30" x14ac:dyDescent="0.2">
      <c r="A1118" s="1" t="str">
        <f t="shared" si="34"/>
        <v>1161114721E7</v>
      </c>
      <c r="B1118" s="1" t="s">
        <v>409</v>
      </c>
      <c r="C1118" s="1" t="s">
        <v>29</v>
      </c>
      <c r="D1118" s="1" t="s">
        <v>30</v>
      </c>
      <c r="E1118" s="1" t="s">
        <v>31</v>
      </c>
      <c r="F1118" s="1" t="s">
        <v>5665</v>
      </c>
      <c r="G1118" s="1" t="s">
        <v>5666</v>
      </c>
      <c r="H1118" s="1" t="s">
        <v>1183</v>
      </c>
      <c r="I1118" s="1" t="s">
        <v>5667</v>
      </c>
      <c r="J1118" s="1" t="s">
        <v>5673</v>
      </c>
      <c r="K1118" s="1" t="s">
        <v>32</v>
      </c>
      <c r="L1118" s="1" t="s">
        <v>33</v>
      </c>
      <c r="M1118" s="1" t="s">
        <v>34</v>
      </c>
      <c r="N1118" s="1" t="s">
        <v>35</v>
      </c>
      <c r="O1118" s="1" t="s">
        <v>5674</v>
      </c>
      <c r="P1118" s="1" t="s">
        <v>140</v>
      </c>
      <c r="Q1118" s="1" t="s">
        <v>232</v>
      </c>
      <c r="R1118" s="1" t="s">
        <v>2435</v>
      </c>
      <c r="S1118" s="1" t="str">
        <f t="shared" si="35"/>
        <v>VELASQUEZ PARI, FREDDY</v>
      </c>
      <c r="T1118" s="1" t="s">
        <v>63</v>
      </c>
      <c r="U1118" s="1" t="s">
        <v>39</v>
      </c>
      <c r="V1118" s="1" t="s">
        <v>112</v>
      </c>
      <c r="W1118" s="1" t="s">
        <v>5675</v>
      </c>
      <c r="X1118" s="3">
        <v>25590</v>
      </c>
      <c r="Y1118" s="1" t="s">
        <v>5676</v>
      </c>
      <c r="Z1118" s="3">
        <v>42064</v>
      </c>
      <c r="AA1118" s="3">
        <v>43524</v>
      </c>
      <c r="AB1118" s="1" t="s">
        <v>41</v>
      </c>
      <c r="AC1118" s="1" t="s">
        <v>42</v>
      </c>
      <c r="AD1118" s="1" t="s">
        <v>43</v>
      </c>
    </row>
    <row r="1119" spans="1:30" x14ac:dyDescent="0.2">
      <c r="A1119" s="1" t="str">
        <f t="shared" si="34"/>
        <v>1161114731E2</v>
      </c>
      <c r="B1119" s="1" t="s">
        <v>409</v>
      </c>
      <c r="C1119" s="1" t="s">
        <v>29</v>
      </c>
      <c r="D1119" s="1" t="s">
        <v>30</v>
      </c>
      <c r="E1119" s="1" t="s">
        <v>31</v>
      </c>
      <c r="F1119" s="1" t="s">
        <v>5665</v>
      </c>
      <c r="G1119" s="1" t="s">
        <v>5666</v>
      </c>
      <c r="H1119" s="1" t="s">
        <v>1183</v>
      </c>
      <c r="I1119" s="1" t="s">
        <v>5667</v>
      </c>
      <c r="J1119" s="1" t="s">
        <v>5677</v>
      </c>
      <c r="K1119" s="1" t="s">
        <v>32</v>
      </c>
      <c r="L1119" s="1" t="s">
        <v>1326</v>
      </c>
      <c r="M1119" s="1" t="s">
        <v>1327</v>
      </c>
      <c r="N1119" s="1" t="s">
        <v>765</v>
      </c>
      <c r="O1119" s="1" t="s">
        <v>5678</v>
      </c>
      <c r="P1119" s="1" t="s">
        <v>520</v>
      </c>
      <c r="Q1119" s="1" t="s">
        <v>198</v>
      </c>
      <c r="R1119" s="1" t="s">
        <v>648</v>
      </c>
      <c r="S1119" s="1" t="str">
        <f t="shared" si="35"/>
        <v>CAHUI PANCA, ROBERTO</v>
      </c>
      <c r="T1119" s="1" t="s">
        <v>38</v>
      </c>
      <c r="U1119" s="1" t="s">
        <v>39</v>
      </c>
      <c r="V1119" s="1" t="s">
        <v>52</v>
      </c>
      <c r="W1119" s="1" t="s">
        <v>5679</v>
      </c>
      <c r="X1119" s="3">
        <v>24223</v>
      </c>
      <c r="Y1119" s="1" t="s">
        <v>5680</v>
      </c>
      <c r="Z1119" s="3">
        <v>42795</v>
      </c>
      <c r="AA1119" s="3">
        <v>43100</v>
      </c>
      <c r="AB1119" s="1" t="s">
        <v>41</v>
      </c>
      <c r="AC1119" s="1" t="s">
        <v>42</v>
      </c>
      <c r="AD1119" s="1" t="s">
        <v>43</v>
      </c>
    </row>
    <row r="1120" spans="1:30" x14ac:dyDescent="0.2">
      <c r="A1120" s="1" t="str">
        <f t="shared" si="34"/>
        <v>1161114711E2</v>
      </c>
      <c r="B1120" s="1" t="s">
        <v>409</v>
      </c>
      <c r="C1120" s="1" t="s">
        <v>29</v>
      </c>
      <c r="D1120" s="1" t="s">
        <v>30</v>
      </c>
      <c r="E1120" s="1" t="s">
        <v>31</v>
      </c>
      <c r="F1120" s="1" t="s">
        <v>5665</v>
      </c>
      <c r="G1120" s="1" t="s">
        <v>5666</v>
      </c>
      <c r="H1120" s="1" t="s">
        <v>1183</v>
      </c>
      <c r="I1120" s="1" t="s">
        <v>5667</v>
      </c>
      <c r="J1120" s="1" t="s">
        <v>5681</v>
      </c>
      <c r="K1120" s="1" t="s">
        <v>32</v>
      </c>
      <c r="L1120" s="1" t="s">
        <v>32</v>
      </c>
      <c r="M1120" s="1" t="s">
        <v>45</v>
      </c>
      <c r="N1120" s="1" t="s">
        <v>46</v>
      </c>
      <c r="O1120" s="1" t="s">
        <v>56</v>
      </c>
      <c r="P1120" s="1" t="s">
        <v>320</v>
      </c>
      <c r="Q1120" s="1" t="s">
        <v>146</v>
      </c>
      <c r="R1120" s="1" t="s">
        <v>5682</v>
      </c>
      <c r="S1120" s="1" t="str">
        <f t="shared" si="35"/>
        <v>AGUILAR GONZALES, AREMIA</v>
      </c>
      <c r="T1120" s="1" t="s">
        <v>50</v>
      </c>
      <c r="U1120" s="1" t="s">
        <v>51</v>
      </c>
      <c r="V1120" s="1" t="s">
        <v>52</v>
      </c>
      <c r="W1120" s="1" t="s">
        <v>5683</v>
      </c>
      <c r="X1120" s="3">
        <v>21574</v>
      </c>
      <c r="Y1120" s="1" t="s">
        <v>5684</v>
      </c>
      <c r="AB1120" s="1" t="s">
        <v>41</v>
      </c>
      <c r="AC1120" s="1" t="s">
        <v>42</v>
      </c>
      <c r="AD1120" s="1" t="s">
        <v>43</v>
      </c>
    </row>
    <row r="1121" spans="1:30" x14ac:dyDescent="0.2">
      <c r="A1121" s="1" t="str">
        <f t="shared" si="34"/>
        <v>1161114711E3</v>
      </c>
      <c r="B1121" s="1" t="s">
        <v>409</v>
      </c>
      <c r="C1121" s="1" t="s">
        <v>29</v>
      </c>
      <c r="D1121" s="1" t="s">
        <v>30</v>
      </c>
      <c r="E1121" s="1" t="s">
        <v>31</v>
      </c>
      <c r="F1121" s="1" t="s">
        <v>5665</v>
      </c>
      <c r="G1121" s="1" t="s">
        <v>5666</v>
      </c>
      <c r="H1121" s="1" t="s">
        <v>1183</v>
      </c>
      <c r="I1121" s="1" t="s">
        <v>5667</v>
      </c>
      <c r="J1121" s="1" t="s">
        <v>5685</v>
      </c>
      <c r="K1121" s="1" t="s">
        <v>32</v>
      </c>
      <c r="L1121" s="1" t="s">
        <v>32</v>
      </c>
      <c r="M1121" s="1" t="s">
        <v>45</v>
      </c>
      <c r="N1121" s="1" t="s">
        <v>46</v>
      </c>
      <c r="O1121" s="1" t="s">
        <v>5686</v>
      </c>
      <c r="P1121" s="1" t="s">
        <v>121</v>
      </c>
      <c r="Q1121" s="1" t="s">
        <v>82</v>
      </c>
      <c r="R1121" s="1" t="s">
        <v>5687</v>
      </c>
      <c r="S1121" s="1" t="str">
        <f t="shared" si="35"/>
        <v>PAREDES QUISPE, JOSE EFRAIN</v>
      </c>
      <c r="T1121" s="1" t="s">
        <v>50</v>
      </c>
      <c r="U1121" s="1" t="s">
        <v>51</v>
      </c>
      <c r="V1121" s="1" t="s">
        <v>52</v>
      </c>
      <c r="W1121" s="1" t="s">
        <v>5688</v>
      </c>
      <c r="X1121" s="3">
        <v>22848</v>
      </c>
      <c r="Y1121" s="1" t="s">
        <v>5689</v>
      </c>
      <c r="AB1121" s="1" t="s">
        <v>41</v>
      </c>
      <c r="AC1121" s="1" t="s">
        <v>42</v>
      </c>
      <c r="AD1121" s="1" t="s">
        <v>43</v>
      </c>
    </row>
    <row r="1122" spans="1:30" x14ac:dyDescent="0.2">
      <c r="A1122" s="1" t="str">
        <f t="shared" si="34"/>
        <v>1161114711E6</v>
      </c>
      <c r="B1122" s="1" t="s">
        <v>409</v>
      </c>
      <c r="C1122" s="1" t="s">
        <v>29</v>
      </c>
      <c r="D1122" s="1" t="s">
        <v>30</v>
      </c>
      <c r="E1122" s="1" t="s">
        <v>31</v>
      </c>
      <c r="F1122" s="1" t="s">
        <v>5665</v>
      </c>
      <c r="G1122" s="1" t="s">
        <v>5666</v>
      </c>
      <c r="H1122" s="1" t="s">
        <v>1183</v>
      </c>
      <c r="I1122" s="1" t="s">
        <v>5667</v>
      </c>
      <c r="J1122" s="1" t="s">
        <v>5690</v>
      </c>
      <c r="K1122" s="1" t="s">
        <v>32</v>
      </c>
      <c r="L1122" s="1" t="s">
        <v>32</v>
      </c>
      <c r="M1122" s="1" t="s">
        <v>45</v>
      </c>
      <c r="N1122" s="1" t="s">
        <v>46</v>
      </c>
      <c r="O1122" s="1" t="s">
        <v>56</v>
      </c>
      <c r="P1122" s="1" t="s">
        <v>417</v>
      </c>
      <c r="Q1122" s="1" t="s">
        <v>82</v>
      </c>
      <c r="R1122" s="1" t="s">
        <v>970</v>
      </c>
      <c r="S1122" s="1" t="str">
        <f t="shared" si="35"/>
        <v>BARRIENTOS QUISPE, JAIME</v>
      </c>
      <c r="T1122" s="1" t="s">
        <v>55</v>
      </c>
      <c r="U1122" s="1" t="s">
        <v>51</v>
      </c>
      <c r="V1122" s="1" t="s">
        <v>325</v>
      </c>
      <c r="W1122" s="1" t="s">
        <v>5691</v>
      </c>
      <c r="X1122" s="3">
        <v>23657</v>
      </c>
      <c r="Y1122" s="1" t="s">
        <v>5692</v>
      </c>
      <c r="Z1122" s="3">
        <v>42917</v>
      </c>
      <c r="AA1122" s="3">
        <v>42947</v>
      </c>
      <c r="AB1122" s="1" t="s">
        <v>41</v>
      </c>
      <c r="AC1122" s="1" t="s">
        <v>42</v>
      </c>
      <c r="AD1122" s="1" t="s">
        <v>43</v>
      </c>
    </row>
    <row r="1123" spans="1:30" x14ac:dyDescent="0.2">
      <c r="A1123" s="1" t="str">
        <f t="shared" si="34"/>
        <v>1161114711E6</v>
      </c>
      <c r="B1123" s="1" t="s">
        <v>409</v>
      </c>
      <c r="C1123" s="1" t="s">
        <v>29</v>
      </c>
      <c r="D1123" s="1" t="s">
        <v>30</v>
      </c>
      <c r="E1123" s="1" t="s">
        <v>31</v>
      </c>
      <c r="F1123" s="1" t="s">
        <v>5665</v>
      </c>
      <c r="G1123" s="1" t="s">
        <v>5666</v>
      </c>
      <c r="H1123" s="1" t="s">
        <v>1183</v>
      </c>
      <c r="I1123" s="1" t="s">
        <v>5667</v>
      </c>
      <c r="J1123" s="1" t="s">
        <v>5690</v>
      </c>
      <c r="K1123" s="1" t="s">
        <v>32</v>
      </c>
      <c r="L1123" s="1" t="s">
        <v>32</v>
      </c>
      <c r="M1123" s="1" t="s">
        <v>45</v>
      </c>
      <c r="N1123" s="1" t="s">
        <v>66</v>
      </c>
      <c r="O1123" s="1" t="s">
        <v>5693</v>
      </c>
      <c r="P1123" s="1" t="s">
        <v>342</v>
      </c>
      <c r="Q1123" s="1" t="s">
        <v>1070</v>
      </c>
      <c r="R1123" s="1" t="s">
        <v>994</v>
      </c>
      <c r="S1123" s="1" t="str">
        <f t="shared" si="35"/>
        <v>CALISAYA CCOSI, YANET</v>
      </c>
      <c r="T1123" s="1" t="s">
        <v>69</v>
      </c>
      <c r="U1123" s="1" t="s">
        <v>51</v>
      </c>
      <c r="V1123" s="1" t="s">
        <v>52</v>
      </c>
      <c r="W1123" s="1" t="s">
        <v>5694</v>
      </c>
      <c r="X1123" s="3">
        <v>31670</v>
      </c>
      <c r="Y1123" s="1" t="s">
        <v>5695</v>
      </c>
      <c r="Z1123" s="3">
        <v>42917</v>
      </c>
      <c r="AA1123" s="3">
        <v>42947</v>
      </c>
      <c r="AB1123" s="1" t="s">
        <v>324</v>
      </c>
      <c r="AC1123" s="1" t="s">
        <v>71</v>
      </c>
      <c r="AD1123" s="1" t="s">
        <v>43</v>
      </c>
    </row>
    <row r="1124" spans="1:30" x14ac:dyDescent="0.2">
      <c r="A1124" s="1" t="str">
        <f t="shared" si="34"/>
        <v>1161114711E7</v>
      </c>
      <c r="B1124" s="1" t="s">
        <v>409</v>
      </c>
      <c r="C1124" s="1" t="s">
        <v>29</v>
      </c>
      <c r="D1124" s="1" t="s">
        <v>30</v>
      </c>
      <c r="E1124" s="1" t="s">
        <v>31</v>
      </c>
      <c r="F1124" s="1" t="s">
        <v>5665</v>
      </c>
      <c r="G1124" s="1" t="s">
        <v>5666</v>
      </c>
      <c r="H1124" s="1" t="s">
        <v>1183</v>
      </c>
      <c r="I1124" s="1" t="s">
        <v>5667</v>
      </c>
      <c r="J1124" s="1" t="s">
        <v>5696</v>
      </c>
      <c r="K1124" s="1" t="s">
        <v>32</v>
      </c>
      <c r="L1124" s="1" t="s">
        <v>32</v>
      </c>
      <c r="M1124" s="1" t="s">
        <v>45</v>
      </c>
      <c r="N1124" s="1" t="s">
        <v>46</v>
      </c>
      <c r="O1124" s="1" t="s">
        <v>56</v>
      </c>
      <c r="P1124" s="1" t="s">
        <v>5697</v>
      </c>
      <c r="Q1124" s="1" t="s">
        <v>82</v>
      </c>
      <c r="R1124" s="1" t="s">
        <v>5698</v>
      </c>
      <c r="S1124" s="1" t="str">
        <f t="shared" si="35"/>
        <v>CARDENAS QUISPE, JOSE DAVID</v>
      </c>
      <c r="T1124" s="1" t="s">
        <v>69</v>
      </c>
      <c r="U1124" s="1" t="s">
        <v>51</v>
      </c>
      <c r="V1124" s="1" t="s">
        <v>52</v>
      </c>
      <c r="W1124" s="1" t="s">
        <v>5699</v>
      </c>
      <c r="X1124" s="3">
        <v>25187</v>
      </c>
      <c r="Y1124" s="1" t="s">
        <v>5700</v>
      </c>
      <c r="AB1124" s="1" t="s">
        <v>41</v>
      </c>
      <c r="AC1124" s="1" t="s">
        <v>42</v>
      </c>
      <c r="AD1124" s="1" t="s">
        <v>43</v>
      </c>
    </row>
    <row r="1125" spans="1:30" x14ac:dyDescent="0.2">
      <c r="A1125" s="1" t="str">
        <f t="shared" si="34"/>
        <v>1161114711E8</v>
      </c>
      <c r="B1125" s="1" t="s">
        <v>409</v>
      </c>
      <c r="C1125" s="1" t="s">
        <v>29</v>
      </c>
      <c r="D1125" s="1" t="s">
        <v>30</v>
      </c>
      <c r="E1125" s="1" t="s">
        <v>31</v>
      </c>
      <c r="F1125" s="1" t="s">
        <v>5665</v>
      </c>
      <c r="G1125" s="1" t="s">
        <v>5666</v>
      </c>
      <c r="H1125" s="1" t="s">
        <v>1183</v>
      </c>
      <c r="I1125" s="1" t="s">
        <v>5667</v>
      </c>
      <c r="J1125" s="1" t="s">
        <v>5701</v>
      </c>
      <c r="K1125" s="1" t="s">
        <v>32</v>
      </c>
      <c r="L1125" s="1" t="s">
        <v>32</v>
      </c>
      <c r="M1125" s="1" t="s">
        <v>45</v>
      </c>
      <c r="N1125" s="1" t="s">
        <v>46</v>
      </c>
      <c r="O1125" s="1" t="s">
        <v>56</v>
      </c>
      <c r="P1125" s="1" t="s">
        <v>144</v>
      </c>
      <c r="Q1125" s="1" t="s">
        <v>640</v>
      </c>
      <c r="R1125" s="1" t="s">
        <v>5702</v>
      </c>
      <c r="S1125" s="1" t="str">
        <f t="shared" si="35"/>
        <v>CARPIO CHAHUARES, CIRILO RAUL</v>
      </c>
      <c r="T1125" s="1" t="s">
        <v>50</v>
      </c>
      <c r="U1125" s="1" t="s">
        <v>51</v>
      </c>
      <c r="V1125" s="1" t="s">
        <v>52</v>
      </c>
      <c r="W1125" s="1" t="s">
        <v>5703</v>
      </c>
      <c r="X1125" s="3">
        <v>21250</v>
      </c>
      <c r="Y1125" s="1" t="s">
        <v>5704</v>
      </c>
      <c r="AB1125" s="1" t="s">
        <v>41</v>
      </c>
      <c r="AC1125" s="1" t="s">
        <v>42</v>
      </c>
      <c r="AD1125" s="1" t="s">
        <v>43</v>
      </c>
    </row>
    <row r="1126" spans="1:30" x14ac:dyDescent="0.2">
      <c r="A1126" s="1" t="str">
        <f t="shared" si="34"/>
        <v>1161114711E9</v>
      </c>
      <c r="B1126" s="1" t="s">
        <v>409</v>
      </c>
      <c r="C1126" s="1" t="s">
        <v>29</v>
      </c>
      <c r="D1126" s="1" t="s">
        <v>30</v>
      </c>
      <c r="E1126" s="1" t="s">
        <v>31</v>
      </c>
      <c r="F1126" s="1" t="s">
        <v>5665</v>
      </c>
      <c r="G1126" s="1" t="s">
        <v>5666</v>
      </c>
      <c r="H1126" s="1" t="s">
        <v>1183</v>
      </c>
      <c r="I1126" s="1" t="s">
        <v>5667</v>
      </c>
      <c r="J1126" s="1" t="s">
        <v>5705</v>
      </c>
      <c r="K1126" s="1" t="s">
        <v>32</v>
      </c>
      <c r="L1126" s="1" t="s">
        <v>32</v>
      </c>
      <c r="M1126" s="1" t="s">
        <v>45</v>
      </c>
      <c r="N1126" s="1" t="s">
        <v>46</v>
      </c>
      <c r="O1126" s="1" t="s">
        <v>5706</v>
      </c>
      <c r="P1126" s="1" t="s">
        <v>114</v>
      </c>
      <c r="Q1126" s="1" t="s">
        <v>5707</v>
      </c>
      <c r="R1126" s="1" t="s">
        <v>5708</v>
      </c>
      <c r="S1126" s="1" t="str">
        <f t="shared" si="35"/>
        <v>MAMANI JARECCA, MARGARITA MMARIBEL</v>
      </c>
      <c r="T1126" s="1" t="s">
        <v>50</v>
      </c>
      <c r="U1126" s="1" t="s">
        <v>51</v>
      </c>
      <c r="V1126" s="1" t="s">
        <v>52</v>
      </c>
      <c r="W1126" s="1" t="s">
        <v>5709</v>
      </c>
      <c r="X1126" s="3">
        <v>25661</v>
      </c>
      <c r="Y1126" s="1" t="s">
        <v>5710</v>
      </c>
      <c r="Z1126" s="3">
        <v>42795</v>
      </c>
      <c r="AB1126" s="1" t="s">
        <v>41</v>
      </c>
      <c r="AC1126" s="1" t="s">
        <v>42</v>
      </c>
      <c r="AD1126" s="1" t="s">
        <v>43</v>
      </c>
    </row>
    <row r="1127" spans="1:30" x14ac:dyDescent="0.2">
      <c r="A1127" s="1" t="str">
        <f t="shared" si="34"/>
        <v>1161114721E0</v>
      </c>
      <c r="B1127" s="1" t="s">
        <v>409</v>
      </c>
      <c r="C1127" s="1" t="s">
        <v>29</v>
      </c>
      <c r="D1127" s="1" t="s">
        <v>30</v>
      </c>
      <c r="E1127" s="1" t="s">
        <v>31</v>
      </c>
      <c r="F1127" s="1" t="s">
        <v>5665</v>
      </c>
      <c r="G1127" s="1" t="s">
        <v>5666</v>
      </c>
      <c r="H1127" s="1" t="s">
        <v>1183</v>
      </c>
      <c r="I1127" s="1" t="s">
        <v>5667</v>
      </c>
      <c r="J1127" s="1" t="s">
        <v>5711</v>
      </c>
      <c r="K1127" s="1" t="s">
        <v>32</v>
      </c>
      <c r="L1127" s="1" t="s">
        <v>32</v>
      </c>
      <c r="M1127" s="1" t="s">
        <v>45</v>
      </c>
      <c r="N1127" s="1" t="s">
        <v>66</v>
      </c>
      <c r="O1127" s="1" t="s">
        <v>5712</v>
      </c>
      <c r="P1127" s="1" t="s">
        <v>73</v>
      </c>
      <c r="Q1127" s="1" t="s">
        <v>420</v>
      </c>
      <c r="R1127" s="1" t="s">
        <v>2426</v>
      </c>
      <c r="S1127" s="1" t="str">
        <f t="shared" si="35"/>
        <v>CHOQUE POMA, VICTOR ALFREDO</v>
      </c>
      <c r="T1127" s="1" t="s">
        <v>69</v>
      </c>
      <c r="U1127" s="1" t="s">
        <v>860</v>
      </c>
      <c r="V1127" s="1" t="s">
        <v>52</v>
      </c>
      <c r="W1127" s="1" t="s">
        <v>5713</v>
      </c>
      <c r="X1127" s="3">
        <v>30030</v>
      </c>
      <c r="Y1127" s="1" t="s">
        <v>5714</v>
      </c>
      <c r="Z1127" s="3">
        <v>42795</v>
      </c>
      <c r="AA1127" s="3">
        <v>43100</v>
      </c>
      <c r="AB1127" s="1" t="s">
        <v>324</v>
      </c>
      <c r="AC1127" s="1" t="s">
        <v>71</v>
      </c>
      <c r="AD1127" s="1" t="s">
        <v>43</v>
      </c>
    </row>
    <row r="1128" spans="1:30" x14ac:dyDescent="0.2">
      <c r="A1128" s="1" t="str">
        <f t="shared" si="34"/>
        <v>1161114721E0</v>
      </c>
      <c r="B1128" s="1" t="s">
        <v>409</v>
      </c>
      <c r="C1128" s="1" t="s">
        <v>29</v>
      </c>
      <c r="D1128" s="1" t="s">
        <v>30</v>
      </c>
      <c r="E1128" s="1" t="s">
        <v>31</v>
      </c>
      <c r="F1128" s="1" t="s">
        <v>5665</v>
      </c>
      <c r="G1128" s="1" t="s">
        <v>5666</v>
      </c>
      <c r="H1128" s="1" t="s">
        <v>1183</v>
      </c>
      <c r="I1128" s="1" t="s">
        <v>5667</v>
      </c>
      <c r="J1128" s="1" t="s">
        <v>5711</v>
      </c>
      <c r="K1128" s="1" t="s">
        <v>32</v>
      </c>
      <c r="L1128" s="1" t="s">
        <v>32</v>
      </c>
      <c r="M1128" s="1" t="s">
        <v>3878</v>
      </c>
      <c r="N1128" s="1" t="s">
        <v>46</v>
      </c>
      <c r="O1128" s="1" t="s">
        <v>5715</v>
      </c>
      <c r="P1128" s="1" t="s">
        <v>809</v>
      </c>
      <c r="Q1128" s="1" t="s">
        <v>346</v>
      </c>
      <c r="R1128" s="1" t="s">
        <v>5716</v>
      </c>
      <c r="S1128" s="1" t="str">
        <f t="shared" si="35"/>
        <v>DE LA CRUZ HUAMAN, ENRIQUE CARLOS</v>
      </c>
      <c r="T1128" s="1" t="s">
        <v>50</v>
      </c>
      <c r="U1128" s="1" t="s">
        <v>51</v>
      </c>
      <c r="V1128" s="1" t="s">
        <v>3881</v>
      </c>
      <c r="W1128" s="1" t="s">
        <v>5717</v>
      </c>
      <c r="X1128" s="3">
        <v>20034</v>
      </c>
      <c r="Y1128" s="1" t="s">
        <v>5718</v>
      </c>
      <c r="Z1128" s="3">
        <v>42795</v>
      </c>
      <c r="AA1128" s="3">
        <v>43100</v>
      </c>
      <c r="AB1128" s="1" t="s">
        <v>41</v>
      </c>
      <c r="AC1128" s="1" t="s">
        <v>42</v>
      </c>
      <c r="AD1128" s="1" t="s">
        <v>43</v>
      </c>
    </row>
    <row r="1129" spans="1:30" x14ac:dyDescent="0.2">
      <c r="A1129" s="1" t="str">
        <f t="shared" si="34"/>
        <v>1161114721E1</v>
      </c>
      <c r="B1129" s="1" t="s">
        <v>409</v>
      </c>
      <c r="C1129" s="1" t="s">
        <v>29</v>
      </c>
      <c r="D1129" s="1" t="s">
        <v>30</v>
      </c>
      <c r="E1129" s="1" t="s">
        <v>31</v>
      </c>
      <c r="F1129" s="1" t="s">
        <v>5665</v>
      </c>
      <c r="G1129" s="1" t="s">
        <v>5666</v>
      </c>
      <c r="H1129" s="1" t="s">
        <v>1183</v>
      </c>
      <c r="I1129" s="1" t="s">
        <v>5667</v>
      </c>
      <c r="J1129" s="1" t="s">
        <v>5719</v>
      </c>
      <c r="K1129" s="1" t="s">
        <v>32</v>
      </c>
      <c r="L1129" s="1" t="s">
        <v>32</v>
      </c>
      <c r="M1129" s="1" t="s">
        <v>45</v>
      </c>
      <c r="N1129" s="1" t="s">
        <v>66</v>
      </c>
      <c r="O1129" s="1" t="s">
        <v>5720</v>
      </c>
      <c r="P1129" s="1" t="s">
        <v>316</v>
      </c>
      <c r="Q1129" s="1" t="s">
        <v>626</v>
      </c>
      <c r="R1129" s="1" t="s">
        <v>5721</v>
      </c>
      <c r="S1129" s="1" t="str">
        <f t="shared" si="35"/>
        <v>FIGUEROA CHALLAPA, WILDER WINSLANDER</v>
      </c>
      <c r="T1129" s="1" t="s">
        <v>69</v>
      </c>
      <c r="U1129" s="1" t="s">
        <v>51</v>
      </c>
      <c r="V1129" s="1" t="s">
        <v>52</v>
      </c>
      <c r="W1129" s="1" t="s">
        <v>5722</v>
      </c>
      <c r="X1129" s="3">
        <v>29869</v>
      </c>
      <c r="Y1129" s="1" t="s">
        <v>5723</v>
      </c>
      <c r="Z1129" s="3">
        <v>42795</v>
      </c>
      <c r="AA1129" s="3">
        <v>43100</v>
      </c>
      <c r="AB1129" s="1" t="s">
        <v>41</v>
      </c>
      <c r="AC1129" s="1" t="s">
        <v>71</v>
      </c>
      <c r="AD1129" s="1" t="s">
        <v>43</v>
      </c>
    </row>
    <row r="1130" spans="1:30" x14ac:dyDescent="0.2">
      <c r="A1130" s="1" t="str">
        <f t="shared" si="34"/>
        <v>1161114721E3</v>
      </c>
      <c r="B1130" s="1" t="s">
        <v>409</v>
      </c>
      <c r="C1130" s="1" t="s">
        <v>29</v>
      </c>
      <c r="D1130" s="1" t="s">
        <v>30</v>
      </c>
      <c r="E1130" s="1" t="s">
        <v>31</v>
      </c>
      <c r="F1130" s="1" t="s">
        <v>5665</v>
      </c>
      <c r="G1130" s="1" t="s">
        <v>5666</v>
      </c>
      <c r="H1130" s="1" t="s">
        <v>1183</v>
      </c>
      <c r="I1130" s="1" t="s">
        <v>5667</v>
      </c>
      <c r="J1130" s="1" t="s">
        <v>5724</v>
      </c>
      <c r="K1130" s="1" t="s">
        <v>32</v>
      </c>
      <c r="L1130" s="1" t="s">
        <v>32</v>
      </c>
      <c r="M1130" s="1" t="s">
        <v>45</v>
      </c>
      <c r="N1130" s="1" t="s">
        <v>46</v>
      </c>
      <c r="O1130" s="1" t="s">
        <v>56</v>
      </c>
      <c r="P1130" s="1" t="s">
        <v>194</v>
      </c>
      <c r="Q1130" s="1" t="s">
        <v>654</v>
      </c>
      <c r="R1130" s="1" t="s">
        <v>1160</v>
      </c>
      <c r="S1130" s="1" t="str">
        <f t="shared" si="35"/>
        <v>CHURATA SANTUYO, JUSTO PASTOR</v>
      </c>
      <c r="T1130" s="1" t="s">
        <v>50</v>
      </c>
      <c r="U1130" s="1" t="s">
        <v>51</v>
      </c>
      <c r="V1130" s="1" t="s">
        <v>52</v>
      </c>
      <c r="W1130" s="1" t="s">
        <v>5725</v>
      </c>
      <c r="X1130" s="3">
        <v>21406</v>
      </c>
      <c r="Y1130" s="1" t="s">
        <v>5726</v>
      </c>
      <c r="AB1130" s="1" t="s">
        <v>41</v>
      </c>
      <c r="AC1130" s="1" t="s">
        <v>42</v>
      </c>
      <c r="AD1130" s="1" t="s">
        <v>43</v>
      </c>
    </row>
    <row r="1131" spans="1:30" x14ac:dyDescent="0.2">
      <c r="A1131" s="1" t="str">
        <f t="shared" si="34"/>
        <v>1161114721E5</v>
      </c>
      <c r="B1131" s="1" t="s">
        <v>409</v>
      </c>
      <c r="C1131" s="1" t="s">
        <v>29</v>
      </c>
      <c r="D1131" s="1" t="s">
        <v>30</v>
      </c>
      <c r="E1131" s="1" t="s">
        <v>31</v>
      </c>
      <c r="F1131" s="1" t="s">
        <v>5665</v>
      </c>
      <c r="G1131" s="1" t="s">
        <v>5666</v>
      </c>
      <c r="H1131" s="1" t="s">
        <v>1183</v>
      </c>
      <c r="I1131" s="1" t="s">
        <v>5667</v>
      </c>
      <c r="J1131" s="1" t="s">
        <v>5727</v>
      </c>
      <c r="K1131" s="1" t="s">
        <v>32</v>
      </c>
      <c r="L1131" s="1" t="s">
        <v>32</v>
      </c>
      <c r="M1131" s="1" t="s">
        <v>45</v>
      </c>
      <c r="N1131" s="1" t="s">
        <v>46</v>
      </c>
      <c r="O1131" s="1" t="s">
        <v>56</v>
      </c>
      <c r="P1131" s="1" t="s">
        <v>549</v>
      </c>
      <c r="Q1131" s="1" t="s">
        <v>1568</v>
      </c>
      <c r="R1131" s="1" t="s">
        <v>725</v>
      </c>
      <c r="S1131" s="1" t="str">
        <f t="shared" si="35"/>
        <v>CORDOVA INCAHUANACO, MATILDE</v>
      </c>
      <c r="T1131" s="1" t="s">
        <v>55</v>
      </c>
      <c r="U1131" s="1" t="s">
        <v>51</v>
      </c>
      <c r="V1131" s="1" t="s">
        <v>52</v>
      </c>
      <c r="W1131" s="1" t="s">
        <v>5728</v>
      </c>
      <c r="X1131" s="3">
        <v>24180</v>
      </c>
      <c r="Y1131" s="1" t="s">
        <v>5729</v>
      </c>
      <c r="AB1131" s="1" t="s">
        <v>41</v>
      </c>
      <c r="AC1131" s="1" t="s">
        <v>42</v>
      </c>
      <c r="AD1131" s="1" t="s">
        <v>43</v>
      </c>
    </row>
    <row r="1132" spans="1:30" x14ac:dyDescent="0.2">
      <c r="A1132" s="1" t="str">
        <f t="shared" si="34"/>
        <v>1161114721E6</v>
      </c>
      <c r="B1132" s="1" t="s">
        <v>409</v>
      </c>
      <c r="C1132" s="1" t="s">
        <v>29</v>
      </c>
      <c r="D1132" s="1" t="s">
        <v>30</v>
      </c>
      <c r="E1132" s="1" t="s">
        <v>31</v>
      </c>
      <c r="F1132" s="1" t="s">
        <v>5665</v>
      </c>
      <c r="G1132" s="1" t="s">
        <v>5666</v>
      </c>
      <c r="H1132" s="1" t="s">
        <v>1183</v>
      </c>
      <c r="I1132" s="1" t="s">
        <v>5667</v>
      </c>
      <c r="J1132" s="1" t="s">
        <v>5730</v>
      </c>
      <c r="K1132" s="1" t="s">
        <v>32</v>
      </c>
      <c r="L1132" s="1" t="s">
        <v>32</v>
      </c>
      <c r="M1132" s="1" t="s">
        <v>45</v>
      </c>
      <c r="N1132" s="1" t="s">
        <v>46</v>
      </c>
      <c r="O1132" s="1" t="s">
        <v>56</v>
      </c>
      <c r="P1132" s="1" t="s">
        <v>141</v>
      </c>
      <c r="Q1132" s="1" t="s">
        <v>638</v>
      </c>
      <c r="R1132" s="1" t="s">
        <v>5731</v>
      </c>
      <c r="S1132" s="1" t="str">
        <f t="shared" si="35"/>
        <v>CRUZ PINAZO, DANIEL ALCIDES</v>
      </c>
      <c r="T1132" s="1" t="s">
        <v>38</v>
      </c>
      <c r="U1132" s="1" t="s">
        <v>51</v>
      </c>
      <c r="V1132" s="1" t="s">
        <v>52</v>
      </c>
      <c r="W1132" s="1" t="s">
        <v>5732</v>
      </c>
      <c r="X1132" s="3">
        <v>24321</v>
      </c>
      <c r="Y1132" s="1" t="s">
        <v>5733</v>
      </c>
      <c r="AB1132" s="1" t="s">
        <v>41</v>
      </c>
      <c r="AC1132" s="1" t="s">
        <v>42</v>
      </c>
      <c r="AD1132" s="1" t="s">
        <v>43</v>
      </c>
    </row>
    <row r="1133" spans="1:30" x14ac:dyDescent="0.2">
      <c r="A1133" s="1" t="str">
        <f t="shared" si="34"/>
        <v>1161114731E1</v>
      </c>
      <c r="B1133" s="1" t="s">
        <v>409</v>
      </c>
      <c r="C1133" s="1" t="s">
        <v>29</v>
      </c>
      <c r="D1133" s="1" t="s">
        <v>30</v>
      </c>
      <c r="E1133" s="1" t="s">
        <v>31</v>
      </c>
      <c r="F1133" s="1" t="s">
        <v>5665</v>
      </c>
      <c r="G1133" s="1" t="s">
        <v>5666</v>
      </c>
      <c r="H1133" s="1" t="s">
        <v>1183</v>
      </c>
      <c r="I1133" s="1" t="s">
        <v>5667</v>
      </c>
      <c r="J1133" s="1" t="s">
        <v>5734</v>
      </c>
      <c r="K1133" s="1" t="s">
        <v>32</v>
      </c>
      <c r="L1133" s="1" t="s">
        <v>32</v>
      </c>
      <c r="M1133" s="1" t="s">
        <v>45</v>
      </c>
      <c r="N1133" s="1" t="s">
        <v>46</v>
      </c>
      <c r="O1133" s="1" t="s">
        <v>56</v>
      </c>
      <c r="P1133" s="1" t="s">
        <v>5735</v>
      </c>
      <c r="Q1133" s="1" t="s">
        <v>77</v>
      </c>
      <c r="R1133" s="1" t="s">
        <v>5736</v>
      </c>
      <c r="S1133" s="1" t="str">
        <f t="shared" si="35"/>
        <v>HERVAS PONCE, OLGA LUZ</v>
      </c>
      <c r="T1133" s="1" t="s">
        <v>55</v>
      </c>
      <c r="U1133" s="1" t="s">
        <v>51</v>
      </c>
      <c r="V1133" s="1" t="s">
        <v>52</v>
      </c>
      <c r="W1133" s="1" t="s">
        <v>5737</v>
      </c>
      <c r="X1133" s="3">
        <v>22874</v>
      </c>
      <c r="Y1133" s="1" t="s">
        <v>5738</v>
      </c>
      <c r="AB1133" s="1" t="s">
        <v>41</v>
      </c>
      <c r="AC1133" s="1" t="s">
        <v>42</v>
      </c>
      <c r="AD1133" s="1" t="s">
        <v>43</v>
      </c>
    </row>
    <row r="1134" spans="1:30" x14ac:dyDescent="0.2">
      <c r="A1134" s="1" t="str">
        <f t="shared" si="34"/>
        <v>1161114731E3</v>
      </c>
      <c r="B1134" s="1" t="s">
        <v>409</v>
      </c>
      <c r="C1134" s="1" t="s">
        <v>29</v>
      </c>
      <c r="D1134" s="1" t="s">
        <v>30</v>
      </c>
      <c r="E1134" s="1" t="s">
        <v>31</v>
      </c>
      <c r="F1134" s="1" t="s">
        <v>5665</v>
      </c>
      <c r="G1134" s="1" t="s">
        <v>5666</v>
      </c>
      <c r="H1134" s="1" t="s">
        <v>1183</v>
      </c>
      <c r="I1134" s="1" t="s">
        <v>5667</v>
      </c>
      <c r="J1134" s="1" t="s">
        <v>5739</v>
      </c>
      <c r="K1134" s="1" t="s">
        <v>32</v>
      </c>
      <c r="L1134" s="1" t="s">
        <v>32</v>
      </c>
      <c r="M1134" s="1" t="s">
        <v>3690</v>
      </c>
      <c r="N1134" s="1" t="s">
        <v>46</v>
      </c>
      <c r="O1134" s="1" t="s">
        <v>56</v>
      </c>
      <c r="P1134" s="1" t="s">
        <v>81</v>
      </c>
      <c r="Q1134" s="1" t="s">
        <v>82</v>
      </c>
      <c r="R1134" s="1" t="s">
        <v>1027</v>
      </c>
      <c r="S1134" s="1" t="str">
        <f t="shared" si="35"/>
        <v>HUANCA QUISPE, LEONARDO</v>
      </c>
      <c r="T1134" s="1" t="s">
        <v>50</v>
      </c>
      <c r="U1134" s="1" t="s">
        <v>51</v>
      </c>
      <c r="V1134" s="1" t="s">
        <v>3691</v>
      </c>
      <c r="W1134" s="1" t="s">
        <v>5740</v>
      </c>
      <c r="X1134" s="3">
        <v>23924</v>
      </c>
      <c r="Y1134" s="1" t="s">
        <v>5741</v>
      </c>
      <c r="Z1134" s="3">
        <v>42795</v>
      </c>
      <c r="AA1134" s="3">
        <v>43100</v>
      </c>
      <c r="AB1134" s="1" t="s">
        <v>41</v>
      </c>
      <c r="AC1134" s="1" t="s">
        <v>42</v>
      </c>
      <c r="AD1134" s="1" t="s">
        <v>43</v>
      </c>
    </row>
    <row r="1135" spans="1:30" x14ac:dyDescent="0.2">
      <c r="A1135" s="1" t="str">
        <f t="shared" si="34"/>
        <v>1161114731E3</v>
      </c>
      <c r="B1135" s="1" t="s">
        <v>409</v>
      </c>
      <c r="C1135" s="1" t="s">
        <v>29</v>
      </c>
      <c r="D1135" s="1" t="s">
        <v>30</v>
      </c>
      <c r="E1135" s="1" t="s">
        <v>31</v>
      </c>
      <c r="F1135" s="1" t="s">
        <v>5665</v>
      </c>
      <c r="G1135" s="1" t="s">
        <v>5666</v>
      </c>
      <c r="H1135" s="1" t="s">
        <v>1183</v>
      </c>
      <c r="I1135" s="1" t="s">
        <v>5667</v>
      </c>
      <c r="J1135" s="1" t="s">
        <v>5739</v>
      </c>
      <c r="K1135" s="1" t="s">
        <v>32</v>
      </c>
      <c r="L1135" s="1" t="s">
        <v>32</v>
      </c>
      <c r="M1135" s="1" t="s">
        <v>45</v>
      </c>
      <c r="N1135" s="1" t="s">
        <v>66</v>
      </c>
      <c r="O1135" s="1" t="s">
        <v>5742</v>
      </c>
      <c r="P1135" s="1" t="s">
        <v>114</v>
      </c>
      <c r="Q1135" s="1" t="s">
        <v>5743</v>
      </c>
      <c r="R1135" s="1" t="s">
        <v>1140</v>
      </c>
      <c r="S1135" s="1" t="str">
        <f t="shared" si="35"/>
        <v>MAMANI URURI, PERCY</v>
      </c>
      <c r="T1135" s="1" t="s">
        <v>69</v>
      </c>
      <c r="U1135" s="1" t="s">
        <v>860</v>
      </c>
      <c r="V1135" s="1" t="s">
        <v>52</v>
      </c>
      <c r="W1135" s="1" t="s">
        <v>5744</v>
      </c>
      <c r="X1135" s="3">
        <v>29270</v>
      </c>
      <c r="Y1135" s="1" t="s">
        <v>5745</v>
      </c>
      <c r="Z1135" s="3">
        <v>42795</v>
      </c>
      <c r="AA1135" s="3">
        <v>43100</v>
      </c>
      <c r="AB1135" s="1" t="s">
        <v>324</v>
      </c>
      <c r="AC1135" s="1" t="s">
        <v>71</v>
      </c>
      <c r="AD1135" s="1" t="s">
        <v>43</v>
      </c>
    </row>
    <row r="1136" spans="1:30" x14ac:dyDescent="0.2">
      <c r="A1136" s="1" t="str">
        <f t="shared" si="34"/>
        <v>1161114731E4</v>
      </c>
      <c r="B1136" s="1" t="s">
        <v>409</v>
      </c>
      <c r="C1136" s="1" t="s">
        <v>29</v>
      </c>
      <c r="D1136" s="1" t="s">
        <v>30</v>
      </c>
      <c r="E1136" s="1" t="s">
        <v>31</v>
      </c>
      <c r="F1136" s="1" t="s">
        <v>5665</v>
      </c>
      <c r="G1136" s="1" t="s">
        <v>5666</v>
      </c>
      <c r="H1136" s="1" t="s">
        <v>1183</v>
      </c>
      <c r="I1136" s="1" t="s">
        <v>5667</v>
      </c>
      <c r="J1136" s="1" t="s">
        <v>5746</v>
      </c>
      <c r="K1136" s="1" t="s">
        <v>32</v>
      </c>
      <c r="L1136" s="1" t="s">
        <v>32</v>
      </c>
      <c r="M1136" s="1" t="s">
        <v>45</v>
      </c>
      <c r="N1136" s="1" t="s">
        <v>46</v>
      </c>
      <c r="O1136" s="1" t="s">
        <v>56</v>
      </c>
      <c r="P1136" s="1" t="s">
        <v>242</v>
      </c>
      <c r="Q1136" s="1" t="s">
        <v>352</v>
      </c>
      <c r="R1136" s="1" t="s">
        <v>430</v>
      </c>
      <c r="S1136" s="1" t="str">
        <f t="shared" si="35"/>
        <v>JIMENEZ MENDOZA, VILLAR</v>
      </c>
      <c r="T1136" s="1" t="s">
        <v>69</v>
      </c>
      <c r="U1136" s="1" t="s">
        <v>51</v>
      </c>
      <c r="V1136" s="1" t="s">
        <v>52</v>
      </c>
      <c r="W1136" s="1" t="s">
        <v>5747</v>
      </c>
      <c r="X1136" s="3">
        <v>22926</v>
      </c>
      <c r="Y1136" s="1" t="s">
        <v>5748</v>
      </c>
      <c r="AB1136" s="1" t="s">
        <v>41</v>
      </c>
      <c r="AC1136" s="1" t="s">
        <v>42</v>
      </c>
      <c r="AD1136" s="1" t="s">
        <v>43</v>
      </c>
    </row>
    <row r="1137" spans="1:30" x14ac:dyDescent="0.2">
      <c r="A1137" s="1" t="str">
        <f t="shared" si="34"/>
        <v>1161114731E5</v>
      </c>
      <c r="B1137" s="1" t="s">
        <v>409</v>
      </c>
      <c r="C1137" s="1" t="s">
        <v>29</v>
      </c>
      <c r="D1137" s="1" t="s">
        <v>30</v>
      </c>
      <c r="E1137" s="1" t="s">
        <v>31</v>
      </c>
      <c r="F1137" s="1" t="s">
        <v>5665</v>
      </c>
      <c r="G1137" s="1" t="s">
        <v>5666</v>
      </c>
      <c r="H1137" s="1" t="s">
        <v>1183</v>
      </c>
      <c r="I1137" s="1" t="s">
        <v>5667</v>
      </c>
      <c r="J1137" s="1" t="s">
        <v>5749</v>
      </c>
      <c r="K1137" s="1" t="s">
        <v>32</v>
      </c>
      <c r="L1137" s="1" t="s">
        <v>32</v>
      </c>
      <c r="M1137" s="1" t="s">
        <v>45</v>
      </c>
      <c r="N1137" s="1" t="s">
        <v>46</v>
      </c>
      <c r="O1137" s="1" t="s">
        <v>5750</v>
      </c>
      <c r="P1137" s="1" t="s">
        <v>382</v>
      </c>
      <c r="Q1137" s="1" t="s">
        <v>318</v>
      </c>
      <c r="R1137" s="1" t="s">
        <v>300</v>
      </c>
      <c r="S1137" s="1" t="str">
        <f t="shared" si="35"/>
        <v>FERNANDEZ LUQUE, HILDA</v>
      </c>
      <c r="T1137" s="1" t="s">
        <v>50</v>
      </c>
      <c r="U1137" s="1" t="s">
        <v>51</v>
      </c>
      <c r="V1137" s="1" t="s">
        <v>52</v>
      </c>
      <c r="W1137" s="1" t="s">
        <v>5751</v>
      </c>
      <c r="X1137" s="3">
        <v>25859</v>
      </c>
      <c r="Y1137" s="1" t="s">
        <v>5752</v>
      </c>
      <c r="AB1137" s="1" t="s">
        <v>41</v>
      </c>
      <c r="AC1137" s="1" t="s">
        <v>42</v>
      </c>
      <c r="AD1137" s="1" t="s">
        <v>43</v>
      </c>
    </row>
    <row r="1138" spans="1:30" x14ac:dyDescent="0.2">
      <c r="A1138" s="1" t="str">
        <f t="shared" si="34"/>
        <v>1161114731E6</v>
      </c>
      <c r="B1138" s="1" t="s">
        <v>409</v>
      </c>
      <c r="C1138" s="1" t="s">
        <v>29</v>
      </c>
      <c r="D1138" s="1" t="s">
        <v>30</v>
      </c>
      <c r="E1138" s="1" t="s">
        <v>31</v>
      </c>
      <c r="F1138" s="1" t="s">
        <v>5665</v>
      </c>
      <c r="G1138" s="1" t="s">
        <v>5666</v>
      </c>
      <c r="H1138" s="1" t="s">
        <v>1183</v>
      </c>
      <c r="I1138" s="1" t="s">
        <v>5667</v>
      </c>
      <c r="J1138" s="1" t="s">
        <v>5753</v>
      </c>
      <c r="K1138" s="1" t="s">
        <v>32</v>
      </c>
      <c r="L1138" s="1" t="s">
        <v>32</v>
      </c>
      <c r="M1138" s="1" t="s">
        <v>45</v>
      </c>
      <c r="N1138" s="1" t="s">
        <v>66</v>
      </c>
      <c r="O1138" s="1" t="s">
        <v>5754</v>
      </c>
      <c r="P1138" s="1" t="s">
        <v>194</v>
      </c>
      <c r="Q1138" s="1" t="s">
        <v>698</v>
      </c>
      <c r="R1138" s="1" t="s">
        <v>5755</v>
      </c>
      <c r="S1138" s="1" t="str">
        <f t="shared" si="35"/>
        <v>CHURATA CCAMA, ELARD ALONSO</v>
      </c>
      <c r="T1138" s="1" t="s">
        <v>69</v>
      </c>
      <c r="U1138" s="1" t="s">
        <v>860</v>
      </c>
      <c r="V1138" s="1" t="s">
        <v>52</v>
      </c>
      <c r="W1138" s="1" t="s">
        <v>5756</v>
      </c>
      <c r="X1138" s="3">
        <v>32792</v>
      </c>
      <c r="Y1138" s="1" t="s">
        <v>5757</v>
      </c>
      <c r="Z1138" s="3">
        <v>42795</v>
      </c>
      <c r="AA1138" s="3">
        <v>43100</v>
      </c>
      <c r="AB1138" s="1" t="s">
        <v>324</v>
      </c>
      <c r="AC1138" s="1" t="s">
        <v>71</v>
      </c>
      <c r="AD1138" s="1" t="s">
        <v>43</v>
      </c>
    </row>
    <row r="1139" spans="1:30" x14ac:dyDescent="0.2">
      <c r="A1139" s="1" t="str">
        <f t="shared" si="34"/>
        <v>1161114731E6</v>
      </c>
      <c r="B1139" s="1" t="s">
        <v>409</v>
      </c>
      <c r="C1139" s="1" t="s">
        <v>29</v>
      </c>
      <c r="D1139" s="1" t="s">
        <v>30</v>
      </c>
      <c r="E1139" s="1" t="s">
        <v>31</v>
      </c>
      <c r="F1139" s="1" t="s">
        <v>5665</v>
      </c>
      <c r="G1139" s="1" t="s">
        <v>5666</v>
      </c>
      <c r="H1139" s="1" t="s">
        <v>1183</v>
      </c>
      <c r="I1139" s="1" t="s">
        <v>5667</v>
      </c>
      <c r="J1139" s="1" t="s">
        <v>5753</v>
      </c>
      <c r="K1139" s="1" t="s">
        <v>32</v>
      </c>
      <c r="L1139" s="1" t="s">
        <v>32</v>
      </c>
      <c r="M1139" s="1" t="s">
        <v>3690</v>
      </c>
      <c r="N1139" s="1" t="s">
        <v>46</v>
      </c>
      <c r="O1139" s="1" t="s">
        <v>56</v>
      </c>
      <c r="P1139" s="1" t="s">
        <v>74</v>
      </c>
      <c r="Q1139" s="1" t="s">
        <v>75</v>
      </c>
      <c r="R1139" s="1" t="s">
        <v>655</v>
      </c>
      <c r="S1139" s="1" t="str">
        <f t="shared" si="35"/>
        <v>LOPEZ TAVERA, WILBER</v>
      </c>
      <c r="T1139" s="1" t="s">
        <v>50</v>
      </c>
      <c r="U1139" s="1" t="s">
        <v>51</v>
      </c>
      <c r="V1139" s="1" t="s">
        <v>3691</v>
      </c>
      <c r="W1139" s="1" t="s">
        <v>5758</v>
      </c>
      <c r="X1139" s="3">
        <v>24893</v>
      </c>
      <c r="Y1139" s="1" t="s">
        <v>5759</v>
      </c>
      <c r="Z1139" s="3">
        <v>42795</v>
      </c>
      <c r="AA1139" s="3">
        <v>43100</v>
      </c>
      <c r="AB1139" s="1" t="s">
        <v>41</v>
      </c>
      <c r="AC1139" s="1" t="s">
        <v>42</v>
      </c>
      <c r="AD1139" s="1" t="s">
        <v>43</v>
      </c>
    </row>
    <row r="1140" spans="1:30" x14ac:dyDescent="0.2">
      <c r="A1140" s="1" t="str">
        <f t="shared" si="34"/>
        <v>1161114731E7</v>
      </c>
      <c r="B1140" s="1" t="s">
        <v>409</v>
      </c>
      <c r="C1140" s="1" t="s">
        <v>29</v>
      </c>
      <c r="D1140" s="1" t="s">
        <v>30</v>
      </c>
      <c r="E1140" s="1" t="s">
        <v>31</v>
      </c>
      <c r="F1140" s="1" t="s">
        <v>5665</v>
      </c>
      <c r="G1140" s="1" t="s">
        <v>5666</v>
      </c>
      <c r="H1140" s="1" t="s">
        <v>1183</v>
      </c>
      <c r="I1140" s="1" t="s">
        <v>5667</v>
      </c>
      <c r="J1140" s="1" t="s">
        <v>5760</v>
      </c>
      <c r="K1140" s="1" t="s">
        <v>32</v>
      </c>
      <c r="L1140" s="1" t="s">
        <v>32</v>
      </c>
      <c r="M1140" s="1" t="s">
        <v>45</v>
      </c>
      <c r="N1140" s="1" t="s">
        <v>46</v>
      </c>
      <c r="O1140" s="1" t="s">
        <v>56</v>
      </c>
      <c r="P1140" s="1" t="s">
        <v>114</v>
      </c>
      <c r="Q1140" s="1" t="s">
        <v>114</v>
      </c>
      <c r="R1140" s="1" t="s">
        <v>120</v>
      </c>
      <c r="S1140" s="1" t="str">
        <f t="shared" si="35"/>
        <v>MAMANI MAMANI, JAEN</v>
      </c>
      <c r="T1140" s="1" t="s">
        <v>55</v>
      </c>
      <c r="U1140" s="1" t="s">
        <v>51</v>
      </c>
      <c r="V1140" s="1" t="s">
        <v>52</v>
      </c>
      <c r="W1140" s="1" t="s">
        <v>5761</v>
      </c>
      <c r="X1140" s="3">
        <v>21881</v>
      </c>
      <c r="Y1140" s="1" t="s">
        <v>5762</v>
      </c>
      <c r="AB1140" s="1" t="s">
        <v>41</v>
      </c>
      <c r="AC1140" s="1" t="s">
        <v>42</v>
      </c>
      <c r="AD1140" s="1" t="s">
        <v>43</v>
      </c>
    </row>
    <row r="1141" spans="1:30" x14ac:dyDescent="0.2">
      <c r="A1141" s="1" t="str">
        <f t="shared" si="34"/>
        <v>1161114731E9</v>
      </c>
      <c r="B1141" s="1" t="s">
        <v>409</v>
      </c>
      <c r="C1141" s="1" t="s">
        <v>29</v>
      </c>
      <c r="D1141" s="1" t="s">
        <v>30</v>
      </c>
      <c r="E1141" s="1" t="s">
        <v>31</v>
      </c>
      <c r="F1141" s="1" t="s">
        <v>5665</v>
      </c>
      <c r="G1141" s="1" t="s">
        <v>5666</v>
      </c>
      <c r="H1141" s="1" t="s">
        <v>1183</v>
      </c>
      <c r="I1141" s="1" t="s">
        <v>5667</v>
      </c>
      <c r="J1141" s="1" t="s">
        <v>5763</v>
      </c>
      <c r="K1141" s="1" t="s">
        <v>32</v>
      </c>
      <c r="L1141" s="1" t="s">
        <v>32</v>
      </c>
      <c r="M1141" s="1" t="s">
        <v>45</v>
      </c>
      <c r="N1141" s="1" t="s">
        <v>46</v>
      </c>
      <c r="O1141" s="1" t="s">
        <v>56</v>
      </c>
      <c r="P1141" s="1" t="s">
        <v>369</v>
      </c>
      <c r="Q1141" s="1" t="s">
        <v>73</v>
      </c>
      <c r="R1141" s="1" t="s">
        <v>5764</v>
      </c>
      <c r="S1141" s="1" t="str">
        <f t="shared" si="35"/>
        <v>MIRANDA CHOQUE, JESUS BENITA</v>
      </c>
      <c r="T1141" s="1" t="s">
        <v>63</v>
      </c>
      <c r="U1141" s="1" t="s">
        <v>51</v>
      </c>
      <c r="V1141" s="1" t="s">
        <v>52</v>
      </c>
      <c r="W1141" s="1" t="s">
        <v>5765</v>
      </c>
      <c r="X1141" s="3">
        <v>19804</v>
      </c>
      <c r="Y1141" s="1" t="s">
        <v>5766</v>
      </c>
      <c r="AB1141" s="1" t="s">
        <v>41</v>
      </c>
      <c r="AC1141" s="1" t="s">
        <v>42</v>
      </c>
      <c r="AD1141" s="1" t="s">
        <v>43</v>
      </c>
    </row>
    <row r="1142" spans="1:30" x14ac:dyDescent="0.2">
      <c r="A1142" s="1" t="str">
        <f t="shared" si="34"/>
        <v>1161114741E0</v>
      </c>
      <c r="B1142" s="1" t="s">
        <v>409</v>
      </c>
      <c r="C1142" s="1" t="s">
        <v>29</v>
      </c>
      <c r="D1142" s="1" t="s">
        <v>30</v>
      </c>
      <c r="E1142" s="1" t="s">
        <v>31</v>
      </c>
      <c r="F1142" s="1" t="s">
        <v>5665</v>
      </c>
      <c r="G1142" s="1" t="s">
        <v>5666</v>
      </c>
      <c r="H1142" s="1" t="s">
        <v>1183</v>
      </c>
      <c r="I1142" s="1" t="s">
        <v>5667</v>
      </c>
      <c r="J1142" s="1" t="s">
        <v>5767</v>
      </c>
      <c r="K1142" s="1" t="s">
        <v>32</v>
      </c>
      <c r="L1142" s="1" t="s">
        <v>32</v>
      </c>
      <c r="M1142" s="1" t="s">
        <v>45</v>
      </c>
      <c r="N1142" s="1" t="s">
        <v>46</v>
      </c>
      <c r="O1142" s="1" t="s">
        <v>56</v>
      </c>
      <c r="P1142" s="1" t="s">
        <v>140</v>
      </c>
      <c r="Q1142" s="1" t="s">
        <v>134</v>
      </c>
      <c r="R1142" s="1" t="s">
        <v>5768</v>
      </c>
      <c r="S1142" s="1" t="str">
        <f t="shared" si="35"/>
        <v>VELASQUEZ FLORES, MARCIAL HECTOR</v>
      </c>
      <c r="T1142" s="1" t="s">
        <v>55</v>
      </c>
      <c r="U1142" s="1" t="s">
        <v>51</v>
      </c>
      <c r="V1142" s="1" t="s">
        <v>52</v>
      </c>
      <c r="W1142" s="1" t="s">
        <v>5769</v>
      </c>
      <c r="X1142" s="3">
        <v>22766</v>
      </c>
      <c r="Y1142" s="1" t="s">
        <v>5770</v>
      </c>
      <c r="AB1142" s="1" t="s">
        <v>41</v>
      </c>
      <c r="AC1142" s="1" t="s">
        <v>42</v>
      </c>
      <c r="AD1142" s="1" t="s">
        <v>43</v>
      </c>
    </row>
    <row r="1143" spans="1:30" x14ac:dyDescent="0.2">
      <c r="A1143" s="1" t="str">
        <f t="shared" si="34"/>
        <v>1161114741E1</v>
      </c>
      <c r="B1143" s="1" t="s">
        <v>409</v>
      </c>
      <c r="C1143" s="1" t="s">
        <v>29</v>
      </c>
      <c r="D1143" s="1" t="s">
        <v>30</v>
      </c>
      <c r="E1143" s="1" t="s">
        <v>31</v>
      </c>
      <c r="F1143" s="1" t="s">
        <v>5665</v>
      </c>
      <c r="G1143" s="1" t="s">
        <v>5666</v>
      </c>
      <c r="H1143" s="1" t="s">
        <v>1183</v>
      </c>
      <c r="I1143" s="1" t="s">
        <v>5667</v>
      </c>
      <c r="J1143" s="1" t="s">
        <v>5771</v>
      </c>
      <c r="K1143" s="1" t="s">
        <v>32</v>
      </c>
      <c r="L1143" s="1" t="s">
        <v>32</v>
      </c>
      <c r="M1143" s="1" t="s">
        <v>45</v>
      </c>
      <c r="N1143" s="1" t="s">
        <v>46</v>
      </c>
      <c r="O1143" s="1" t="s">
        <v>56</v>
      </c>
      <c r="P1143" s="1" t="s">
        <v>177</v>
      </c>
      <c r="Q1143" s="1" t="s">
        <v>159</v>
      </c>
      <c r="R1143" s="1" t="s">
        <v>5772</v>
      </c>
      <c r="S1143" s="1" t="str">
        <f t="shared" si="35"/>
        <v>ORTEGA LAURA, EDGARD SILVERIO</v>
      </c>
      <c r="T1143" s="1" t="s">
        <v>50</v>
      </c>
      <c r="U1143" s="1" t="s">
        <v>51</v>
      </c>
      <c r="V1143" s="1" t="s">
        <v>52</v>
      </c>
      <c r="W1143" s="1" t="s">
        <v>5773</v>
      </c>
      <c r="X1143" s="3">
        <v>23158</v>
      </c>
      <c r="Y1143" s="1" t="s">
        <v>5774</v>
      </c>
      <c r="AB1143" s="1" t="s">
        <v>41</v>
      </c>
      <c r="AC1143" s="1" t="s">
        <v>42</v>
      </c>
      <c r="AD1143" s="1" t="s">
        <v>43</v>
      </c>
    </row>
    <row r="1144" spans="1:30" x14ac:dyDescent="0.2">
      <c r="A1144" s="1" t="str">
        <f t="shared" si="34"/>
        <v>1161114741E2</v>
      </c>
      <c r="B1144" s="1" t="s">
        <v>409</v>
      </c>
      <c r="C1144" s="1" t="s">
        <v>29</v>
      </c>
      <c r="D1144" s="1" t="s">
        <v>30</v>
      </c>
      <c r="E1144" s="1" t="s">
        <v>31</v>
      </c>
      <c r="F1144" s="1" t="s">
        <v>5665</v>
      </c>
      <c r="G1144" s="1" t="s">
        <v>5666</v>
      </c>
      <c r="H1144" s="1" t="s">
        <v>1183</v>
      </c>
      <c r="I1144" s="1" t="s">
        <v>5667</v>
      </c>
      <c r="J1144" s="1" t="s">
        <v>5775</v>
      </c>
      <c r="K1144" s="1" t="s">
        <v>32</v>
      </c>
      <c r="L1144" s="1" t="s">
        <v>32</v>
      </c>
      <c r="M1144" s="1" t="s">
        <v>45</v>
      </c>
      <c r="N1144" s="1" t="s">
        <v>66</v>
      </c>
      <c r="O1144" s="1" t="s">
        <v>5776</v>
      </c>
      <c r="P1144" s="1" t="s">
        <v>225</v>
      </c>
      <c r="Q1144" s="1" t="s">
        <v>920</v>
      </c>
      <c r="R1144" s="1" t="s">
        <v>5777</v>
      </c>
      <c r="S1144" s="1" t="str">
        <f t="shared" si="35"/>
        <v>CUNO CHARA, JAKELINE</v>
      </c>
      <c r="T1144" s="1" t="s">
        <v>69</v>
      </c>
      <c r="U1144" s="1" t="s">
        <v>51</v>
      </c>
      <c r="V1144" s="1" t="s">
        <v>52</v>
      </c>
      <c r="W1144" s="1" t="s">
        <v>5778</v>
      </c>
      <c r="X1144" s="3">
        <v>31647</v>
      </c>
      <c r="Y1144" s="1" t="s">
        <v>5779</v>
      </c>
      <c r="Z1144" s="3">
        <v>42824</v>
      </c>
      <c r="AA1144" s="3">
        <v>43100</v>
      </c>
      <c r="AB1144" s="1" t="s">
        <v>41</v>
      </c>
      <c r="AC1144" s="1" t="s">
        <v>71</v>
      </c>
      <c r="AD1144" s="1" t="s">
        <v>43</v>
      </c>
    </row>
    <row r="1145" spans="1:30" x14ac:dyDescent="0.2">
      <c r="A1145" s="1" t="str">
        <f t="shared" si="34"/>
        <v>1161114741E3</v>
      </c>
      <c r="B1145" s="1" t="s">
        <v>409</v>
      </c>
      <c r="C1145" s="1" t="s">
        <v>29</v>
      </c>
      <c r="D1145" s="1" t="s">
        <v>30</v>
      </c>
      <c r="E1145" s="1" t="s">
        <v>31</v>
      </c>
      <c r="F1145" s="1" t="s">
        <v>5665</v>
      </c>
      <c r="G1145" s="1" t="s">
        <v>5666</v>
      </c>
      <c r="H1145" s="1" t="s">
        <v>1183</v>
      </c>
      <c r="I1145" s="1" t="s">
        <v>5667</v>
      </c>
      <c r="J1145" s="1" t="s">
        <v>5780</v>
      </c>
      <c r="K1145" s="1" t="s">
        <v>32</v>
      </c>
      <c r="L1145" s="1" t="s">
        <v>32</v>
      </c>
      <c r="M1145" s="1" t="s">
        <v>45</v>
      </c>
      <c r="N1145" s="1" t="s">
        <v>66</v>
      </c>
      <c r="O1145" s="1" t="s">
        <v>5781</v>
      </c>
      <c r="P1145" s="1" t="s">
        <v>466</v>
      </c>
      <c r="Q1145" s="1" t="s">
        <v>867</v>
      </c>
      <c r="R1145" s="1" t="s">
        <v>5782</v>
      </c>
      <c r="S1145" s="1" t="str">
        <f t="shared" si="35"/>
        <v>CUTIMBO COPA, DAVID SAMUEL</v>
      </c>
      <c r="T1145" s="1" t="s">
        <v>69</v>
      </c>
      <c r="U1145" s="1" t="s">
        <v>51</v>
      </c>
      <c r="V1145" s="1" t="s">
        <v>52</v>
      </c>
      <c r="W1145" s="1" t="s">
        <v>5783</v>
      </c>
      <c r="X1145" s="3">
        <v>29009</v>
      </c>
      <c r="Y1145" s="1" t="s">
        <v>5784</v>
      </c>
      <c r="Z1145" s="3">
        <v>42795</v>
      </c>
      <c r="AA1145" s="3">
        <v>43100</v>
      </c>
      <c r="AB1145" s="1" t="s">
        <v>41</v>
      </c>
      <c r="AC1145" s="1" t="s">
        <v>71</v>
      </c>
      <c r="AD1145" s="1" t="s">
        <v>43</v>
      </c>
    </row>
    <row r="1146" spans="1:30" x14ac:dyDescent="0.2">
      <c r="A1146" s="1" t="str">
        <f t="shared" si="34"/>
        <v>1161114741E4</v>
      </c>
      <c r="B1146" s="1" t="s">
        <v>409</v>
      </c>
      <c r="C1146" s="1" t="s">
        <v>29</v>
      </c>
      <c r="D1146" s="1" t="s">
        <v>30</v>
      </c>
      <c r="E1146" s="1" t="s">
        <v>31</v>
      </c>
      <c r="F1146" s="1" t="s">
        <v>5665</v>
      </c>
      <c r="G1146" s="1" t="s">
        <v>5666</v>
      </c>
      <c r="H1146" s="1" t="s">
        <v>1183</v>
      </c>
      <c r="I1146" s="1" t="s">
        <v>5667</v>
      </c>
      <c r="J1146" s="1" t="s">
        <v>5785</v>
      </c>
      <c r="K1146" s="1" t="s">
        <v>32</v>
      </c>
      <c r="L1146" s="1" t="s">
        <v>32</v>
      </c>
      <c r="M1146" s="1" t="s">
        <v>45</v>
      </c>
      <c r="N1146" s="1" t="s">
        <v>46</v>
      </c>
      <c r="O1146" s="1" t="s">
        <v>56</v>
      </c>
      <c r="P1146" s="1" t="s">
        <v>82</v>
      </c>
      <c r="Q1146" s="1" t="s">
        <v>678</v>
      </c>
      <c r="R1146" s="1" t="s">
        <v>5786</v>
      </c>
      <c r="S1146" s="1" t="str">
        <f t="shared" si="35"/>
        <v>QUISPE ASENCIO, EFRAIN MIGUEL</v>
      </c>
      <c r="T1146" s="1" t="s">
        <v>50</v>
      </c>
      <c r="U1146" s="1" t="s">
        <v>51</v>
      </c>
      <c r="V1146" s="1" t="s">
        <v>52</v>
      </c>
      <c r="W1146" s="1" t="s">
        <v>5787</v>
      </c>
      <c r="X1146" s="3">
        <v>24658</v>
      </c>
      <c r="Y1146" s="1" t="s">
        <v>5788</v>
      </c>
      <c r="AB1146" s="1" t="s">
        <v>41</v>
      </c>
      <c r="AC1146" s="1" t="s">
        <v>42</v>
      </c>
      <c r="AD1146" s="1" t="s">
        <v>43</v>
      </c>
    </row>
    <row r="1147" spans="1:30" x14ac:dyDescent="0.2">
      <c r="A1147" s="1" t="str">
        <f t="shared" si="34"/>
        <v>1161114741E6</v>
      </c>
      <c r="B1147" s="1" t="s">
        <v>409</v>
      </c>
      <c r="C1147" s="1" t="s">
        <v>29</v>
      </c>
      <c r="D1147" s="1" t="s">
        <v>30</v>
      </c>
      <c r="E1147" s="1" t="s">
        <v>31</v>
      </c>
      <c r="F1147" s="1" t="s">
        <v>5665</v>
      </c>
      <c r="G1147" s="1" t="s">
        <v>5666</v>
      </c>
      <c r="H1147" s="1" t="s">
        <v>1183</v>
      </c>
      <c r="I1147" s="1" t="s">
        <v>5667</v>
      </c>
      <c r="J1147" s="1" t="s">
        <v>5789</v>
      </c>
      <c r="K1147" s="1" t="s">
        <v>32</v>
      </c>
      <c r="L1147" s="1" t="s">
        <v>32</v>
      </c>
      <c r="M1147" s="1" t="s">
        <v>45</v>
      </c>
      <c r="N1147" s="1" t="s">
        <v>46</v>
      </c>
      <c r="O1147" s="1" t="s">
        <v>5790</v>
      </c>
      <c r="P1147" s="1" t="s">
        <v>134</v>
      </c>
      <c r="Q1147" s="1" t="s">
        <v>210</v>
      </c>
      <c r="R1147" s="1" t="s">
        <v>5791</v>
      </c>
      <c r="S1147" s="1" t="str">
        <f t="shared" si="35"/>
        <v>FLORES PORTUGAL, CLORINDA SANDRA</v>
      </c>
      <c r="T1147" s="1" t="s">
        <v>38</v>
      </c>
      <c r="U1147" s="1" t="s">
        <v>51</v>
      </c>
      <c r="V1147" s="1" t="s">
        <v>52</v>
      </c>
      <c r="W1147" s="1" t="s">
        <v>5792</v>
      </c>
      <c r="X1147" s="3">
        <v>24392</v>
      </c>
      <c r="Y1147" s="1" t="s">
        <v>5793</v>
      </c>
      <c r="AB1147" s="1" t="s">
        <v>41</v>
      </c>
      <c r="AC1147" s="1" t="s">
        <v>42</v>
      </c>
      <c r="AD1147" s="1" t="s">
        <v>43</v>
      </c>
    </row>
    <row r="1148" spans="1:30" x14ac:dyDescent="0.2">
      <c r="A1148" s="1" t="str">
        <f t="shared" si="34"/>
        <v>1161114741E8</v>
      </c>
      <c r="B1148" s="1" t="s">
        <v>409</v>
      </c>
      <c r="C1148" s="1" t="s">
        <v>29</v>
      </c>
      <c r="D1148" s="1" t="s">
        <v>30</v>
      </c>
      <c r="E1148" s="1" t="s">
        <v>31</v>
      </c>
      <c r="F1148" s="1" t="s">
        <v>5665</v>
      </c>
      <c r="G1148" s="1" t="s">
        <v>5666</v>
      </c>
      <c r="H1148" s="1" t="s">
        <v>1183</v>
      </c>
      <c r="I1148" s="1" t="s">
        <v>5667</v>
      </c>
      <c r="J1148" s="1" t="s">
        <v>5794</v>
      </c>
      <c r="K1148" s="1" t="s">
        <v>32</v>
      </c>
      <c r="L1148" s="1" t="s">
        <v>32</v>
      </c>
      <c r="M1148" s="1" t="s">
        <v>45</v>
      </c>
      <c r="N1148" s="1" t="s">
        <v>66</v>
      </c>
      <c r="O1148" s="1" t="s">
        <v>5795</v>
      </c>
      <c r="P1148" s="1" t="s">
        <v>81</v>
      </c>
      <c r="Q1148" s="1" t="s">
        <v>713</v>
      </c>
      <c r="R1148" s="1" t="s">
        <v>454</v>
      </c>
      <c r="S1148" s="1" t="str">
        <f t="shared" si="35"/>
        <v>HUANCA SUASACA, SILVIA</v>
      </c>
      <c r="T1148" s="1" t="s">
        <v>69</v>
      </c>
      <c r="U1148" s="1" t="s">
        <v>51</v>
      </c>
      <c r="V1148" s="1" t="s">
        <v>52</v>
      </c>
      <c r="W1148" s="1" t="s">
        <v>5796</v>
      </c>
      <c r="X1148" s="3">
        <v>27991</v>
      </c>
      <c r="Y1148" s="1" t="s">
        <v>5797</v>
      </c>
      <c r="Z1148" s="3">
        <v>42801</v>
      </c>
      <c r="AA1148" s="3">
        <v>43100</v>
      </c>
      <c r="AB1148" s="1" t="s">
        <v>324</v>
      </c>
      <c r="AC1148" s="1" t="s">
        <v>71</v>
      </c>
      <c r="AD1148" s="1" t="s">
        <v>43</v>
      </c>
    </row>
    <row r="1149" spans="1:30" x14ac:dyDescent="0.2">
      <c r="A1149" s="1" t="str">
        <f t="shared" si="34"/>
        <v>1161114741E8</v>
      </c>
      <c r="B1149" s="1" t="s">
        <v>409</v>
      </c>
      <c r="C1149" s="1" t="s">
        <v>29</v>
      </c>
      <c r="D1149" s="1" t="s">
        <v>30</v>
      </c>
      <c r="E1149" s="1" t="s">
        <v>31</v>
      </c>
      <c r="F1149" s="1" t="s">
        <v>5665</v>
      </c>
      <c r="G1149" s="1" t="s">
        <v>5666</v>
      </c>
      <c r="H1149" s="1" t="s">
        <v>1183</v>
      </c>
      <c r="I1149" s="1" t="s">
        <v>5667</v>
      </c>
      <c r="J1149" s="1" t="s">
        <v>5794</v>
      </c>
      <c r="K1149" s="1" t="s">
        <v>32</v>
      </c>
      <c r="L1149" s="1" t="s">
        <v>32</v>
      </c>
      <c r="M1149" s="1" t="s">
        <v>45</v>
      </c>
      <c r="N1149" s="1" t="s">
        <v>46</v>
      </c>
      <c r="O1149" s="1" t="s">
        <v>56</v>
      </c>
      <c r="P1149" s="1" t="s">
        <v>248</v>
      </c>
      <c r="Q1149" s="1" t="s">
        <v>82</v>
      </c>
      <c r="R1149" s="1" t="s">
        <v>5798</v>
      </c>
      <c r="S1149" s="1" t="str">
        <f t="shared" si="35"/>
        <v>TICONA QUISPE, DAVID ESTANISLAO</v>
      </c>
      <c r="T1149" s="1" t="s">
        <v>38</v>
      </c>
      <c r="U1149" s="1" t="s">
        <v>51</v>
      </c>
      <c r="V1149" s="1" t="s">
        <v>891</v>
      </c>
      <c r="W1149" s="1" t="s">
        <v>5799</v>
      </c>
      <c r="X1149" s="3">
        <v>25695</v>
      </c>
      <c r="Y1149" s="1" t="s">
        <v>5800</v>
      </c>
      <c r="Z1149" s="3">
        <v>42795</v>
      </c>
      <c r="AA1149" s="3">
        <v>43100</v>
      </c>
      <c r="AB1149" s="1" t="s">
        <v>41</v>
      </c>
      <c r="AC1149" s="1" t="s">
        <v>42</v>
      </c>
      <c r="AD1149" s="1" t="s">
        <v>43</v>
      </c>
    </row>
    <row r="1150" spans="1:30" x14ac:dyDescent="0.2">
      <c r="A1150" s="1" t="str">
        <f t="shared" si="34"/>
        <v>1161114751E1</v>
      </c>
      <c r="B1150" s="1" t="s">
        <v>409</v>
      </c>
      <c r="C1150" s="1" t="s">
        <v>29</v>
      </c>
      <c r="D1150" s="1" t="s">
        <v>30</v>
      </c>
      <c r="E1150" s="1" t="s">
        <v>31</v>
      </c>
      <c r="F1150" s="1" t="s">
        <v>5665</v>
      </c>
      <c r="G1150" s="1" t="s">
        <v>5666</v>
      </c>
      <c r="H1150" s="1" t="s">
        <v>1183</v>
      </c>
      <c r="I1150" s="1" t="s">
        <v>5667</v>
      </c>
      <c r="J1150" s="1" t="s">
        <v>5801</v>
      </c>
      <c r="K1150" s="1" t="s">
        <v>32</v>
      </c>
      <c r="L1150" s="1" t="s">
        <v>32</v>
      </c>
      <c r="M1150" s="1" t="s">
        <v>45</v>
      </c>
      <c r="N1150" s="1" t="s">
        <v>66</v>
      </c>
      <c r="O1150" s="1" t="s">
        <v>5802</v>
      </c>
      <c r="P1150" s="1" t="s">
        <v>192</v>
      </c>
      <c r="Q1150" s="1" t="s">
        <v>672</v>
      </c>
      <c r="R1150" s="1" t="s">
        <v>93</v>
      </c>
      <c r="S1150" s="1" t="str">
        <f t="shared" si="35"/>
        <v>CAHUANA ALCA, YENY</v>
      </c>
      <c r="T1150" s="1" t="s">
        <v>69</v>
      </c>
      <c r="U1150" s="1" t="s">
        <v>51</v>
      </c>
      <c r="V1150" s="1" t="s">
        <v>52</v>
      </c>
      <c r="W1150" s="1" t="s">
        <v>5803</v>
      </c>
      <c r="X1150" s="3">
        <v>32415</v>
      </c>
      <c r="Y1150" s="1" t="s">
        <v>5804</v>
      </c>
      <c r="Z1150" s="3">
        <v>42795</v>
      </c>
      <c r="AA1150" s="3">
        <v>43100</v>
      </c>
      <c r="AB1150" s="1" t="s">
        <v>41</v>
      </c>
      <c r="AC1150" s="1" t="s">
        <v>71</v>
      </c>
      <c r="AD1150" s="1" t="s">
        <v>43</v>
      </c>
    </row>
    <row r="1151" spans="1:30" x14ac:dyDescent="0.2">
      <c r="A1151" s="1" t="str">
        <f t="shared" si="34"/>
        <v>1161114751E3</v>
      </c>
      <c r="B1151" s="1" t="s">
        <v>409</v>
      </c>
      <c r="C1151" s="1" t="s">
        <v>29</v>
      </c>
      <c r="D1151" s="1" t="s">
        <v>30</v>
      </c>
      <c r="E1151" s="1" t="s">
        <v>31</v>
      </c>
      <c r="F1151" s="1" t="s">
        <v>5665</v>
      </c>
      <c r="G1151" s="1" t="s">
        <v>5666</v>
      </c>
      <c r="H1151" s="1" t="s">
        <v>1183</v>
      </c>
      <c r="I1151" s="1" t="s">
        <v>5667</v>
      </c>
      <c r="J1151" s="1" t="s">
        <v>5805</v>
      </c>
      <c r="K1151" s="1" t="s">
        <v>32</v>
      </c>
      <c r="L1151" s="1" t="s">
        <v>32</v>
      </c>
      <c r="M1151" s="1" t="s">
        <v>45</v>
      </c>
      <c r="N1151" s="1" t="s">
        <v>66</v>
      </c>
      <c r="O1151" s="1" t="s">
        <v>5806</v>
      </c>
      <c r="P1151" s="1" t="s">
        <v>414</v>
      </c>
      <c r="Q1151" s="1" t="s">
        <v>161</v>
      </c>
      <c r="R1151" s="1" t="s">
        <v>5807</v>
      </c>
      <c r="S1151" s="1" t="str">
        <f t="shared" si="35"/>
        <v>ANCCO RAMOS, ZULMA KARIN</v>
      </c>
      <c r="T1151" s="1" t="s">
        <v>69</v>
      </c>
      <c r="U1151" s="1" t="s">
        <v>51</v>
      </c>
      <c r="V1151" s="1" t="s">
        <v>52</v>
      </c>
      <c r="W1151" s="1" t="s">
        <v>5808</v>
      </c>
      <c r="X1151" s="3">
        <v>30455</v>
      </c>
      <c r="Y1151" s="1" t="s">
        <v>5809</v>
      </c>
      <c r="Z1151" s="3">
        <v>42795</v>
      </c>
      <c r="AA1151" s="3">
        <v>43100</v>
      </c>
      <c r="AB1151" s="1" t="s">
        <v>41</v>
      </c>
      <c r="AC1151" s="1" t="s">
        <v>71</v>
      </c>
      <c r="AD1151" s="1" t="s">
        <v>43</v>
      </c>
    </row>
    <row r="1152" spans="1:30" x14ac:dyDescent="0.2">
      <c r="A1152" s="1" t="str">
        <f t="shared" si="34"/>
        <v>1161114751E5</v>
      </c>
      <c r="B1152" s="1" t="s">
        <v>409</v>
      </c>
      <c r="C1152" s="1" t="s">
        <v>29</v>
      </c>
      <c r="D1152" s="1" t="s">
        <v>30</v>
      </c>
      <c r="E1152" s="1" t="s">
        <v>31</v>
      </c>
      <c r="F1152" s="1" t="s">
        <v>5665</v>
      </c>
      <c r="G1152" s="1" t="s">
        <v>5666</v>
      </c>
      <c r="H1152" s="1" t="s">
        <v>1183</v>
      </c>
      <c r="I1152" s="1" t="s">
        <v>5667</v>
      </c>
      <c r="J1152" s="1" t="s">
        <v>5810</v>
      </c>
      <c r="K1152" s="1" t="s">
        <v>32</v>
      </c>
      <c r="L1152" s="1" t="s">
        <v>32</v>
      </c>
      <c r="M1152" s="1" t="s">
        <v>45</v>
      </c>
      <c r="N1152" s="1" t="s">
        <v>46</v>
      </c>
      <c r="O1152" s="1" t="s">
        <v>5811</v>
      </c>
      <c r="P1152" s="1" t="s">
        <v>361</v>
      </c>
      <c r="Q1152" s="1" t="s">
        <v>291</v>
      </c>
      <c r="R1152" s="1" t="s">
        <v>483</v>
      </c>
      <c r="S1152" s="1" t="str">
        <f t="shared" si="35"/>
        <v>QUENTA CUTIPA, JOSE</v>
      </c>
      <c r="T1152" s="1" t="s">
        <v>55</v>
      </c>
      <c r="U1152" s="1" t="s">
        <v>51</v>
      </c>
      <c r="V1152" s="1" t="s">
        <v>52</v>
      </c>
      <c r="W1152" s="1" t="s">
        <v>5812</v>
      </c>
      <c r="X1152" s="3">
        <v>20167</v>
      </c>
      <c r="Y1152" s="1" t="s">
        <v>5813</v>
      </c>
      <c r="AB1152" s="1" t="s">
        <v>41</v>
      </c>
      <c r="AC1152" s="1" t="s">
        <v>42</v>
      </c>
      <c r="AD1152" s="1" t="s">
        <v>43</v>
      </c>
    </row>
    <row r="1153" spans="1:30" x14ac:dyDescent="0.2">
      <c r="A1153" s="1" t="str">
        <f t="shared" si="34"/>
        <v>1161114751E7</v>
      </c>
      <c r="B1153" s="1" t="s">
        <v>409</v>
      </c>
      <c r="C1153" s="1" t="s">
        <v>29</v>
      </c>
      <c r="D1153" s="1" t="s">
        <v>30</v>
      </c>
      <c r="E1153" s="1" t="s">
        <v>31</v>
      </c>
      <c r="F1153" s="1" t="s">
        <v>5665</v>
      </c>
      <c r="G1153" s="1" t="s">
        <v>5666</v>
      </c>
      <c r="H1153" s="1" t="s">
        <v>1183</v>
      </c>
      <c r="I1153" s="1" t="s">
        <v>5667</v>
      </c>
      <c r="J1153" s="1" t="s">
        <v>5814</v>
      </c>
      <c r="K1153" s="1" t="s">
        <v>32</v>
      </c>
      <c r="L1153" s="1" t="s">
        <v>32</v>
      </c>
      <c r="M1153" s="1" t="s">
        <v>45</v>
      </c>
      <c r="N1153" s="1" t="s">
        <v>46</v>
      </c>
      <c r="O1153" s="1" t="s">
        <v>2398</v>
      </c>
      <c r="P1153" s="1" t="s">
        <v>328</v>
      </c>
      <c r="Q1153" s="1" t="s">
        <v>417</v>
      </c>
      <c r="R1153" s="1" t="s">
        <v>1140</v>
      </c>
      <c r="S1153" s="1" t="str">
        <f t="shared" si="35"/>
        <v>RODRIGUEZ BARRIENTOS, PERCY</v>
      </c>
      <c r="T1153" s="1" t="s">
        <v>55</v>
      </c>
      <c r="U1153" s="1" t="s">
        <v>51</v>
      </c>
      <c r="V1153" s="1" t="s">
        <v>52</v>
      </c>
      <c r="W1153" s="1" t="s">
        <v>5815</v>
      </c>
      <c r="X1153" s="3">
        <v>24564</v>
      </c>
      <c r="Y1153" s="1" t="s">
        <v>5816</v>
      </c>
      <c r="AB1153" s="1" t="s">
        <v>41</v>
      </c>
      <c r="AC1153" s="1" t="s">
        <v>42</v>
      </c>
      <c r="AD1153" s="1" t="s">
        <v>43</v>
      </c>
    </row>
    <row r="1154" spans="1:30" x14ac:dyDescent="0.2">
      <c r="A1154" s="1" t="str">
        <f t="shared" si="34"/>
        <v>1161114751E8</v>
      </c>
      <c r="B1154" s="1" t="s">
        <v>409</v>
      </c>
      <c r="C1154" s="1" t="s">
        <v>29</v>
      </c>
      <c r="D1154" s="1" t="s">
        <v>30</v>
      </c>
      <c r="E1154" s="1" t="s">
        <v>31</v>
      </c>
      <c r="F1154" s="1" t="s">
        <v>5665</v>
      </c>
      <c r="G1154" s="1" t="s">
        <v>5666</v>
      </c>
      <c r="H1154" s="1" t="s">
        <v>1183</v>
      </c>
      <c r="I1154" s="1" t="s">
        <v>5667</v>
      </c>
      <c r="J1154" s="1" t="s">
        <v>5817</v>
      </c>
      <c r="K1154" s="1" t="s">
        <v>32</v>
      </c>
      <c r="L1154" s="1" t="s">
        <v>32</v>
      </c>
      <c r="M1154" s="1" t="s">
        <v>45</v>
      </c>
      <c r="N1154" s="1" t="s">
        <v>66</v>
      </c>
      <c r="O1154" s="1" t="s">
        <v>5818</v>
      </c>
      <c r="P1154" s="1" t="s">
        <v>37</v>
      </c>
      <c r="Q1154" s="1" t="s">
        <v>188</v>
      </c>
      <c r="R1154" s="1" t="s">
        <v>5819</v>
      </c>
      <c r="S1154" s="1" t="str">
        <f t="shared" si="35"/>
        <v>ROQUE TITO, EDWARD</v>
      </c>
      <c r="T1154" s="1" t="s">
        <v>69</v>
      </c>
      <c r="U1154" s="1" t="s">
        <v>860</v>
      </c>
      <c r="V1154" s="1" t="s">
        <v>52</v>
      </c>
      <c r="W1154" s="1" t="s">
        <v>5820</v>
      </c>
      <c r="X1154" s="3">
        <v>30922</v>
      </c>
      <c r="Y1154" s="1" t="s">
        <v>5821</v>
      </c>
      <c r="Z1154" s="3">
        <v>42795</v>
      </c>
      <c r="AA1154" s="3">
        <v>43100</v>
      </c>
      <c r="AB1154" s="1" t="s">
        <v>324</v>
      </c>
      <c r="AC1154" s="1" t="s">
        <v>71</v>
      </c>
      <c r="AD1154" s="1" t="s">
        <v>43</v>
      </c>
    </row>
    <row r="1155" spans="1:30" x14ac:dyDescent="0.2">
      <c r="A1155" s="1" t="str">
        <f t="shared" si="34"/>
        <v>1161114751E8</v>
      </c>
      <c r="B1155" s="1" t="s">
        <v>409</v>
      </c>
      <c r="C1155" s="1" t="s">
        <v>29</v>
      </c>
      <c r="D1155" s="1" t="s">
        <v>30</v>
      </c>
      <c r="E1155" s="1" t="s">
        <v>31</v>
      </c>
      <c r="F1155" s="1" t="s">
        <v>5665</v>
      </c>
      <c r="G1155" s="1" t="s">
        <v>5666</v>
      </c>
      <c r="H1155" s="1" t="s">
        <v>1183</v>
      </c>
      <c r="I1155" s="1" t="s">
        <v>5667</v>
      </c>
      <c r="J1155" s="1" t="s">
        <v>5817</v>
      </c>
      <c r="K1155" s="1" t="s">
        <v>32</v>
      </c>
      <c r="L1155" s="1" t="s">
        <v>32</v>
      </c>
      <c r="M1155" s="1" t="s">
        <v>3690</v>
      </c>
      <c r="N1155" s="1" t="s">
        <v>46</v>
      </c>
      <c r="O1155" s="1" t="s">
        <v>122</v>
      </c>
      <c r="P1155" s="1" t="s">
        <v>5822</v>
      </c>
      <c r="Q1155" s="1" t="s">
        <v>709</v>
      </c>
      <c r="R1155" s="1" t="s">
        <v>574</v>
      </c>
      <c r="S1155" s="1" t="str">
        <f t="shared" si="35"/>
        <v>ZAVALETA PARILLO, JORGE</v>
      </c>
      <c r="T1155" s="1" t="s">
        <v>50</v>
      </c>
      <c r="U1155" s="1" t="s">
        <v>51</v>
      </c>
      <c r="V1155" s="1" t="s">
        <v>3691</v>
      </c>
      <c r="W1155" s="1" t="s">
        <v>5823</v>
      </c>
      <c r="X1155" s="3">
        <v>19472</v>
      </c>
      <c r="Y1155" s="1" t="s">
        <v>5824</v>
      </c>
      <c r="Z1155" s="3">
        <v>42795</v>
      </c>
      <c r="AA1155" s="3">
        <v>43100</v>
      </c>
      <c r="AB1155" s="1" t="s">
        <v>41</v>
      </c>
      <c r="AC1155" s="1" t="s">
        <v>42</v>
      </c>
      <c r="AD1155" s="1" t="s">
        <v>43</v>
      </c>
    </row>
    <row r="1156" spans="1:30" x14ac:dyDescent="0.2">
      <c r="A1156" s="1" t="str">
        <f t="shared" ref="A1156:A1219" si="36">J1156</f>
        <v>1161114751E9</v>
      </c>
      <c r="B1156" s="1" t="s">
        <v>409</v>
      </c>
      <c r="C1156" s="1" t="s">
        <v>29</v>
      </c>
      <c r="D1156" s="1" t="s">
        <v>30</v>
      </c>
      <c r="E1156" s="1" t="s">
        <v>31</v>
      </c>
      <c r="F1156" s="1" t="s">
        <v>5665</v>
      </c>
      <c r="G1156" s="1" t="s">
        <v>5666</v>
      </c>
      <c r="H1156" s="1" t="s">
        <v>1183</v>
      </c>
      <c r="I1156" s="1" t="s">
        <v>5667</v>
      </c>
      <c r="J1156" s="1" t="s">
        <v>5825</v>
      </c>
      <c r="K1156" s="1" t="s">
        <v>32</v>
      </c>
      <c r="L1156" s="1" t="s">
        <v>32</v>
      </c>
      <c r="M1156" s="1" t="s">
        <v>45</v>
      </c>
      <c r="N1156" s="1" t="s">
        <v>46</v>
      </c>
      <c r="O1156" s="1" t="s">
        <v>5826</v>
      </c>
      <c r="P1156" s="1" t="s">
        <v>4853</v>
      </c>
      <c r="Q1156" s="1" t="s">
        <v>154</v>
      </c>
      <c r="R1156" s="1" t="s">
        <v>191</v>
      </c>
      <c r="S1156" s="1" t="str">
        <f t="shared" ref="S1156:S1219" si="37">CONCATENATE(P1156," ",Q1156,", ",R1156)</f>
        <v>TEVEZ BUTRON, HUGO</v>
      </c>
      <c r="T1156" s="1" t="s">
        <v>63</v>
      </c>
      <c r="U1156" s="1" t="s">
        <v>51</v>
      </c>
      <c r="V1156" s="1" t="s">
        <v>52</v>
      </c>
      <c r="W1156" s="1" t="s">
        <v>5827</v>
      </c>
      <c r="X1156" s="3">
        <v>27331</v>
      </c>
      <c r="Y1156" s="1" t="s">
        <v>5828</v>
      </c>
      <c r="Z1156" s="3">
        <v>42430</v>
      </c>
      <c r="AB1156" s="1" t="s">
        <v>41</v>
      </c>
      <c r="AC1156" s="1" t="s">
        <v>42</v>
      </c>
      <c r="AD1156" s="1" t="s">
        <v>43</v>
      </c>
    </row>
    <row r="1157" spans="1:30" x14ac:dyDescent="0.2">
      <c r="A1157" s="1" t="str">
        <f t="shared" si="36"/>
        <v>CD0E19101803</v>
      </c>
      <c r="B1157" s="1" t="s">
        <v>409</v>
      </c>
      <c r="C1157" s="1" t="s">
        <v>29</v>
      </c>
      <c r="D1157" s="1" t="s">
        <v>30</v>
      </c>
      <c r="E1157" s="1" t="s">
        <v>31</v>
      </c>
      <c r="F1157" s="1" t="s">
        <v>5665</v>
      </c>
      <c r="G1157" s="1" t="s">
        <v>5666</v>
      </c>
      <c r="H1157" s="1" t="s">
        <v>1183</v>
      </c>
      <c r="I1157" s="1" t="s">
        <v>5667</v>
      </c>
      <c r="J1157" s="1" t="s">
        <v>5829</v>
      </c>
      <c r="K1157" s="1" t="s">
        <v>32</v>
      </c>
      <c r="L1157" s="1" t="s">
        <v>32</v>
      </c>
      <c r="M1157" s="1" t="s">
        <v>45</v>
      </c>
      <c r="N1157" s="1" t="s">
        <v>66</v>
      </c>
      <c r="O1157" s="1" t="s">
        <v>2995</v>
      </c>
      <c r="P1157" s="1" t="s">
        <v>176</v>
      </c>
      <c r="Q1157" s="1" t="s">
        <v>58</v>
      </c>
      <c r="R1157" s="1" t="s">
        <v>360</v>
      </c>
      <c r="S1157" s="1" t="str">
        <f t="shared" si="37"/>
        <v>GALINDO ARPASI, MARIBEL</v>
      </c>
      <c r="T1157" s="1" t="s">
        <v>69</v>
      </c>
      <c r="U1157" s="1" t="s">
        <v>69</v>
      </c>
      <c r="V1157" s="1" t="s">
        <v>52</v>
      </c>
      <c r="W1157" s="1" t="s">
        <v>5830</v>
      </c>
      <c r="X1157" s="3">
        <v>26928</v>
      </c>
      <c r="Y1157" s="1" t="s">
        <v>5831</v>
      </c>
      <c r="Z1157" s="3">
        <v>42795</v>
      </c>
      <c r="AA1157" s="3">
        <v>43100</v>
      </c>
      <c r="AB1157" s="1" t="s">
        <v>3000</v>
      </c>
      <c r="AC1157" s="1" t="s">
        <v>71</v>
      </c>
      <c r="AD1157" s="1" t="s">
        <v>43</v>
      </c>
    </row>
    <row r="1158" spans="1:30" x14ac:dyDescent="0.2">
      <c r="A1158" s="1" t="str">
        <f t="shared" si="36"/>
        <v>CD1E11103813</v>
      </c>
      <c r="B1158" s="1" t="s">
        <v>409</v>
      </c>
      <c r="C1158" s="1" t="s">
        <v>29</v>
      </c>
      <c r="D1158" s="1" t="s">
        <v>30</v>
      </c>
      <c r="E1158" s="1" t="s">
        <v>31</v>
      </c>
      <c r="F1158" s="1" t="s">
        <v>5665</v>
      </c>
      <c r="G1158" s="1" t="s">
        <v>5666</v>
      </c>
      <c r="H1158" s="1" t="s">
        <v>1183</v>
      </c>
      <c r="I1158" s="1" t="s">
        <v>5667</v>
      </c>
      <c r="J1158" s="1" t="s">
        <v>5832</v>
      </c>
      <c r="K1158" s="1" t="s">
        <v>32</v>
      </c>
      <c r="L1158" s="1" t="s">
        <v>32</v>
      </c>
      <c r="M1158" s="1" t="s">
        <v>45</v>
      </c>
      <c r="N1158" s="1" t="s">
        <v>66</v>
      </c>
      <c r="O1158" s="1" t="s">
        <v>2995</v>
      </c>
      <c r="P1158" s="1" t="s">
        <v>73</v>
      </c>
      <c r="Q1158" s="1" t="s">
        <v>420</v>
      </c>
      <c r="R1158" s="1" t="s">
        <v>2426</v>
      </c>
      <c r="S1158" s="1" t="str">
        <f t="shared" si="37"/>
        <v>CHOQUE POMA, VICTOR ALFREDO</v>
      </c>
      <c r="T1158" s="1" t="s">
        <v>69</v>
      </c>
      <c r="U1158" s="1" t="s">
        <v>860</v>
      </c>
      <c r="V1158" s="1" t="s">
        <v>52</v>
      </c>
      <c r="W1158" s="1" t="s">
        <v>5713</v>
      </c>
      <c r="X1158" s="3">
        <v>30030</v>
      </c>
      <c r="Y1158" s="1" t="s">
        <v>5714</v>
      </c>
      <c r="Z1158" s="3">
        <v>42795</v>
      </c>
      <c r="AA1158" s="3">
        <v>43100</v>
      </c>
      <c r="AB1158" s="1" t="s">
        <v>3000</v>
      </c>
      <c r="AC1158" s="1" t="s">
        <v>71</v>
      </c>
      <c r="AD1158" s="1" t="s">
        <v>43</v>
      </c>
    </row>
    <row r="1159" spans="1:30" x14ac:dyDescent="0.2">
      <c r="A1159" s="1" t="str">
        <f t="shared" si="36"/>
        <v>CD1E12103813</v>
      </c>
      <c r="B1159" s="1" t="s">
        <v>409</v>
      </c>
      <c r="C1159" s="1" t="s">
        <v>29</v>
      </c>
      <c r="D1159" s="1" t="s">
        <v>30</v>
      </c>
      <c r="E1159" s="1" t="s">
        <v>31</v>
      </c>
      <c r="F1159" s="1" t="s">
        <v>5665</v>
      </c>
      <c r="G1159" s="1" t="s">
        <v>5666</v>
      </c>
      <c r="H1159" s="1" t="s">
        <v>1183</v>
      </c>
      <c r="I1159" s="1" t="s">
        <v>5667</v>
      </c>
      <c r="J1159" s="1" t="s">
        <v>5833</v>
      </c>
      <c r="K1159" s="1" t="s">
        <v>32</v>
      </c>
      <c r="L1159" s="1" t="s">
        <v>32</v>
      </c>
      <c r="M1159" s="1" t="s">
        <v>45</v>
      </c>
      <c r="N1159" s="1" t="s">
        <v>66</v>
      </c>
      <c r="O1159" s="1" t="s">
        <v>2995</v>
      </c>
      <c r="P1159" s="1" t="s">
        <v>114</v>
      </c>
      <c r="Q1159" s="1" t="s">
        <v>5743</v>
      </c>
      <c r="R1159" s="1" t="s">
        <v>1140</v>
      </c>
      <c r="S1159" s="1" t="str">
        <f t="shared" si="37"/>
        <v>MAMANI URURI, PERCY</v>
      </c>
      <c r="T1159" s="1" t="s">
        <v>69</v>
      </c>
      <c r="U1159" s="1" t="s">
        <v>787</v>
      </c>
      <c r="V1159" s="1" t="s">
        <v>52</v>
      </c>
      <c r="W1159" s="1" t="s">
        <v>5744</v>
      </c>
      <c r="X1159" s="3">
        <v>29270</v>
      </c>
      <c r="Y1159" s="1" t="s">
        <v>5745</v>
      </c>
      <c r="Z1159" s="3">
        <v>42795</v>
      </c>
      <c r="AA1159" s="3">
        <v>43100</v>
      </c>
      <c r="AB1159" s="1" t="s">
        <v>3000</v>
      </c>
      <c r="AC1159" s="1" t="s">
        <v>71</v>
      </c>
      <c r="AD1159" s="1" t="s">
        <v>43</v>
      </c>
    </row>
    <row r="1160" spans="1:30" x14ac:dyDescent="0.2">
      <c r="A1160" s="1" t="str">
        <f t="shared" si="36"/>
        <v>CD1E13102813</v>
      </c>
      <c r="B1160" s="1" t="s">
        <v>409</v>
      </c>
      <c r="C1160" s="1" t="s">
        <v>29</v>
      </c>
      <c r="D1160" s="1" t="s">
        <v>30</v>
      </c>
      <c r="E1160" s="1" t="s">
        <v>31</v>
      </c>
      <c r="F1160" s="1" t="s">
        <v>5665</v>
      </c>
      <c r="G1160" s="1" t="s">
        <v>5666</v>
      </c>
      <c r="H1160" s="1" t="s">
        <v>1183</v>
      </c>
      <c r="I1160" s="1" t="s">
        <v>5667</v>
      </c>
      <c r="J1160" s="1" t="s">
        <v>5834</v>
      </c>
      <c r="K1160" s="1" t="s">
        <v>32</v>
      </c>
      <c r="L1160" s="1" t="s">
        <v>32</v>
      </c>
      <c r="M1160" s="1" t="s">
        <v>45</v>
      </c>
      <c r="N1160" s="1" t="s">
        <v>66</v>
      </c>
      <c r="O1160" s="1" t="s">
        <v>2995</v>
      </c>
      <c r="P1160" s="1" t="s">
        <v>114</v>
      </c>
      <c r="Q1160" s="1" t="s">
        <v>248</v>
      </c>
      <c r="R1160" s="1" t="s">
        <v>5835</v>
      </c>
      <c r="S1160" s="1" t="str">
        <f t="shared" si="37"/>
        <v>MAMANI TICONA, GISELA</v>
      </c>
      <c r="T1160" s="1" t="s">
        <v>69</v>
      </c>
      <c r="U1160" s="1" t="s">
        <v>948</v>
      </c>
      <c r="V1160" s="1" t="s">
        <v>52</v>
      </c>
      <c r="W1160" s="1" t="s">
        <v>5836</v>
      </c>
      <c r="X1160" s="3">
        <v>32180</v>
      </c>
      <c r="Y1160" s="1" t="s">
        <v>5837</v>
      </c>
      <c r="Z1160" s="3">
        <v>42795</v>
      </c>
      <c r="AA1160" s="3">
        <v>43100</v>
      </c>
      <c r="AB1160" s="1" t="s">
        <v>3000</v>
      </c>
      <c r="AC1160" s="1" t="s">
        <v>71</v>
      </c>
      <c r="AD1160" s="1" t="s">
        <v>43</v>
      </c>
    </row>
    <row r="1161" spans="1:30" x14ac:dyDescent="0.2">
      <c r="A1161" s="1" t="str">
        <f t="shared" si="36"/>
        <v>CD1E13103813</v>
      </c>
      <c r="B1161" s="1" t="s">
        <v>409</v>
      </c>
      <c r="C1161" s="1" t="s">
        <v>29</v>
      </c>
      <c r="D1161" s="1" t="s">
        <v>30</v>
      </c>
      <c r="E1161" s="1" t="s">
        <v>31</v>
      </c>
      <c r="F1161" s="1" t="s">
        <v>5665</v>
      </c>
      <c r="G1161" s="1" t="s">
        <v>5666</v>
      </c>
      <c r="H1161" s="1" t="s">
        <v>1183</v>
      </c>
      <c r="I1161" s="1" t="s">
        <v>5667</v>
      </c>
      <c r="J1161" s="1" t="s">
        <v>5838</v>
      </c>
      <c r="K1161" s="1" t="s">
        <v>32</v>
      </c>
      <c r="L1161" s="1" t="s">
        <v>32</v>
      </c>
      <c r="M1161" s="1" t="s">
        <v>45</v>
      </c>
      <c r="N1161" s="1" t="s">
        <v>66</v>
      </c>
      <c r="O1161" s="1" t="s">
        <v>2995</v>
      </c>
      <c r="P1161" s="1" t="s">
        <v>37</v>
      </c>
      <c r="Q1161" s="1" t="s">
        <v>188</v>
      </c>
      <c r="R1161" s="1" t="s">
        <v>5819</v>
      </c>
      <c r="S1161" s="1" t="str">
        <f t="shared" si="37"/>
        <v>ROQUE TITO, EDWARD</v>
      </c>
      <c r="T1161" s="1" t="s">
        <v>69</v>
      </c>
      <c r="U1161" s="1" t="s">
        <v>860</v>
      </c>
      <c r="V1161" s="1" t="s">
        <v>52</v>
      </c>
      <c r="W1161" s="1" t="s">
        <v>5820</v>
      </c>
      <c r="X1161" s="3">
        <v>30922</v>
      </c>
      <c r="Y1161" s="1" t="s">
        <v>5821</v>
      </c>
      <c r="Z1161" s="3">
        <v>42795</v>
      </c>
      <c r="AA1161" s="3">
        <v>43100</v>
      </c>
      <c r="AB1161" s="1" t="s">
        <v>3000</v>
      </c>
      <c r="AC1161" s="1" t="s">
        <v>71</v>
      </c>
      <c r="AD1161" s="1" t="s">
        <v>43</v>
      </c>
    </row>
    <row r="1162" spans="1:30" x14ac:dyDescent="0.2">
      <c r="A1162" s="1" t="str">
        <f t="shared" si="36"/>
        <v>CD1E14102813</v>
      </c>
      <c r="B1162" s="1" t="s">
        <v>409</v>
      </c>
      <c r="C1162" s="1" t="s">
        <v>29</v>
      </c>
      <c r="D1162" s="1" t="s">
        <v>30</v>
      </c>
      <c r="E1162" s="1" t="s">
        <v>31</v>
      </c>
      <c r="F1162" s="1" t="s">
        <v>5665</v>
      </c>
      <c r="G1162" s="1" t="s">
        <v>5666</v>
      </c>
      <c r="H1162" s="1" t="s">
        <v>1183</v>
      </c>
      <c r="I1162" s="1" t="s">
        <v>5667</v>
      </c>
      <c r="J1162" s="1" t="s">
        <v>5839</v>
      </c>
      <c r="K1162" s="1" t="s">
        <v>32</v>
      </c>
      <c r="L1162" s="1" t="s">
        <v>32</v>
      </c>
      <c r="M1162" s="1" t="s">
        <v>45</v>
      </c>
      <c r="N1162" s="1" t="s">
        <v>66</v>
      </c>
      <c r="O1162" s="1" t="s">
        <v>2995</v>
      </c>
      <c r="P1162" s="1" t="s">
        <v>661</v>
      </c>
      <c r="Q1162" s="1" t="s">
        <v>310</v>
      </c>
      <c r="R1162" s="1" t="s">
        <v>5840</v>
      </c>
      <c r="S1162" s="1" t="str">
        <f t="shared" si="37"/>
        <v>AROHUANCA NINA, SILVIA PILAR</v>
      </c>
      <c r="T1162" s="1" t="s">
        <v>69</v>
      </c>
      <c r="U1162" s="1" t="s">
        <v>3969</v>
      </c>
      <c r="V1162" s="1" t="s">
        <v>52</v>
      </c>
      <c r="W1162" s="1" t="s">
        <v>5841</v>
      </c>
      <c r="X1162" s="3">
        <v>29213</v>
      </c>
      <c r="Y1162" s="1" t="s">
        <v>5842</v>
      </c>
      <c r="Z1162" s="3">
        <v>42795</v>
      </c>
      <c r="AA1162" s="3">
        <v>43100</v>
      </c>
      <c r="AB1162" s="1" t="s">
        <v>3000</v>
      </c>
      <c r="AC1162" s="1" t="s">
        <v>71</v>
      </c>
      <c r="AD1162" s="1" t="s">
        <v>43</v>
      </c>
    </row>
    <row r="1163" spans="1:30" x14ac:dyDescent="0.2">
      <c r="A1163" s="1" t="str">
        <f t="shared" si="36"/>
        <v>CD1E14103813</v>
      </c>
      <c r="B1163" s="1" t="s">
        <v>409</v>
      </c>
      <c r="C1163" s="1" t="s">
        <v>29</v>
      </c>
      <c r="D1163" s="1" t="s">
        <v>30</v>
      </c>
      <c r="E1163" s="1" t="s">
        <v>31</v>
      </c>
      <c r="F1163" s="1" t="s">
        <v>5665</v>
      </c>
      <c r="G1163" s="1" t="s">
        <v>5666</v>
      </c>
      <c r="H1163" s="1" t="s">
        <v>1183</v>
      </c>
      <c r="I1163" s="1" t="s">
        <v>5667</v>
      </c>
      <c r="J1163" s="1" t="s">
        <v>5843</v>
      </c>
      <c r="K1163" s="1" t="s">
        <v>32</v>
      </c>
      <c r="L1163" s="1" t="s">
        <v>32</v>
      </c>
      <c r="M1163" s="1" t="s">
        <v>45</v>
      </c>
      <c r="N1163" s="1" t="s">
        <v>66</v>
      </c>
      <c r="O1163" s="1" t="s">
        <v>2995</v>
      </c>
      <c r="P1163" s="1" t="s">
        <v>194</v>
      </c>
      <c r="Q1163" s="1" t="s">
        <v>698</v>
      </c>
      <c r="R1163" s="1" t="s">
        <v>5755</v>
      </c>
      <c r="S1163" s="1" t="str">
        <f t="shared" si="37"/>
        <v>CHURATA CCAMA, ELARD ALONSO</v>
      </c>
      <c r="T1163" s="1" t="s">
        <v>69</v>
      </c>
      <c r="U1163" s="1" t="s">
        <v>860</v>
      </c>
      <c r="V1163" s="1" t="s">
        <v>52</v>
      </c>
      <c r="W1163" s="1" t="s">
        <v>5756</v>
      </c>
      <c r="X1163" s="3">
        <v>32792</v>
      </c>
      <c r="Y1163" s="1" t="s">
        <v>5757</v>
      </c>
      <c r="Z1163" s="3">
        <v>42795</v>
      </c>
      <c r="AA1163" s="3">
        <v>43100</v>
      </c>
      <c r="AB1163" s="1" t="s">
        <v>3000</v>
      </c>
      <c r="AC1163" s="1" t="s">
        <v>71</v>
      </c>
      <c r="AD1163" s="1" t="s">
        <v>43</v>
      </c>
    </row>
    <row r="1164" spans="1:30" x14ac:dyDescent="0.2">
      <c r="A1164" s="1" t="str">
        <f t="shared" si="36"/>
        <v>CD1E15102813</v>
      </c>
      <c r="B1164" s="1" t="s">
        <v>409</v>
      </c>
      <c r="C1164" s="1" t="s">
        <v>29</v>
      </c>
      <c r="D1164" s="1" t="s">
        <v>30</v>
      </c>
      <c r="E1164" s="1" t="s">
        <v>31</v>
      </c>
      <c r="F1164" s="1" t="s">
        <v>5665</v>
      </c>
      <c r="G1164" s="1" t="s">
        <v>5666</v>
      </c>
      <c r="H1164" s="1" t="s">
        <v>1183</v>
      </c>
      <c r="I1164" s="1" t="s">
        <v>5667</v>
      </c>
      <c r="J1164" s="1" t="s">
        <v>5844</v>
      </c>
      <c r="K1164" s="1" t="s">
        <v>32</v>
      </c>
      <c r="L1164" s="1" t="s">
        <v>32</v>
      </c>
      <c r="M1164" s="1" t="s">
        <v>45</v>
      </c>
      <c r="N1164" s="1" t="s">
        <v>66</v>
      </c>
      <c r="O1164" s="1" t="s">
        <v>2995</v>
      </c>
      <c r="P1164" s="1" t="s">
        <v>1114</v>
      </c>
      <c r="Q1164" s="1" t="s">
        <v>140</v>
      </c>
      <c r="R1164" s="1" t="s">
        <v>5845</v>
      </c>
      <c r="S1164" s="1" t="str">
        <f t="shared" si="37"/>
        <v>ZUBIETA VELASQUEZ, JOVANA ALIDA</v>
      </c>
      <c r="T1164" s="1" t="s">
        <v>69</v>
      </c>
      <c r="U1164" s="1" t="s">
        <v>948</v>
      </c>
      <c r="V1164" s="1" t="s">
        <v>52</v>
      </c>
      <c r="W1164" s="1" t="s">
        <v>5846</v>
      </c>
      <c r="X1164" s="3">
        <v>27072</v>
      </c>
      <c r="Y1164" s="1" t="s">
        <v>5847</v>
      </c>
      <c r="Z1164" s="3">
        <v>42795</v>
      </c>
      <c r="AA1164" s="3">
        <v>43100</v>
      </c>
      <c r="AB1164" s="1" t="s">
        <v>3000</v>
      </c>
      <c r="AC1164" s="1" t="s">
        <v>71</v>
      </c>
      <c r="AD1164" s="1" t="s">
        <v>43</v>
      </c>
    </row>
    <row r="1165" spans="1:30" x14ac:dyDescent="0.2">
      <c r="A1165" s="1" t="str">
        <f t="shared" si="36"/>
        <v>CD1E16102813</v>
      </c>
      <c r="B1165" s="1" t="s">
        <v>409</v>
      </c>
      <c r="C1165" s="1" t="s">
        <v>29</v>
      </c>
      <c r="D1165" s="1" t="s">
        <v>30</v>
      </c>
      <c r="E1165" s="1" t="s">
        <v>31</v>
      </c>
      <c r="F1165" s="1" t="s">
        <v>5665</v>
      </c>
      <c r="G1165" s="1" t="s">
        <v>5666</v>
      </c>
      <c r="H1165" s="1" t="s">
        <v>1183</v>
      </c>
      <c r="I1165" s="1" t="s">
        <v>5667</v>
      </c>
      <c r="J1165" s="1" t="s">
        <v>5848</v>
      </c>
      <c r="K1165" s="1" t="s">
        <v>32</v>
      </c>
      <c r="L1165" s="1" t="s">
        <v>32</v>
      </c>
      <c r="M1165" s="1" t="s">
        <v>45</v>
      </c>
      <c r="N1165" s="1" t="s">
        <v>66</v>
      </c>
      <c r="O1165" s="1" t="s">
        <v>2995</v>
      </c>
      <c r="P1165" s="1" t="s">
        <v>1114</v>
      </c>
      <c r="Q1165" s="1" t="s">
        <v>140</v>
      </c>
      <c r="R1165" s="1" t="s">
        <v>5845</v>
      </c>
      <c r="S1165" s="1" t="str">
        <f t="shared" si="37"/>
        <v>ZUBIETA VELASQUEZ, JOVANA ALIDA</v>
      </c>
      <c r="T1165" s="1" t="s">
        <v>69</v>
      </c>
      <c r="U1165" s="1" t="s">
        <v>69</v>
      </c>
      <c r="V1165" s="1" t="s">
        <v>52</v>
      </c>
      <c r="W1165" s="1" t="s">
        <v>5846</v>
      </c>
      <c r="X1165" s="3">
        <v>27072</v>
      </c>
      <c r="Y1165" s="1" t="s">
        <v>5847</v>
      </c>
      <c r="Z1165" s="3">
        <v>42795</v>
      </c>
      <c r="AA1165" s="3">
        <v>43100</v>
      </c>
      <c r="AB1165" s="1" t="s">
        <v>3000</v>
      </c>
      <c r="AC1165" s="1" t="s">
        <v>71</v>
      </c>
      <c r="AD1165" s="1" t="s">
        <v>43</v>
      </c>
    </row>
    <row r="1166" spans="1:30" x14ac:dyDescent="0.2">
      <c r="A1166" s="1" t="str">
        <f t="shared" si="36"/>
        <v>CD1E17102813</v>
      </c>
      <c r="B1166" s="1" t="s">
        <v>409</v>
      </c>
      <c r="C1166" s="1" t="s">
        <v>29</v>
      </c>
      <c r="D1166" s="1" t="s">
        <v>30</v>
      </c>
      <c r="E1166" s="1" t="s">
        <v>31</v>
      </c>
      <c r="F1166" s="1" t="s">
        <v>5665</v>
      </c>
      <c r="G1166" s="1" t="s">
        <v>5666</v>
      </c>
      <c r="H1166" s="1" t="s">
        <v>1183</v>
      </c>
      <c r="I1166" s="1" t="s">
        <v>5667</v>
      </c>
      <c r="J1166" s="1" t="s">
        <v>5849</v>
      </c>
      <c r="K1166" s="1" t="s">
        <v>32</v>
      </c>
      <c r="L1166" s="1" t="s">
        <v>32</v>
      </c>
      <c r="M1166" s="1" t="s">
        <v>45</v>
      </c>
      <c r="N1166" s="1" t="s">
        <v>66</v>
      </c>
      <c r="O1166" s="1" t="s">
        <v>2995</v>
      </c>
      <c r="P1166" s="1" t="s">
        <v>83</v>
      </c>
      <c r="Q1166" s="1" t="s">
        <v>167</v>
      </c>
      <c r="R1166" s="1" t="s">
        <v>5850</v>
      </c>
      <c r="S1166" s="1" t="str">
        <f t="shared" si="37"/>
        <v>CONDORI GOMEZ, ABAD</v>
      </c>
      <c r="T1166" s="1" t="s">
        <v>69</v>
      </c>
      <c r="U1166" s="1" t="s">
        <v>948</v>
      </c>
      <c r="V1166" s="1" t="s">
        <v>52</v>
      </c>
      <c r="W1166" s="1" t="s">
        <v>5851</v>
      </c>
      <c r="X1166" s="3">
        <v>26993</v>
      </c>
      <c r="Y1166" s="1" t="s">
        <v>5852</v>
      </c>
      <c r="Z1166" s="3">
        <v>42795</v>
      </c>
      <c r="AA1166" s="3">
        <v>43100</v>
      </c>
      <c r="AB1166" s="1" t="s">
        <v>3000</v>
      </c>
      <c r="AC1166" s="1" t="s">
        <v>71</v>
      </c>
      <c r="AD1166" s="1" t="s">
        <v>43</v>
      </c>
    </row>
    <row r="1167" spans="1:30" x14ac:dyDescent="0.2">
      <c r="A1167" s="1" t="str">
        <f t="shared" si="36"/>
        <v>CD1E18102813</v>
      </c>
      <c r="B1167" s="1" t="s">
        <v>409</v>
      </c>
      <c r="C1167" s="1" t="s">
        <v>29</v>
      </c>
      <c r="D1167" s="1" t="s">
        <v>30</v>
      </c>
      <c r="E1167" s="1" t="s">
        <v>31</v>
      </c>
      <c r="F1167" s="1" t="s">
        <v>5665</v>
      </c>
      <c r="G1167" s="1" t="s">
        <v>5666</v>
      </c>
      <c r="H1167" s="1" t="s">
        <v>1183</v>
      </c>
      <c r="I1167" s="1" t="s">
        <v>5667</v>
      </c>
      <c r="J1167" s="1" t="s">
        <v>5853</v>
      </c>
      <c r="K1167" s="1" t="s">
        <v>32</v>
      </c>
      <c r="L1167" s="1" t="s">
        <v>32</v>
      </c>
      <c r="M1167" s="1" t="s">
        <v>45</v>
      </c>
      <c r="N1167" s="1" t="s">
        <v>66</v>
      </c>
      <c r="O1167" s="1" t="s">
        <v>2995</v>
      </c>
      <c r="P1167" s="1" t="s">
        <v>83</v>
      </c>
      <c r="Q1167" s="1" t="s">
        <v>167</v>
      </c>
      <c r="R1167" s="1" t="s">
        <v>5850</v>
      </c>
      <c r="S1167" s="1" t="str">
        <f t="shared" si="37"/>
        <v>CONDORI GOMEZ, ABAD</v>
      </c>
      <c r="T1167" s="1" t="s">
        <v>69</v>
      </c>
      <c r="U1167" s="1" t="s">
        <v>69</v>
      </c>
      <c r="V1167" s="1" t="s">
        <v>52</v>
      </c>
      <c r="W1167" s="1" t="s">
        <v>5851</v>
      </c>
      <c r="X1167" s="3">
        <v>26993</v>
      </c>
      <c r="Y1167" s="1" t="s">
        <v>5852</v>
      </c>
      <c r="Z1167" s="3">
        <v>42795</v>
      </c>
      <c r="AA1167" s="3">
        <v>43100</v>
      </c>
      <c r="AB1167" s="1" t="s">
        <v>3000</v>
      </c>
      <c r="AC1167" s="1" t="s">
        <v>71</v>
      </c>
      <c r="AD1167" s="1" t="s">
        <v>43</v>
      </c>
    </row>
    <row r="1168" spans="1:30" x14ac:dyDescent="0.2">
      <c r="A1168" s="1" t="str">
        <f t="shared" si="36"/>
        <v>CD1E19102813</v>
      </c>
      <c r="B1168" s="1" t="s">
        <v>409</v>
      </c>
      <c r="C1168" s="1" t="s">
        <v>29</v>
      </c>
      <c r="D1168" s="1" t="s">
        <v>30</v>
      </c>
      <c r="E1168" s="1" t="s">
        <v>31</v>
      </c>
      <c r="F1168" s="1" t="s">
        <v>5665</v>
      </c>
      <c r="G1168" s="1" t="s">
        <v>5666</v>
      </c>
      <c r="H1168" s="1" t="s">
        <v>1183</v>
      </c>
      <c r="I1168" s="1" t="s">
        <v>5667</v>
      </c>
      <c r="J1168" s="1" t="s">
        <v>5854</v>
      </c>
      <c r="K1168" s="1" t="s">
        <v>32</v>
      </c>
      <c r="L1168" s="1" t="s">
        <v>32</v>
      </c>
      <c r="M1168" s="1" t="s">
        <v>45</v>
      </c>
      <c r="N1168" s="1" t="s">
        <v>66</v>
      </c>
      <c r="O1168" s="1" t="s">
        <v>2995</v>
      </c>
      <c r="P1168" s="1" t="s">
        <v>176</v>
      </c>
      <c r="Q1168" s="1" t="s">
        <v>58</v>
      </c>
      <c r="R1168" s="1" t="s">
        <v>360</v>
      </c>
      <c r="S1168" s="1" t="str">
        <f t="shared" si="37"/>
        <v>GALINDO ARPASI, MARIBEL</v>
      </c>
      <c r="T1168" s="1" t="s">
        <v>69</v>
      </c>
      <c r="U1168" s="1" t="s">
        <v>948</v>
      </c>
      <c r="V1168" s="1" t="s">
        <v>52</v>
      </c>
      <c r="W1168" s="1" t="s">
        <v>5830</v>
      </c>
      <c r="X1168" s="3">
        <v>26928</v>
      </c>
      <c r="Y1168" s="1" t="s">
        <v>5831</v>
      </c>
      <c r="Z1168" s="3">
        <v>42795</v>
      </c>
      <c r="AA1168" s="3">
        <v>43100</v>
      </c>
      <c r="AB1168" s="1" t="s">
        <v>3000</v>
      </c>
      <c r="AC1168" s="1" t="s">
        <v>71</v>
      </c>
      <c r="AD1168" s="1" t="s">
        <v>43</v>
      </c>
    </row>
    <row r="1169" spans="1:30" x14ac:dyDescent="0.2">
      <c r="A1169" s="1" t="str">
        <f t="shared" si="36"/>
        <v>1161114711E5</v>
      </c>
      <c r="B1169" s="1" t="s">
        <v>409</v>
      </c>
      <c r="C1169" s="1" t="s">
        <v>29</v>
      </c>
      <c r="D1169" s="1" t="s">
        <v>30</v>
      </c>
      <c r="E1169" s="1" t="s">
        <v>31</v>
      </c>
      <c r="F1169" s="1" t="s">
        <v>5665</v>
      </c>
      <c r="G1169" s="1" t="s">
        <v>5666</v>
      </c>
      <c r="H1169" s="1" t="s">
        <v>1183</v>
      </c>
      <c r="I1169" s="1" t="s">
        <v>5667</v>
      </c>
      <c r="J1169" s="1" t="s">
        <v>5855</v>
      </c>
      <c r="K1169" s="1" t="s">
        <v>32</v>
      </c>
      <c r="L1169" s="1" t="s">
        <v>84</v>
      </c>
      <c r="M1169" s="1" t="s">
        <v>84</v>
      </c>
      <c r="N1169" s="1" t="s">
        <v>46</v>
      </c>
      <c r="O1169" s="1" t="s">
        <v>56</v>
      </c>
      <c r="P1169" s="1" t="s">
        <v>241</v>
      </c>
      <c r="Q1169" s="1" t="s">
        <v>744</v>
      </c>
      <c r="R1169" s="1" t="s">
        <v>1831</v>
      </c>
      <c r="S1169" s="1" t="str">
        <f t="shared" si="37"/>
        <v>ARCE CONDEMAYTA, CARLOS ALBERTO</v>
      </c>
      <c r="T1169" s="1" t="s">
        <v>44</v>
      </c>
      <c r="U1169" s="1" t="s">
        <v>51</v>
      </c>
      <c r="V1169" s="1" t="s">
        <v>52</v>
      </c>
      <c r="W1169" s="1" t="s">
        <v>5856</v>
      </c>
      <c r="X1169" s="3">
        <v>21493</v>
      </c>
      <c r="Y1169" s="1" t="s">
        <v>5857</v>
      </c>
      <c r="AB1169" s="1" t="s">
        <v>41</v>
      </c>
      <c r="AC1169" s="1" t="s">
        <v>87</v>
      </c>
      <c r="AD1169" s="1" t="s">
        <v>43</v>
      </c>
    </row>
    <row r="1170" spans="1:30" x14ac:dyDescent="0.2">
      <c r="A1170" s="1" t="str">
        <f t="shared" si="36"/>
        <v>1161114721E9</v>
      </c>
      <c r="B1170" s="1" t="s">
        <v>409</v>
      </c>
      <c r="C1170" s="1" t="s">
        <v>29</v>
      </c>
      <c r="D1170" s="1" t="s">
        <v>30</v>
      </c>
      <c r="E1170" s="1" t="s">
        <v>31</v>
      </c>
      <c r="F1170" s="1" t="s">
        <v>5665</v>
      </c>
      <c r="G1170" s="1" t="s">
        <v>5666</v>
      </c>
      <c r="H1170" s="1" t="s">
        <v>1183</v>
      </c>
      <c r="I1170" s="1" t="s">
        <v>5667</v>
      </c>
      <c r="J1170" s="1" t="s">
        <v>5858</v>
      </c>
      <c r="K1170" s="1" t="s">
        <v>32</v>
      </c>
      <c r="L1170" s="1" t="s">
        <v>84</v>
      </c>
      <c r="M1170" s="1" t="s">
        <v>84</v>
      </c>
      <c r="N1170" s="1" t="s">
        <v>46</v>
      </c>
      <c r="O1170" s="1" t="s">
        <v>5859</v>
      </c>
      <c r="P1170" s="1" t="s">
        <v>83</v>
      </c>
      <c r="Q1170" s="1" t="s">
        <v>382</v>
      </c>
      <c r="R1170" s="1" t="s">
        <v>5860</v>
      </c>
      <c r="S1170" s="1" t="str">
        <f t="shared" si="37"/>
        <v>CONDORI FERNANDEZ, RUBEN WILFREDO</v>
      </c>
      <c r="T1170" s="1" t="s">
        <v>44</v>
      </c>
      <c r="U1170" s="1" t="s">
        <v>51</v>
      </c>
      <c r="V1170" s="1" t="s">
        <v>52</v>
      </c>
      <c r="W1170" s="1" t="s">
        <v>5861</v>
      </c>
      <c r="X1170" s="3">
        <v>25365</v>
      </c>
      <c r="Y1170" s="1" t="s">
        <v>5862</v>
      </c>
      <c r="AB1170" s="1" t="s">
        <v>41</v>
      </c>
      <c r="AC1170" s="1" t="s">
        <v>87</v>
      </c>
      <c r="AD1170" s="1" t="s">
        <v>43</v>
      </c>
    </row>
    <row r="1171" spans="1:30" x14ac:dyDescent="0.2">
      <c r="A1171" s="1" t="str">
        <f t="shared" si="36"/>
        <v>1161114741E7</v>
      </c>
      <c r="B1171" s="1" t="s">
        <v>409</v>
      </c>
      <c r="C1171" s="1" t="s">
        <v>29</v>
      </c>
      <c r="D1171" s="1" t="s">
        <v>30</v>
      </c>
      <c r="E1171" s="1" t="s">
        <v>31</v>
      </c>
      <c r="F1171" s="1" t="s">
        <v>5665</v>
      </c>
      <c r="G1171" s="1" t="s">
        <v>5666</v>
      </c>
      <c r="H1171" s="1" t="s">
        <v>1183</v>
      </c>
      <c r="I1171" s="1" t="s">
        <v>5667</v>
      </c>
      <c r="J1171" s="1" t="s">
        <v>5863</v>
      </c>
      <c r="K1171" s="1" t="s">
        <v>32</v>
      </c>
      <c r="L1171" s="1" t="s">
        <v>84</v>
      </c>
      <c r="M1171" s="1" t="s">
        <v>84</v>
      </c>
      <c r="N1171" s="1" t="s">
        <v>66</v>
      </c>
      <c r="O1171" s="1" t="s">
        <v>5864</v>
      </c>
      <c r="P1171" s="1" t="s">
        <v>596</v>
      </c>
      <c r="Q1171" s="1" t="s">
        <v>82</v>
      </c>
      <c r="R1171" s="1" t="s">
        <v>5865</v>
      </c>
      <c r="S1171" s="1" t="str">
        <f t="shared" si="37"/>
        <v>GARCIA QUISPE, VIDAL URBANO</v>
      </c>
      <c r="T1171" s="1" t="s">
        <v>44</v>
      </c>
      <c r="U1171" s="1" t="s">
        <v>51</v>
      </c>
      <c r="V1171" s="1" t="s">
        <v>52</v>
      </c>
      <c r="W1171" s="1" t="s">
        <v>5866</v>
      </c>
      <c r="X1171" s="3">
        <v>25295</v>
      </c>
      <c r="Y1171" s="1" t="s">
        <v>5867</v>
      </c>
      <c r="Z1171" s="3">
        <v>42795</v>
      </c>
      <c r="AA1171" s="3">
        <v>43100</v>
      </c>
      <c r="AB1171" s="1" t="s">
        <v>41</v>
      </c>
      <c r="AC1171" s="1" t="s">
        <v>87</v>
      </c>
      <c r="AD1171" s="1" t="s">
        <v>43</v>
      </c>
    </row>
    <row r="1172" spans="1:30" x14ac:dyDescent="0.2">
      <c r="A1172" s="1" t="str">
        <f t="shared" si="36"/>
        <v>1161114731E8</v>
      </c>
      <c r="B1172" s="1" t="s">
        <v>409</v>
      </c>
      <c r="C1172" s="1" t="s">
        <v>29</v>
      </c>
      <c r="D1172" s="1" t="s">
        <v>30</v>
      </c>
      <c r="E1172" s="1" t="s">
        <v>31</v>
      </c>
      <c r="F1172" s="1" t="s">
        <v>5665</v>
      </c>
      <c r="G1172" s="1" t="s">
        <v>5666</v>
      </c>
      <c r="H1172" s="1" t="s">
        <v>1183</v>
      </c>
      <c r="I1172" s="1" t="s">
        <v>5667</v>
      </c>
      <c r="J1172" s="1" t="s">
        <v>5868</v>
      </c>
      <c r="K1172" s="1" t="s">
        <v>97</v>
      </c>
      <c r="L1172" s="1" t="s">
        <v>788</v>
      </c>
      <c r="M1172" s="1" t="s">
        <v>840</v>
      </c>
      <c r="N1172" s="1" t="s">
        <v>46</v>
      </c>
      <c r="O1172" s="1" t="s">
        <v>56</v>
      </c>
      <c r="P1172" s="1" t="s">
        <v>352</v>
      </c>
      <c r="Q1172" s="1" t="s">
        <v>61</v>
      </c>
      <c r="R1172" s="1" t="s">
        <v>364</v>
      </c>
      <c r="S1172" s="1" t="str">
        <f t="shared" si="37"/>
        <v>MENDOZA VILCA, ROSA</v>
      </c>
      <c r="T1172" s="1" t="s">
        <v>107</v>
      </c>
      <c r="U1172" s="1" t="s">
        <v>39</v>
      </c>
      <c r="V1172" s="1" t="s">
        <v>52</v>
      </c>
      <c r="W1172" s="1" t="s">
        <v>5869</v>
      </c>
      <c r="X1172" s="3">
        <v>19237</v>
      </c>
      <c r="Y1172" s="1" t="s">
        <v>5870</v>
      </c>
      <c r="AB1172" s="1" t="s">
        <v>41</v>
      </c>
      <c r="AC1172" s="1" t="s">
        <v>102</v>
      </c>
      <c r="AD1172" s="1" t="s">
        <v>43</v>
      </c>
    </row>
    <row r="1173" spans="1:30" x14ac:dyDescent="0.2">
      <c r="A1173" s="1" t="str">
        <f t="shared" si="36"/>
        <v>1161114711E0</v>
      </c>
      <c r="B1173" s="1" t="s">
        <v>409</v>
      </c>
      <c r="C1173" s="1" t="s">
        <v>29</v>
      </c>
      <c r="D1173" s="1" t="s">
        <v>30</v>
      </c>
      <c r="E1173" s="1" t="s">
        <v>31</v>
      </c>
      <c r="F1173" s="1" t="s">
        <v>5665</v>
      </c>
      <c r="G1173" s="1" t="s">
        <v>5666</v>
      </c>
      <c r="H1173" s="1" t="s">
        <v>1183</v>
      </c>
      <c r="I1173" s="1" t="s">
        <v>5667</v>
      </c>
      <c r="J1173" s="1" t="s">
        <v>5871</v>
      </c>
      <c r="K1173" s="1" t="s">
        <v>97</v>
      </c>
      <c r="L1173" s="1" t="s">
        <v>98</v>
      </c>
      <c r="M1173" s="1" t="s">
        <v>99</v>
      </c>
      <c r="N1173" s="1" t="s">
        <v>46</v>
      </c>
      <c r="O1173" s="1" t="s">
        <v>56</v>
      </c>
      <c r="P1173" s="1" t="s">
        <v>104</v>
      </c>
      <c r="Q1173" s="1" t="s">
        <v>82</v>
      </c>
      <c r="R1173" s="1" t="s">
        <v>766</v>
      </c>
      <c r="S1173" s="1" t="str">
        <f t="shared" si="37"/>
        <v>CHARAJA QUISPE, ANASTACIO</v>
      </c>
      <c r="T1173" s="1" t="s">
        <v>333</v>
      </c>
      <c r="U1173" s="1" t="s">
        <v>39</v>
      </c>
      <c r="V1173" s="1" t="s">
        <v>52</v>
      </c>
      <c r="W1173" s="1" t="s">
        <v>5872</v>
      </c>
      <c r="X1173" s="3">
        <v>18270</v>
      </c>
      <c r="Y1173" s="1" t="s">
        <v>5873</v>
      </c>
      <c r="AB1173" s="1" t="s">
        <v>41</v>
      </c>
      <c r="AC1173" s="1" t="s">
        <v>102</v>
      </c>
      <c r="AD1173" s="1" t="s">
        <v>43</v>
      </c>
    </row>
    <row r="1174" spans="1:30" x14ac:dyDescent="0.2">
      <c r="A1174" s="1" t="str">
        <f t="shared" si="36"/>
        <v>1161114721E2</v>
      </c>
      <c r="B1174" s="1" t="s">
        <v>409</v>
      </c>
      <c r="C1174" s="1" t="s">
        <v>29</v>
      </c>
      <c r="D1174" s="1" t="s">
        <v>30</v>
      </c>
      <c r="E1174" s="1" t="s">
        <v>31</v>
      </c>
      <c r="F1174" s="1" t="s">
        <v>5665</v>
      </c>
      <c r="G1174" s="1" t="s">
        <v>5666</v>
      </c>
      <c r="H1174" s="1" t="s">
        <v>1183</v>
      </c>
      <c r="I1174" s="1" t="s">
        <v>5667</v>
      </c>
      <c r="J1174" s="1" t="s">
        <v>5874</v>
      </c>
      <c r="K1174" s="1" t="s">
        <v>97</v>
      </c>
      <c r="L1174" s="1" t="s">
        <v>98</v>
      </c>
      <c r="M1174" s="1" t="s">
        <v>791</v>
      </c>
      <c r="N1174" s="1" t="s">
        <v>66</v>
      </c>
      <c r="O1174" s="1" t="s">
        <v>5875</v>
      </c>
      <c r="P1174" s="1" t="s">
        <v>291</v>
      </c>
      <c r="Q1174" s="1" t="s">
        <v>113</v>
      </c>
      <c r="R1174" s="1" t="s">
        <v>1087</v>
      </c>
      <c r="S1174" s="1" t="str">
        <f t="shared" si="37"/>
        <v>CUTIPA CHAMBI, RONALD</v>
      </c>
      <c r="T1174" s="1" t="s">
        <v>109</v>
      </c>
      <c r="U1174" s="1" t="s">
        <v>39</v>
      </c>
      <c r="V1174" s="1" t="s">
        <v>52</v>
      </c>
      <c r="W1174" s="1" t="s">
        <v>5876</v>
      </c>
      <c r="X1174" s="3">
        <v>33248</v>
      </c>
      <c r="Y1174" s="1" t="s">
        <v>5877</v>
      </c>
      <c r="Z1174" s="3">
        <v>42829</v>
      </c>
      <c r="AA1174" s="3">
        <v>43100</v>
      </c>
      <c r="AB1174" s="1" t="s">
        <v>41</v>
      </c>
      <c r="AC1174" s="1" t="s">
        <v>102</v>
      </c>
      <c r="AD1174" s="1" t="s">
        <v>43</v>
      </c>
    </row>
    <row r="1175" spans="1:30" x14ac:dyDescent="0.2">
      <c r="A1175" s="1" t="str">
        <f t="shared" si="36"/>
        <v>1161114721E8</v>
      </c>
      <c r="B1175" s="1" t="s">
        <v>409</v>
      </c>
      <c r="C1175" s="1" t="s">
        <v>29</v>
      </c>
      <c r="D1175" s="1" t="s">
        <v>30</v>
      </c>
      <c r="E1175" s="1" t="s">
        <v>31</v>
      </c>
      <c r="F1175" s="1" t="s">
        <v>5665</v>
      </c>
      <c r="G1175" s="1" t="s">
        <v>5666</v>
      </c>
      <c r="H1175" s="1" t="s">
        <v>1183</v>
      </c>
      <c r="I1175" s="1" t="s">
        <v>5667</v>
      </c>
      <c r="J1175" s="1" t="s">
        <v>5878</v>
      </c>
      <c r="K1175" s="1" t="s">
        <v>97</v>
      </c>
      <c r="L1175" s="1" t="s">
        <v>98</v>
      </c>
      <c r="M1175" s="1" t="s">
        <v>1419</v>
      </c>
      <c r="N1175" s="1" t="s">
        <v>66</v>
      </c>
      <c r="O1175" s="1" t="s">
        <v>5879</v>
      </c>
      <c r="P1175" s="1" t="s">
        <v>161</v>
      </c>
      <c r="Q1175" s="1" t="s">
        <v>82</v>
      </c>
      <c r="R1175" s="1" t="s">
        <v>5880</v>
      </c>
      <c r="S1175" s="1" t="str">
        <f t="shared" si="37"/>
        <v>RAMOS QUISPE, ELIA LICELY</v>
      </c>
      <c r="T1175" s="1" t="s">
        <v>109</v>
      </c>
      <c r="U1175" s="1" t="s">
        <v>39</v>
      </c>
      <c r="V1175" s="1" t="s">
        <v>52</v>
      </c>
      <c r="W1175" s="1" t="s">
        <v>5881</v>
      </c>
      <c r="X1175" s="3">
        <v>29191</v>
      </c>
      <c r="Y1175" s="1" t="s">
        <v>5882</v>
      </c>
      <c r="Z1175" s="3">
        <v>42804</v>
      </c>
      <c r="AA1175" s="3">
        <v>43100</v>
      </c>
      <c r="AB1175" s="1" t="s">
        <v>41</v>
      </c>
      <c r="AC1175" s="1" t="s">
        <v>102</v>
      </c>
      <c r="AD1175" s="1" t="s">
        <v>43</v>
      </c>
    </row>
    <row r="1176" spans="1:30" x14ac:dyDescent="0.2">
      <c r="A1176" s="1" t="str">
        <f t="shared" si="36"/>
        <v>1161114731E0</v>
      </c>
      <c r="B1176" s="1" t="s">
        <v>409</v>
      </c>
      <c r="C1176" s="1" t="s">
        <v>29</v>
      </c>
      <c r="D1176" s="1" t="s">
        <v>30</v>
      </c>
      <c r="E1176" s="1" t="s">
        <v>31</v>
      </c>
      <c r="F1176" s="1" t="s">
        <v>5665</v>
      </c>
      <c r="G1176" s="1" t="s">
        <v>5666</v>
      </c>
      <c r="H1176" s="1" t="s">
        <v>1183</v>
      </c>
      <c r="I1176" s="1" t="s">
        <v>5667</v>
      </c>
      <c r="J1176" s="1" t="s">
        <v>5883</v>
      </c>
      <c r="K1176" s="1" t="s">
        <v>97</v>
      </c>
      <c r="L1176" s="1" t="s">
        <v>98</v>
      </c>
      <c r="M1176" s="1" t="s">
        <v>99</v>
      </c>
      <c r="N1176" s="1" t="s">
        <v>46</v>
      </c>
      <c r="O1176" s="1" t="s">
        <v>56</v>
      </c>
      <c r="P1176" s="1" t="s">
        <v>310</v>
      </c>
      <c r="Q1176" s="1" t="s">
        <v>161</v>
      </c>
      <c r="R1176" s="1" t="s">
        <v>5884</v>
      </c>
      <c r="S1176" s="1" t="str">
        <f t="shared" si="37"/>
        <v>NINA RAMOS, ADOLFO CELSO</v>
      </c>
      <c r="T1176" s="1" t="s">
        <v>790</v>
      </c>
      <c r="U1176" s="1" t="s">
        <v>39</v>
      </c>
      <c r="V1176" s="1" t="s">
        <v>52</v>
      </c>
      <c r="W1176" s="1" t="s">
        <v>5885</v>
      </c>
      <c r="X1176" s="3">
        <v>18107</v>
      </c>
      <c r="Y1176" s="1" t="s">
        <v>5886</v>
      </c>
      <c r="AB1176" s="1" t="s">
        <v>41</v>
      </c>
      <c r="AC1176" s="1" t="s">
        <v>102</v>
      </c>
      <c r="AD1176" s="1" t="s">
        <v>43</v>
      </c>
    </row>
    <row r="1177" spans="1:30" x14ac:dyDescent="0.2">
      <c r="A1177" s="1" t="str">
        <f t="shared" si="36"/>
        <v>1161114741E9</v>
      </c>
      <c r="B1177" s="1" t="s">
        <v>409</v>
      </c>
      <c r="C1177" s="1" t="s">
        <v>29</v>
      </c>
      <c r="D1177" s="1" t="s">
        <v>30</v>
      </c>
      <c r="E1177" s="1" t="s">
        <v>31</v>
      </c>
      <c r="F1177" s="1" t="s">
        <v>5665</v>
      </c>
      <c r="G1177" s="1" t="s">
        <v>5666</v>
      </c>
      <c r="H1177" s="1" t="s">
        <v>1183</v>
      </c>
      <c r="I1177" s="1" t="s">
        <v>5667</v>
      </c>
      <c r="J1177" s="1" t="s">
        <v>5887</v>
      </c>
      <c r="K1177" s="1" t="s">
        <v>97</v>
      </c>
      <c r="L1177" s="1" t="s">
        <v>98</v>
      </c>
      <c r="M1177" s="1" t="s">
        <v>99</v>
      </c>
      <c r="N1177" s="1" t="s">
        <v>46</v>
      </c>
      <c r="O1177" s="1" t="s">
        <v>56</v>
      </c>
      <c r="P1177" s="1" t="s">
        <v>844</v>
      </c>
      <c r="Q1177" s="1" t="s">
        <v>698</v>
      </c>
      <c r="R1177" s="1" t="s">
        <v>5888</v>
      </c>
      <c r="S1177" s="1" t="str">
        <f t="shared" si="37"/>
        <v>TITALO CCAMA, AURELIO</v>
      </c>
      <c r="T1177" s="1" t="s">
        <v>790</v>
      </c>
      <c r="U1177" s="1" t="s">
        <v>39</v>
      </c>
      <c r="V1177" s="1" t="s">
        <v>52</v>
      </c>
      <c r="W1177" s="1" t="s">
        <v>5889</v>
      </c>
      <c r="X1177" s="3">
        <v>20357</v>
      </c>
      <c r="Y1177" s="1" t="s">
        <v>5890</v>
      </c>
      <c r="AB1177" s="1" t="s">
        <v>41</v>
      </c>
      <c r="AC1177" s="1" t="s">
        <v>102</v>
      </c>
      <c r="AD1177" s="1" t="s">
        <v>43</v>
      </c>
    </row>
    <row r="1178" spans="1:30" x14ac:dyDescent="0.2">
      <c r="A1178" s="1" t="str">
        <f t="shared" si="36"/>
        <v>1161114751E4</v>
      </c>
      <c r="B1178" s="1" t="s">
        <v>409</v>
      </c>
      <c r="C1178" s="1" t="s">
        <v>29</v>
      </c>
      <c r="D1178" s="1" t="s">
        <v>30</v>
      </c>
      <c r="E1178" s="1" t="s">
        <v>31</v>
      </c>
      <c r="F1178" s="1" t="s">
        <v>5665</v>
      </c>
      <c r="G1178" s="1" t="s">
        <v>5666</v>
      </c>
      <c r="H1178" s="1" t="s">
        <v>1183</v>
      </c>
      <c r="I1178" s="1" t="s">
        <v>5667</v>
      </c>
      <c r="J1178" s="1" t="s">
        <v>5891</v>
      </c>
      <c r="K1178" s="1" t="s">
        <v>97</v>
      </c>
      <c r="L1178" s="1" t="s">
        <v>98</v>
      </c>
      <c r="M1178" s="1" t="s">
        <v>99</v>
      </c>
      <c r="N1178" s="1" t="s">
        <v>46</v>
      </c>
      <c r="O1178" s="1" t="s">
        <v>5892</v>
      </c>
      <c r="P1178" s="1" t="s">
        <v>352</v>
      </c>
      <c r="Q1178" s="1" t="s">
        <v>114</v>
      </c>
      <c r="R1178" s="1" t="s">
        <v>5893</v>
      </c>
      <c r="S1178" s="1" t="str">
        <f t="shared" si="37"/>
        <v>MENDOZA MAMANI, VICTOR JAIME</v>
      </c>
      <c r="T1178" s="1" t="s">
        <v>333</v>
      </c>
      <c r="U1178" s="1" t="s">
        <v>39</v>
      </c>
      <c r="V1178" s="1" t="s">
        <v>52</v>
      </c>
      <c r="W1178" s="1" t="s">
        <v>5894</v>
      </c>
      <c r="X1178" s="3">
        <v>24262</v>
      </c>
      <c r="Y1178" s="1" t="s">
        <v>5895</v>
      </c>
      <c r="AB1178" s="1" t="s">
        <v>41</v>
      </c>
      <c r="AC1178" s="1" t="s">
        <v>102</v>
      </c>
      <c r="AD1178" s="1" t="s">
        <v>43</v>
      </c>
    </row>
    <row r="1179" spans="1:30" x14ac:dyDescent="0.2">
      <c r="A1179" s="1" t="str">
        <f t="shared" si="36"/>
        <v>21C000113694</v>
      </c>
      <c r="B1179" s="1" t="s">
        <v>409</v>
      </c>
      <c r="C1179" s="1" t="s">
        <v>29</v>
      </c>
      <c r="D1179" s="1" t="s">
        <v>30</v>
      </c>
      <c r="E1179" s="1" t="s">
        <v>31</v>
      </c>
      <c r="F1179" s="1" t="s">
        <v>5665</v>
      </c>
      <c r="G1179" s="1" t="s">
        <v>5666</v>
      </c>
      <c r="H1179" s="1" t="s">
        <v>1183</v>
      </c>
      <c r="I1179" s="1" t="s">
        <v>5667</v>
      </c>
      <c r="J1179" s="1" t="s">
        <v>5896</v>
      </c>
      <c r="K1179" s="1" t="s">
        <v>846</v>
      </c>
      <c r="L1179" s="1" t="s">
        <v>3586</v>
      </c>
      <c r="M1179" s="1" t="s">
        <v>3587</v>
      </c>
      <c r="N1179" s="1" t="s">
        <v>66</v>
      </c>
      <c r="O1179" s="1" t="s">
        <v>847</v>
      </c>
      <c r="P1179" s="1" t="s">
        <v>82</v>
      </c>
      <c r="Q1179" s="1" t="s">
        <v>114</v>
      </c>
      <c r="R1179" s="1" t="s">
        <v>556</v>
      </c>
      <c r="S1179" s="1" t="str">
        <f t="shared" si="37"/>
        <v>QUISPE MAMANI, NELIDA</v>
      </c>
      <c r="T1179" s="1" t="s">
        <v>849</v>
      </c>
      <c r="U1179" s="1" t="s">
        <v>850</v>
      </c>
      <c r="V1179" s="1" t="s">
        <v>52</v>
      </c>
      <c r="W1179" s="1" t="s">
        <v>276</v>
      </c>
      <c r="X1179" s="3">
        <v>30914</v>
      </c>
      <c r="Y1179" s="1" t="s">
        <v>5897</v>
      </c>
      <c r="Z1179" s="3">
        <v>42877</v>
      </c>
      <c r="AA1179" s="3">
        <v>42978</v>
      </c>
      <c r="AB1179" s="1" t="s">
        <v>852</v>
      </c>
      <c r="AC1179" s="1" t="s">
        <v>853</v>
      </c>
      <c r="AD1179" s="1" t="s">
        <v>43</v>
      </c>
    </row>
    <row r="1180" spans="1:30" x14ac:dyDescent="0.2">
      <c r="A1180" s="1" t="str">
        <f t="shared" si="36"/>
        <v>21C000113736</v>
      </c>
      <c r="B1180" s="1" t="s">
        <v>409</v>
      </c>
      <c r="C1180" s="1" t="s">
        <v>29</v>
      </c>
      <c r="D1180" s="1" t="s">
        <v>30</v>
      </c>
      <c r="E1180" s="1" t="s">
        <v>31</v>
      </c>
      <c r="F1180" s="1" t="s">
        <v>5665</v>
      </c>
      <c r="G1180" s="1" t="s">
        <v>5666</v>
      </c>
      <c r="H1180" s="1" t="s">
        <v>1183</v>
      </c>
      <c r="I1180" s="1" t="s">
        <v>5667</v>
      </c>
      <c r="J1180" s="1" t="s">
        <v>5898</v>
      </c>
      <c r="K1180" s="1" t="s">
        <v>846</v>
      </c>
      <c r="L1180" s="1" t="s">
        <v>3586</v>
      </c>
      <c r="M1180" s="1" t="s">
        <v>3591</v>
      </c>
      <c r="N1180" s="1" t="s">
        <v>66</v>
      </c>
      <c r="O1180" s="1" t="s">
        <v>847</v>
      </c>
      <c r="P1180" s="1" t="s">
        <v>241</v>
      </c>
      <c r="Q1180" s="1" t="s">
        <v>308</v>
      </c>
      <c r="R1180" s="1" t="s">
        <v>166</v>
      </c>
      <c r="S1180" s="1" t="str">
        <f t="shared" si="37"/>
        <v>ARCE ALVAREZ, ANTONIETA</v>
      </c>
      <c r="T1180" s="1" t="s">
        <v>849</v>
      </c>
      <c r="U1180" s="1" t="s">
        <v>850</v>
      </c>
      <c r="V1180" s="1" t="s">
        <v>52</v>
      </c>
      <c r="W1180" s="1" t="s">
        <v>276</v>
      </c>
      <c r="X1180" s="3">
        <v>26666</v>
      </c>
      <c r="Y1180" s="1" t="s">
        <v>5899</v>
      </c>
      <c r="Z1180" s="3">
        <v>42795</v>
      </c>
      <c r="AA1180" s="3">
        <v>42886</v>
      </c>
      <c r="AB1180" s="1" t="s">
        <v>852</v>
      </c>
      <c r="AC1180" s="1" t="s">
        <v>853</v>
      </c>
      <c r="AD1180" s="1" t="s">
        <v>43</v>
      </c>
    </row>
    <row r="1181" spans="1:30" x14ac:dyDescent="0.2">
      <c r="A1181" s="1" t="str">
        <f t="shared" si="36"/>
        <v>21C000113739</v>
      </c>
      <c r="B1181" s="1" t="s">
        <v>409</v>
      </c>
      <c r="C1181" s="1" t="s">
        <v>29</v>
      </c>
      <c r="D1181" s="1" t="s">
        <v>30</v>
      </c>
      <c r="E1181" s="1" t="s">
        <v>31</v>
      </c>
      <c r="F1181" s="1" t="s">
        <v>5665</v>
      </c>
      <c r="G1181" s="1" t="s">
        <v>5666</v>
      </c>
      <c r="H1181" s="1" t="s">
        <v>1183</v>
      </c>
      <c r="I1181" s="1" t="s">
        <v>5667</v>
      </c>
      <c r="J1181" s="1" t="s">
        <v>5900</v>
      </c>
      <c r="K1181" s="1" t="s">
        <v>846</v>
      </c>
      <c r="L1181" s="1" t="s">
        <v>3586</v>
      </c>
      <c r="M1181" s="1" t="s">
        <v>3591</v>
      </c>
      <c r="N1181" s="1" t="s">
        <v>66</v>
      </c>
      <c r="O1181" s="1" t="s">
        <v>847</v>
      </c>
      <c r="P1181" s="1" t="s">
        <v>203</v>
      </c>
      <c r="Q1181" s="1" t="s">
        <v>140</v>
      </c>
      <c r="R1181" s="1" t="s">
        <v>5901</v>
      </c>
      <c r="S1181" s="1" t="str">
        <f t="shared" si="37"/>
        <v>APAZA VELASQUEZ, TANIA KARINA</v>
      </c>
      <c r="T1181" s="1" t="s">
        <v>849</v>
      </c>
      <c r="U1181" s="1" t="s">
        <v>850</v>
      </c>
      <c r="V1181" s="1" t="s">
        <v>52</v>
      </c>
      <c r="W1181" s="1" t="s">
        <v>276</v>
      </c>
      <c r="X1181" s="3">
        <v>29791</v>
      </c>
      <c r="Y1181" s="1" t="s">
        <v>5902</v>
      </c>
      <c r="Z1181" s="3">
        <v>42828</v>
      </c>
      <c r="AA1181" s="3">
        <v>42916</v>
      </c>
      <c r="AB1181" s="1" t="s">
        <v>852</v>
      </c>
      <c r="AC1181" s="1" t="s">
        <v>853</v>
      </c>
      <c r="AD1181" s="1" t="s">
        <v>43</v>
      </c>
    </row>
    <row r="1182" spans="1:30" x14ac:dyDescent="0.2">
      <c r="A1182" s="1" t="str">
        <f t="shared" si="36"/>
        <v>21C000113742</v>
      </c>
      <c r="B1182" s="1" t="s">
        <v>409</v>
      </c>
      <c r="C1182" s="1" t="s">
        <v>29</v>
      </c>
      <c r="D1182" s="1" t="s">
        <v>30</v>
      </c>
      <c r="E1182" s="1" t="s">
        <v>31</v>
      </c>
      <c r="F1182" s="1" t="s">
        <v>5665</v>
      </c>
      <c r="G1182" s="1" t="s">
        <v>5666</v>
      </c>
      <c r="H1182" s="1" t="s">
        <v>1183</v>
      </c>
      <c r="I1182" s="1" t="s">
        <v>5667</v>
      </c>
      <c r="J1182" s="1" t="s">
        <v>5903</v>
      </c>
      <c r="K1182" s="1" t="s">
        <v>846</v>
      </c>
      <c r="L1182" s="1" t="s">
        <v>3586</v>
      </c>
      <c r="M1182" s="1" t="s">
        <v>3600</v>
      </c>
      <c r="N1182" s="1" t="s">
        <v>66</v>
      </c>
      <c r="O1182" s="1" t="s">
        <v>847</v>
      </c>
      <c r="P1182" s="1" t="s">
        <v>413</v>
      </c>
      <c r="Q1182" s="1" t="s">
        <v>414</v>
      </c>
      <c r="R1182" s="1" t="s">
        <v>5904</v>
      </c>
      <c r="S1182" s="1" t="str">
        <f t="shared" si="37"/>
        <v>ARACA ANCCO, ENILDA</v>
      </c>
      <c r="T1182" s="1" t="s">
        <v>849</v>
      </c>
      <c r="U1182" s="1" t="s">
        <v>850</v>
      </c>
      <c r="V1182" s="1" t="s">
        <v>52</v>
      </c>
      <c r="W1182" s="1" t="s">
        <v>276</v>
      </c>
      <c r="X1182" s="3">
        <v>26849</v>
      </c>
      <c r="Y1182" s="1" t="s">
        <v>5905</v>
      </c>
      <c r="Z1182" s="3">
        <v>42736</v>
      </c>
      <c r="AA1182" s="3">
        <v>42855</v>
      </c>
      <c r="AB1182" s="1" t="s">
        <v>852</v>
      </c>
      <c r="AC1182" s="1" t="s">
        <v>853</v>
      </c>
      <c r="AD1182" s="1" t="s">
        <v>43</v>
      </c>
    </row>
    <row r="1183" spans="1:30" x14ac:dyDescent="0.2">
      <c r="A1183" s="1" t="str">
        <f t="shared" si="36"/>
        <v>21C000113765</v>
      </c>
      <c r="B1183" s="1" t="s">
        <v>409</v>
      </c>
      <c r="C1183" s="1" t="s">
        <v>29</v>
      </c>
      <c r="D1183" s="1" t="s">
        <v>30</v>
      </c>
      <c r="E1183" s="1" t="s">
        <v>31</v>
      </c>
      <c r="F1183" s="1" t="s">
        <v>5665</v>
      </c>
      <c r="G1183" s="1" t="s">
        <v>5666</v>
      </c>
      <c r="H1183" s="1" t="s">
        <v>1183</v>
      </c>
      <c r="I1183" s="1" t="s">
        <v>5667</v>
      </c>
      <c r="J1183" s="1" t="s">
        <v>5906</v>
      </c>
      <c r="K1183" s="1" t="s">
        <v>846</v>
      </c>
      <c r="L1183" s="1" t="s">
        <v>3586</v>
      </c>
      <c r="M1183" s="1" t="s">
        <v>5435</v>
      </c>
      <c r="N1183" s="1" t="s">
        <v>66</v>
      </c>
      <c r="O1183" s="1" t="s">
        <v>847</v>
      </c>
      <c r="P1183" s="1" t="s">
        <v>168</v>
      </c>
      <c r="Q1183" s="1" t="s">
        <v>114</v>
      </c>
      <c r="R1183" s="1" t="s">
        <v>5907</v>
      </c>
      <c r="S1183" s="1" t="str">
        <f t="shared" si="37"/>
        <v>CHURA MAMANI, NELLY FLORA</v>
      </c>
      <c r="T1183" s="1" t="s">
        <v>849</v>
      </c>
      <c r="U1183" s="1" t="s">
        <v>850</v>
      </c>
      <c r="V1183" s="1" t="s">
        <v>52</v>
      </c>
      <c r="W1183" s="1" t="s">
        <v>276</v>
      </c>
      <c r="X1183" s="3">
        <v>21541</v>
      </c>
      <c r="Y1183" s="1" t="s">
        <v>5908</v>
      </c>
      <c r="Z1183" s="3">
        <v>42795</v>
      </c>
      <c r="AA1183" s="3">
        <v>42886</v>
      </c>
      <c r="AB1183" s="1" t="s">
        <v>852</v>
      </c>
      <c r="AC1183" s="1" t="s">
        <v>853</v>
      </c>
      <c r="AD1183" s="1" t="s">
        <v>43</v>
      </c>
    </row>
    <row r="1184" spans="1:30" x14ac:dyDescent="0.2">
      <c r="A1184" s="1" t="str">
        <f t="shared" si="36"/>
        <v>21C000113796</v>
      </c>
      <c r="B1184" s="1" t="s">
        <v>409</v>
      </c>
      <c r="C1184" s="1" t="s">
        <v>29</v>
      </c>
      <c r="D1184" s="1" t="s">
        <v>30</v>
      </c>
      <c r="E1184" s="1" t="s">
        <v>31</v>
      </c>
      <c r="F1184" s="1" t="s">
        <v>5665</v>
      </c>
      <c r="G1184" s="1" t="s">
        <v>5666</v>
      </c>
      <c r="H1184" s="1" t="s">
        <v>1183</v>
      </c>
      <c r="I1184" s="1" t="s">
        <v>5667</v>
      </c>
      <c r="J1184" s="1" t="s">
        <v>5909</v>
      </c>
      <c r="K1184" s="1" t="s">
        <v>846</v>
      </c>
      <c r="L1184" s="1" t="s">
        <v>3586</v>
      </c>
      <c r="M1184" s="1" t="s">
        <v>3607</v>
      </c>
      <c r="N1184" s="1" t="s">
        <v>66</v>
      </c>
      <c r="O1184" s="1" t="s">
        <v>847</v>
      </c>
      <c r="P1184" s="1" t="s">
        <v>291</v>
      </c>
      <c r="Q1184" s="1" t="s">
        <v>291</v>
      </c>
      <c r="R1184" s="1" t="s">
        <v>5910</v>
      </c>
      <c r="S1184" s="1" t="str">
        <f t="shared" si="37"/>
        <v>CUTIPA CUTIPA, LEON ORESTES</v>
      </c>
      <c r="T1184" s="1" t="s">
        <v>849</v>
      </c>
      <c r="U1184" s="1" t="s">
        <v>850</v>
      </c>
      <c r="V1184" s="1" t="s">
        <v>52</v>
      </c>
      <c r="W1184" s="1" t="s">
        <v>276</v>
      </c>
      <c r="X1184" s="3">
        <v>31850</v>
      </c>
      <c r="Y1184" s="1" t="s">
        <v>5911</v>
      </c>
      <c r="Z1184" s="3">
        <v>42736</v>
      </c>
      <c r="AA1184" s="3">
        <v>42855</v>
      </c>
      <c r="AB1184" s="1" t="s">
        <v>852</v>
      </c>
      <c r="AC1184" s="1" t="s">
        <v>853</v>
      </c>
      <c r="AD1184" s="1" t="s">
        <v>43</v>
      </c>
    </row>
    <row r="1185" spans="1:30" x14ac:dyDescent="0.2">
      <c r="A1185" s="1" t="str">
        <f t="shared" si="36"/>
        <v>21C000113817</v>
      </c>
      <c r="B1185" s="1" t="s">
        <v>409</v>
      </c>
      <c r="C1185" s="1" t="s">
        <v>29</v>
      </c>
      <c r="D1185" s="1" t="s">
        <v>30</v>
      </c>
      <c r="E1185" s="1" t="s">
        <v>31</v>
      </c>
      <c r="F1185" s="1" t="s">
        <v>5665</v>
      </c>
      <c r="G1185" s="1" t="s">
        <v>5666</v>
      </c>
      <c r="H1185" s="1" t="s">
        <v>1183</v>
      </c>
      <c r="I1185" s="1" t="s">
        <v>5667</v>
      </c>
      <c r="J1185" s="1" t="s">
        <v>5912</v>
      </c>
      <c r="K1185" s="1" t="s">
        <v>846</v>
      </c>
      <c r="L1185" s="1" t="s">
        <v>3586</v>
      </c>
      <c r="M1185" s="1" t="s">
        <v>3607</v>
      </c>
      <c r="N1185" s="1" t="s">
        <v>66</v>
      </c>
      <c r="O1185" s="1" t="s">
        <v>847</v>
      </c>
      <c r="P1185" s="1" t="s">
        <v>913</v>
      </c>
      <c r="Q1185" s="1" t="s">
        <v>407</v>
      </c>
      <c r="R1185" s="1" t="s">
        <v>3655</v>
      </c>
      <c r="S1185" s="1" t="str">
        <f t="shared" si="37"/>
        <v>TEVES ALEJO, JAVIER</v>
      </c>
      <c r="T1185" s="1" t="s">
        <v>849</v>
      </c>
      <c r="U1185" s="1" t="s">
        <v>850</v>
      </c>
      <c r="V1185" s="1" t="s">
        <v>52</v>
      </c>
      <c r="W1185" s="1" t="s">
        <v>276</v>
      </c>
      <c r="X1185" s="3">
        <v>26684</v>
      </c>
      <c r="Y1185" s="1" t="s">
        <v>5913</v>
      </c>
      <c r="Z1185" s="3">
        <v>42736</v>
      </c>
      <c r="AA1185" s="3">
        <v>42855</v>
      </c>
      <c r="AB1185" s="1" t="s">
        <v>852</v>
      </c>
      <c r="AC1185" s="1" t="s">
        <v>853</v>
      </c>
      <c r="AD1185" s="1" t="s">
        <v>43</v>
      </c>
    </row>
    <row r="1186" spans="1:30" x14ac:dyDescent="0.2">
      <c r="A1186" s="1" t="str">
        <f t="shared" si="36"/>
        <v>21C000113838</v>
      </c>
      <c r="B1186" s="1" t="s">
        <v>409</v>
      </c>
      <c r="C1186" s="1" t="s">
        <v>29</v>
      </c>
      <c r="D1186" s="1" t="s">
        <v>30</v>
      </c>
      <c r="E1186" s="1" t="s">
        <v>31</v>
      </c>
      <c r="F1186" s="1" t="s">
        <v>5665</v>
      </c>
      <c r="G1186" s="1" t="s">
        <v>5666</v>
      </c>
      <c r="H1186" s="1" t="s">
        <v>1183</v>
      </c>
      <c r="I1186" s="1" t="s">
        <v>5667</v>
      </c>
      <c r="J1186" s="1" t="s">
        <v>5914</v>
      </c>
      <c r="K1186" s="1" t="s">
        <v>846</v>
      </c>
      <c r="L1186" s="1" t="s">
        <v>3586</v>
      </c>
      <c r="M1186" s="1" t="s">
        <v>3607</v>
      </c>
      <c r="N1186" s="1" t="s">
        <v>66</v>
      </c>
      <c r="O1186" s="1" t="s">
        <v>847</v>
      </c>
      <c r="P1186" s="1" t="s">
        <v>212</v>
      </c>
      <c r="Q1186" s="1" t="s">
        <v>248</v>
      </c>
      <c r="R1186" s="1" t="s">
        <v>5915</v>
      </c>
      <c r="S1186" s="1" t="str">
        <f t="shared" si="37"/>
        <v>CANAZA TICONA, YONNY</v>
      </c>
      <c r="T1186" s="1" t="s">
        <v>849</v>
      </c>
      <c r="U1186" s="1" t="s">
        <v>850</v>
      </c>
      <c r="V1186" s="1" t="s">
        <v>52</v>
      </c>
      <c r="W1186" s="1" t="s">
        <v>276</v>
      </c>
      <c r="X1186" s="3">
        <v>31936</v>
      </c>
      <c r="Y1186" s="1" t="s">
        <v>5916</v>
      </c>
      <c r="Z1186" s="3">
        <v>42808</v>
      </c>
      <c r="AA1186" s="3">
        <v>42886</v>
      </c>
      <c r="AB1186" s="1" t="s">
        <v>852</v>
      </c>
      <c r="AC1186" s="1" t="s">
        <v>853</v>
      </c>
      <c r="AD1186" s="1" t="s">
        <v>43</v>
      </c>
    </row>
    <row r="1187" spans="1:30" x14ac:dyDescent="0.2">
      <c r="A1187" s="1" t="str">
        <f t="shared" si="36"/>
        <v>1112114711E4</v>
      </c>
      <c r="B1187" s="1" t="s">
        <v>409</v>
      </c>
      <c r="C1187" s="1" t="s">
        <v>29</v>
      </c>
      <c r="D1187" s="1" t="s">
        <v>30</v>
      </c>
      <c r="E1187" s="1" t="s">
        <v>401</v>
      </c>
      <c r="F1187" s="1" t="s">
        <v>5917</v>
      </c>
      <c r="G1187" s="1" t="s">
        <v>5918</v>
      </c>
      <c r="H1187" s="1" t="s">
        <v>1183</v>
      </c>
      <c r="I1187" s="1" t="s">
        <v>5919</v>
      </c>
      <c r="J1187" s="1" t="s">
        <v>5920</v>
      </c>
      <c r="K1187" s="1" t="s">
        <v>32</v>
      </c>
      <c r="L1187" s="1" t="s">
        <v>33</v>
      </c>
      <c r="M1187" s="1" t="s">
        <v>34</v>
      </c>
      <c r="N1187" s="1" t="s">
        <v>35</v>
      </c>
      <c r="O1187" s="1" t="s">
        <v>5921</v>
      </c>
      <c r="P1187" s="1" t="s">
        <v>73</v>
      </c>
      <c r="Q1187" s="1" t="s">
        <v>570</v>
      </c>
      <c r="R1187" s="1" t="s">
        <v>5922</v>
      </c>
      <c r="S1187" s="1" t="str">
        <f t="shared" si="37"/>
        <v>CHOQUE ALAVE, RENE ROGELIO</v>
      </c>
      <c r="T1187" s="1" t="s">
        <v>341</v>
      </c>
      <c r="U1187" s="1" t="s">
        <v>39</v>
      </c>
      <c r="V1187" s="1" t="s">
        <v>112</v>
      </c>
      <c r="W1187" s="1" t="s">
        <v>5923</v>
      </c>
      <c r="X1187" s="3">
        <v>24673</v>
      </c>
      <c r="Y1187" s="1" t="s">
        <v>5924</v>
      </c>
      <c r="Z1187" s="3">
        <v>42064</v>
      </c>
      <c r="AA1187" s="3">
        <v>43524</v>
      </c>
      <c r="AB1187" s="1" t="s">
        <v>41</v>
      </c>
      <c r="AC1187" s="1" t="s">
        <v>42</v>
      </c>
      <c r="AD1187" s="1" t="s">
        <v>43</v>
      </c>
    </row>
    <row r="1188" spans="1:30" x14ac:dyDescent="0.2">
      <c r="A1188" s="1" t="str">
        <f t="shared" si="36"/>
        <v>1112114711E0</v>
      </c>
      <c r="B1188" s="1" t="s">
        <v>409</v>
      </c>
      <c r="C1188" s="1" t="s">
        <v>29</v>
      </c>
      <c r="D1188" s="1" t="s">
        <v>30</v>
      </c>
      <c r="E1188" s="1" t="s">
        <v>401</v>
      </c>
      <c r="F1188" s="1" t="s">
        <v>5917</v>
      </c>
      <c r="G1188" s="1" t="s">
        <v>5918</v>
      </c>
      <c r="H1188" s="1" t="s">
        <v>1183</v>
      </c>
      <c r="I1188" s="1" t="s">
        <v>5919</v>
      </c>
      <c r="J1188" s="1" t="s">
        <v>5925</v>
      </c>
      <c r="K1188" s="1" t="s">
        <v>32</v>
      </c>
      <c r="L1188" s="1" t="s">
        <v>32</v>
      </c>
      <c r="M1188" s="1" t="s">
        <v>45</v>
      </c>
      <c r="N1188" s="1" t="s">
        <v>46</v>
      </c>
      <c r="O1188" s="1" t="s">
        <v>56</v>
      </c>
      <c r="P1188" s="1" t="s">
        <v>177</v>
      </c>
      <c r="Q1188" s="1" t="s">
        <v>114</v>
      </c>
      <c r="R1188" s="1" t="s">
        <v>5926</v>
      </c>
      <c r="S1188" s="1" t="str">
        <f t="shared" si="37"/>
        <v>ORTEGA MAMANI, JOEL JILMER</v>
      </c>
      <c r="T1188" s="1" t="s">
        <v>55</v>
      </c>
      <c r="U1188" s="1" t="s">
        <v>51</v>
      </c>
      <c r="V1188" s="1" t="s">
        <v>52</v>
      </c>
      <c r="W1188" s="1" t="s">
        <v>5927</v>
      </c>
      <c r="X1188" s="3">
        <v>23613</v>
      </c>
      <c r="Y1188" s="1" t="s">
        <v>5928</v>
      </c>
      <c r="AB1188" s="1" t="s">
        <v>41</v>
      </c>
      <c r="AC1188" s="1" t="s">
        <v>42</v>
      </c>
      <c r="AD1188" s="1" t="s">
        <v>43</v>
      </c>
    </row>
    <row r="1189" spans="1:30" x14ac:dyDescent="0.2">
      <c r="A1189" s="1" t="str">
        <f t="shared" si="36"/>
        <v>1112114711E2</v>
      </c>
      <c r="B1189" s="1" t="s">
        <v>409</v>
      </c>
      <c r="C1189" s="1" t="s">
        <v>29</v>
      </c>
      <c r="D1189" s="1" t="s">
        <v>30</v>
      </c>
      <c r="E1189" s="1" t="s">
        <v>401</v>
      </c>
      <c r="F1189" s="1" t="s">
        <v>5917</v>
      </c>
      <c r="G1189" s="1" t="s">
        <v>5918</v>
      </c>
      <c r="H1189" s="1" t="s">
        <v>1183</v>
      </c>
      <c r="I1189" s="1" t="s">
        <v>5919</v>
      </c>
      <c r="J1189" s="1" t="s">
        <v>5929</v>
      </c>
      <c r="K1189" s="1" t="s">
        <v>32</v>
      </c>
      <c r="L1189" s="1" t="s">
        <v>32</v>
      </c>
      <c r="M1189" s="1" t="s">
        <v>45</v>
      </c>
      <c r="N1189" s="1" t="s">
        <v>46</v>
      </c>
      <c r="O1189" s="1" t="s">
        <v>56</v>
      </c>
      <c r="P1189" s="1" t="s">
        <v>682</v>
      </c>
      <c r="Q1189" s="1" t="s">
        <v>570</v>
      </c>
      <c r="R1189" s="1" t="s">
        <v>5930</v>
      </c>
      <c r="S1189" s="1" t="str">
        <f t="shared" si="37"/>
        <v>ARUHUANCA ALAVE, GERMAN PASTOR</v>
      </c>
      <c r="T1189" s="1" t="s">
        <v>63</v>
      </c>
      <c r="U1189" s="1" t="s">
        <v>51</v>
      </c>
      <c r="V1189" s="1" t="s">
        <v>52</v>
      </c>
      <c r="W1189" s="1" t="s">
        <v>5931</v>
      </c>
      <c r="X1189" s="3">
        <v>20774</v>
      </c>
      <c r="Y1189" s="1" t="s">
        <v>5932</v>
      </c>
      <c r="AB1189" s="1" t="s">
        <v>41</v>
      </c>
      <c r="AC1189" s="1" t="s">
        <v>42</v>
      </c>
      <c r="AD1189" s="1" t="s">
        <v>43</v>
      </c>
    </row>
    <row r="1190" spans="1:30" x14ac:dyDescent="0.2">
      <c r="A1190" s="1" t="str">
        <f t="shared" si="36"/>
        <v>1112114711E3</v>
      </c>
      <c r="B1190" s="1" t="s">
        <v>409</v>
      </c>
      <c r="C1190" s="1" t="s">
        <v>29</v>
      </c>
      <c r="D1190" s="1" t="s">
        <v>30</v>
      </c>
      <c r="E1190" s="1" t="s">
        <v>401</v>
      </c>
      <c r="F1190" s="1" t="s">
        <v>5917</v>
      </c>
      <c r="G1190" s="1" t="s">
        <v>5918</v>
      </c>
      <c r="H1190" s="1" t="s">
        <v>1183</v>
      </c>
      <c r="I1190" s="1" t="s">
        <v>5919</v>
      </c>
      <c r="J1190" s="1" t="s">
        <v>5933</v>
      </c>
      <c r="K1190" s="1" t="s">
        <v>32</v>
      </c>
      <c r="L1190" s="1" t="s">
        <v>32</v>
      </c>
      <c r="M1190" s="1" t="s">
        <v>45</v>
      </c>
      <c r="N1190" s="1" t="s">
        <v>46</v>
      </c>
      <c r="O1190" s="1" t="s">
        <v>56</v>
      </c>
      <c r="P1190" s="1" t="s">
        <v>192</v>
      </c>
      <c r="Q1190" s="1" t="s">
        <v>114</v>
      </c>
      <c r="R1190" s="1" t="s">
        <v>572</v>
      </c>
      <c r="S1190" s="1" t="str">
        <f t="shared" si="37"/>
        <v>CAHUANA MAMANI, MERCEDES</v>
      </c>
      <c r="T1190" s="1" t="s">
        <v>55</v>
      </c>
      <c r="U1190" s="1" t="s">
        <v>51</v>
      </c>
      <c r="V1190" s="1" t="s">
        <v>52</v>
      </c>
      <c r="W1190" s="1" t="s">
        <v>5934</v>
      </c>
      <c r="X1190" s="3">
        <v>22005</v>
      </c>
      <c r="Y1190" s="1" t="s">
        <v>5935</v>
      </c>
      <c r="AB1190" s="1" t="s">
        <v>41</v>
      </c>
      <c r="AC1190" s="1" t="s">
        <v>42</v>
      </c>
      <c r="AD1190" s="1" t="s">
        <v>43</v>
      </c>
    </row>
    <row r="1191" spans="1:30" x14ac:dyDescent="0.2">
      <c r="A1191" s="1" t="str">
        <f t="shared" si="36"/>
        <v>1112114711E8</v>
      </c>
      <c r="B1191" s="1" t="s">
        <v>409</v>
      </c>
      <c r="C1191" s="1" t="s">
        <v>29</v>
      </c>
      <c r="D1191" s="1" t="s">
        <v>30</v>
      </c>
      <c r="E1191" s="1" t="s">
        <v>401</v>
      </c>
      <c r="F1191" s="1" t="s">
        <v>5917</v>
      </c>
      <c r="G1191" s="1" t="s">
        <v>5918</v>
      </c>
      <c r="H1191" s="1" t="s">
        <v>1183</v>
      </c>
      <c r="I1191" s="1" t="s">
        <v>5919</v>
      </c>
      <c r="J1191" s="1" t="s">
        <v>5936</v>
      </c>
      <c r="K1191" s="1" t="s">
        <v>32</v>
      </c>
      <c r="L1191" s="1" t="s">
        <v>32</v>
      </c>
      <c r="M1191" s="1" t="s">
        <v>45</v>
      </c>
      <c r="N1191" s="1" t="s">
        <v>46</v>
      </c>
      <c r="O1191" s="1" t="s">
        <v>56</v>
      </c>
      <c r="P1191" s="1" t="s">
        <v>114</v>
      </c>
      <c r="Q1191" s="1" t="s">
        <v>82</v>
      </c>
      <c r="R1191" s="1" t="s">
        <v>5937</v>
      </c>
      <c r="S1191" s="1" t="str">
        <f t="shared" si="37"/>
        <v>MAMANI QUISPE, SABINO ELIAS</v>
      </c>
      <c r="T1191" s="1" t="s">
        <v>50</v>
      </c>
      <c r="U1191" s="1" t="s">
        <v>51</v>
      </c>
      <c r="V1191" s="1" t="s">
        <v>52</v>
      </c>
      <c r="W1191" s="1" t="s">
        <v>5938</v>
      </c>
      <c r="X1191" s="3">
        <v>21759</v>
      </c>
      <c r="Y1191" s="1" t="s">
        <v>5939</v>
      </c>
      <c r="AB1191" s="1" t="s">
        <v>41</v>
      </c>
      <c r="AC1191" s="1" t="s">
        <v>42</v>
      </c>
      <c r="AD1191" s="1" t="s">
        <v>43</v>
      </c>
    </row>
    <row r="1192" spans="1:30" x14ac:dyDescent="0.2">
      <c r="A1192" s="1" t="str">
        <f t="shared" si="36"/>
        <v>1112114711E9</v>
      </c>
      <c r="B1192" s="1" t="s">
        <v>409</v>
      </c>
      <c r="C1192" s="1" t="s">
        <v>29</v>
      </c>
      <c r="D1192" s="1" t="s">
        <v>30</v>
      </c>
      <c r="E1192" s="1" t="s">
        <v>401</v>
      </c>
      <c r="F1192" s="1" t="s">
        <v>5917</v>
      </c>
      <c r="G1192" s="1" t="s">
        <v>5918</v>
      </c>
      <c r="H1192" s="1" t="s">
        <v>1183</v>
      </c>
      <c r="I1192" s="1" t="s">
        <v>5919</v>
      </c>
      <c r="J1192" s="1" t="s">
        <v>5940</v>
      </c>
      <c r="K1192" s="1" t="s">
        <v>32</v>
      </c>
      <c r="L1192" s="1" t="s">
        <v>32</v>
      </c>
      <c r="M1192" s="1" t="s">
        <v>45</v>
      </c>
      <c r="N1192" s="1" t="s">
        <v>46</v>
      </c>
      <c r="O1192" s="1" t="s">
        <v>56</v>
      </c>
      <c r="P1192" s="1" t="s">
        <v>843</v>
      </c>
      <c r="Q1192" s="1" t="s">
        <v>662</v>
      </c>
      <c r="R1192" s="1" t="s">
        <v>616</v>
      </c>
      <c r="S1192" s="1" t="str">
        <f t="shared" si="37"/>
        <v>OCHOA YUPANQUI, ALEJANDRINA</v>
      </c>
      <c r="T1192" s="1" t="s">
        <v>50</v>
      </c>
      <c r="U1192" s="1" t="s">
        <v>51</v>
      </c>
      <c r="V1192" s="1" t="s">
        <v>52</v>
      </c>
      <c r="W1192" s="1" t="s">
        <v>5941</v>
      </c>
      <c r="X1192" s="3">
        <v>21578</v>
      </c>
      <c r="Y1192" s="1" t="s">
        <v>5942</v>
      </c>
      <c r="AB1192" s="1" t="s">
        <v>41</v>
      </c>
      <c r="AC1192" s="1" t="s">
        <v>42</v>
      </c>
      <c r="AD1192" s="1" t="s">
        <v>43</v>
      </c>
    </row>
    <row r="1193" spans="1:30" x14ac:dyDescent="0.2">
      <c r="A1193" s="1" t="str">
        <f t="shared" si="36"/>
        <v>1112114721E1</v>
      </c>
      <c r="B1193" s="1" t="s">
        <v>409</v>
      </c>
      <c r="C1193" s="1" t="s">
        <v>29</v>
      </c>
      <c r="D1193" s="1" t="s">
        <v>30</v>
      </c>
      <c r="E1193" s="1" t="s">
        <v>401</v>
      </c>
      <c r="F1193" s="1" t="s">
        <v>5917</v>
      </c>
      <c r="G1193" s="1" t="s">
        <v>5918</v>
      </c>
      <c r="H1193" s="1" t="s">
        <v>1183</v>
      </c>
      <c r="I1193" s="1" t="s">
        <v>5919</v>
      </c>
      <c r="J1193" s="1" t="s">
        <v>5943</v>
      </c>
      <c r="K1193" s="1" t="s">
        <v>32</v>
      </c>
      <c r="L1193" s="1" t="s">
        <v>32</v>
      </c>
      <c r="M1193" s="1" t="s">
        <v>45</v>
      </c>
      <c r="N1193" s="1" t="s">
        <v>66</v>
      </c>
      <c r="O1193" s="1" t="s">
        <v>5944</v>
      </c>
      <c r="P1193" s="1" t="s">
        <v>182</v>
      </c>
      <c r="Q1193" s="1" t="s">
        <v>161</v>
      </c>
      <c r="R1193" s="1" t="s">
        <v>5945</v>
      </c>
      <c r="S1193" s="1" t="str">
        <f t="shared" si="37"/>
        <v>LOZA RAMOS, MILTON</v>
      </c>
      <c r="T1193" s="1" t="s">
        <v>69</v>
      </c>
      <c r="U1193" s="1" t="s">
        <v>51</v>
      </c>
      <c r="V1193" s="1" t="s">
        <v>52</v>
      </c>
      <c r="W1193" s="1" t="s">
        <v>5946</v>
      </c>
      <c r="X1193" s="3">
        <v>32955</v>
      </c>
      <c r="Y1193" s="1" t="s">
        <v>5947</v>
      </c>
      <c r="Z1193" s="3">
        <v>42795</v>
      </c>
      <c r="AA1193" s="3">
        <v>43100</v>
      </c>
      <c r="AB1193" s="1" t="s">
        <v>41</v>
      </c>
      <c r="AC1193" s="1" t="s">
        <v>71</v>
      </c>
      <c r="AD1193" s="1" t="s">
        <v>43</v>
      </c>
    </row>
    <row r="1194" spans="1:30" x14ac:dyDescent="0.2">
      <c r="A1194" s="1" t="str">
        <f t="shared" si="36"/>
        <v>1112114721E2</v>
      </c>
      <c r="B1194" s="1" t="s">
        <v>409</v>
      </c>
      <c r="C1194" s="1" t="s">
        <v>29</v>
      </c>
      <c r="D1194" s="1" t="s">
        <v>30</v>
      </c>
      <c r="E1194" s="1" t="s">
        <v>401</v>
      </c>
      <c r="F1194" s="1" t="s">
        <v>5917</v>
      </c>
      <c r="G1194" s="1" t="s">
        <v>5918</v>
      </c>
      <c r="H1194" s="1" t="s">
        <v>1183</v>
      </c>
      <c r="I1194" s="1" t="s">
        <v>5919</v>
      </c>
      <c r="J1194" s="1" t="s">
        <v>5948</v>
      </c>
      <c r="K1194" s="1" t="s">
        <v>32</v>
      </c>
      <c r="L1194" s="1" t="s">
        <v>32</v>
      </c>
      <c r="M1194" s="1" t="s">
        <v>45</v>
      </c>
      <c r="N1194" s="1" t="s">
        <v>46</v>
      </c>
      <c r="O1194" s="1" t="s">
        <v>56</v>
      </c>
      <c r="P1194" s="1" t="s">
        <v>1001</v>
      </c>
      <c r="Q1194" s="1" t="s">
        <v>537</v>
      </c>
      <c r="R1194" s="1" t="s">
        <v>5949</v>
      </c>
      <c r="S1194" s="1" t="str">
        <f t="shared" si="37"/>
        <v>POCCO PINTO, BETTY ANA</v>
      </c>
      <c r="T1194" s="1" t="s">
        <v>50</v>
      </c>
      <c r="U1194" s="1" t="s">
        <v>51</v>
      </c>
      <c r="V1194" s="1" t="s">
        <v>52</v>
      </c>
      <c r="W1194" s="1" t="s">
        <v>5950</v>
      </c>
      <c r="X1194" s="3">
        <v>22488</v>
      </c>
      <c r="Y1194" s="1" t="s">
        <v>5951</v>
      </c>
      <c r="AB1194" s="1" t="s">
        <v>41</v>
      </c>
      <c r="AC1194" s="1" t="s">
        <v>42</v>
      </c>
      <c r="AD1194" s="1" t="s">
        <v>43</v>
      </c>
    </row>
    <row r="1195" spans="1:30" x14ac:dyDescent="0.2">
      <c r="A1195" s="1" t="str">
        <f t="shared" si="36"/>
        <v>1112114721E4</v>
      </c>
      <c r="B1195" s="1" t="s">
        <v>409</v>
      </c>
      <c r="C1195" s="1" t="s">
        <v>29</v>
      </c>
      <c r="D1195" s="1" t="s">
        <v>30</v>
      </c>
      <c r="E1195" s="1" t="s">
        <v>401</v>
      </c>
      <c r="F1195" s="1" t="s">
        <v>5917</v>
      </c>
      <c r="G1195" s="1" t="s">
        <v>5918</v>
      </c>
      <c r="H1195" s="1" t="s">
        <v>1183</v>
      </c>
      <c r="I1195" s="1" t="s">
        <v>5919</v>
      </c>
      <c r="J1195" s="1" t="s">
        <v>5952</v>
      </c>
      <c r="K1195" s="1" t="s">
        <v>32</v>
      </c>
      <c r="L1195" s="1" t="s">
        <v>32</v>
      </c>
      <c r="M1195" s="1" t="s">
        <v>45</v>
      </c>
      <c r="N1195" s="1" t="s">
        <v>46</v>
      </c>
      <c r="O1195" s="1" t="s">
        <v>5953</v>
      </c>
      <c r="P1195" s="1" t="s">
        <v>159</v>
      </c>
      <c r="Q1195" s="1" t="s">
        <v>316</v>
      </c>
      <c r="R1195" s="1" t="s">
        <v>5954</v>
      </c>
      <c r="S1195" s="1" t="str">
        <f t="shared" si="37"/>
        <v>LAURA FIGUEROA, VALOIS</v>
      </c>
      <c r="T1195" s="1" t="s">
        <v>55</v>
      </c>
      <c r="U1195" s="1" t="s">
        <v>51</v>
      </c>
      <c r="V1195" s="1" t="s">
        <v>52</v>
      </c>
      <c r="W1195" s="1" t="s">
        <v>5955</v>
      </c>
      <c r="X1195" s="3">
        <v>27176</v>
      </c>
      <c r="Y1195" s="1" t="s">
        <v>5956</v>
      </c>
      <c r="Z1195" s="3">
        <v>42795</v>
      </c>
      <c r="AB1195" s="1" t="s">
        <v>41</v>
      </c>
      <c r="AC1195" s="1" t="s">
        <v>42</v>
      </c>
      <c r="AD1195" s="1" t="s">
        <v>43</v>
      </c>
    </row>
    <row r="1196" spans="1:30" x14ac:dyDescent="0.2">
      <c r="A1196" s="1" t="str">
        <f t="shared" si="36"/>
        <v>1112114721E5</v>
      </c>
      <c r="B1196" s="1" t="s">
        <v>409</v>
      </c>
      <c r="C1196" s="1" t="s">
        <v>29</v>
      </c>
      <c r="D1196" s="1" t="s">
        <v>30</v>
      </c>
      <c r="E1196" s="1" t="s">
        <v>401</v>
      </c>
      <c r="F1196" s="1" t="s">
        <v>5917</v>
      </c>
      <c r="G1196" s="1" t="s">
        <v>5918</v>
      </c>
      <c r="H1196" s="1" t="s">
        <v>1183</v>
      </c>
      <c r="I1196" s="1" t="s">
        <v>5919</v>
      </c>
      <c r="J1196" s="1" t="s">
        <v>5957</v>
      </c>
      <c r="K1196" s="1" t="s">
        <v>32</v>
      </c>
      <c r="L1196" s="1" t="s">
        <v>32</v>
      </c>
      <c r="M1196" s="1" t="s">
        <v>45</v>
      </c>
      <c r="N1196" s="1" t="s">
        <v>46</v>
      </c>
      <c r="O1196" s="1" t="s">
        <v>56</v>
      </c>
      <c r="P1196" s="1" t="s">
        <v>824</v>
      </c>
      <c r="Q1196" s="1" t="s">
        <v>134</v>
      </c>
      <c r="R1196" s="1" t="s">
        <v>5958</v>
      </c>
      <c r="S1196" s="1" t="str">
        <f t="shared" si="37"/>
        <v>TISNADO FLORES, ANGELICA AMANDA</v>
      </c>
      <c r="T1196" s="1" t="s">
        <v>50</v>
      </c>
      <c r="U1196" s="1" t="s">
        <v>51</v>
      </c>
      <c r="V1196" s="1" t="s">
        <v>52</v>
      </c>
      <c r="W1196" s="1" t="s">
        <v>5959</v>
      </c>
      <c r="X1196" s="3">
        <v>19996</v>
      </c>
      <c r="Y1196" s="1" t="s">
        <v>5960</v>
      </c>
      <c r="AB1196" s="1" t="s">
        <v>41</v>
      </c>
      <c r="AC1196" s="1" t="s">
        <v>42</v>
      </c>
      <c r="AD1196" s="1" t="s">
        <v>43</v>
      </c>
    </row>
    <row r="1197" spans="1:30" x14ac:dyDescent="0.2">
      <c r="A1197" s="1" t="str">
        <f t="shared" si="36"/>
        <v>1112114721E7</v>
      </c>
      <c r="B1197" s="1" t="s">
        <v>409</v>
      </c>
      <c r="C1197" s="1" t="s">
        <v>29</v>
      </c>
      <c r="D1197" s="1" t="s">
        <v>30</v>
      </c>
      <c r="E1197" s="1" t="s">
        <v>401</v>
      </c>
      <c r="F1197" s="1" t="s">
        <v>5917</v>
      </c>
      <c r="G1197" s="1" t="s">
        <v>5918</v>
      </c>
      <c r="H1197" s="1" t="s">
        <v>1183</v>
      </c>
      <c r="I1197" s="1" t="s">
        <v>5919</v>
      </c>
      <c r="J1197" s="1" t="s">
        <v>5961</v>
      </c>
      <c r="K1197" s="1" t="s">
        <v>32</v>
      </c>
      <c r="L1197" s="1" t="s">
        <v>84</v>
      </c>
      <c r="M1197" s="1" t="s">
        <v>84</v>
      </c>
      <c r="N1197" s="1" t="s">
        <v>46</v>
      </c>
      <c r="O1197" s="1" t="s">
        <v>5962</v>
      </c>
      <c r="P1197" s="1" t="s">
        <v>352</v>
      </c>
      <c r="Q1197" s="1" t="s">
        <v>134</v>
      </c>
      <c r="R1197" s="1" t="s">
        <v>1051</v>
      </c>
      <c r="S1197" s="1" t="str">
        <f t="shared" si="37"/>
        <v>MENDOZA FLORES, EMILIO</v>
      </c>
      <c r="T1197" s="1" t="s">
        <v>44</v>
      </c>
      <c r="U1197" s="1" t="s">
        <v>51</v>
      </c>
      <c r="V1197" s="1" t="s">
        <v>52</v>
      </c>
      <c r="W1197" s="1" t="s">
        <v>5963</v>
      </c>
      <c r="X1197" s="3">
        <v>19228</v>
      </c>
      <c r="Y1197" s="1" t="s">
        <v>5964</v>
      </c>
      <c r="AB1197" s="1" t="s">
        <v>41</v>
      </c>
      <c r="AC1197" s="1" t="s">
        <v>87</v>
      </c>
      <c r="AD1197" s="1" t="s">
        <v>43</v>
      </c>
    </row>
    <row r="1198" spans="1:30" x14ac:dyDescent="0.2">
      <c r="A1198" s="1" t="str">
        <f t="shared" si="36"/>
        <v>1112114711E5</v>
      </c>
      <c r="B1198" s="1" t="s">
        <v>409</v>
      </c>
      <c r="C1198" s="1" t="s">
        <v>29</v>
      </c>
      <c r="D1198" s="1" t="s">
        <v>30</v>
      </c>
      <c r="E1198" s="1" t="s">
        <v>401</v>
      </c>
      <c r="F1198" s="1" t="s">
        <v>5917</v>
      </c>
      <c r="G1198" s="1" t="s">
        <v>5918</v>
      </c>
      <c r="H1198" s="1" t="s">
        <v>1183</v>
      </c>
      <c r="I1198" s="1" t="s">
        <v>5919</v>
      </c>
      <c r="J1198" s="1" t="s">
        <v>5965</v>
      </c>
      <c r="K1198" s="1" t="s">
        <v>97</v>
      </c>
      <c r="L1198" s="1" t="s">
        <v>98</v>
      </c>
      <c r="M1198" s="1" t="s">
        <v>99</v>
      </c>
      <c r="N1198" s="1" t="s">
        <v>46</v>
      </c>
      <c r="O1198" s="1" t="s">
        <v>56</v>
      </c>
      <c r="P1198" s="1" t="s">
        <v>927</v>
      </c>
      <c r="Q1198" s="1" t="s">
        <v>248</v>
      </c>
      <c r="R1198" s="1" t="s">
        <v>5966</v>
      </c>
      <c r="S1198" s="1" t="str">
        <f t="shared" si="37"/>
        <v>HUANACUNI TICONA, NEHESTOR</v>
      </c>
      <c r="T1198" s="1" t="s">
        <v>790</v>
      </c>
      <c r="U1198" s="1" t="s">
        <v>39</v>
      </c>
      <c r="V1198" s="1" t="s">
        <v>52</v>
      </c>
      <c r="W1198" s="1" t="s">
        <v>5967</v>
      </c>
      <c r="X1198" s="3">
        <v>23218</v>
      </c>
      <c r="Y1198" s="1" t="s">
        <v>5968</v>
      </c>
      <c r="AB1198" s="1" t="s">
        <v>41</v>
      </c>
      <c r="AC1198" s="1" t="s">
        <v>102</v>
      </c>
      <c r="AD1198" s="1" t="s">
        <v>43</v>
      </c>
    </row>
    <row r="1199" spans="1:30" x14ac:dyDescent="0.2">
      <c r="A1199" s="1" t="str">
        <f t="shared" si="36"/>
        <v>1112114721E3</v>
      </c>
      <c r="B1199" s="1" t="s">
        <v>409</v>
      </c>
      <c r="C1199" s="1" t="s">
        <v>29</v>
      </c>
      <c r="D1199" s="1" t="s">
        <v>30</v>
      </c>
      <c r="E1199" s="1" t="s">
        <v>401</v>
      </c>
      <c r="F1199" s="1" t="s">
        <v>5917</v>
      </c>
      <c r="G1199" s="1" t="s">
        <v>5918</v>
      </c>
      <c r="H1199" s="1" t="s">
        <v>1183</v>
      </c>
      <c r="I1199" s="1" t="s">
        <v>5919</v>
      </c>
      <c r="J1199" s="1" t="s">
        <v>5969</v>
      </c>
      <c r="K1199" s="1" t="s">
        <v>97</v>
      </c>
      <c r="L1199" s="1" t="s">
        <v>98</v>
      </c>
      <c r="M1199" s="1" t="s">
        <v>1419</v>
      </c>
      <c r="N1199" s="1" t="s">
        <v>66</v>
      </c>
      <c r="O1199" s="1" t="s">
        <v>5970</v>
      </c>
      <c r="P1199" s="1" t="s">
        <v>342</v>
      </c>
      <c r="Q1199" s="1" t="s">
        <v>119</v>
      </c>
      <c r="R1199" s="1" t="s">
        <v>650</v>
      </c>
      <c r="S1199" s="1" t="str">
        <f t="shared" si="37"/>
        <v>CALISAYA SILVA, MARY</v>
      </c>
      <c r="T1199" s="1" t="s">
        <v>109</v>
      </c>
      <c r="U1199" s="1" t="s">
        <v>39</v>
      </c>
      <c r="V1199" s="1" t="s">
        <v>52</v>
      </c>
      <c r="W1199" s="1" t="s">
        <v>5971</v>
      </c>
      <c r="X1199" s="3">
        <v>27758</v>
      </c>
      <c r="Y1199" s="1" t="s">
        <v>5972</v>
      </c>
      <c r="Z1199" s="3">
        <v>42736</v>
      </c>
      <c r="AA1199" s="3">
        <v>43100</v>
      </c>
      <c r="AB1199" s="1" t="s">
        <v>41</v>
      </c>
      <c r="AC1199" s="1" t="s">
        <v>102</v>
      </c>
      <c r="AD1199" s="1" t="s">
        <v>43</v>
      </c>
    </row>
    <row r="1200" spans="1:30" x14ac:dyDescent="0.2">
      <c r="A1200" s="1" t="str">
        <f t="shared" si="36"/>
        <v>1112114721E6</v>
      </c>
      <c r="B1200" s="1" t="s">
        <v>409</v>
      </c>
      <c r="C1200" s="1" t="s">
        <v>29</v>
      </c>
      <c r="D1200" s="1" t="s">
        <v>30</v>
      </c>
      <c r="E1200" s="1" t="s">
        <v>401</v>
      </c>
      <c r="F1200" s="1" t="s">
        <v>5917</v>
      </c>
      <c r="G1200" s="1" t="s">
        <v>5918</v>
      </c>
      <c r="H1200" s="1" t="s">
        <v>1183</v>
      </c>
      <c r="I1200" s="1" t="s">
        <v>5919</v>
      </c>
      <c r="J1200" s="1" t="s">
        <v>5973</v>
      </c>
      <c r="K1200" s="1" t="s">
        <v>97</v>
      </c>
      <c r="L1200" s="1" t="s">
        <v>98</v>
      </c>
      <c r="M1200" s="1" t="s">
        <v>99</v>
      </c>
      <c r="N1200" s="1" t="s">
        <v>46</v>
      </c>
      <c r="O1200" s="1" t="s">
        <v>56</v>
      </c>
      <c r="P1200" s="1" t="s">
        <v>140</v>
      </c>
      <c r="Q1200" s="1" t="s">
        <v>755</v>
      </c>
      <c r="R1200" s="1" t="s">
        <v>5974</v>
      </c>
      <c r="S1200" s="1" t="str">
        <f t="shared" si="37"/>
        <v>VELASQUEZ ARI, FERNANDO</v>
      </c>
      <c r="T1200" s="1" t="s">
        <v>333</v>
      </c>
      <c r="U1200" s="1" t="s">
        <v>39</v>
      </c>
      <c r="V1200" s="1" t="s">
        <v>52</v>
      </c>
      <c r="W1200" s="1" t="s">
        <v>5975</v>
      </c>
      <c r="X1200" s="3">
        <v>21750</v>
      </c>
      <c r="Y1200" s="1" t="s">
        <v>5976</v>
      </c>
      <c r="AB1200" s="1" t="s">
        <v>41</v>
      </c>
      <c r="AC1200" s="1" t="s">
        <v>102</v>
      </c>
      <c r="AD1200" s="1" t="s">
        <v>43</v>
      </c>
    </row>
    <row r="1201" spans="1:30" x14ac:dyDescent="0.2">
      <c r="A1201" s="1" t="str">
        <f t="shared" si="36"/>
        <v>1164114711E9</v>
      </c>
      <c r="B1201" s="1" t="s">
        <v>409</v>
      </c>
      <c r="C1201" s="1" t="s">
        <v>29</v>
      </c>
      <c r="D1201" s="1" t="s">
        <v>30</v>
      </c>
      <c r="E1201" s="1" t="s">
        <v>401</v>
      </c>
      <c r="F1201" s="1" t="s">
        <v>5977</v>
      </c>
      <c r="G1201" s="1" t="s">
        <v>5978</v>
      </c>
      <c r="H1201" s="1" t="s">
        <v>1183</v>
      </c>
      <c r="I1201" s="1" t="s">
        <v>5979</v>
      </c>
      <c r="J1201" s="1" t="s">
        <v>5980</v>
      </c>
      <c r="K1201" s="1" t="s">
        <v>32</v>
      </c>
      <c r="L1201" s="1" t="s">
        <v>33</v>
      </c>
      <c r="M1201" s="1" t="s">
        <v>34</v>
      </c>
      <c r="N1201" s="1" t="s">
        <v>35</v>
      </c>
      <c r="O1201" s="1" t="s">
        <v>5981</v>
      </c>
      <c r="P1201" s="1" t="s">
        <v>144</v>
      </c>
      <c r="Q1201" s="1" t="s">
        <v>369</v>
      </c>
      <c r="R1201" s="1" t="s">
        <v>805</v>
      </c>
      <c r="S1201" s="1" t="str">
        <f t="shared" si="37"/>
        <v>CARPIO MIRANDA, FELIPE</v>
      </c>
      <c r="T1201" s="1" t="s">
        <v>38</v>
      </c>
      <c r="U1201" s="1" t="s">
        <v>39</v>
      </c>
      <c r="V1201" s="1" t="s">
        <v>112</v>
      </c>
      <c r="W1201" s="1" t="s">
        <v>5982</v>
      </c>
      <c r="X1201" s="3">
        <v>23997</v>
      </c>
      <c r="Y1201" s="1" t="s">
        <v>5983</v>
      </c>
      <c r="Z1201" s="3">
        <v>42064</v>
      </c>
      <c r="AA1201" s="3">
        <v>43524</v>
      </c>
      <c r="AB1201" s="1" t="s">
        <v>41</v>
      </c>
      <c r="AC1201" s="1" t="s">
        <v>42</v>
      </c>
      <c r="AD1201" s="1" t="s">
        <v>43</v>
      </c>
    </row>
    <row r="1202" spans="1:30" x14ac:dyDescent="0.2">
      <c r="A1202" s="1" t="str">
        <f t="shared" si="36"/>
        <v>1164114711E0</v>
      </c>
      <c r="B1202" s="1" t="s">
        <v>409</v>
      </c>
      <c r="C1202" s="1" t="s">
        <v>29</v>
      </c>
      <c r="D1202" s="1" t="s">
        <v>30</v>
      </c>
      <c r="E1202" s="1" t="s">
        <v>401</v>
      </c>
      <c r="F1202" s="1" t="s">
        <v>5977</v>
      </c>
      <c r="G1202" s="1" t="s">
        <v>5978</v>
      </c>
      <c r="H1202" s="1" t="s">
        <v>1183</v>
      </c>
      <c r="I1202" s="1" t="s">
        <v>5979</v>
      </c>
      <c r="J1202" s="1" t="s">
        <v>5984</v>
      </c>
      <c r="K1202" s="1" t="s">
        <v>32</v>
      </c>
      <c r="L1202" s="1" t="s">
        <v>32</v>
      </c>
      <c r="M1202" s="1" t="s">
        <v>45</v>
      </c>
      <c r="N1202" s="1" t="s">
        <v>46</v>
      </c>
      <c r="O1202" s="1" t="s">
        <v>56</v>
      </c>
      <c r="P1202" s="1" t="s">
        <v>173</v>
      </c>
      <c r="Q1202" s="1" t="s">
        <v>403</v>
      </c>
      <c r="R1202" s="1" t="s">
        <v>983</v>
      </c>
      <c r="S1202" s="1" t="str">
        <f t="shared" si="37"/>
        <v>YUCRA TURPO, DANIEL</v>
      </c>
      <c r="T1202" s="1" t="s">
        <v>63</v>
      </c>
      <c r="U1202" s="1" t="s">
        <v>51</v>
      </c>
      <c r="V1202" s="1" t="s">
        <v>52</v>
      </c>
      <c r="W1202" s="1" t="s">
        <v>5985</v>
      </c>
      <c r="X1202" s="3">
        <v>24654</v>
      </c>
      <c r="Y1202" s="1" t="s">
        <v>5986</v>
      </c>
      <c r="AB1202" s="1" t="s">
        <v>41</v>
      </c>
      <c r="AC1202" s="1" t="s">
        <v>42</v>
      </c>
      <c r="AD1202" s="1" t="s">
        <v>43</v>
      </c>
    </row>
    <row r="1203" spans="1:30" x14ac:dyDescent="0.2">
      <c r="A1203" s="1" t="str">
        <f t="shared" si="36"/>
        <v>1164114711E2</v>
      </c>
      <c r="B1203" s="1" t="s">
        <v>409</v>
      </c>
      <c r="C1203" s="1" t="s">
        <v>29</v>
      </c>
      <c r="D1203" s="1" t="s">
        <v>30</v>
      </c>
      <c r="E1203" s="1" t="s">
        <v>401</v>
      </c>
      <c r="F1203" s="1" t="s">
        <v>5977</v>
      </c>
      <c r="G1203" s="1" t="s">
        <v>5978</v>
      </c>
      <c r="H1203" s="1" t="s">
        <v>1183</v>
      </c>
      <c r="I1203" s="1" t="s">
        <v>5979</v>
      </c>
      <c r="J1203" s="1" t="s">
        <v>5987</v>
      </c>
      <c r="K1203" s="1" t="s">
        <v>32</v>
      </c>
      <c r="L1203" s="1" t="s">
        <v>32</v>
      </c>
      <c r="M1203" s="1" t="s">
        <v>45</v>
      </c>
      <c r="N1203" s="1" t="s">
        <v>46</v>
      </c>
      <c r="O1203" s="1" t="s">
        <v>56</v>
      </c>
      <c r="P1203" s="1" t="s">
        <v>473</v>
      </c>
      <c r="Q1203" s="1" t="s">
        <v>68</v>
      </c>
      <c r="R1203" s="1" t="s">
        <v>1059</v>
      </c>
      <c r="S1203" s="1" t="str">
        <f t="shared" si="37"/>
        <v>CABRERA ORTIZ, JULIO CESAR</v>
      </c>
      <c r="T1203" s="1" t="s">
        <v>55</v>
      </c>
      <c r="U1203" s="1" t="s">
        <v>51</v>
      </c>
      <c r="V1203" s="1" t="s">
        <v>52</v>
      </c>
      <c r="W1203" s="1" t="s">
        <v>5988</v>
      </c>
      <c r="X1203" s="3">
        <v>24140</v>
      </c>
      <c r="Y1203" s="1" t="s">
        <v>5989</v>
      </c>
      <c r="AB1203" s="1" t="s">
        <v>41</v>
      </c>
      <c r="AC1203" s="1" t="s">
        <v>42</v>
      </c>
      <c r="AD1203" s="1" t="s">
        <v>43</v>
      </c>
    </row>
    <row r="1204" spans="1:30" x14ac:dyDescent="0.2">
      <c r="A1204" s="1" t="str">
        <f t="shared" si="36"/>
        <v>1164114711E3</v>
      </c>
      <c r="B1204" s="1" t="s">
        <v>409</v>
      </c>
      <c r="C1204" s="1" t="s">
        <v>29</v>
      </c>
      <c r="D1204" s="1" t="s">
        <v>30</v>
      </c>
      <c r="E1204" s="1" t="s">
        <v>401</v>
      </c>
      <c r="F1204" s="1" t="s">
        <v>5977</v>
      </c>
      <c r="G1204" s="1" t="s">
        <v>5978</v>
      </c>
      <c r="H1204" s="1" t="s">
        <v>1183</v>
      </c>
      <c r="I1204" s="1" t="s">
        <v>5979</v>
      </c>
      <c r="J1204" s="1" t="s">
        <v>5990</v>
      </c>
      <c r="K1204" s="1" t="s">
        <v>32</v>
      </c>
      <c r="L1204" s="1" t="s">
        <v>32</v>
      </c>
      <c r="M1204" s="1" t="s">
        <v>45</v>
      </c>
      <c r="N1204" s="1" t="s">
        <v>46</v>
      </c>
      <c r="O1204" s="1" t="s">
        <v>5991</v>
      </c>
      <c r="P1204" s="1" t="s">
        <v>248</v>
      </c>
      <c r="Q1204" s="1" t="s">
        <v>161</v>
      </c>
      <c r="R1204" s="1" t="s">
        <v>5992</v>
      </c>
      <c r="S1204" s="1" t="str">
        <f t="shared" si="37"/>
        <v>TICONA RAMOS, ROMAN ANDRES</v>
      </c>
      <c r="T1204" s="1" t="s">
        <v>38</v>
      </c>
      <c r="U1204" s="1" t="s">
        <v>51</v>
      </c>
      <c r="V1204" s="1" t="s">
        <v>52</v>
      </c>
      <c r="W1204" s="1" t="s">
        <v>5993</v>
      </c>
      <c r="X1204" s="3">
        <v>24342</v>
      </c>
      <c r="Y1204" s="1" t="s">
        <v>5994</v>
      </c>
      <c r="AB1204" s="1" t="s">
        <v>41</v>
      </c>
      <c r="AC1204" s="1" t="s">
        <v>42</v>
      </c>
      <c r="AD1204" s="1" t="s">
        <v>43</v>
      </c>
    </row>
    <row r="1205" spans="1:30" x14ac:dyDescent="0.2">
      <c r="A1205" s="1" t="str">
        <f t="shared" si="36"/>
        <v>1164114711E4</v>
      </c>
      <c r="B1205" s="1" t="s">
        <v>409</v>
      </c>
      <c r="C1205" s="1" t="s">
        <v>29</v>
      </c>
      <c r="D1205" s="1" t="s">
        <v>30</v>
      </c>
      <c r="E1205" s="1" t="s">
        <v>401</v>
      </c>
      <c r="F1205" s="1" t="s">
        <v>5977</v>
      </c>
      <c r="G1205" s="1" t="s">
        <v>5978</v>
      </c>
      <c r="H1205" s="1" t="s">
        <v>1183</v>
      </c>
      <c r="I1205" s="1" t="s">
        <v>5979</v>
      </c>
      <c r="J1205" s="1" t="s">
        <v>5995</v>
      </c>
      <c r="K1205" s="1" t="s">
        <v>32</v>
      </c>
      <c r="L1205" s="1" t="s">
        <v>32</v>
      </c>
      <c r="M1205" s="1" t="s">
        <v>45</v>
      </c>
      <c r="N1205" s="1" t="s">
        <v>46</v>
      </c>
      <c r="O1205" s="1" t="s">
        <v>56</v>
      </c>
      <c r="P1205" s="1" t="s">
        <v>83</v>
      </c>
      <c r="Q1205" s="1" t="s">
        <v>553</v>
      </c>
      <c r="R1205" s="1" t="s">
        <v>5996</v>
      </c>
      <c r="S1205" s="1" t="str">
        <f t="shared" si="37"/>
        <v>CONDORI CUSI, RAUL BRAULIO</v>
      </c>
      <c r="T1205" s="1" t="s">
        <v>69</v>
      </c>
      <c r="U1205" s="1" t="s">
        <v>51</v>
      </c>
      <c r="V1205" s="1" t="s">
        <v>52</v>
      </c>
      <c r="W1205" s="1" t="s">
        <v>5997</v>
      </c>
      <c r="X1205" s="3">
        <v>25183</v>
      </c>
      <c r="Y1205" s="1" t="s">
        <v>5998</v>
      </c>
      <c r="AB1205" s="1" t="s">
        <v>41</v>
      </c>
      <c r="AC1205" s="1" t="s">
        <v>42</v>
      </c>
      <c r="AD1205" s="1" t="s">
        <v>43</v>
      </c>
    </row>
    <row r="1206" spans="1:30" x14ac:dyDescent="0.2">
      <c r="A1206" s="1" t="str">
        <f t="shared" si="36"/>
        <v>1164114711E5</v>
      </c>
      <c r="B1206" s="1" t="s">
        <v>409</v>
      </c>
      <c r="C1206" s="1" t="s">
        <v>29</v>
      </c>
      <c r="D1206" s="1" t="s">
        <v>30</v>
      </c>
      <c r="E1206" s="1" t="s">
        <v>401</v>
      </c>
      <c r="F1206" s="1" t="s">
        <v>5977</v>
      </c>
      <c r="G1206" s="1" t="s">
        <v>5978</v>
      </c>
      <c r="H1206" s="1" t="s">
        <v>1183</v>
      </c>
      <c r="I1206" s="1" t="s">
        <v>5979</v>
      </c>
      <c r="J1206" s="1" t="s">
        <v>5999</v>
      </c>
      <c r="K1206" s="1" t="s">
        <v>32</v>
      </c>
      <c r="L1206" s="1" t="s">
        <v>32</v>
      </c>
      <c r="M1206" s="1" t="s">
        <v>45</v>
      </c>
      <c r="N1206" s="1" t="s">
        <v>66</v>
      </c>
      <c r="O1206" s="1" t="s">
        <v>6000</v>
      </c>
      <c r="P1206" s="1" t="s">
        <v>698</v>
      </c>
      <c r="Q1206" s="1" t="s">
        <v>659</v>
      </c>
      <c r="R1206" s="1" t="s">
        <v>6001</v>
      </c>
      <c r="S1206" s="1" t="str">
        <f t="shared" si="37"/>
        <v>CCAMA AROCUTIPA, FELIX ADOLFO</v>
      </c>
      <c r="T1206" s="1" t="s">
        <v>69</v>
      </c>
      <c r="U1206" s="1" t="s">
        <v>51</v>
      </c>
      <c r="V1206" s="1" t="s">
        <v>52</v>
      </c>
      <c r="W1206" s="1" t="s">
        <v>6002</v>
      </c>
      <c r="X1206" s="3">
        <v>30920</v>
      </c>
      <c r="Y1206" s="1" t="s">
        <v>6003</v>
      </c>
      <c r="Z1206" s="3">
        <v>42802</v>
      </c>
      <c r="AA1206" s="3">
        <v>43100</v>
      </c>
      <c r="AB1206" s="1" t="s">
        <v>324</v>
      </c>
      <c r="AC1206" s="1" t="s">
        <v>71</v>
      </c>
      <c r="AD1206" s="1" t="s">
        <v>43</v>
      </c>
    </row>
    <row r="1207" spans="1:30" x14ac:dyDescent="0.2">
      <c r="A1207" s="1" t="str">
        <f t="shared" si="36"/>
        <v>1164114711E5</v>
      </c>
      <c r="B1207" s="1" t="s">
        <v>409</v>
      </c>
      <c r="C1207" s="1" t="s">
        <v>29</v>
      </c>
      <c r="D1207" s="1" t="s">
        <v>30</v>
      </c>
      <c r="E1207" s="1" t="s">
        <v>401</v>
      </c>
      <c r="F1207" s="1" t="s">
        <v>5977</v>
      </c>
      <c r="G1207" s="1" t="s">
        <v>5978</v>
      </c>
      <c r="H1207" s="1" t="s">
        <v>1183</v>
      </c>
      <c r="I1207" s="1" t="s">
        <v>5979</v>
      </c>
      <c r="J1207" s="1" t="s">
        <v>5999</v>
      </c>
      <c r="K1207" s="1" t="s">
        <v>32</v>
      </c>
      <c r="L1207" s="1" t="s">
        <v>32</v>
      </c>
      <c r="M1207" s="1" t="s">
        <v>45</v>
      </c>
      <c r="N1207" s="1" t="s">
        <v>46</v>
      </c>
      <c r="O1207" s="1" t="s">
        <v>6004</v>
      </c>
      <c r="P1207" s="1" t="s">
        <v>134</v>
      </c>
      <c r="Q1207" s="1" t="s">
        <v>407</v>
      </c>
      <c r="R1207" s="1" t="s">
        <v>1052</v>
      </c>
      <c r="S1207" s="1" t="str">
        <f t="shared" si="37"/>
        <v>FLORES ALEJO, VILLANUEVA</v>
      </c>
      <c r="T1207" s="1" t="s">
        <v>69</v>
      </c>
      <c r="U1207" s="1" t="s">
        <v>51</v>
      </c>
      <c r="V1207" s="1" t="s">
        <v>6005</v>
      </c>
      <c r="W1207" s="1" t="s">
        <v>6006</v>
      </c>
      <c r="X1207" s="3">
        <v>22197</v>
      </c>
      <c r="Y1207" s="1" t="s">
        <v>6007</v>
      </c>
      <c r="Z1207" s="3">
        <v>42795</v>
      </c>
      <c r="AA1207" s="3">
        <v>43160</v>
      </c>
      <c r="AB1207" s="1" t="s">
        <v>41</v>
      </c>
      <c r="AC1207" s="1" t="s">
        <v>42</v>
      </c>
      <c r="AD1207" s="1" t="s">
        <v>43</v>
      </c>
    </row>
    <row r="1208" spans="1:30" x14ac:dyDescent="0.2">
      <c r="A1208" s="1" t="str">
        <f t="shared" si="36"/>
        <v>1164114711E6</v>
      </c>
      <c r="B1208" s="1" t="s">
        <v>409</v>
      </c>
      <c r="C1208" s="1" t="s">
        <v>29</v>
      </c>
      <c r="D1208" s="1" t="s">
        <v>30</v>
      </c>
      <c r="E1208" s="1" t="s">
        <v>401</v>
      </c>
      <c r="F1208" s="1" t="s">
        <v>5977</v>
      </c>
      <c r="G1208" s="1" t="s">
        <v>5978</v>
      </c>
      <c r="H1208" s="1" t="s">
        <v>1183</v>
      </c>
      <c r="I1208" s="1" t="s">
        <v>5979</v>
      </c>
      <c r="J1208" s="1" t="s">
        <v>6008</v>
      </c>
      <c r="K1208" s="1" t="s">
        <v>32</v>
      </c>
      <c r="L1208" s="1" t="s">
        <v>32</v>
      </c>
      <c r="M1208" s="1" t="s">
        <v>45</v>
      </c>
      <c r="N1208" s="1" t="s">
        <v>46</v>
      </c>
      <c r="O1208" s="1" t="s">
        <v>56</v>
      </c>
      <c r="P1208" s="1" t="s">
        <v>81</v>
      </c>
      <c r="Q1208" s="1" t="s">
        <v>82</v>
      </c>
      <c r="R1208" s="1" t="s">
        <v>6009</v>
      </c>
      <c r="S1208" s="1" t="str">
        <f t="shared" si="37"/>
        <v>HUANCA QUISPE, EULALIA VIRGINIA</v>
      </c>
      <c r="T1208" s="1" t="s">
        <v>55</v>
      </c>
      <c r="U1208" s="1" t="s">
        <v>51</v>
      </c>
      <c r="V1208" s="1" t="s">
        <v>52</v>
      </c>
      <c r="W1208" s="1" t="s">
        <v>6010</v>
      </c>
      <c r="X1208" s="3">
        <v>24880</v>
      </c>
      <c r="Y1208" s="1" t="s">
        <v>6011</v>
      </c>
      <c r="AB1208" s="1" t="s">
        <v>41</v>
      </c>
      <c r="AC1208" s="1" t="s">
        <v>42</v>
      </c>
      <c r="AD1208" s="1" t="s">
        <v>43</v>
      </c>
    </row>
    <row r="1209" spans="1:30" x14ac:dyDescent="0.2">
      <c r="A1209" s="1" t="str">
        <f t="shared" si="36"/>
        <v>1164114711E7</v>
      </c>
      <c r="B1209" s="1" t="s">
        <v>409</v>
      </c>
      <c r="C1209" s="1" t="s">
        <v>29</v>
      </c>
      <c r="D1209" s="1" t="s">
        <v>30</v>
      </c>
      <c r="E1209" s="1" t="s">
        <v>401</v>
      </c>
      <c r="F1209" s="1" t="s">
        <v>5977</v>
      </c>
      <c r="G1209" s="1" t="s">
        <v>5978</v>
      </c>
      <c r="H1209" s="1" t="s">
        <v>1183</v>
      </c>
      <c r="I1209" s="1" t="s">
        <v>5979</v>
      </c>
      <c r="J1209" s="1" t="s">
        <v>6012</v>
      </c>
      <c r="K1209" s="1" t="s">
        <v>32</v>
      </c>
      <c r="L1209" s="1" t="s">
        <v>32</v>
      </c>
      <c r="M1209" s="1" t="s">
        <v>45</v>
      </c>
      <c r="N1209" s="1" t="s">
        <v>66</v>
      </c>
      <c r="O1209" s="1" t="s">
        <v>6013</v>
      </c>
      <c r="P1209" s="1" t="s">
        <v>6014</v>
      </c>
      <c r="Q1209" s="1" t="s">
        <v>6015</v>
      </c>
      <c r="R1209" s="1" t="s">
        <v>6016</v>
      </c>
      <c r="S1209" s="1" t="str">
        <f t="shared" si="37"/>
        <v>MERIDA ZUNIGA, ELVIS LORENZO</v>
      </c>
      <c r="T1209" s="1" t="s">
        <v>69</v>
      </c>
      <c r="U1209" s="1" t="s">
        <v>51</v>
      </c>
      <c r="V1209" s="1" t="s">
        <v>52</v>
      </c>
      <c r="W1209" s="1" t="s">
        <v>6017</v>
      </c>
      <c r="X1209" s="3">
        <v>23964</v>
      </c>
      <c r="Y1209" s="1" t="s">
        <v>6018</v>
      </c>
      <c r="Z1209" s="3">
        <v>42795</v>
      </c>
      <c r="AA1209" s="3">
        <v>43100</v>
      </c>
      <c r="AB1209" s="1" t="s">
        <v>41</v>
      </c>
      <c r="AC1209" s="1" t="s">
        <v>71</v>
      </c>
      <c r="AD1209" s="1" t="s">
        <v>43</v>
      </c>
    </row>
    <row r="1210" spans="1:30" x14ac:dyDescent="0.2">
      <c r="A1210" s="1" t="str">
        <f t="shared" si="36"/>
        <v>CD1E12301813</v>
      </c>
      <c r="B1210" s="1" t="s">
        <v>409</v>
      </c>
      <c r="C1210" s="1" t="s">
        <v>29</v>
      </c>
      <c r="D1210" s="1" t="s">
        <v>30</v>
      </c>
      <c r="E1210" s="1" t="s">
        <v>401</v>
      </c>
      <c r="F1210" s="1" t="s">
        <v>5977</v>
      </c>
      <c r="G1210" s="1" t="s">
        <v>5978</v>
      </c>
      <c r="H1210" s="1" t="s">
        <v>1183</v>
      </c>
      <c r="I1210" s="1" t="s">
        <v>5979</v>
      </c>
      <c r="J1210" s="1" t="s">
        <v>6019</v>
      </c>
      <c r="K1210" s="1" t="s">
        <v>32</v>
      </c>
      <c r="L1210" s="1" t="s">
        <v>32</v>
      </c>
      <c r="M1210" s="1" t="s">
        <v>45</v>
      </c>
      <c r="N1210" s="1" t="s">
        <v>66</v>
      </c>
      <c r="O1210" s="1" t="s">
        <v>2995</v>
      </c>
      <c r="P1210" s="1" t="s">
        <v>291</v>
      </c>
      <c r="Q1210" s="1" t="s">
        <v>927</v>
      </c>
      <c r="R1210" s="1" t="s">
        <v>6020</v>
      </c>
      <c r="S1210" s="1" t="str">
        <f t="shared" si="37"/>
        <v>CUTIPA HUANACUNI, THALIA DIANA</v>
      </c>
      <c r="T1210" s="1" t="s">
        <v>69</v>
      </c>
      <c r="U1210" s="1" t="s">
        <v>948</v>
      </c>
      <c r="V1210" s="1" t="s">
        <v>52</v>
      </c>
      <c r="W1210" s="1" t="s">
        <v>6021</v>
      </c>
      <c r="X1210" s="3">
        <v>32365</v>
      </c>
      <c r="Y1210" s="1" t="s">
        <v>6022</v>
      </c>
      <c r="Z1210" s="3">
        <v>42801</v>
      </c>
      <c r="AA1210" s="3">
        <v>43100</v>
      </c>
      <c r="AB1210" s="1" t="s">
        <v>3000</v>
      </c>
      <c r="AC1210" s="1" t="s">
        <v>71</v>
      </c>
      <c r="AD1210" s="1" t="s">
        <v>43</v>
      </c>
    </row>
    <row r="1211" spans="1:30" x14ac:dyDescent="0.2">
      <c r="A1211" s="1" t="str">
        <f t="shared" si="36"/>
        <v>1164114721E2</v>
      </c>
      <c r="B1211" s="1" t="s">
        <v>409</v>
      </c>
      <c r="C1211" s="1" t="s">
        <v>29</v>
      </c>
      <c r="D1211" s="1" t="s">
        <v>30</v>
      </c>
      <c r="E1211" s="1" t="s">
        <v>401</v>
      </c>
      <c r="F1211" s="1" t="s">
        <v>5977</v>
      </c>
      <c r="G1211" s="1" t="s">
        <v>5978</v>
      </c>
      <c r="H1211" s="1" t="s">
        <v>1183</v>
      </c>
      <c r="I1211" s="1" t="s">
        <v>5979</v>
      </c>
      <c r="J1211" s="1" t="s">
        <v>6023</v>
      </c>
      <c r="K1211" s="1" t="s">
        <v>97</v>
      </c>
      <c r="L1211" s="1" t="s">
        <v>98</v>
      </c>
      <c r="M1211" s="1" t="s">
        <v>396</v>
      </c>
      <c r="N1211" s="1" t="s">
        <v>46</v>
      </c>
      <c r="O1211" s="1" t="s">
        <v>463</v>
      </c>
      <c r="P1211" s="1" t="s">
        <v>698</v>
      </c>
      <c r="Q1211" s="1" t="s">
        <v>956</v>
      </c>
      <c r="R1211" s="1" t="s">
        <v>1111</v>
      </c>
      <c r="S1211" s="1" t="str">
        <f t="shared" si="37"/>
        <v>CCAMA ILLACUTIPA, PANFILO</v>
      </c>
      <c r="T1211" s="1" t="s">
        <v>109</v>
      </c>
      <c r="U1211" s="1" t="s">
        <v>39</v>
      </c>
      <c r="V1211" s="1" t="s">
        <v>52</v>
      </c>
      <c r="W1211" s="1" t="s">
        <v>6024</v>
      </c>
      <c r="X1211" s="3">
        <v>22177</v>
      </c>
      <c r="Y1211" s="1" t="s">
        <v>6025</v>
      </c>
      <c r="AB1211" s="1" t="s">
        <v>41</v>
      </c>
      <c r="AC1211" s="1" t="s">
        <v>102</v>
      </c>
      <c r="AD1211" s="1" t="s">
        <v>43</v>
      </c>
    </row>
    <row r="1212" spans="1:30" x14ac:dyDescent="0.2">
      <c r="A1212" s="1" t="str">
        <f t="shared" si="36"/>
        <v>1115114711E7</v>
      </c>
      <c r="B1212" s="1" t="s">
        <v>409</v>
      </c>
      <c r="C1212" s="1" t="s">
        <v>29</v>
      </c>
      <c r="D1212" s="1" t="s">
        <v>30</v>
      </c>
      <c r="E1212" s="1" t="s">
        <v>426</v>
      </c>
      <c r="F1212" s="1" t="s">
        <v>6026</v>
      </c>
      <c r="G1212" s="1" t="s">
        <v>6027</v>
      </c>
      <c r="H1212" s="1" t="s">
        <v>1183</v>
      </c>
      <c r="I1212" s="1" t="s">
        <v>6028</v>
      </c>
      <c r="J1212" s="1" t="s">
        <v>6029</v>
      </c>
      <c r="K1212" s="1" t="s">
        <v>32</v>
      </c>
      <c r="L1212" s="1" t="s">
        <v>33</v>
      </c>
      <c r="M1212" s="1" t="s">
        <v>34</v>
      </c>
      <c r="N1212" s="1" t="s">
        <v>35</v>
      </c>
      <c r="O1212" s="1" t="s">
        <v>6030</v>
      </c>
      <c r="P1212" s="1" t="s">
        <v>338</v>
      </c>
      <c r="Q1212" s="1" t="s">
        <v>110</v>
      </c>
      <c r="R1212" s="1" t="s">
        <v>6031</v>
      </c>
      <c r="S1212" s="1" t="str">
        <f t="shared" si="37"/>
        <v>BORDA PILCO, JHONE MARLENI</v>
      </c>
      <c r="T1212" s="1" t="s">
        <v>38</v>
      </c>
      <c r="U1212" s="1" t="s">
        <v>39</v>
      </c>
      <c r="V1212" s="1" t="s">
        <v>171</v>
      </c>
      <c r="W1212" s="1" t="s">
        <v>6032</v>
      </c>
      <c r="X1212" s="3">
        <v>26920</v>
      </c>
      <c r="Y1212" s="1" t="s">
        <v>6033</v>
      </c>
      <c r="Z1212" s="3">
        <v>42779</v>
      </c>
      <c r="AA1212" s="3">
        <v>44239</v>
      </c>
      <c r="AB1212" s="1" t="s">
        <v>41</v>
      </c>
      <c r="AC1212" s="1" t="s">
        <v>42</v>
      </c>
      <c r="AD1212" s="1" t="s">
        <v>43</v>
      </c>
    </row>
    <row r="1213" spans="1:30" x14ac:dyDescent="0.2">
      <c r="A1213" s="1" t="str">
        <f t="shared" si="36"/>
        <v>1115114711E0</v>
      </c>
      <c r="B1213" s="1" t="s">
        <v>409</v>
      </c>
      <c r="C1213" s="1" t="s">
        <v>29</v>
      </c>
      <c r="D1213" s="1" t="s">
        <v>30</v>
      </c>
      <c r="E1213" s="1" t="s">
        <v>426</v>
      </c>
      <c r="F1213" s="1" t="s">
        <v>6026</v>
      </c>
      <c r="G1213" s="1" t="s">
        <v>6027</v>
      </c>
      <c r="H1213" s="1" t="s">
        <v>1183</v>
      </c>
      <c r="I1213" s="1" t="s">
        <v>6028</v>
      </c>
      <c r="J1213" s="1" t="s">
        <v>6034</v>
      </c>
      <c r="K1213" s="1" t="s">
        <v>32</v>
      </c>
      <c r="L1213" s="1" t="s">
        <v>32</v>
      </c>
      <c r="M1213" s="1" t="s">
        <v>45</v>
      </c>
      <c r="N1213" s="1" t="s">
        <v>66</v>
      </c>
      <c r="O1213" s="1" t="s">
        <v>6035</v>
      </c>
      <c r="P1213" s="1" t="s">
        <v>88</v>
      </c>
      <c r="Q1213" s="1" t="s">
        <v>140</v>
      </c>
      <c r="R1213" s="1" t="s">
        <v>2847</v>
      </c>
      <c r="S1213" s="1" t="str">
        <f t="shared" si="37"/>
        <v>LARICO VELASQUEZ, RODOLFO</v>
      </c>
      <c r="T1213" s="1" t="s">
        <v>69</v>
      </c>
      <c r="U1213" s="1" t="s">
        <v>51</v>
      </c>
      <c r="V1213" s="1" t="s">
        <v>52</v>
      </c>
      <c r="W1213" s="1" t="s">
        <v>6036</v>
      </c>
      <c r="X1213" s="3">
        <v>29169</v>
      </c>
      <c r="Y1213" s="1" t="s">
        <v>6037</v>
      </c>
      <c r="Z1213" s="3">
        <v>42878</v>
      </c>
      <c r="AA1213" s="3">
        <v>42926</v>
      </c>
      <c r="AB1213" s="1" t="s">
        <v>324</v>
      </c>
      <c r="AC1213" s="1" t="s">
        <v>71</v>
      </c>
      <c r="AD1213" s="1" t="s">
        <v>43</v>
      </c>
    </row>
    <row r="1214" spans="1:30" x14ac:dyDescent="0.2">
      <c r="A1214" s="1" t="str">
        <f t="shared" si="36"/>
        <v>1115114711E0</v>
      </c>
      <c r="B1214" s="1" t="s">
        <v>409</v>
      </c>
      <c r="C1214" s="1" t="s">
        <v>29</v>
      </c>
      <c r="D1214" s="1" t="s">
        <v>30</v>
      </c>
      <c r="E1214" s="1" t="s">
        <v>426</v>
      </c>
      <c r="F1214" s="1" t="s">
        <v>6026</v>
      </c>
      <c r="G1214" s="1" t="s">
        <v>6027</v>
      </c>
      <c r="H1214" s="1" t="s">
        <v>1183</v>
      </c>
      <c r="I1214" s="1" t="s">
        <v>6028</v>
      </c>
      <c r="J1214" s="1" t="s">
        <v>6034</v>
      </c>
      <c r="K1214" s="1" t="s">
        <v>32</v>
      </c>
      <c r="L1214" s="1" t="s">
        <v>32</v>
      </c>
      <c r="M1214" s="1" t="s">
        <v>45</v>
      </c>
      <c r="N1214" s="1" t="s">
        <v>46</v>
      </c>
      <c r="O1214" s="1" t="s">
        <v>6038</v>
      </c>
      <c r="P1214" s="1" t="s">
        <v>82</v>
      </c>
      <c r="Q1214" s="1" t="s">
        <v>188</v>
      </c>
      <c r="R1214" s="1" t="s">
        <v>6039</v>
      </c>
      <c r="S1214" s="1" t="str">
        <f t="shared" si="37"/>
        <v>QUISPE TITO, CLETO</v>
      </c>
      <c r="T1214" s="1" t="s">
        <v>50</v>
      </c>
      <c r="U1214" s="1" t="s">
        <v>51</v>
      </c>
      <c r="V1214" s="1" t="s">
        <v>1053</v>
      </c>
      <c r="W1214" s="1" t="s">
        <v>6040</v>
      </c>
      <c r="X1214" s="3">
        <v>24223</v>
      </c>
      <c r="Y1214" s="1" t="s">
        <v>6041</v>
      </c>
      <c r="Z1214" s="3">
        <v>42878</v>
      </c>
      <c r="AA1214" s="3">
        <v>42926</v>
      </c>
      <c r="AB1214" s="1" t="s">
        <v>41</v>
      </c>
      <c r="AC1214" s="1" t="s">
        <v>42</v>
      </c>
      <c r="AD1214" s="1" t="s">
        <v>43</v>
      </c>
    </row>
    <row r="1215" spans="1:30" x14ac:dyDescent="0.2">
      <c r="A1215" s="1" t="str">
        <f t="shared" si="36"/>
        <v>1115114711E2</v>
      </c>
      <c r="B1215" s="1" t="s">
        <v>409</v>
      </c>
      <c r="C1215" s="1" t="s">
        <v>29</v>
      </c>
      <c r="D1215" s="1" t="s">
        <v>30</v>
      </c>
      <c r="E1215" s="1" t="s">
        <v>426</v>
      </c>
      <c r="F1215" s="1" t="s">
        <v>6026</v>
      </c>
      <c r="G1215" s="1" t="s">
        <v>6027</v>
      </c>
      <c r="H1215" s="1" t="s">
        <v>1183</v>
      </c>
      <c r="I1215" s="1" t="s">
        <v>6028</v>
      </c>
      <c r="J1215" s="1" t="s">
        <v>6042</v>
      </c>
      <c r="K1215" s="1" t="s">
        <v>32</v>
      </c>
      <c r="L1215" s="1" t="s">
        <v>32</v>
      </c>
      <c r="M1215" s="1" t="s">
        <v>45</v>
      </c>
      <c r="N1215" s="1" t="s">
        <v>46</v>
      </c>
      <c r="O1215" s="1" t="s">
        <v>6043</v>
      </c>
      <c r="P1215" s="1" t="s">
        <v>6044</v>
      </c>
      <c r="Q1215" s="1" t="s">
        <v>6045</v>
      </c>
      <c r="R1215" s="1" t="s">
        <v>6046</v>
      </c>
      <c r="S1215" s="1" t="str">
        <f t="shared" si="37"/>
        <v>CORRALES MEJIA, JACQUELINE EDELMIRA</v>
      </c>
      <c r="T1215" s="1" t="s">
        <v>69</v>
      </c>
      <c r="U1215" s="1" t="s">
        <v>51</v>
      </c>
      <c r="V1215" s="1" t="s">
        <v>52</v>
      </c>
      <c r="W1215" s="1" t="s">
        <v>6047</v>
      </c>
      <c r="X1215" s="3">
        <v>23406</v>
      </c>
      <c r="Y1215" s="1" t="s">
        <v>6048</v>
      </c>
      <c r="Z1215" s="3">
        <v>42430</v>
      </c>
      <c r="AB1215" s="1" t="s">
        <v>41</v>
      </c>
      <c r="AC1215" s="1" t="s">
        <v>42</v>
      </c>
      <c r="AD1215" s="1" t="s">
        <v>43</v>
      </c>
    </row>
    <row r="1216" spans="1:30" x14ac:dyDescent="0.2">
      <c r="A1216" s="1" t="str">
        <f t="shared" si="36"/>
        <v>1115114711E3</v>
      </c>
      <c r="B1216" s="1" t="s">
        <v>409</v>
      </c>
      <c r="C1216" s="1" t="s">
        <v>29</v>
      </c>
      <c r="D1216" s="1" t="s">
        <v>30</v>
      </c>
      <c r="E1216" s="1" t="s">
        <v>426</v>
      </c>
      <c r="F1216" s="1" t="s">
        <v>6026</v>
      </c>
      <c r="G1216" s="1" t="s">
        <v>6027</v>
      </c>
      <c r="H1216" s="1" t="s">
        <v>1183</v>
      </c>
      <c r="I1216" s="1" t="s">
        <v>6028</v>
      </c>
      <c r="J1216" s="1" t="s">
        <v>6049</v>
      </c>
      <c r="K1216" s="1" t="s">
        <v>32</v>
      </c>
      <c r="L1216" s="1" t="s">
        <v>32</v>
      </c>
      <c r="M1216" s="1" t="s">
        <v>45</v>
      </c>
      <c r="N1216" s="1" t="s">
        <v>46</v>
      </c>
      <c r="O1216" s="1" t="s">
        <v>6050</v>
      </c>
      <c r="P1216" s="1" t="s">
        <v>410</v>
      </c>
      <c r="Q1216" s="1" t="s">
        <v>114</v>
      </c>
      <c r="R1216" s="1" t="s">
        <v>880</v>
      </c>
      <c r="S1216" s="1" t="str">
        <f t="shared" si="37"/>
        <v>CURASI MAMANI, LUIS ALBERTO</v>
      </c>
      <c r="T1216" s="1" t="s">
        <v>55</v>
      </c>
      <c r="U1216" s="1" t="s">
        <v>51</v>
      </c>
      <c r="V1216" s="1" t="s">
        <v>52</v>
      </c>
      <c r="W1216" s="1" t="s">
        <v>6051</v>
      </c>
      <c r="X1216" s="3">
        <v>23118</v>
      </c>
      <c r="Y1216" s="1" t="s">
        <v>6052</v>
      </c>
      <c r="Z1216" s="3">
        <v>42430</v>
      </c>
      <c r="AB1216" s="1" t="s">
        <v>41</v>
      </c>
      <c r="AC1216" s="1" t="s">
        <v>42</v>
      </c>
      <c r="AD1216" s="1" t="s">
        <v>43</v>
      </c>
    </row>
    <row r="1217" spans="1:30" x14ac:dyDescent="0.2">
      <c r="A1217" s="1" t="str">
        <f t="shared" si="36"/>
        <v>1115114711E8</v>
      </c>
      <c r="B1217" s="1" t="s">
        <v>409</v>
      </c>
      <c r="C1217" s="1" t="s">
        <v>29</v>
      </c>
      <c r="D1217" s="1" t="s">
        <v>30</v>
      </c>
      <c r="E1217" s="1" t="s">
        <v>426</v>
      </c>
      <c r="F1217" s="1" t="s">
        <v>6026</v>
      </c>
      <c r="G1217" s="1" t="s">
        <v>6027</v>
      </c>
      <c r="H1217" s="1" t="s">
        <v>1183</v>
      </c>
      <c r="I1217" s="1" t="s">
        <v>6028</v>
      </c>
      <c r="J1217" s="1" t="s">
        <v>6053</v>
      </c>
      <c r="K1217" s="1" t="s">
        <v>32</v>
      </c>
      <c r="L1217" s="1" t="s">
        <v>32</v>
      </c>
      <c r="M1217" s="1" t="s">
        <v>45</v>
      </c>
      <c r="N1217" s="1" t="s">
        <v>46</v>
      </c>
      <c r="O1217" s="1" t="s">
        <v>6054</v>
      </c>
      <c r="P1217" s="1" t="s">
        <v>698</v>
      </c>
      <c r="Q1217" s="1" t="s">
        <v>152</v>
      </c>
      <c r="R1217" s="1" t="s">
        <v>841</v>
      </c>
      <c r="S1217" s="1" t="str">
        <f t="shared" si="37"/>
        <v>CCAMA LLANQUE, MARIANO</v>
      </c>
      <c r="T1217" s="1" t="s">
        <v>55</v>
      </c>
      <c r="U1217" s="1" t="s">
        <v>51</v>
      </c>
      <c r="V1217" s="1" t="s">
        <v>52</v>
      </c>
      <c r="W1217" s="1" t="s">
        <v>6055</v>
      </c>
      <c r="X1217" s="3">
        <v>22825</v>
      </c>
      <c r="Y1217" s="1" t="s">
        <v>6056</v>
      </c>
      <c r="AB1217" s="1" t="s">
        <v>41</v>
      </c>
      <c r="AC1217" s="1" t="s">
        <v>42</v>
      </c>
      <c r="AD1217" s="1" t="s">
        <v>43</v>
      </c>
    </row>
    <row r="1218" spans="1:30" x14ac:dyDescent="0.2">
      <c r="A1218" s="1" t="str">
        <f t="shared" si="36"/>
        <v>1115114721E1</v>
      </c>
      <c r="B1218" s="1" t="s">
        <v>409</v>
      </c>
      <c r="C1218" s="1" t="s">
        <v>29</v>
      </c>
      <c r="D1218" s="1" t="s">
        <v>30</v>
      </c>
      <c r="E1218" s="1" t="s">
        <v>426</v>
      </c>
      <c r="F1218" s="1" t="s">
        <v>6026</v>
      </c>
      <c r="G1218" s="1" t="s">
        <v>6027</v>
      </c>
      <c r="H1218" s="1" t="s">
        <v>1183</v>
      </c>
      <c r="I1218" s="1" t="s">
        <v>6028</v>
      </c>
      <c r="J1218" s="1" t="s">
        <v>6057</v>
      </c>
      <c r="K1218" s="1" t="s">
        <v>32</v>
      </c>
      <c r="L1218" s="1" t="s">
        <v>32</v>
      </c>
      <c r="M1218" s="1" t="s">
        <v>45</v>
      </c>
      <c r="N1218" s="1" t="s">
        <v>46</v>
      </c>
      <c r="O1218" s="1" t="s">
        <v>6058</v>
      </c>
      <c r="P1218" s="1" t="s">
        <v>455</v>
      </c>
      <c r="Q1218" s="1" t="s">
        <v>82</v>
      </c>
      <c r="R1218" s="1" t="s">
        <v>1134</v>
      </c>
      <c r="S1218" s="1" t="str">
        <f t="shared" si="37"/>
        <v>RIVAS QUISPE, WALTER</v>
      </c>
      <c r="T1218" s="1" t="s">
        <v>50</v>
      </c>
      <c r="U1218" s="1" t="s">
        <v>51</v>
      </c>
      <c r="V1218" s="1" t="s">
        <v>52</v>
      </c>
      <c r="W1218" s="1" t="s">
        <v>6059</v>
      </c>
      <c r="X1218" s="3">
        <v>26203</v>
      </c>
      <c r="Y1218" s="1" t="s">
        <v>6060</v>
      </c>
      <c r="AB1218" s="1" t="s">
        <v>41</v>
      </c>
      <c r="AC1218" s="1" t="s">
        <v>42</v>
      </c>
      <c r="AD1218" s="1" t="s">
        <v>43</v>
      </c>
    </row>
    <row r="1219" spans="1:30" x14ac:dyDescent="0.2">
      <c r="A1219" s="1" t="str">
        <f t="shared" si="36"/>
        <v>1153113421E9</v>
      </c>
      <c r="B1219" s="1" t="s">
        <v>409</v>
      </c>
      <c r="C1219" s="1" t="s">
        <v>29</v>
      </c>
      <c r="D1219" s="1" t="s">
        <v>30</v>
      </c>
      <c r="E1219" s="1" t="s">
        <v>426</v>
      </c>
      <c r="F1219" s="1" t="s">
        <v>6026</v>
      </c>
      <c r="G1219" s="1" t="s">
        <v>6027</v>
      </c>
      <c r="H1219" s="1" t="s">
        <v>1183</v>
      </c>
      <c r="I1219" s="1" t="s">
        <v>6028</v>
      </c>
      <c r="J1219" s="1" t="s">
        <v>6061</v>
      </c>
      <c r="K1219" s="1" t="s">
        <v>32</v>
      </c>
      <c r="L1219" s="1" t="s">
        <v>32</v>
      </c>
      <c r="M1219" s="1" t="s">
        <v>45</v>
      </c>
      <c r="N1219" s="1" t="s">
        <v>46</v>
      </c>
      <c r="O1219" s="1" t="s">
        <v>6062</v>
      </c>
      <c r="P1219" s="1" t="s">
        <v>92</v>
      </c>
      <c r="Q1219" s="1" t="s">
        <v>493</v>
      </c>
      <c r="R1219" s="1" t="s">
        <v>6063</v>
      </c>
      <c r="S1219" s="1" t="str">
        <f t="shared" si="37"/>
        <v>CACERES VALDIVIA, ERIKA LUISA</v>
      </c>
      <c r="T1219" s="1" t="s">
        <v>55</v>
      </c>
      <c r="U1219" s="1" t="s">
        <v>51</v>
      </c>
      <c r="V1219" s="1" t="s">
        <v>52</v>
      </c>
      <c r="W1219" s="1" t="s">
        <v>6064</v>
      </c>
      <c r="X1219" s="3">
        <v>30106</v>
      </c>
      <c r="Y1219" s="1" t="s">
        <v>6065</v>
      </c>
      <c r="Z1219" s="3">
        <v>42795</v>
      </c>
      <c r="AB1219" s="1" t="s">
        <v>41</v>
      </c>
      <c r="AC1219" s="1" t="s">
        <v>42</v>
      </c>
      <c r="AD1219" s="1" t="s">
        <v>43</v>
      </c>
    </row>
    <row r="1220" spans="1:30" x14ac:dyDescent="0.2">
      <c r="A1220" s="1" t="str">
        <f t="shared" ref="A1220:A1283" si="38">J1220</f>
        <v>CD1E15401813</v>
      </c>
      <c r="B1220" s="1" t="s">
        <v>409</v>
      </c>
      <c r="C1220" s="1" t="s">
        <v>29</v>
      </c>
      <c r="D1220" s="1" t="s">
        <v>30</v>
      </c>
      <c r="E1220" s="1" t="s">
        <v>426</v>
      </c>
      <c r="F1220" s="1" t="s">
        <v>6026</v>
      </c>
      <c r="G1220" s="1" t="s">
        <v>6027</v>
      </c>
      <c r="H1220" s="1" t="s">
        <v>1183</v>
      </c>
      <c r="I1220" s="1" t="s">
        <v>6028</v>
      </c>
      <c r="J1220" s="1" t="s">
        <v>6066</v>
      </c>
      <c r="K1220" s="1" t="s">
        <v>32</v>
      </c>
      <c r="L1220" s="1" t="s">
        <v>32</v>
      </c>
      <c r="M1220" s="1" t="s">
        <v>45</v>
      </c>
      <c r="N1220" s="1" t="s">
        <v>66</v>
      </c>
      <c r="O1220" s="1" t="s">
        <v>2995</v>
      </c>
      <c r="P1220" s="1" t="s">
        <v>415</v>
      </c>
      <c r="Q1220" s="1" t="s">
        <v>704</v>
      </c>
      <c r="R1220" s="1" t="s">
        <v>236</v>
      </c>
      <c r="S1220" s="1" t="str">
        <f t="shared" ref="S1220:S1283" si="39">CONCATENATE(P1220," ",Q1220,", ",R1220)</f>
        <v>HUMPIRI ALCOS, JULIAN</v>
      </c>
      <c r="T1220" s="1" t="s">
        <v>69</v>
      </c>
      <c r="U1220" s="1" t="s">
        <v>5571</v>
      </c>
      <c r="V1220" s="1" t="s">
        <v>52</v>
      </c>
      <c r="W1220" s="1" t="s">
        <v>6067</v>
      </c>
      <c r="X1220" s="3">
        <v>28997</v>
      </c>
      <c r="Y1220" s="1" t="s">
        <v>6068</v>
      </c>
      <c r="Z1220" s="3">
        <v>42795</v>
      </c>
      <c r="AA1220" s="3">
        <v>43100</v>
      </c>
      <c r="AB1220" s="1" t="s">
        <v>3000</v>
      </c>
      <c r="AC1220" s="1" t="s">
        <v>71</v>
      </c>
      <c r="AD1220" s="1" t="s">
        <v>43</v>
      </c>
    </row>
    <row r="1221" spans="1:30" x14ac:dyDescent="0.2">
      <c r="A1221" s="1" t="str">
        <f t="shared" si="38"/>
        <v>1145114711E2</v>
      </c>
      <c r="B1221" s="1" t="s">
        <v>409</v>
      </c>
      <c r="C1221" s="1" t="s">
        <v>29</v>
      </c>
      <c r="D1221" s="1" t="s">
        <v>30</v>
      </c>
      <c r="E1221" s="1" t="s">
        <v>400</v>
      </c>
      <c r="F1221" s="1" t="s">
        <v>6069</v>
      </c>
      <c r="G1221" s="1" t="s">
        <v>6070</v>
      </c>
      <c r="H1221" s="1" t="s">
        <v>1183</v>
      </c>
      <c r="I1221" s="1" t="s">
        <v>6071</v>
      </c>
      <c r="J1221" s="1" t="s">
        <v>6072</v>
      </c>
      <c r="K1221" s="1" t="s">
        <v>32</v>
      </c>
      <c r="L1221" s="1" t="s">
        <v>33</v>
      </c>
      <c r="M1221" s="1" t="s">
        <v>34</v>
      </c>
      <c r="N1221" s="1" t="s">
        <v>35</v>
      </c>
      <c r="O1221" s="1" t="s">
        <v>6073</v>
      </c>
      <c r="P1221" s="1" t="s">
        <v>6074</v>
      </c>
      <c r="Q1221" s="1" t="s">
        <v>274</v>
      </c>
      <c r="R1221" s="1" t="s">
        <v>6075</v>
      </c>
      <c r="S1221" s="1" t="str">
        <f t="shared" si="39"/>
        <v>CALLOHUANCA SANCHEZ, MARLENY AURELIA</v>
      </c>
      <c r="T1221" s="1" t="s">
        <v>63</v>
      </c>
      <c r="U1221" s="1" t="s">
        <v>39</v>
      </c>
      <c r="V1221" s="1" t="s">
        <v>112</v>
      </c>
      <c r="W1221" s="1" t="s">
        <v>6076</v>
      </c>
      <c r="X1221" s="3">
        <v>24078</v>
      </c>
      <c r="Y1221" s="1" t="s">
        <v>6077</v>
      </c>
      <c r="Z1221" s="3">
        <v>42064</v>
      </c>
      <c r="AA1221" s="3">
        <v>43524</v>
      </c>
      <c r="AB1221" s="1" t="s">
        <v>41</v>
      </c>
      <c r="AC1221" s="1" t="s">
        <v>42</v>
      </c>
      <c r="AD1221" s="1" t="s">
        <v>43</v>
      </c>
    </row>
    <row r="1222" spans="1:30" x14ac:dyDescent="0.2">
      <c r="A1222" s="1" t="str">
        <f t="shared" si="38"/>
        <v>1145114711E3</v>
      </c>
      <c r="B1222" s="1" t="s">
        <v>409</v>
      </c>
      <c r="C1222" s="1" t="s">
        <v>29</v>
      </c>
      <c r="D1222" s="1" t="s">
        <v>30</v>
      </c>
      <c r="E1222" s="1" t="s">
        <v>400</v>
      </c>
      <c r="F1222" s="1" t="s">
        <v>6069</v>
      </c>
      <c r="G1222" s="1" t="s">
        <v>6070</v>
      </c>
      <c r="H1222" s="1" t="s">
        <v>1183</v>
      </c>
      <c r="I1222" s="1" t="s">
        <v>6071</v>
      </c>
      <c r="J1222" s="1" t="s">
        <v>6078</v>
      </c>
      <c r="K1222" s="1" t="s">
        <v>32</v>
      </c>
      <c r="L1222" s="1" t="s">
        <v>32</v>
      </c>
      <c r="M1222" s="1" t="s">
        <v>45</v>
      </c>
      <c r="N1222" s="1" t="s">
        <v>66</v>
      </c>
      <c r="O1222" s="1" t="s">
        <v>6079</v>
      </c>
      <c r="P1222" s="1" t="s">
        <v>582</v>
      </c>
      <c r="Q1222" s="1" t="s">
        <v>946</v>
      </c>
      <c r="R1222" s="1" t="s">
        <v>6080</v>
      </c>
      <c r="S1222" s="1" t="str">
        <f t="shared" si="39"/>
        <v>ZAPANA JALLO, ELSA MARLENE</v>
      </c>
      <c r="T1222" s="1" t="s">
        <v>69</v>
      </c>
      <c r="U1222" s="1" t="s">
        <v>51</v>
      </c>
      <c r="V1222" s="1" t="s">
        <v>52</v>
      </c>
      <c r="W1222" s="1" t="s">
        <v>6081</v>
      </c>
      <c r="X1222" s="3">
        <v>26373</v>
      </c>
      <c r="Y1222" s="1" t="s">
        <v>6082</v>
      </c>
      <c r="Z1222" s="3">
        <v>42795</v>
      </c>
      <c r="AA1222" s="3">
        <v>43100</v>
      </c>
      <c r="AB1222" s="1" t="s">
        <v>41</v>
      </c>
      <c r="AC1222" s="1" t="s">
        <v>71</v>
      </c>
      <c r="AD1222" s="1" t="s">
        <v>43</v>
      </c>
    </row>
    <row r="1223" spans="1:30" x14ac:dyDescent="0.2">
      <c r="A1223" s="1" t="str">
        <f t="shared" si="38"/>
        <v>1145114711E4</v>
      </c>
      <c r="B1223" s="1" t="s">
        <v>409</v>
      </c>
      <c r="C1223" s="1" t="s">
        <v>29</v>
      </c>
      <c r="D1223" s="1" t="s">
        <v>30</v>
      </c>
      <c r="E1223" s="1" t="s">
        <v>400</v>
      </c>
      <c r="F1223" s="1" t="s">
        <v>6069</v>
      </c>
      <c r="G1223" s="1" t="s">
        <v>6070</v>
      </c>
      <c r="H1223" s="1" t="s">
        <v>1183</v>
      </c>
      <c r="I1223" s="1" t="s">
        <v>6071</v>
      </c>
      <c r="J1223" s="1" t="s">
        <v>6083</v>
      </c>
      <c r="K1223" s="1" t="s">
        <v>32</v>
      </c>
      <c r="L1223" s="1" t="s">
        <v>32</v>
      </c>
      <c r="M1223" s="1" t="s">
        <v>45</v>
      </c>
      <c r="N1223" s="1" t="s">
        <v>46</v>
      </c>
      <c r="O1223" s="1" t="s">
        <v>56</v>
      </c>
      <c r="P1223" s="1" t="s">
        <v>250</v>
      </c>
      <c r="Q1223" s="1" t="s">
        <v>114</v>
      </c>
      <c r="R1223" s="1" t="s">
        <v>6084</v>
      </c>
      <c r="S1223" s="1" t="str">
        <f t="shared" si="39"/>
        <v>CHIPANA MAMANI, SERGIO ROGELIO</v>
      </c>
      <c r="T1223" s="1" t="s">
        <v>55</v>
      </c>
      <c r="U1223" s="1" t="s">
        <v>51</v>
      </c>
      <c r="V1223" s="1" t="s">
        <v>52</v>
      </c>
      <c r="W1223" s="1" t="s">
        <v>6085</v>
      </c>
      <c r="X1223" s="3">
        <v>23111</v>
      </c>
      <c r="Y1223" s="1" t="s">
        <v>6086</v>
      </c>
      <c r="AB1223" s="1" t="s">
        <v>41</v>
      </c>
      <c r="AC1223" s="1" t="s">
        <v>42</v>
      </c>
      <c r="AD1223" s="1" t="s">
        <v>43</v>
      </c>
    </row>
    <row r="1224" spans="1:30" x14ac:dyDescent="0.2">
      <c r="A1224" s="1" t="str">
        <f t="shared" si="38"/>
        <v>1145114711E6</v>
      </c>
      <c r="B1224" s="1" t="s">
        <v>409</v>
      </c>
      <c r="C1224" s="1" t="s">
        <v>29</v>
      </c>
      <c r="D1224" s="1" t="s">
        <v>30</v>
      </c>
      <c r="E1224" s="1" t="s">
        <v>400</v>
      </c>
      <c r="F1224" s="1" t="s">
        <v>6069</v>
      </c>
      <c r="G1224" s="1" t="s">
        <v>6070</v>
      </c>
      <c r="H1224" s="1" t="s">
        <v>1183</v>
      </c>
      <c r="I1224" s="1" t="s">
        <v>6071</v>
      </c>
      <c r="J1224" s="1" t="s">
        <v>6087</v>
      </c>
      <c r="K1224" s="1" t="s">
        <v>32</v>
      </c>
      <c r="L1224" s="1" t="s">
        <v>32</v>
      </c>
      <c r="M1224" s="1" t="s">
        <v>45</v>
      </c>
      <c r="N1224" s="1" t="s">
        <v>46</v>
      </c>
      <c r="O1224" s="1" t="s">
        <v>6088</v>
      </c>
      <c r="P1224" s="1" t="s">
        <v>105</v>
      </c>
      <c r="Q1224" s="1" t="s">
        <v>255</v>
      </c>
      <c r="R1224" s="1" t="s">
        <v>6089</v>
      </c>
      <c r="S1224" s="1" t="str">
        <f t="shared" si="39"/>
        <v>COLQUE VASQUEZ, FAVIO MARTIN</v>
      </c>
      <c r="T1224" s="1" t="s">
        <v>50</v>
      </c>
      <c r="U1224" s="1" t="s">
        <v>51</v>
      </c>
      <c r="V1224" s="1" t="s">
        <v>52</v>
      </c>
      <c r="W1224" s="1" t="s">
        <v>6090</v>
      </c>
      <c r="X1224" s="3">
        <v>21196</v>
      </c>
      <c r="Y1224" s="1" t="s">
        <v>6091</v>
      </c>
      <c r="AB1224" s="1" t="s">
        <v>41</v>
      </c>
      <c r="AC1224" s="1" t="s">
        <v>42</v>
      </c>
      <c r="AD1224" s="1" t="s">
        <v>43</v>
      </c>
    </row>
    <row r="1225" spans="1:30" x14ac:dyDescent="0.2">
      <c r="A1225" s="1" t="str">
        <f t="shared" si="38"/>
        <v>1145114711E7</v>
      </c>
      <c r="B1225" s="1" t="s">
        <v>409</v>
      </c>
      <c r="C1225" s="1" t="s">
        <v>29</v>
      </c>
      <c r="D1225" s="1" t="s">
        <v>30</v>
      </c>
      <c r="E1225" s="1" t="s">
        <v>400</v>
      </c>
      <c r="F1225" s="1" t="s">
        <v>6069</v>
      </c>
      <c r="G1225" s="1" t="s">
        <v>6070</v>
      </c>
      <c r="H1225" s="1" t="s">
        <v>1183</v>
      </c>
      <c r="I1225" s="1" t="s">
        <v>6071</v>
      </c>
      <c r="J1225" s="1" t="s">
        <v>6092</v>
      </c>
      <c r="K1225" s="1" t="s">
        <v>32</v>
      </c>
      <c r="L1225" s="1" t="s">
        <v>32</v>
      </c>
      <c r="M1225" s="1" t="s">
        <v>45</v>
      </c>
      <c r="N1225" s="1" t="s">
        <v>46</v>
      </c>
      <c r="O1225" s="1" t="s">
        <v>56</v>
      </c>
      <c r="P1225" s="1" t="s">
        <v>142</v>
      </c>
      <c r="Q1225" s="1" t="s">
        <v>95</v>
      </c>
      <c r="R1225" s="1" t="s">
        <v>645</v>
      </c>
      <c r="S1225" s="1" t="str">
        <f t="shared" si="39"/>
        <v>PALOMINO MANZANO, FIDEL</v>
      </c>
      <c r="T1225" s="1" t="s">
        <v>55</v>
      </c>
      <c r="U1225" s="1" t="s">
        <v>51</v>
      </c>
      <c r="V1225" s="1" t="s">
        <v>52</v>
      </c>
      <c r="W1225" s="1" t="s">
        <v>6093</v>
      </c>
      <c r="X1225" s="3">
        <v>23934</v>
      </c>
      <c r="Y1225" s="1" t="s">
        <v>6094</v>
      </c>
      <c r="AB1225" s="1" t="s">
        <v>41</v>
      </c>
      <c r="AC1225" s="1" t="s">
        <v>42</v>
      </c>
      <c r="AD1225" s="1" t="s">
        <v>43</v>
      </c>
    </row>
    <row r="1226" spans="1:30" x14ac:dyDescent="0.2">
      <c r="A1226" s="1" t="str">
        <f t="shared" si="38"/>
        <v>1145114711E8</v>
      </c>
      <c r="B1226" s="1" t="s">
        <v>409</v>
      </c>
      <c r="C1226" s="1" t="s">
        <v>29</v>
      </c>
      <c r="D1226" s="1" t="s">
        <v>30</v>
      </c>
      <c r="E1226" s="1" t="s">
        <v>400</v>
      </c>
      <c r="F1226" s="1" t="s">
        <v>6069</v>
      </c>
      <c r="G1226" s="1" t="s">
        <v>6070</v>
      </c>
      <c r="H1226" s="1" t="s">
        <v>1183</v>
      </c>
      <c r="I1226" s="1" t="s">
        <v>6071</v>
      </c>
      <c r="J1226" s="1" t="s">
        <v>6095</v>
      </c>
      <c r="K1226" s="1" t="s">
        <v>32</v>
      </c>
      <c r="L1226" s="1" t="s">
        <v>32</v>
      </c>
      <c r="M1226" s="1" t="s">
        <v>45</v>
      </c>
      <c r="N1226" s="1" t="s">
        <v>46</v>
      </c>
      <c r="O1226" s="1" t="s">
        <v>6096</v>
      </c>
      <c r="P1226" s="1" t="s">
        <v>3219</v>
      </c>
      <c r="Q1226" s="1" t="s">
        <v>1124</v>
      </c>
      <c r="R1226" s="1" t="s">
        <v>6097</v>
      </c>
      <c r="S1226" s="1" t="str">
        <f t="shared" si="39"/>
        <v>GONZA SUCASAIRE, JOSE HECTOR</v>
      </c>
      <c r="T1226" s="1" t="s">
        <v>50</v>
      </c>
      <c r="U1226" s="1" t="s">
        <v>51</v>
      </c>
      <c r="V1226" s="1" t="s">
        <v>52</v>
      </c>
      <c r="W1226" s="1" t="s">
        <v>6098</v>
      </c>
      <c r="X1226" s="3">
        <v>26673</v>
      </c>
      <c r="Y1226" s="1" t="s">
        <v>6099</v>
      </c>
      <c r="AB1226" s="1" t="s">
        <v>41</v>
      </c>
      <c r="AC1226" s="1" t="s">
        <v>42</v>
      </c>
      <c r="AD1226" s="1" t="s">
        <v>43</v>
      </c>
    </row>
    <row r="1227" spans="1:30" x14ac:dyDescent="0.2">
      <c r="A1227" s="1" t="str">
        <f t="shared" si="38"/>
        <v>1151214341E7</v>
      </c>
      <c r="B1227" s="1" t="s">
        <v>409</v>
      </c>
      <c r="C1227" s="1" t="s">
        <v>29</v>
      </c>
      <c r="D1227" s="1" t="s">
        <v>30</v>
      </c>
      <c r="E1227" s="1" t="s">
        <v>400</v>
      </c>
      <c r="F1227" s="1" t="s">
        <v>6069</v>
      </c>
      <c r="G1227" s="1" t="s">
        <v>6070</v>
      </c>
      <c r="H1227" s="1" t="s">
        <v>1183</v>
      </c>
      <c r="I1227" s="1" t="s">
        <v>6071</v>
      </c>
      <c r="J1227" s="1" t="s">
        <v>6100</v>
      </c>
      <c r="K1227" s="1" t="s">
        <v>32</v>
      </c>
      <c r="L1227" s="1" t="s">
        <v>32</v>
      </c>
      <c r="M1227" s="1" t="s">
        <v>45</v>
      </c>
      <c r="N1227" s="1" t="s">
        <v>46</v>
      </c>
      <c r="O1227" s="1" t="s">
        <v>282</v>
      </c>
      <c r="P1227" s="1" t="s">
        <v>1130</v>
      </c>
      <c r="Q1227" s="1" t="s">
        <v>83</v>
      </c>
      <c r="R1227" s="1" t="s">
        <v>6101</v>
      </c>
      <c r="S1227" s="1" t="str">
        <f t="shared" si="39"/>
        <v>BAUTISTA CONDORI, NALDA VICTORIA</v>
      </c>
      <c r="T1227" s="1" t="s">
        <v>55</v>
      </c>
      <c r="U1227" s="1" t="s">
        <v>51</v>
      </c>
      <c r="V1227" s="1" t="s">
        <v>52</v>
      </c>
      <c r="W1227" s="1" t="s">
        <v>6102</v>
      </c>
      <c r="X1227" s="3">
        <v>27229</v>
      </c>
      <c r="Y1227" s="1" t="s">
        <v>6103</v>
      </c>
      <c r="AB1227" s="1" t="s">
        <v>41</v>
      </c>
      <c r="AC1227" s="1" t="s">
        <v>42</v>
      </c>
      <c r="AD1227" s="1" t="s">
        <v>43</v>
      </c>
    </row>
    <row r="1228" spans="1:30" x14ac:dyDescent="0.2">
      <c r="A1228" s="1" t="str">
        <f t="shared" si="38"/>
        <v>1155114711E6</v>
      </c>
      <c r="B1228" s="1" t="s">
        <v>409</v>
      </c>
      <c r="C1228" s="1" t="s">
        <v>29</v>
      </c>
      <c r="D1228" s="1" t="s">
        <v>30</v>
      </c>
      <c r="E1228" s="1" t="s">
        <v>400</v>
      </c>
      <c r="F1228" s="1" t="s">
        <v>6104</v>
      </c>
      <c r="G1228" s="1" t="s">
        <v>6105</v>
      </c>
      <c r="H1228" s="1" t="s">
        <v>1183</v>
      </c>
      <c r="I1228" s="1" t="s">
        <v>6106</v>
      </c>
      <c r="J1228" s="1" t="s">
        <v>6107</v>
      </c>
      <c r="K1228" s="1" t="s">
        <v>32</v>
      </c>
      <c r="L1228" s="1" t="s">
        <v>33</v>
      </c>
      <c r="M1228" s="1" t="s">
        <v>34</v>
      </c>
      <c r="N1228" s="1" t="s">
        <v>35</v>
      </c>
      <c r="O1228" s="1" t="s">
        <v>6108</v>
      </c>
      <c r="P1228" s="1" t="s">
        <v>141</v>
      </c>
      <c r="Q1228" s="1" t="s">
        <v>564</v>
      </c>
      <c r="R1228" s="1" t="s">
        <v>1140</v>
      </c>
      <c r="S1228" s="1" t="str">
        <f t="shared" si="39"/>
        <v>CRUZ SALAZAR, PERCY</v>
      </c>
      <c r="T1228" s="1" t="s">
        <v>63</v>
      </c>
      <c r="U1228" s="1" t="s">
        <v>39</v>
      </c>
      <c r="V1228" s="1" t="s">
        <v>171</v>
      </c>
      <c r="W1228" s="1" t="s">
        <v>6109</v>
      </c>
      <c r="X1228" s="3">
        <v>25617</v>
      </c>
      <c r="Y1228" s="1" t="s">
        <v>6110</v>
      </c>
      <c r="Z1228" s="3">
        <v>42779</v>
      </c>
      <c r="AA1228" s="3">
        <v>44239</v>
      </c>
      <c r="AB1228" s="1" t="s">
        <v>41</v>
      </c>
      <c r="AC1228" s="1" t="s">
        <v>42</v>
      </c>
      <c r="AD1228" s="1" t="s">
        <v>43</v>
      </c>
    </row>
    <row r="1229" spans="1:30" x14ac:dyDescent="0.2">
      <c r="A1229" s="1" t="str">
        <f t="shared" si="38"/>
        <v>1155114711E0</v>
      </c>
      <c r="B1229" s="1" t="s">
        <v>409</v>
      </c>
      <c r="C1229" s="1" t="s">
        <v>29</v>
      </c>
      <c r="D1229" s="1" t="s">
        <v>30</v>
      </c>
      <c r="E1229" s="1" t="s">
        <v>400</v>
      </c>
      <c r="F1229" s="1" t="s">
        <v>6104</v>
      </c>
      <c r="G1229" s="1" t="s">
        <v>6105</v>
      </c>
      <c r="H1229" s="1" t="s">
        <v>1183</v>
      </c>
      <c r="I1229" s="1" t="s">
        <v>6106</v>
      </c>
      <c r="J1229" s="1" t="s">
        <v>6111</v>
      </c>
      <c r="K1229" s="1" t="s">
        <v>32</v>
      </c>
      <c r="L1229" s="1" t="s">
        <v>32</v>
      </c>
      <c r="M1229" s="1" t="s">
        <v>45</v>
      </c>
      <c r="N1229" s="1" t="s">
        <v>46</v>
      </c>
      <c r="O1229" s="1" t="s">
        <v>56</v>
      </c>
      <c r="P1229" s="1" t="s">
        <v>232</v>
      </c>
      <c r="Q1229" s="1" t="s">
        <v>394</v>
      </c>
      <c r="R1229" s="1" t="s">
        <v>6112</v>
      </c>
      <c r="S1229" s="1" t="str">
        <f t="shared" si="39"/>
        <v>PARI ESCOBAR, JUAN RUPERTO</v>
      </c>
      <c r="T1229" s="1" t="s">
        <v>55</v>
      </c>
      <c r="U1229" s="1" t="s">
        <v>51</v>
      </c>
      <c r="V1229" s="1" t="s">
        <v>52</v>
      </c>
      <c r="W1229" s="1" t="s">
        <v>6113</v>
      </c>
      <c r="X1229" s="3">
        <v>21995</v>
      </c>
      <c r="Y1229" s="1" t="s">
        <v>6114</v>
      </c>
      <c r="AB1229" s="1" t="s">
        <v>41</v>
      </c>
      <c r="AC1229" s="1" t="s">
        <v>42</v>
      </c>
      <c r="AD1229" s="1" t="s">
        <v>43</v>
      </c>
    </row>
    <row r="1230" spans="1:30" x14ac:dyDescent="0.2">
      <c r="A1230" s="1" t="str">
        <f t="shared" si="38"/>
        <v>1155114711E2</v>
      </c>
      <c r="B1230" s="1" t="s">
        <v>409</v>
      </c>
      <c r="C1230" s="1" t="s">
        <v>29</v>
      </c>
      <c r="D1230" s="1" t="s">
        <v>30</v>
      </c>
      <c r="E1230" s="1" t="s">
        <v>400</v>
      </c>
      <c r="F1230" s="1" t="s">
        <v>6104</v>
      </c>
      <c r="G1230" s="1" t="s">
        <v>6105</v>
      </c>
      <c r="H1230" s="1" t="s">
        <v>1183</v>
      </c>
      <c r="I1230" s="1" t="s">
        <v>6106</v>
      </c>
      <c r="J1230" s="1" t="s">
        <v>6115</v>
      </c>
      <c r="K1230" s="1" t="s">
        <v>32</v>
      </c>
      <c r="L1230" s="1" t="s">
        <v>32</v>
      </c>
      <c r="M1230" s="1" t="s">
        <v>45</v>
      </c>
      <c r="N1230" s="1" t="s">
        <v>46</v>
      </c>
      <c r="O1230" s="1" t="s">
        <v>6116</v>
      </c>
      <c r="P1230" s="1" t="s">
        <v>257</v>
      </c>
      <c r="Q1230" s="1" t="s">
        <v>161</v>
      </c>
      <c r="R1230" s="1" t="s">
        <v>6117</v>
      </c>
      <c r="S1230" s="1" t="str">
        <f t="shared" si="39"/>
        <v>URVIOLA RAMOS, OSCAR RUBEN</v>
      </c>
      <c r="T1230" s="1" t="s">
        <v>50</v>
      </c>
      <c r="U1230" s="1" t="s">
        <v>51</v>
      </c>
      <c r="V1230" s="1" t="s">
        <v>52</v>
      </c>
      <c r="W1230" s="1" t="s">
        <v>6118</v>
      </c>
      <c r="X1230" s="3">
        <v>24792</v>
      </c>
      <c r="Y1230" s="1" t="s">
        <v>6119</v>
      </c>
      <c r="AB1230" s="1" t="s">
        <v>41</v>
      </c>
      <c r="AC1230" s="1" t="s">
        <v>42</v>
      </c>
      <c r="AD1230" s="1" t="s">
        <v>43</v>
      </c>
    </row>
    <row r="1231" spans="1:30" x14ac:dyDescent="0.2">
      <c r="A1231" s="1" t="str">
        <f t="shared" si="38"/>
        <v>1155114711E3</v>
      </c>
      <c r="B1231" s="1" t="s">
        <v>409</v>
      </c>
      <c r="C1231" s="1" t="s">
        <v>29</v>
      </c>
      <c r="D1231" s="1" t="s">
        <v>30</v>
      </c>
      <c r="E1231" s="1" t="s">
        <v>400</v>
      </c>
      <c r="F1231" s="1" t="s">
        <v>6104</v>
      </c>
      <c r="G1231" s="1" t="s">
        <v>6105</v>
      </c>
      <c r="H1231" s="1" t="s">
        <v>1183</v>
      </c>
      <c r="I1231" s="1" t="s">
        <v>6106</v>
      </c>
      <c r="J1231" s="1" t="s">
        <v>6120</v>
      </c>
      <c r="K1231" s="1" t="s">
        <v>32</v>
      </c>
      <c r="L1231" s="1" t="s">
        <v>32</v>
      </c>
      <c r="M1231" s="1" t="s">
        <v>45</v>
      </c>
      <c r="N1231" s="1" t="s">
        <v>66</v>
      </c>
      <c r="O1231" s="1" t="s">
        <v>6121</v>
      </c>
      <c r="P1231" s="1" t="s">
        <v>473</v>
      </c>
      <c r="Q1231" s="1" t="s">
        <v>924</v>
      </c>
      <c r="R1231" s="1" t="s">
        <v>6122</v>
      </c>
      <c r="S1231" s="1" t="str">
        <f t="shared" si="39"/>
        <v>CABRERA CHOQUECAHUA, JUAN DE DIOS</v>
      </c>
      <c r="T1231" s="1" t="s">
        <v>69</v>
      </c>
      <c r="U1231" s="1" t="s">
        <v>51</v>
      </c>
      <c r="V1231" s="1" t="s">
        <v>52</v>
      </c>
      <c r="W1231" s="1" t="s">
        <v>6123</v>
      </c>
      <c r="X1231" s="3">
        <v>27438</v>
      </c>
      <c r="Y1231" s="1" t="s">
        <v>6124</v>
      </c>
      <c r="Z1231" s="3">
        <v>42795</v>
      </c>
      <c r="AA1231" s="3">
        <v>43100</v>
      </c>
      <c r="AB1231" s="1" t="s">
        <v>41</v>
      </c>
      <c r="AC1231" s="1" t="s">
        <v>71</v>
      </c>
      <c r="AD1231" s="1" t="s">
        <v>43</v>
      </c>
    </row>
    <row r="1232" spans="1:30" x14ac:dyDescent="0.2">
      <c r="A1232" s="1" t="str">
        <f t="shared" si="38"/>
        <v>1155114711E4</v>
      </c>
      <c r="B1232" s="1" t="s">
        <v>409</v>
      </c>
      <c r="C1232" s="1" t="s">
        <v>29</v>
      </c>
      <c r="D1232" s="1" t="s">
        <v>30</v>
      </c>
      <c r="E1232" s="1" t="s">
        <v>400</v>
      </c>
      <c r="F1232" s="1" t="s">
        <v>6104</v>
      </c>
      <c r="G1232" s="1" t="s">
        <v>6105</v>
      </c>
      <c r="H1232" s="1" t="s">
        <v>1183</v>
      </c>
      <c r="I1232" s="1" t="s">
        <v>6106</v>
      </c>
      <c r="J1232" s="1" t="s">
        <v>6125</v>
      </c>
      <c r="K1232" s="1" t="s">
        <v>32</v>
      </c>
      <c r="L1232" s="1" t="s">
        <v>32</v>
      </c>
      <c r="M1232" s="1" t="s">
        <v>45</v>
      </c>
      <c r="N1232" s="1" t="s">
        <v>46</v>
      </c>
      <c r="O1232" s="1" t="s">
        <v>56</v>
      </c>
      <c r="P1232" s="1" t="s">
        <v>73</v>
      </c>
      <c r="Q1232" s="1" t="s">
        <v>5483</v>
      </c>
      <c r="R1232" s="1" t="s">
        <v>690</v>
      </c>
      <c r="S1232" s="1" t="str">
        <f t="shared" si="39"/>
        <v>CHOQUE JALANOCA, TEOFILO</v>
      </c>
      <c r="T1232" s="1" t="s">
        <v>55</v>
      </c>
      <c r="U1232" s="1" t="s">
        <v>51</v>
      </c>
      <c r="V1232" s="1" t="s">
        <v>52</v>
      </c>
      <c r="W1232" s="1" t="s">
        <v>6126</v>
      </c>
      <c r="X1232" s="3">
        <v>21746</v>
      </c>
      <c r="Y1232" s="1" t="s">
        <v>6127</v>
      </c>
      <c r="AB1232" s="1" t="s">
        <v>41</v>
      </c>
      <c r="AC1232" s="1" t="s">
        <v>42</v>
      </c>
      <c r="AD1232" s="1" t="s">
        <v>43</v>
      </c>
    </row>
    <row r="1233" spans="1:30" x14ac:dyDescent="0.2">
      <c r="A1233" s="1" t="str">
        <f t="shared" si="38"/>
        <v>1155114711E5</v>
      </c>
      <c r="B1233" s="1" t="s">
        <v>409</v>
      </c>
      <c r="C1233" s="1" t="s">
        <v>29</v>
      </c>
      <c r="D1233" s="1" t="s">
        <v>30</v>
      </c>
      <c r="E1233" s="1" t="s">
        <v>400</v>
      </c>
      <c r="F1233" s="1" t="s">
        <v>6104</v>
      </c>
      <c r="G1233" s="1" t="s">
        <v>6105</v>
      </c>
      <c r="H1233" s="1" t="s">
        <v>1183</v>
      </c>
      <c r="I1233" s="1" t="s">
        <v>6106</v>
      </c>
      <c r="J1233" s="1" t="s">
        <v>6128</v>
      </c>
      <c r="K1233" s="1" t="s">
        <v>32</v>
      </c>
      <c r="L1233" s="1" t="s">
        <v>32</v>
      </c>
      <c r="M1233" s="1" t="s">
        <v>45</v>
      </c>
      <c r="N1233" s="1" t="s">
        <v>46</v>
      </c>
      <c r="O1233" s="1" t="s">
        <v>56</v>
      </c>
      <c r="P1233" s="1" t="s">
        <v>83</v>
      </c>
      <c r="Q1233" s="1" t="s">
        <v>173</v>
      </c>
      <c r="R1233" s="1" t="s">
        <v>6129</v>
      </c>
      <c r="S1233" s="1" t="str">
        <f t="shared" si="39"/>
        <v>CONDORI YUCRA, ADRIAN HUGO</v>
      </c>
      <c r="T1233" s="1" t="s">
        <v>55</v>
      </c>
      <c r="U1233" s="1" t="s">
        <v>51</v>
      </c>
      <c r="V1233" s="1" t="s">
        <v>52</v>
      </c>
      <c r="W1233" s="1" t="s">
        <v>6130</v>
      </c>
      <c r="X1233" s="3">
        <v>22655</v>
      </c>
      <c r="Y1233" s="1" t="s">
        <v>6131</v>
      </c>
      <c r="AB1233" s="1" t="s">
        <v>41</v>
      </c>
      <c r="AC1233" s="1" t="s">
        <v>42</v>
      </c>
      <c r="AD1233" s="1" t="s">
        <v>43</v>
      </c>
    </row>
    <row r="1234" spans="1:30" x14ac:dyDescent="0.2">
      <c r="A1234" s="1" t="str">
        <f t="shared" si="38"/>
        <v>1155114711E9</v>
      </c>
      <c r="B1234" s="1" t="s">
        <v>409</v>
      </c>
      <c r="C1234" s="1" t="s">
        <v>29</v>
      </c>
      <c r="D1234" s="1" t="s">
        <v>30</v>
      </c>
      <c r="E1234" s="1" t="s">
        <v>400</v>
      </c>
      <c r="F1234" s="1" t="s">
        <v>6104</v>
      </c>
      <c r="G1234" s="1" t="s">
        <v>6105</v>
      </c>
      <c r="H1234" s="1" t="s">
        <v>1183</v>
      </c>
      <c r="I1234" s="1" t="s">
        <v>6106</v>
      </c>
      <c r="J1234" s="1" t="s">
        <v>6132</v>
      </c>
      <c r="K1234" s="1" t="s">
        <v>32</v>
      </c>
      <c r="L1234" s="1" t="s">
        <v>32</v>
      </c>
      <c r="M1234" s="1" t="s">
        <v>45</v>
      </c>
      <c r="N1234" s="1" t="s">
        <v>253</v>
      </c>
      <c r="O1234" s="1" t="s">
        <v>6133</v>
      </c>
      <c r="P1234" s="1" t="s">
        <v>44</v>
      </c>
      <c r="Q1234" s="1" t="s">
        <v>44</v>
      </c>
      <c r="R1234" s="1" t="s">
        <v>44</v>
      </c>
      <c r="S1234" s="1" t="str">
        <f t="shared" si="39"/>
        <v xml:space="preserve"> , </v>
      </c>
      <c r="T1234" s="1" t="s">
        <v>69</v>
      </c>
      <c r="U1234" s="1" t="s">
        <v>860</v>
      </c>
      <c r="V1234" s="1" t="s">
        <v>52</v>
      </c>
      <c r="W1234" s="1" t="s">
        <v>44</v>
      </c>
      <c r="X1234" s="1" t="s">
        <v>254</v>
      </c>
      <c r="Y1234" s="1" t="s">
        <v>44</v>
      </c>
      <c r="Z1234" s="3">
        <v>42795</v>
      </c>
      <c r="AA1234" s="3">
        <v>43100</v>
      </c>
      <c r="AB1234" s="1" t="s">
        <v>324</v>
      </c>
      <c r="AC1234" s="1" t="s">
        <v>71</v>
      </c>
      <c r="AD1234" s="1" t="s">
        <v>43</v>
      </c>
    </row>
    <row r="1235" spans="1:30" x14ac:dyDescent="0.2">
      <c r="A1235" s="1" t="str">
        <f t="shared" si="38"/>
        <v>1155114711E9</v>
      </c>
      <c r="B1235" s="1" t="s">
        <v>409</v>
      </c>
      <c r="C1235" s="1" t="s">
        <v>29</v>
      </c>
      <c r="D1235" s="1" t="s">
        <v>30</v>
      </c>
      <c r="E1235" s="1" t="s">
        <v>400</v>
      </c>
      <c r="F1235" s="1" t="s">
        <v>6104</v>
      </c>
      <c r="G1235" s="1" t="s">
        <v>6105</v>
      </c>
      <c r="H1235" s="1" t="s">
        <v>1183</v>
      </c>
      <c r="I1235" s="1" t="s">
        <v>6106</v>
      </c>
      <c r="J1235" s="1" t="s">
        <v>6132</v>
      </c>
      <c r="K1235" s="1" t="s">
        <v>32</v>
      </c>
      <c r="L1235" s="1" t="s">
        <v>32</v>
      </c>
      <c r="M1235" s="1" t="s">
        <v>3690</v>
      </c>
      <c r="N1235" s="1" t="s">
        <v>46</v>
      </c>
      <c r="O1235" s="1" t="s">
        <v>6134</v>
      </c>
      <c r="P1235" s="1" t="s">
        <v>242</v>
      </c>
      <c r="Q1235" s="1" t="s">
        <v>203</v>
      </c>
      <c r="R1235" s="1" t="s">
        <v>6135</v>
      </c>
      <c r="S1235" s="1" t="str">
        <f t="shared" si="39"/>
        <v>JIMENEZ APAZA, MELECIA</v>
      </c>
      <c r="T1235" s="1" t="s">
        <v>50</v>
      </c>
      <c r="U1235" s="1" t="s">
        <v>51</v>
      </c>
      <c r="V1235" s="1" t="s">
        <v>3691</v>
      </c>
      <c r="W1235" s="1" t="s">
        <v>6136</v>
      </c>
      <c r="X1235" s="3">
        <v>25103</v>
      </c>
      <c r="Y1235" s="1" t="s">
        <v>6137</v>
      </c>
      <c r="Z1235" s="3">
        <v>42795</v>
      </c>
      <c r="AA1235" s="3">
        <v>43100</v>
      </c>
      <c r="AB1235" s="1" t="s">
        <v>41</v>
      </c>
      <c r="AC1235" s="1" t="s">
        <v>42</v>
      </c>
      <c r="AD1235" s="1" t="s">
        <v>43</v>
      </c>
    </row>
    <row r="1236" spans="1:30" x14ac:dyDescent="0.2">
      <c r="A1236" s="1" t="str">
        <f t="shared" si="38"/>
        <v>1155114721E1</v>
      </c>
      <c r="B1236" s="1" t="s">
        <v>409</v>
      </c>
      <c r="C1236" s="1" t="s">
        <v>29</v>
      </c>
      <c r="D1236" s="1" t="s">
        <v>30</v>
      </c>
      <c r="E1236" s="1" t="s">
        <v>400</v>
      </c>
      <c r="F1236" s="1" t="s">
        <v>6104</v>
      </c>
      <c r="G1236" s="1" t="s">
        <v>6105</v>
      </c>
      <c r="H1236" s="1" t="s">
        <v>1183</v>
      </c>
      <c r="I1236" s="1" t="s">
        <v>6106</v>
      </c>
      <c r="J1236" s="1" t="s">
        <v>6138</v>
      </c>
      <c r="K1236" s="1" t="s">
        <v>32</v>
      </c>
      <c r="L1236" s="1" t="s">
        <v>32</v>
      </c>
      <c r="M1236" s="1" t="s">
        <v>45</v>
      </c>
      <c r="N1236" s="1" t="s">
        <v>66</v>
      </c>
      <c r="O1236" s="1" t="s">
        <v>6139</v>
      </c>
      <c r="P1236" s="1" t="s">
        <v>83</v>
      </c>
      <c r="Q1236" s="1" t="s">
        <v>310</v>
      </c>
      <c r="R1236" s="1" t="s">
        <v>6140</v>
      </c>
      <c r="S1236" s="1" t="str">
        <f t="shared" si="39"/>
        <v>CONDORI NINA, ELISEO LEON</v>
      </c>
      <c r="T1236" s="1" t="s">
        <v>69</v>
      </c>
      <c r="U1236" s="1" t="s">
        <v>51</v>
      </c>
      <c r="V1236" s="1" t="s">
        <v>52</v>
      </c>
      <c r="W1236" s="1" t="s">
        <v>6141</v>
      </c>
      <c r="X1236" s="3">
        <v>26349</v>
      </c>
      <c r="Y1236" s="1" t="s">
        <v>6142</v>
      </c>
      <c r="Z1236" s="3">
        <v>42795</v>
      </c>
      <c r="AA1236" s="3">
        <v>43100</v>
      </c>
      <c r="AB1236" s="1" t="s">
        <v>41</v>
      </c>
      <c r="AC1236" s="1" t="s">
        <v>71</v>
      </c>
      <c r="AD1236" s="1" t="s">
        <v>43</v>
      </c>
    </row>
    <row r="1237" spans="1:30" x14ac:dyDescent="0.2">
      <c r="A1237" s="1" t="str">
        <f t="shared" si="38"/>
        <v>1155114721E3</v>
      </c>
      <c r="B1237" s="1" t="s">
        <v>409</v>
      </c>
      <c r="C1237" s="1" t="s">
        <v>29</v>
      </c>
      <c r="D1237" s="1" t="s">
        <v>30</v>
      </c>
      <c r="E1237" s="1" t="s">
        <v>400</v>
      </c>
      <c r="F1237" s="1" t="s">
        <v>6104</v>
      </c>
      <c r="G1237" s="1" t="s">
        <v>6105</v>
      </c>
      <c r="H1237" s="1" t="s">
        <v>1183</v>
      </c>
      <c r="I1237" s="1" t="s">
        <v>6106</v>
      </c>
      <c r="J1237" s="1" t="s">
        <v>6143</v>
      </c>
      <c r="K1237" s="1" t="s">
        <v>32</v>
      </c>
      <c r="L1237" s="1" t="s">
        <v>32</v>
      </c>
      <c r="M1237" s="1" t="s">
        <v>3878</v>
      </c>
      <c r="N1237" s="1" t="s">
        <v>46</v>
      </c>
      <c r="O1237" s="1" t="s">
        <v>6144</v>
      </c>
      <c r="P1237" s="1" t="s">
        <v>203</v>
      </c>
      <c r="Q1237" s="1" t="s">
        <v>203</v>
      </c>
      <c r="R1237" s="1" t="s">
        <v>878</v>
      </c>
      <c r="S1237" s="1" t="str">
        <f t="shared" si="39"/>
        <v>APAZA APAZA, SAMUEL</v>
      </c>
      <c r="T1237" s="1" t="s">
        <v>55</v>
      </c>
      <c r="U1237" s="1" t="s">
        <v>51</v>
      </c>
      <c r="V1237" s="1" t="s">
        <v>3881</v>
      </c>
      <c r="W1237" s="1" t="s">
        <v>6145</v>
      </c>
      <c r="X1237" s="3">
        <v>25615</v>
      </c>
      <c r="Y1237" s="1" t="s">
        <v>6146</v>
      </c>
      <c r="Z1237" s="3">
        <v>42795</v>
      </c>
      <c r="AA1237" s="3">
        <v>43100</v>
      </c>
      <c r="AB1237" s="1" t="s">
        <v>41</v>
      </c>
      <c r="AC1237" s="1" t="s">
        <v>42</v>
      </c>
      <c r="AD1237" s="1" t="s">
        <v>43</v>
      </c>
    </row>
    <row r="1238" spans="1:30" x14ac:dyDescent="0.2">
      <c r="A1238" s="1" t="str">
        <f t="shared" si="38"/>
        <v>1155114721E3</v>
      </c>
      <c r="B1238" s="1" t="s">
        <v>409</v>
      </c>
      <c r="C1238" s="1" t="s">
        <v>29</v>
      </c>
      <c r="D1238" s="1" t="s">
        <v>30</v>
      </c>
      <c r="E1238" s="1" t="s">
        <v>400</v>
      </c>
      <c r="F1238" s="1" t="s">
        <v>6104</v>
      </c>
      <c r="G1238" s="1" t="s">
        <v>6105</v>
      </c>
      <c r="H1238" s="1" t="s">
        <v>1183</v>
      </c>
      <c r="I1238" s="1" t="s">
        <v>6106</v>
      </c>
      <c r="J1238" s="1" t="s">
        <v>6143</v>
      </c>
      <c r="K1238" s="1" t="s">
        <v>32</v>
      </c>
      <c r="L1238" s="1" t="s">
        <v>32</v>
      </c>
      <c r="M1238" s="1" t="s">
        <v>45</v>
      </c>
      <c r="N1238" s="1" t="s">
        <v>66</v>
      </c>
      <c r="O1238" s="1" t="s">
        <v>6147</v>
      </c>
      <c r="P1238" s="1" t="s">
        <v>114</v>
      </c>
      <c r="Q1238" s="1" t="s">
        <v>161</v>
      </c>
      <c r="R1238" s="1" t="s">
        <v>6148</v>
      </c>
      <c r="S1238" s="1" t="str">
        <f t="shared" si="39"/>
        <v>MAMANI RAMOS, ELVIA LUCIA</v>
      </c>
      <c r="T1238" s="1" t="s">
        <v>69</v>
      </c>
      <c r="U1238" s="1" t="s">
        <v>860</v>
      </c>
      <c r="V1238" s="1" t="s">
        <v>52</v>
      </c>
      <c r="W1238" s="1" t="s">
        <v>6149</v>
      </c>
      <c r="X1238" s="3">
        <v>29868</v>
      </c>
      <c r="Y1238" s="1" t="s">
        <v>6150</v>
      </c>
      <c r="Z1238" s="3">
        <v>42795</v>
      </c>
      <c r="AA1238" s="3">
        <v>43100</v>
      </c>
      <c r="AB1238" s="1" t="s">
        <v>324</v>
      </c>
      <c r="AC1238" s="1" t="s">
        <v>71</v>
      </c>
      <c r="AD1238" s="1" t="s">
        <v>43</v>
      </c>
    </row>
    <row r="1239" spans="1:30" x14ac:dyDescent="0.2">
      <c r="A1239" s="1" t="str">
        <f t="shared" si="38"/>
        <v>1155114721E4</v>
      </c>
      <c r="B1239" s="1" t="s">
        <v>409</v>
      </c>
      <c r="C1239" s="1" t="s">
        <v>29</v>
      </c>
      <c r="D1239" s="1" t="s">
        <v>30</v>
      </c>
      <c r="E1239" s="1" t="s">
        <v>400</v>
      </c>
      <c r="F1239" s="1" t="s">
        <v>6104</v>
      </c>
      <c r="G1239" s="1" t="s">
        <v>6105</v>
      </c>
      <c r="H1239" s="1" t="s">
        <v>1183</v>
      </c>
      <c r="I1239" s="1" t="s">
        <v>6106</v>
      </c>
      <c r="J1239" s="1" t="s">
        <v>6151</v>
      </c>
      <c r="K1239" s="1" t="s">
        <v>32</v>
      </c>
      <c r="L1239" s="1" t="s">
        <v>32</v>
      </c>
      <c r="M1239" s="1" t="s">
        <v>45</v>
      </c>
      <c r="N1239" s="1" t="s">
        <v>66</v>
      </c>
      <c r="O1239" s="1" t="s">
        <v>6152</v>
      </c>
      <c r="P1239" s="1" t="s">
        <v>167</v>
      </c>
      <c r="Q1239" s="1" t="s">
        <v>472</v>
      </c>
      <c r="R1239" s="1" t="s">
        <v>6153</v>
      </c>
      <c r="S1239" s="1" t="str">
        <f t="shared" si="39"/>
        <v>GOMEZ CAÑAZACA, PAOLA ALEJANDRA</v>
      </c>
      <c r="T1239" s="1" t="s">
        <v>69</v>
      </c>
      <c r="U1239" s="1" t="s">
        <v>51</v>
      </c>
      <c r="V1239" s="1" t="s">
        <v>52</v>
      </c>
      <c r="W1239" s="1" t="s">
        <v>6154</v>
      </c>
      <c r="X1239" s="3">
        <v>31773</v>
      </c>
      <c r="Y1239" s="1" t="s">
        <v>6155</v>
      </c>
      <c r="Z1239" s="3">
        <v>42795</v>
      </c>
      <c r="AA1239" s="3">
        <v>43100</v>
      </c>
      <c r="AB1239" s="1" t="s">
        <v>41</v>
      </c>
      <c r="AC1239" s="1" t="s">
        <v>71</v>
      </c>
      <c r="AD1239" s="1" t="s">
        <v>43</v>
      </c>
    </row>
    <row r="1240" spans="1:30" x14ac:dyDescent="0.2">
      <c r="A1240" s="1" t="str">
        <f t="shared" si="38"/>
        <v>1155114721E5</v>
      </c>
      <c r="B1240" s="1" t="s">
        <v>409</v>
      </c>
      <c r="C1240" s="1" t="s">
        <v>29</v>
      </c>
      <c r="D1240" s="1" t="s">
        <v>30</v>
      </c>
      <c r="E1240" s="1" t="s">
        <v>400</v>
      </c>
      <c r="F1240" s="1" t="s">
        <v>6104</v>
      </c>
      <c r="G1240" s="1" t="s">
        <v>6105</v>
      </c>
      <c r="H1240" s="1" t="s">
        <v>1183</v>
      </c>
      <c r="I1240" s="1" t="s">
        <v>6106</v>
      </c>
      <c r="J1240" s="1" t="s">
        <v>6156</v>
      </c>
      <c r="K1240" s="1" t="s">
        <v>32</v>
      </c>
      <c r="L1240" s="1" t="s">
        <v>32</v>
      </c>
      <c r="M1240" s="1" t="s">
        <v>45</v>
      </c>
      <c r="N1240" s="1" t="s">
        <v>66</v>
      </c>
      <c r="O1240" s="1" t="s">
        <v>6157</v>
      </c>
      <c r="P1240" s="1" t="s">
        <v>82</v>
      </c>
      <c r="Q1240" s="1" t="s">
        <v>371</v>
      </c>
      <c r="R1240" s="1" t="s">
        <v>6158</v>
      </c>
      <c r="S1240" s="1" t="str">
        <f t="shared" si="39"/>
        <v>QUISPE GUTIERREZ, WILSON JOE</v>
      </c>
      <c r="T1240" s="1" t="s">
        <v>69</v>
      </c>
      <c r="U1240" s="1" t="s">
        <v>51</v>
      </c>
      <c r="V1240" s="1" t="s">
        <v>52</v>
      </c>
      <c r="W1240" s="1" t="s">
        <v>6159</v>
      </c>
      <c r="X1240" s="3">
        <v>34409</v>
      </c>
      <c r="Y1240" s="1" t="s">
        <v>6160</v>
      </c>
      <c r="Z1240" s="3">
        <v>42795</v>
      </c>
      <c r="AA1240" s="3">
        <v>43100</v>
      </c>
      <c r="AB1240" s="1" t="s">
        <v>41</v>
      </c>
      <c r="AC1240" s="1" t="s">
        <v>71</v>
      </c>
      <c r="AD1240" s="1" t="s">
        <v>43</v>
      </c>
    </row>
    <row r="1241" spans="1:30" x14ac:dyDescent="0.2">
      <c r="A1241" s="1" t="str">
        <f t="shared" si="38"/>
        <v>1155114721E6</v>
      </c>
      <c r="B1241" s="1" t="s">
        <v>409</v>
      </c>
      <c r="C1241" s="1" t="s">
        <v>29</v>
      </c>
      <c r="D1241" s="1" t="s">
        <v>30</v>
      </c>
      <c r="E1241" s="1" t="s">
        <v>400</v>
      </c>
      <c r="F1241" s="1" t="s">
        <v>6104</v>
      </c>
      <c r="G1241" s="1" t="s">
        <v>6105</v>
      </c>
      <c r="H1241" s="1" t="s">
        <v>1183</v>
      </c>
      <c r="I1241" s="1" t="s">
        <v>6106</v>
      </c>
      <c r="J1241" s="1" t="s">
        <v>6161</v>
      </c>
      <c r="K1241" s="1" t="s">
        <v>32</v>
      </c>
      <c r="L1241" s="1" t="s">
        <v>32</v>
      </c>
      <c r="M1241" s="1" t="s">
        <v>45</v>
      </c>
      <c r="N1241" s="1" t="s">
        <v>46</v>
      </c>
      <c r="O1241" s="1" t="s">
        <v>6162</v>
      </c>
      <c r="P1241" s="1" t="s">
        <v>161</v>
      </c>
      <c r="Q1241" s="1" t="s">
        <v>73</v>
      </c>
      <c r="R1241" s="1" t="s">
        <v>1033</v>
      </c>
      <c r="S1241" s="1" t="str">
        <f t="shared" si="39"/>
        <v>RAMOS CHOQUE, CANDELARIA</v>
      </c>
      <c r="T1241" s="1" t="s">
        <v>69</v>
      </c>
      <c r="U1241" s="1" t="s">
        <v>51</v>
      </c>
      <c r="V1241" s="1" t="s">
        <v>52</v>
      </c>
      <c r="W1241" s="1" t="s">
        <v>6163</v>
      </c>
      <c r="X1241" s="3">
        <v>23899</v>
      </c>
      <c r="Y1241" s="1" t="s">
        <v>6164</v>
      </c>
      <c r="AB1241" s="1" t="s">
        <v>41</v>
      </c>
      <c r="AC1241" s="1" t="s">
        <v>42</v>
      </c>
      <c r="AD1241" s="1" t="s">
        <v>43</v>
      </c>
    </row>
    <row r="1242" spans="1:30" x14ac:dyDescent="0.2">
      <c r="A1242" s="1" t="str">
        <f t="shared" si="38"/>
        <v>1155114721E7</v>
      </c>
      <c r="B1242" s="1" t="s">
        <v>409</v>
      </c>
      <c r="C1242" s="1" t="s">
        <v>29</v>
      </c>
      <c r="D1242" s="1" t="s">
        <v>30</v>
      </c>
      <c r="E1242" s="1" t="s">
        <v>400</v>
      </c>
      <c r="F1242" s="1" t="s">
        <v>6104</v>
      </c>
      <c r="G1242" s="1" t="s">
        <v>6105</v>
      </c>
      <c r="H1242" s="1" t="s">
        <v>1183</v>
      </c>
      <c r="I1242" s="1" t="s">
        <v>6106</v>
      </c>
      <c r="J1242" s="1" t="s">
        <v>6165</v>
      </c>
      <c r="K1242" s="1" t="s">
        <v>32</v>
      </c>
      <c r="L1242" s="1" t="s">
        <v>32</v>
      </c>
      <c r="M1242" s="1" t="s">
        <v>45</v>
      </c>
      <c r="N1242" s="1" t="s">
        <v>66</v>
      </c>
      <c r="O1242" s="1" t="s">
        <v>6166</v>
      </c>
      <c r="P1242" s="1" t="s">
        <v>65</v>
      </c>
      <c r="Q1242" s="1" t="s">
        <v>114</v>
      </c>
      <c r="R1242" s="1" t="s">
        <v>604</v>
      </c>
      <c r="S1242" s="1" t="str">
        <f t="shared" si="39"/>
        <v>CASAS MAMANI, CONCEPCION</v>
      </c>
      <c r="T1242" s="1" t="s">
        <v>69</v>
      </c>
      <c r="U1242" s="1" t="s">
        <v>860</v>
      </c>
      <c r="V1242" s="1" t="s">
        <v>52</v>
      </c>
      <c r="W1242" s="1" t="s">
        <v>6167</v>
      </c>
      <c r="X1242" s="3">
        <v>31754</v>
      </c>
      <c r="Y1242" s="1" t="s">
        <v>6168</v>
      </c>
      <c r="Z1242" s="3">
        <v>42795</v>
      </c>
      <c r="AA1242" s="3">
        <v>43100</v>
      </c>
      <c r="AB1242" s="1" t="s">
        <v>324</v>
      </c>
      <c r="AC1242" s="1" t="s">
        <v>71</v>
      </c>
      <c r="AD1242" s="1" t="s">
        <v>43</v>
      </c>
    </row>
    <row r="1243" spans="1:30" x14ac:dyDescent="0.2">
      <c r="A1243" s="1" t="str">
        <f t="shared" si="38"/>
        <v>1155114721E7</v>
      </c>
      <c r="B1243" s="1" t="s">
        <v>409</v>
      </c>
      <c r="C1243" s="1" t="s">
        <v>29</v>
      </c>
      <c r="D1243" s="1" t="s">
        <v>30</v>
      </c>
      <c r="E1243" s="1" t="s">
        <v>400</v>
      </c>
      <c r="F1243" s="1" t="s">
        <v>6104</v>
      </c>
      <c r="G1243" s="1" t="s">
        <v>6105</v>
      </c>
      <c r="H1243" s="1" t="s">
        <v>1183</v>
      </c>
      <c r="I1243" s="1" t="s">
        <v>6106</v>
      </c>
      <c r="J1243" s="1" t="s">
        <v>6165</v>
      </c>
      <c r="K1243" s="1" t="s">
        <v>32</v>
      </c>
      <c r="L1243" s="1" t="s">
        <v>32</v>
      </c>
      <c r="M1243" s="1" t="s">
        <v>3690</v>
      </c>
      <c r="N1243" s="1" t="s">
        <v>46</v>
      </c>
      <c r="O1243" s="1" t="s">
        <v>56</v>
      </c>
      <c r="P1243" s="1" t="s">
        <v>248</v>
      </c>
      <c r="Q1243" s="1" t="s">
        <v>82</v>
      </c>
      <c r="R1243" s="1" t="s">
        <v>519</v>
      </c>
      <c r="S1243" s="1" t="str">
        <f t="shared" si="39"/>
        <v>TICONA QUISPE, NELLY</v>
      </c>
      <c r="T1243" s="1" t="s">
        <v>63</v>
      </c>
      <c r="U1243" s="1" t="s">
        <v>51</v>
      </c>
      <c r="V1243" s="1" t="s">
        <v>3691</v>
      </c>
      <c r="W1243" s="1" t="s">
        <v>6169</v>
      </c>
      <c r="X1243" s="3">
        <v>27302</v>
      </c>
      <c r="Y1243" s="1" t="s">
        <v>6170</v>
      </c>
      <c r="Z1243" s="3">
        <v>42795</v>
      </c>
      <c r="AA1243" s="3">
        <v>43100</v>
      </c>
      <c r="AB1243" s="1" t="s">
        <v>41</v>
      </c>
      <c r="AC1243" s="1" t="s">
        <v>42</v>
      </c>
      <c r="AD1243" s="1" t="s">
        <v>43</v>
      </c>
    </row>
    <row r="1244" spans="1:30" x14ac:dyDescent="0.2">
      <c r="A1244" s="1" t="str">
        <f t="shared" si="38"/>
        <v>CD1E12601813</v>
      </c>
      <c r="B1244" s="1" t="s">
        <v>409</v>
      </c>
      <c r="C1244" s="1" t="s">
        <v>29</v>
      </c>
      <c r="D1244" s="1" t="s">
        <v>30</v>
      </c>
      <c r="E1244" s="1" t="s">
        <v>400</v>
      </c>
      <c r="F1244" s="1" t="s">
        <v>6104</v>
      </c>
      <c r="G1244" s="1" t="s">
        <v>6105</v>
      </c>
      <c r="H1244" s="1" t="s">
        <v>1183</v>
      </c>
      <c r="I1244" s="1" t="s">
        <v>6106</v>
      </c>
      <c r="J1244" s="1" t="s">
        <v>6171</v>
      </c>
      <c r="K1244" s="1" t="s">
        <v>32</v>
      </c>
      <c r="L1244" s="1" t="s">
        <v>32</v>
      </c>
      <c r="M1244" s="1" t="s">
        <v>45</v>
      </c>
      <c r="N1244" s="1" t="s">
        <v>66</v>
      </c>
      <c r="O1244" s="1" t="s">
        <v>2995</v>
      </c>
      <c r="P1244" s="1" t="s">
        <v>272</v>
      </c>
      <c r="Q1244" s="1" t="s">
        <v>6172</v>
      </c>
      <c r="R1244" s="1" t="s">
        <v>974</v>
      </c>
      <c r="S1244" s="1" t="str">
        <f t="shared" si="39"/>
        <v>SALAS YATO, JUAN CARLOS</v>
      </c>
      <c r="T1244" s="1" t="s">
        <v>69</v>
      </c>
      <c r="U1244" s="1" t="s">
        <v>948</v>
      </c>
      <c r="V1244" s="1" t="s">
        <v>52</v>
      </c>
      <c r="W1244" s="1" t="s">
        <v>6173</v>
      </c>
      <c r="X1244" s="3">
        <v>24358</v>
      </c>
      <c r="Y1244" s="1" t="s">
        <v>6174</v>
      </c>
      <c r="Z1244" s="3">
        <v>42795</v>
      </c>
      <c r="AA1244" s="3">
        <v>43100</v>
      </c>
      <c r="AB1244" s="1" t="s">
        <v>3000</v>
      </c>
      <c r="AC1244" s="1" t="s">
        <v>71</v>
      </c>
      <c r="AD1244" s="1" t="s">
        <v>43</v>
      </c>
    </row>
    <row r="1245" spans="1:30" x14ac:dyDescent="0.2">
      <c r="A1245" s="1" t="str">
        <f t="shared" si="38"/>
        <v>CD1E13601813</v>
      </c>
      <c r="B1245" s="1" t="s">
        <v>409</v>
      </c>
      <c r="C1245" s="1" t="s">
        <v>29</v>
      </c>
      <c r="D1245" s="1" t="s">
        <v>30</v>
      </c>
      <c r="E1245" s="1" t="s">
        <v>400</v>
      </c>
      <c r="F1245" s="1" t="s">
        <v>6104</v>
      </c>
      <c r="G1245" s="1" t="s">
        <v>6105</v>
      </c>
      <c r="H1245" s="1" t="s">
        <v>1183</v>
      </c>
      <c r="I1245" s="1" t="s">
        <v>6106</v>
      </c>
      <c r="J1245" s="1" t="s">
        <v>6175</v>
      </c>
      <c r="K1245" s="1" t="s">
        <v>32</v>
      </c>
      <c r="L1245" s="1" t="s">
        <v>32</v>
      </c>
      <c r="M1245" s="1" t="s">
        <v>45</v>
      </c>
      <c r="N1245" s="1" t="s">
        <v>66</v>
      </c>
      <c r="O1245" s="1" t="s">
        <v>2995</v>
      </c>
      <c r="P1245" s="1" t="s">
        <v>114</v>
      </c>
      <c r="Q1245" s="1" t="s">
        <v>161</v>
      </c>
      <c r="R1245" s="1" t="s">
        <v>6148</v>
      </c>
      <c r="S1245" s="1" t="str">
        <f t="shared" si="39"/>
        <v>MAMANI RAMOS, ELVIA LUCIA</v>
      </c>
      <c r="T1245" s="1" t="s">
        <v>69</v>
      </c>
      <c r="U1245" s="1" t="s">
        <v>3977</v>
      </c>
      <c r="V1245" s="1" t="s">
        <v>52</v>
      </c>
      <c r="W1245" s="1" t="s">
        <v>6149</v>
      </c>
      <c r="X1245" s="3">
        <v>29868</v>
      </c>
      <c r="Y1245" s="1" t="s">
        <v>6150</v>
      </c>
      <c r="Z1245" s="3">
        <v>42795</v>
      </c>
      <c r="AA1245" s="3">
        <v>43100</v>
      </c>
      <c r="AB1245" s="1" t="s">
        <v>3000</v>
      </c>
      <c r="AC1245" s="1" t="s">
        <v>71</v>
      </c>
      <c r="AD1245" s="1" t="s">
        <v>43</v>
      </c>
    </row>
    <row r="1246" spans="1:30" x14ac:dyDescent="0.2">
      <c r="A1246" s="1" t="str">
        <f t="shared" si="38"/>
        <v>CD1E14601813</v>
      </c>
      <c r="B1246" s="1" t="s">
        <v>409</v>
      </c>
      <c r="C1246" s="1" t="s">
        <v>29</v>
      </c>
      <c r="D1246" s="1" t="s">
        <v>30</v>
      </c>
      <c r="E1246" s="1" t="s">
        <v>400</v>
      </c>
      <c r="F1246" s="1" t="s">
        <v>6104</v>
      </c>
      <c r="G1246" s="1" t="s">
        <v>6105</v>
      </c>
      <c r="H1246" s="1" t="s">
        <v>1183</v>
      </c>
      <c r="I1246" s="1" t="s">
        <v>6106</v>
      </c>
      <c r="J1246" s="1" t="s">
        <v>6176</v>
      </c>
      <c r="K1246" s="1" t="s">
        <v>32</v>
      </c>
      <c r="L1246" s="1" t="s">
        <v>32</v>
      </c>
      <c r="M1246" s="1" t="s">
        <v>45</v>
      </c>
      <c r="N1246" s="1" t="s">
        <v>66</v>
      </c>
      <c r="O1246" s="1" t="s">
        <v>2995</v>
      </c>
      <c r="P1246" s="1" t="s">
        <v>65</v>
      </c>
      <c r="Q1246" s="1" t="s">
        <v>114</v>
      </c>
      <c r="R1246" s="1" t="s">
        <v>604</v>
      </c>
      <c r="S1246" s="1" t="str">
        <f t="shared" si="39"/>
        <v>CASAS MAMANI, CONCEPCION</v>
      </c>
      <c r="T1246" s="1" t="s">
        <v>69</v>
      </c>
      <c r="U1246" s="1" t="s">
        <v>860</v>
      </c>
      <c r="V1246" s="1" t="s">
        <v>52</v>
      </c>
      <c r="W1246" s="1" t="s">
        <v>6167</v>
      </c>
      <c r="X1246" s="3">
        <v>31754</v>
      </c>
      <c r="Y1246" s="1" t="s">
        <v>6168</v>
      </c>
      <c r="Z1246" s="3">
        <v>42795</v>
      </c>
      <c r="AA1246" s="3">
        <v>43100</v>
      </c>
      <c r="AB1246" s="1" t="s">
        <v>3000</v>
      </c>
      <c r="AC1246" s="1" t="s">
        <v>71</v>
      </c>
      <c r="AD1246" s="1" t="s">
        <v>43</v>
      </c>
    </row>
    <row r="1247" spans="1:30" x14ac:dyDescent="0.2">
      <c r="A1247" s="1" t="str">
        <f t="shared" si="38"/>
        <v>CD1E15601813</v>
      </c>
      <c r="B1247" s="1" t="s">
        <v>409</v>
      </c>
      <c r="C1247" s="1" t="s">
        <v>29</v>
      </c>
      <c r="D1247" s="1" t="s">
        <v>30</v>
      </c>
      <c r="E1247" s="1" t="s">
        <v>400</v>
      </c>
      <c r="F1247" s="1" t="s">
        <v>6104</v>
      </c>
      <c r="G1247" s="1" t="s">
        <v>6105</v>
      </c>
      <c r="H1247" s="1" t="s">
        <v>1183</v>
      </c>
      <c r="I1247" s="1" t="s">
        <v>6106</v>
      </c>
      <c r="J1247" s="1" t="s">
        <v>6177</v>
      </c>
      <c r="K1247" s="1" t="s">
        <v>32</v>
      </c>
      <c r="L1247" s="1" t="s">
        <v>32</v>
      </c>
      <c r="M1247" s="1" t="s">
        <v>45</v>
      </c>
      <c r="N1247" s="1" t="s">
        <v>66</v>
      </c>
      <c r="O1247" s="1" t="s">
        <v>2995</v>
      </c>
      <c r="P1247" s="1" t="s">
        <v>114</v>
      </c>
      <c r="Q1247" s="1" t="s">
        <v>141</v>
      </c>
      <c r="R1247" s="1" t="s">
        <v>6178</v>
      </c>
      <c r="S1247" s="1" t="str">
        <f t="shared" si="39"/>
        <v>MAMANI CRUZ, ELBA</v>
      </c>
      <c r="T1247" s="1" t="s">
        <v>69</v>
      </c>
      <c r="U1247" s="1" t="s">
        <v>948</v>
      </c>
      <c r="V1247" s="1" t="s">
        <v>52</v>
      </c>
      <c r="W1247" s="1" t="s">
        <v>6179</v>
      </c>
      <c r="X1247" s="3">
        <v>31001</v>
      </c>
      <c r="Y1247" s="1" t="s">
        <v>6180</v>
      </c>
      <c r="Z1247" s="3">
        <v>42795</v>
      </c>
      <c r="AA1247" s="3">
        <v>43100</v>
      </c>
      <c r="AB1247" s="1" t="s">
        <v>3000</v>
      </c>
      <c r="AC1247" s="1" t="s">
        <v>71</v>
      </c>
      <c r="AD1247" s="1" t="s">
        <v>43</v>
      </c>
    </row>
    <row r="1248" spans="1:30" x14ac:dyDescent="0.2">
      <c r="A1248" s="1" t="str">
        <f t="shared" si="38"/>
        <v>1155114721E2</v>
      </c>
      <c r="B1248" s="1" t="s">
        <v>409</v>
      </c>
      <c r="C1248" s="1" t="s">
        <v>29</v>
      </c>
      <c r="D1248" s="1" t="s">
        <v>30</v>
      </c>
      <c r="E1248" s="1" t="s">
        <v>400</v>
      </c>
      <c r="F1248" s="1" t="s">
        <v>6104</v>
      </c>
      <c r="G1248" s="1" t="s">
        <v>6105</v>
      </c>
      <c r="H1248" s="1" t="s">
        <v>1183</v>
      </c>
      <c r="I1248" s="1" t="s">
        <v>6106</v>
      </c>
      <c r="J1248" s="1" t="s">
        <v>6181</v>
      </c>
      <c r="K1248" s="1" t="s">
        <v>32</v>
      </c>
      <c r="L1248" s="1" t="s">
        <v>84</v>
      </c>
      <c r="M1248" s="1" t="s">
        <v>84</v>
      </c>
      <c r="N1248" s="1" t="s">
        <v>46</v>
      </c>
      <c r="O1248" s="1" t="s">
        <v>56</v>
      </c>
      <c r="P1248" s="1" t="s">
        <v>935</v>
      </c>
      <c r="Q1248" s="1" t="s">
        <v>4232</v>
      </c>
      <c r="R1248" s="1" t="s">
        <v>6182</v>
      </c>
      <c r="S1248" s="1" t="str">
        <f t="shared" si="39"/>
        <v>PERALTA YUJRA, JUSTINO</v>
      </c>
      <c r="T1248" s="1" t="s">
        <v>44</v>
      </c>
      <c r="U1248" s="1" t="s">
        <v>51</v>
      </c>
      <c r="V1248" s="1" t="s">
        <v>52</v>
      </c>
      <c r="W1248" s="1" t="s">
        <v>6183</v>
      </c>
      <c r="X1248" s="3">
        <v>21884</v>
      </c>
      <c r="Y1248" s="1" t="s">
        <v>6184</v>
      </c>
      <c r="AB1248" s="1" t="s">
        <v>41</v>
      </c>
      <c r="AC1248" s="1" t="s">
        <v>87</v>
      </c>
      <c r="AD1248" s="1" t="s">
        <v>43</v>
      </c>
    </row>
    <row r="1249" spans="1:30" x14ac:dyDescent="0.2">
      <c r="A1249" s="1" t="str">
        <f t="shared" si="38"/>
        <v>1155114711E7</v>
      </c>
      <c r="B1249" s="1" t="s">
        <v>409</v>
      </c>
      <c r="C1249" s="1" t="s">
        <v>29</v>
      </c>
      <c r="D1249" s="1" t="s">
        <v>30</v>
      </c>
      <c r="E1249" s="1" t="s">
        <v>400</v>
      </c>
      <c r="F1249" s="1" t="s">
        <v>6104</v>
      </c>
      <c r="G1249" s="1" t="s">
        <v>6105</v>
      </c>
      <c r="H1249" s="1" t="s">
        <v>1183</v>
      </c>
      <c r="I1249" s="1" t="s">
        <v>6106</v>
      </c>
      <c r="J1249" s="1" t="s">
        <v>6185</v>
      </c>
      <c r="K1249" s="1" t="s">
        <v>97</v>
      </c>
      <c r="L1249" s="1" t="s">
        <v>98</v>
      </c>
      <c r="M1249" s="1" t="s">
        <v>99</v>
      </c>
      <c r="N1249" s="1" t="s">
        <v>46</v>
      </c>
      <c r="O1249" s="1" t="s">
        <v>6186</v>
      </c>
      <c r="P1249" s="1" t="s">
        <v>663</v>
      </c>
      <c r="Q1249" s="1" t="s">
        <v>570</v>
      </c>
      <c r="R1249" s="1" t="s">
        <v>6187</v>
      </c>
      <c r="S1249" s="1" t="str">
        <f t="shared" si="39"/>
        <v>LOPE ALAVE, AUGUSTO</v>
      </c>
      <c r="T1249" s="1" t="s">
        <v>185</v>
      </c>
      <c r="U1249" s="1" t="s">
        <v>39</v>
      </c>
      <c r="V1249" s="1" t="s">
        <v>52</v>
      </c>
      <c r="W1249" s="1" t="s">
        <v>6188</v>
      </c>
      <c r="X1249" s="3">
        <v>20480</v>
      </c>
      <c r="Y1249" s="1" t="s">
        <v>6189</v>
      </c>
      <c r="AB1249" s="1" t="s">
        <v>41</v>
      </c>
      <c r="AC1249" s="1" t="s">
        <v>102</v>
      </c>
      <c r="AD1249" s="1" t="s">
        <v>43</v>
      </c>
    </row>
    <row r="1250" spans="1:30" x14ac:dyDescent="0.2">
      <c r="A1250" s="1" t="str">
        <f t="shared" si="38"/>
        <v>1155114711E8</v>
      </c>
      <c r="B1250" s="1" t="s">
        <v>409</v>
      </c>
      <c r="C1250" s="1" t="s">
        <v>29</v>
      </c>
      <c r="D1250" s="1" t="s">
        <v>30</v>
      </c>
      <c r="E1250" s="1" t="s">
        <v>400</v>
      </c>
      <c r="F1250" s="1" t="s">
        <v>6104</v>
      </c>
      <c r="G1250" s="1" t="s">
        <v>6105</v>
      </c>
      <c r="H1250" s="1" t="s">
        <v>1183</v>
      </c>
      <c r="I1250" s="1" t="s">
        <v>6106</v>
      </c>
      <c r="J1250" s="1" t="s">
        <v>6190</v>
      </c>
      <c r="K1250" s="1" t="s">
        <v>97</v>
      </c>
      <c r="L1250" s="1" t="s">
        <v>98</v>
      </c>
      <c r="M1250" s="1" t="s">
        <v>1419</v>
      </c>
      <c r="N1250" s="1" t="s">
        <v>46</v>
      </c>
      <c r="O1250" s="1" t="s">
        <v>56</v>
      </c>
      <c r="P1250" s="1" t="s">
        <v>6191</v>
      </c>
      <c r="Q1250" s="1" t="s">
        <v>226</v>
      </c>
      <c r="R1250" s="1" t="s">
        <v>5566</v>
      </c>
      <c r="S1250" s="1" t="str">
        <f t="shared" si="39"/>
        <v>MULLAYA CATACORA, ROSENDO</v>
      </c>
      <c r="T1250" s="1" t="s">
        <v>156</v>
      </c>
      <c r="U1250" s="1" t="s">
        <v>39</v>
      </c>
      <c r="V1250" s="1" t="s">
        <v>52</v>
      </c>
      <c r="W1250" s="1" t="s">
        <v>6192</v>
      </c>
      <c r="X1250" s="3">
        <v>21783</v>
      </c>
      <c r="Y1250" s="1" t="s">
        <v>6193</v>
      </c>
      <c r="AB1250" s="1" t="s">
        <v>41</v>
      </c>
      <c r="AC1250" s="1" t="s">
        <v>102</v>
      </c>
      <c r="AD1250" s="1" t="s">
        <v>43</v>
      </c>
    </row>
    <row r="1251" spans="1:30" x14ac:dyDescent="0.2">
      <c r="A1251" s="1" t="str">
        <f t="shared" si="38"/>
        <v>21C000113702</v>
      </c>
      <c r="B1251" s="1" t="s">
        <v>409</v>
      </c>
      <c r="C1251" s="1" t="s">
        <v>29</v>
      </c>
      <c r="D1251" s="1" t="s">
        <v>30</v>
      </c>
      <c r="E1251" s="1" t="s">
        <v>400</v>
      </c>
      <c r="F1251" s="1" t="s">
        <v>6104</v>
      </c>
      <c r="G1251" s="1" t="s">
        <v>6105</v>
      </c>
      <c r="H1251" s="1" t="s">
        <v>1183</v>
      </c>
      <c r="I1251" s="1" t="s">
        <v>6106</v>
      </c>
      <c r="J1251" s="1" t="s">
        <v>6194</v>
      </c>
      <c r="K1251" s="1" t="s">
        <v>846</v>
      </c>
      <c r="L1251" s="1" t="s">
        <v>3586</v>
      </c>
      <c r="M1251" s="1" t="s">
        <v>3587</v>
      </c>
      <c r="N1251" s="1" t="s">
        <v>66</v>
      </c>
      <c r="O1251" s="1" t="s">
        <v>847</v>
      </c>
      <c r="P1251" s="1" t="s">
        <v>142</v>
      </c>
      <c r="Q1251" s="1" t="s">
        <v>161</v>
      </c>
      <c r="R1251" s="1" t="s">
        <v>6195</v>
      </c>
      <c r="S1251" s="1" t="str">
        <f t="shared" si="39"/>
        <v>PALOMINO RAMOS, MONICA</v>
      </c>
      <c r="T1251" s="1" t="s">
        <v>849</v>
      </c>
      <c r="U1251" s="1" t="s">
        <v>850</v>
      </c>
      <c r="V1251" s="1" t="s">
        <v>52</v>
      </c>
      <c r="W1251" s="1" t="s">
        <v>276</v>
      </c>
      <c r="X1251" s="3">
        <v>31486</v>
      </c>
      <c r="Y1251" s="1" t="s">
        <v>6196</v>
      </c>
      <c r="Z1251" s="3">
        <v>42795</v>
      </c>
      <c r="AA1251" s="3">
        <v>42886</v>
      </c>
      <c r="AB1251" s="1" t="s">
        <v>852</v>
      </c>
      <c r="AC1251" s="1" t="s">
        <v>853</v>
      </c>
      <c r="AD1251" s="1" t="s">
        <v>43</v>
      </c>
    </row>
    <row r="1252" spans="1:30" x14ac:dyDescent="0.2">
      <c r="A1252" s="1" t="str">
        <f t="shared" si="38"/>
        <v>21C000113725</v>
      </c>
      <c r="B1252" s="1" t="s">
        <v>409</v>
      </c>
      <c r="C1252" s="1" t="s">
        <v>29</v>
      </c>
      <c r="D1252" s="1" t="s">
        <v>30</v>
      </c>
      <c r="E1252" s="1" t="s">
        <v>400</v>
      </c>
      <c r="F1252" s="1" t="s">
        <v>6104</v>
      </c>
      <c r="G1252" s="1" t="s">
        <v>6105</v>
      </c>
      <c r="H1252" s="1" t="s">
        <v>1183</v>
      </c>
      <c r="I1252" s="1" t="s">
        <v>6106</v>
      </c>
      <c r="J1252" s="1" t="s">
        <v>6197</v>
      </c>
      <c r="K1252" s="1" t="s">
        <v>846</v>
      </c>
      <c r="L1252" s="1" t="s">
        <v>3586</v>
      </c>
      <c r="M1252" s="1" t="s">
        <v>3591</v>
      </c>
      <c r="N1252" s="1" t="s">
        <v>66</v>
      </c>
      <c r="O1252" s="1" t="s">
        <v>847</v>
      </c>
      <c r="P1252" s="1" t="s">
        <v>403</v>
      </c>
      <c r="Q1252" s="1" t="s">
        <v>83</v>
      </c>
      <c r="R1252" s="1" t="s">
        <v>6198</v>
      </c>
      <c r="S1252" s="1" t="str">
        <f t="shared" si="39"/>
        <v>TURPO CONDORI, WILSON SIMON</v>
      </c>
      <c r="T1252" s="1" t="s">
        <v>849</v>
      </c>
      <c r="U1252" s="1" t="s">
        <v>850</v>
      </c>
      <c r="V1252" s="1" t="s">
        <v>52</v>
      </c>
      <c r="W1252" s="1" t="s">
        <v>276</v>
      </c>
      <c r="X1252" s="3">
        <v>32126</v>
      </c>
      <c r="Y1252" s="1" t="s">
        <v>6199</v>
      </c>
      <c r="Z1252" s="3">
        <v>42795</v>
      </c>
      <c r="AA1252" s="3">
        <v>42886</v>
      </c>
      <c r="AB1252" s="1" t="s">
        <v>852</v>
      </c>
      <c r="AC1252" s="1" t="s">
        <v>853</v>
      </c>
      <c r="AD1252" s="1" t="s">
        <v>43</v>
      </c>
    </row>
    <row r="1253" spans="1:30" x14ac:dyDescent="0.2">
      <c r="A1253" s="1" t="str">
        <f t="shared" si="38"/>
        <v>21C000113750</v>
      </c>
      <c r="B1253" s="1" t="s">
        <v>409</v>
      </c>
      <c r="C1253" s="1" t="s">
        <v>29</v>
      </c>
      <c r="D1253" s="1" t="s">
        <v>30</v>
      </c>
      <c r="E1253" s="1" t="s">
        <v>400</v>
      </c>
      <c r="F1253" s="1" t="s">
        <v>6104</v>
      </c>
      <c r="G1253" s="1" t="s">
        <v>6105</v>
      </c>
      <c r="H1253" s="1" t="s">
        <v>1183</v>
      </c>
      <c r="I1253" s="1" t="s">
        <v>6106</v>
      </c>
      <c r="J1253" s="1" t="s">
        <v>6200</v>
      </c>
      <c r="K1253" s="1" t="s">
        <v>846</v>
      </c>
      <c r="L1253" s="1" t="s">
        <v>3586</v>
      </c>
      <c r="M1253" s="1" t="s">
        <v>3600</v>
      </c>
      <c r="N1253" s="1" t="s">
        <v>66</v>
      </c>
      <c r="O1253" s="1" t="s">
        <v>847</v>
      </c>
      <c r="P1253" s="1" t="s">
        <v>48</v>
      </c>
      <c r="Q1253" s="1" t="s">
        <v>6201</v>
      </c>
      <c r="R1253" s="1" t="s">
        <v>314</v>
      </c>
      <c r="S1253" s="1" t="str">
        <f t="shared" si="39"/>
        <v>CHOQUEHUANCA CCALLOCONDO, JESSICA</v>
      </c>
      <c r="T1253" s="1" t="s">
        <v>849</v>
      </c>
      <c r="U1253" s="1" t="s">
        <v>850</v>
      </c>
      <c r="V1253" s="1" t="s">
        <v>52</v>
      </c>
      <c r="W1253" s="1" t="s">
        <v>276</v>
      </c>
      <c r="X1253" s="3">
        <v>30691</v>
      </c>
      <c r="Y1253" s="1" t="s">
        <v>6202</v>
      </c>
      <c r="Z1253" s="3">
        <v>42923</v>
      </c>
      <c r="AA1253" s="3">
        <v>43039</v>
      </c>
      <c r="AB1253" s="1" t="s">
        <v>852</v>
      </c>
      <c r="AC1253" s="1" t="s">
        <v>853</v>
      </c>
      <c r="AD1253" s="1" t="s">
        <v>43</v>
      </c>
    </row>
    <row r="1254" spans="1:30" x14ac:dyDescent="0.2">
      <c r="A1254" s="1" t="str">
        <f t="shared" si="38"/>
        <v>21C000113773</v>
      </c>
      <c r="B1254" s="1" t="s">
        <v>409</v>
      </c>
      <c r="C1254" s="1" t="s">
        <v>29</v>
      </c>
      <c r="D1254" s="1" t="s">
        <v>30</v>
      </c>
      <c r="E1254" s="1" t="s">
        <v>400</v>
      </c>
      <c r="F1254" s="1" t="s">
        <v>6104</v>
      </c>
      <c r="G1254" s="1" t="s">
        <v>6105</v>
      </c>
      <c r="H1254" s="1" t="s">
        <v>1183</v>
      </c>
      <c r="I1254" s="1" t="s">
        <v>6106</v>
      </c>
      <c r="J1254" s="1" t="s">
        <v>6203</v>
      </c>
      <c r="K1254" s="1" t="s">
        <v>846</v>
      </c>
      <c r="L1254" s="1" t="s">
        <v>3586</v>
      </c>
      <c r="M1254" s="1" t="s">
        <v>5435</v>
      </c>
      <c r="N1254" s="1" t="s">
        <v>66</v>
      </c>
      <c r="O1254" s="1" t="s">
        <v>847</v>
      </c>
      <c r="P1254" s="1" t="s">
        <v>732</v>
      </c>
      <c r="Q1254" s="1" t="s">
        <v>58</v>
      </c>
      <c r="R1254" s="1" t="s">
        <v>6204</v>
      </c>
      <c r="S1254" s="1" t="str">
        <f t="shared" si="39"/>
        <v>JAMACHI ARPASI, SOFIA MARIA</v>
      </c>
      <c r="T1254" s="1" t="s">
        <v>849</v>
      </c>
      <c r="U1254" s="1" t="s">
        <v>850</v>
      </c>
      <c r="V1254" s="1" t="s">
        <v>52</v>
      </c>
      <c r="W1254" s="1" t="s">
        <v>276</v>
      </c>
      <c r="X1254" s="3">
        <v>32118</v>
      </c>
      <c r="Y1254" s="1" t="s">
        <v>6205</v>
      </c>
      <c r="Z1254" s="3">
        <v>42998</v>
      </c>
      <c r="AA1254" s="3">
        <v>43100</v>
      </c>
      <c r="AB1254" s="1" t="s">
        <v>852</v>
      </c>
      <c r="AC1254" s="1" t="s">
        <v>853</v>
      </c>
      <c r="AD1254" s="1" t="s">
        <v>43</v>
      </c>
    </row>
    <row r="1255" spans="1:30" x14ac:dyDescent="0.2">
      <c r="A1255" s="1" t="str">
        <f t="shared" si="38"/>
        <v>21C000113783</v>
      </c>
      <c r="B1255" s="1" t="s">
        <v>409</v>
      </c>
      <c r="C1255" s="1" t="s">
        <v>29</v>
      </c>
      <c r="D1255" s="1" t="s">
        <v>30</v>
      </c>
      <c r="E1255" s="1" t="s">
        <v>400</v>
      </c>
      <c r="F1255" s="1" t="s">
        <v>6104</v>
      </c>
      <c r="G1255" s="1" t="s">
        <v>6105</v>
      </c>
      <c r="H1255" s="1" t="s">
        <v>1183</v>
      </c>
      <c r="I1255" s="1" t="s">
        <v>6106</v>
      </c>
      <c r="J1255" s="1" t="s">
        <v>6206</v>
      </c>
      <c r="K1255" s="1" t="s">
        <v>846</v>
      </c>
      <c r="L1255" s="1" t="s">
        <v>3586</v>
      </c>
      <c r="M1255" s="1" t="s">
        <v>6207</v>
      </c>
      <c r="N1255" s="1" t="s">
        <v>66</v>
      </c>
      <c r="O1255" s="1" t="s">
        <v>847</v>
      </c>
      <c r="P1255" s="1" t="s">
        <v>203</v>
      </c>
      <c r="Q1255" s="1" t="s">
        <v>310</v>
      </c>
      <c r="R1255" s="1" t="s">
        <v>6208</v>
      </c>
      <c r="S1255" s="1" t="str">
        <f t="shared" si="39"/>
        <v>APAZA NINA, GIOVANNA MABEL</v>
      </c>
      <c r="T1255" s="1" t="s">
        <v>849</v>
      </c>
      <c r="U1255" s="1" t="s">
        <v>850</v>
      </c>
      <c r="V1255" s="1" t="s">
        <v>52</v>
      </c>
      <c r="W1255" s="1" t="s">
        <v>276</v>
      </c>
      <c r="X1255" s="3">
        <v>28611</v>
      </c>
      <c r="Y1255" s="1" t="s">
        <v>6209</v>
      </c>
      <c r="Z1255" s="3">
        <v>42824</v>
      </c>
      <c r="AA1255" s="3">
        <v>42916</v>
      </c>
      <c r="AB1255" s="1" t="s">
        <v>852</v>
      </c>
      <c r="AC1255" s="1" t="s">
        <v>853</v>
      </c>
      <c r="AD1255" s="1" t="s">
        <v>43</v>
      </c>
    </row>
    <row r="1256" spans="1:30" x14ac:dyDescent="0.2">
      <c r="A1256" s="1" t="str">
        <f t="shared" si="38"/>
        <v>21C000113804</v>
      </c>
      <c r="B1256" s="1" t="s">
        <v>409</v>
      </c>
      <c r="C1256" s="1" t="s">
        <v>29</v>
      </c>
      <c r="D1256" s="1" t="s">
        <v>30</v>
      </c>
      <c r="E1256" s="1" t="s">
        <v>400</v>
      </c>
      <c r="F1256" s="1" t="s">
        <v>6104</v>
      </c>
      <c r="G1256" s="1" t="s">
        <v>6105</v>
      </c>
      <c r="H1256" s="1" t="s">
        <v>1183</v>
      </c>
      <c r="I1256" s="1" t="s">
        <v>6106</v>
      </c>
      <c r="J1256" s="1" t="s">
        <v>6210</v>
      </c>
      <c r="K1256" s="1" t="s">
        <v>846</v>
      </c>
      <c r="L1256" s="1" t="s">
        <v>3586</v>
      </c>
      <c r="M1256" s="1" t="s">
        <v>3607</v>
      </c>
      <c r="N1256" s="1" t="s">
        <v>66</v>
      </c>
      <c r="O1256" s="1" t="s">
        <v>847</v>
      </c>
      <c r="P1256" s="1" t="s">
        <v>600</v>
      </c>
      <c r="Q1256" s="1" t="s">
        <v>762</v>
      </c>
      <c r="R1256" s="1" t="s">
        <v>6211</v>
      </c>
      <c r="S1256" s="1" t="str">
        <f t="shared" si="39"/>
        <v>BUSTINCIO OTAZU, JUAN PELAYO</v>
      </c>
      <c r="T1256" s="1" t="s">
        <v>849</v>
      </c>
      <c r="U1256" s="1" t="s">
        <v>850</v>
      </c>
      <c r="V1256" s="1" t="s">
        <v>52</v>
      </c>
      <c r="W1256" s="1" t="s">
        <v>276</v>
      </c>
      <c r="X1256" s="3">
        <v>25380</v>
      </c>
      <c r="Y1256" s="1" t="s">
        <v>6212</v>
      </c>
      <c r="Z1256" s="3">
        <v>42795</v>
      </c>
      <c r="AA1256" s="3">
        <v>42886</v>
      </c>
      <c r="AB1256" s="1" t="s">
        <v>852</v>
      </c>
      <c r="AC1256" s="1" t="s">
        <v>853</v>
      </c>
      <c r="AD1256" s="1" t="s">
        <v>43</v>
      </c>
    </row>
    <row r="1257" spans="1:30" x14ac:dyDescent="0.2">
      <c r="A1257" s="1" t="str">
        <f t="shared" si="38"/>
        <v>21C000113825</v>
      </c>
      <c r="B1257" s="1" t="s">
        <v>409</v>
      </c>
      <c r="C1257" s="1" t="s">
        <v>29</v>
      </c>
      <c r="D1257" s="1" t="s">
        <v>30</v>
      </c>
      <c r="E1257" s="1" t="s">
        <v>400</v>
      </c>
      <c r="F1257" s="1" t="s">
        <v>6104</v>
      </c>
      <c r="G1257" s="1" t="s">
        <v>6105</v>
      </c>
      <c r="H1257" s="1" t="s">
        <v>1183</v>
      </c>
      <c r="I1257" s="1" t="s">
        <v>6106</v>
      </c>
      <c r="J1257" s="1" t="s">
        <v>6213</v>
      </c>
      <c r="K1257" s="1" t="s">
        <v>846</v>
      </c>
      <c r="L1257" s="1" t="s">
        <v>3586</v>
      </c>
      <c r="M1257" s="1" t="s">
        <v>3607</v>
      </c>
      <c r="N1257" s="1" t="s">
        <v>66</v>
      </c>
      <c r="O1257" s="1" t="s">
        <v>847</v>
      </c>
      <c r="P1257" s="1" t="s">
        <v>148</v>
      </c>
      <c r="Q1257" s="1" t="s">
        <v>1126</v>
      </c>
      <c r="R1257" s="1" t="s">
        <v>6214</v>
      </c>
      <c r="S1257" s="1" t="str">
        <f t="shared" si="39"/>
        <v>AQUISE ZAIRA, WILFREDO TADEO</v>
      </c>
      <c r="T1257" s="1" t="s">
        <v>849</v>
      </c>
      <c r="U1257" s="1" t="s">
        <v>850</v>
      </c>
      <c r="V1257" s="1" t="s">
        <v>52</v>
      </c>
      <c r="W1257" s="1" t="s">
        <v>276</v>
      </c>
      <c r="X1257" s="3">
        <v>20390</v>
      </c>
      <c r="Y1257" s="1" t="s">
        <v>6215</v>
      </c>
      <c r="Z1257" s="3">
        <v>42795</v>
      </c>
      <c r="AA1257" s="3">
        <v>42886</v>
      </c>
      <c r="AB1257" s="1" t="s">
        <v>852</v>
      </c>
      <c r="AC1257" s="1" t="s">
        <v>853</v>
      </c>
      <c r="AD1257" s="1" t="s">
        <v>43</v>
      </c>
    </row>
    <row r="1258" spans="1:30" x14ac:dyDescent="0.2">
      <c r="A1258" s="1" t="str">
        <f t="shared" si="38"/>
        <v>21C000113846</v>
      </c>
      <c r="B1258" s="1" t="s">
        <v>409</v>
      </c>
      <c r="C1258" s="1" t="s">
        <v>29</v>
      </c>
      <c r="D1258" s="1" t="s">
        <v>30</v>
      </c>
      <c r="E1258" s="1" t="s">
        <v>400</v>
      </c>
      <c r="F1258" s="1" t="s">
        <v>6104</v>
      </c>
      <c r="G1258" s="1" t="s">
        <v>6105</v>
      </c>
      <c r="H1258" s="1" t="s">
        <v>1183</v>
      </c>
      <c r="I1258" s="1" t="s">
        <v>6106</v>
      </c>
      <c r="J1258" s="1" t="s">
        <v>6216</v>
      </c>
      <c r="K1258" s="1" t="s">
        <v>846</v>
      </c>
      <c r="L1258" s="1" t="s">
        <v>3586</v>
      </c>
      <c r="M1258" s="1" t="s">
        <v>3607</v>
      </c>
      <c r="N1258" s="1" t="s">
        <v>66</v>
      </c>
      <c r="O1258" s="1" t="s">
        <v>847</v>
      </c>
      <c r="P1258" s="1" t="s">
        <v>520</v>
      </c>
      <c r="Q1258" s="1" t="s">
        <v>134</v>
      </c>
      <c r="R1258" s="1" t="s">
        <v>1254</v>
      </c>
      <c r="S1258" s="1" t="str">
        <f t="shared" si="39"/>
        <v>CAHUI FLORES, WILSON</v>
      </c>
      <c r="T1258" s="1" t="s">
        <v>849</v>
      </c>
      <c r="U1258" s="1" t="s">
        <v>850</v>
      </c>
      <c r="V1258" s="1" t="s">
        <v>52</v>
      </c>
      <c r="W1258" s="1" t="s">
        <v>276</v>
      </c>
      <c r="X1258" s="3">
        <v>33614</v>
      </c>
      <c r="Y1258" s="1" t="s">
        <v>6217</v>
      </c>
      <c r="Z1258" s="3">
        <v>42824</v>
      </c>
      <c r="AA1258" s="3">
        <v>42916</v>
      </c>
      <c r="AB1258" s="1" t="s">
        <v>852</v>
      </c>
      <c r="AC1258" s="1" t="s">
        <v>853</v>
      </c>
      <c r="AD1258" s="1" t="s">
        <v>43</v>
      </c>
    </row>
    <row r="1259" spans="1:30" x14ac:dyDescent="0.2">
      <c r="A1259" s="1" t="str">
        <f t="shared" si="38"/>
        <v>1185114711E2</v>
      </c>
      <c r="B1259" s="1" t="s">
        <v>409</v>
      </c>
      <c r="C1259" s="1" t="s">
        <v>29</v>
      </c>
      <c r="D1259" s="1" t="s">
        <v>30</v>
      </c>
      <c r="E1259" s="1" t="s">
        <v>401</v>
      </c>
      <c r="F1259" s="1" t="s">
        <v>6218</v>
      </c>
      <c r="G1259" s="1" t="s">
        <v>6219</v>
      </c>
      <c r="H1259" s="1" t="s">
        <v>1183</v>
      </c>
      <c r="I1259" s="1" t="s">
        <v>6220</v>
      </c>
      <c r="J1259" s="1" t="s">
        <v>6221</v>
      </c>
      <c r="K1259" s="1" t="s">
        <v>32</v>
      </c>
      <c r="L1259" s="1" t="s">
        <v>33</v>
      </c>
      <c r="M1259" s="1" t="s">
        <v>34</v>
      </c>
      <c r="N1259" s="1" t="s">
        <v>35</v>
      </c>
      <c r="O1259" s="1" t="s">
        <v>6222</v>
      </c>
      <c r="P1259" s="1" t="s">
        <v>299</v>
      </c>
      <c r="Q1259" s="1" t="s">
        <v>114</v>
      </c>
      <c r="R1259" s="1" t="s">
        <v>803</v>
      </c>
      <c r="S1259" s="1" t="str">
        <f t="shared" si="39"/>
        <v>CUEVA MAMANI, JOSE JORGE</v>
      </c>
      <c r="T1259" s="1" t="s">
        <v>38</v>
      </c>
      <c r="U1259" s="1" t="s">
        <v>39</v>
      </c>
      <c r="V1259" s="1" t="s">
        <v>112</v>
      </c>
      <c r="W1259" s="1" t="s">
        <v>6223</v>
      </c>
      <c r="X1259" s="3">
        <v>24913</v>
      </c>
      <c r="Y1259" s="1" t="s">
        <v>6224</v>
      </c>
      <c r="Z1259" s="3">
        <v>42064</v>
      </c>
      <c r="AA1259" s="3">
        <v>43524</v>
      </c>
      <c r="AB1259" s="1" t="s">
        <v>41</v>
      </c>
      <c r="AC1259" s="1" t="s">
        <v>42</v>
      </c>
      <c r="AD1259" s="1" t="s">
        <v>43</v>
      </c>
    </row>
    <row r="1260" spans="1:30" x14ac:dyDescent="0.2">
      <c r="A1260" s="1" t="str">
        <f t="shared" si="38"/>
        <v>1117214511E6</v>
      </c>
      <c r="B1260" s="1" t="s">
        <v>409</v>
      </c>
      <c r="C1260" s="1" t="s">
        <v>29</v>
      </c>
      <c r="D1260" s="1" t="s">
        <v>30</v>
      </c>
      <c r="E1260" s="1" t="s">
        <v>401</v>
      </c>
      <c r="F1260" s="1" t="s">
        <v>6218</v>
      </c>
      <c r="G1260" s="1" t="s">
        <v>6219</v>
      </c>
      <c r="H1260" s="1" t="s">
        <v>1183</v>
      </c>
      <c r="I1260" s="1" t="s">
        <v>6220</v>
      </c>
      <c r="J1260" s="1" t="s">
        <v>6225</v>
      </c>
      <c r="K1260" s="1" t="s">
        <v>32</v>
      </c>
      <c r="L1260" s="1" t="s">
        <v>32</v>
      </c>
      <c r="M1260" s="1" t="s">
        <v>45</v>
      </c>
      <c r="N1260" s="1" t="s">
        <v>46</v>
      </c>
      <c r="O1260" s="1" t="s">
        <v>282</v>
      </c>
      <c r="P1260" s="1" t="s">
        <v>1057</v>
      </c>
      <c r="Q1260" s="1" t="s">
        <v>6226</v>
      </c>
      <c r="R1260" s="1" t="s">
        <v>674</v>
      </c>
      <c r="S1260" s="1" t="str">
        <f t="shared" si="39"/>
        <v>JINEZ INCACUTIPA, ROGELIO</v>
      </c>
      <c r="T1260" s="1" t="s">
        <v>50</v>
      </c>
      <c r="U1260" s="1" t="s">
        <v>51</v>
      </c>
      <c r="V1260" s="1" t="s">
        <v>52</v>
      </c>
      <c r="W1260" s="1" t="s">
        <v>6227</v>
      </c>
      <c r="X1260" s="3">
        <v>22705</v>
      </c>
      <c r="Y1260" s="1" t="s">
        <v>6228</v>
      </c>
      <c r="AB1260" s="1" t="s">
        <v>41</v>
      </c>
      <c r="AC1260" s="1" t="s">
        <v>42</v>
      </c>
      <c r="AD1260" s="1" t="s">
        <v>43</v>
      </c>
    </row>
    <row r="1261" spans="1:30" x14ac:dyDescent="0.2">
      <c r="A1261" s="1" t="str">
        <f t="shared" si="38"/>
        <v>1185114711E0</v>
      </c>
      <c r="B1261" s="1" t="s">
        <v>409</v>
      </c>
      <c r="C1261" s="1" t="s">
        <v>29</v>
      </c>
      <c r="D1261" s="1" t="s">
        <v>30</v>
      </c>
      <c r="E1261" s="1" t="s">
        <v>401</v>
      </c>
      <c r="F1261" s="1" t="s">
        <v>6218</v>
      </c>
      <c r="G1261" s="1" t="s">
        <v>6219</v>
      </c>
      <c r="H1261" s="1" t="s">
        <v>1183</v>
      </c>
      <c r="I1261" s="1" t="s">
        <v>6220</v>
      </c>
      <c r="J1261" s="1" t="s">
        <v>6229</v>
      </c>
      <c r="K1261" s="1" t="s">
        <v>32</v>
      </c>
      <c r="L1261" s="1" t="s">
        <v>32</v>
      </c>
      <c r="M1261" s="1" t="s">
        <v>45</v>
      </c>
      <c r="N1261" s="1" t="s">
        <v>46</v>
      </c>
      <c r="O1261" s="1" t="s">
        <v>56</v>
      </c>
      <c r="P1261" s="1" t="s">
        <v>550</v>
      </c>
      <c r="Q1261" s="1" t="s">
        <v>682</v>
      </c>
      <c r="R1261" s="1" t="s">
        <v>300</v>
      </c>
      <c r="S1261" s="1" t="str">
        <f t="shared" si="39"/>
        <v>MARCA ARUHUANCA, HILDA</v>
      </c>
      <c r="T1261" s="1" t="s">
        <v>50</v>
      </c>
      <c r="U1261" s="1" t="s">
        <v>51</v>
      </c>
      <c r="V1261" s="1" t="s">
        <v>52</v>
      </c>
      <c r="W1261" s="1" t="s">
        <v>6230</v>
      </c>
      <c r="X1261" s="3">
        <v>20159</v>
      </c>
      <c r="Y1261" s="1" t="s">
        <v>6231</v>
      </c>
      <c r="AB1261" s="1" t="s">
        <v>41</v>
      </c>
      <c r="AC1261" s="1" t="s">
        <v>42</v>
      </c>
      <c r="AD1261" s="1" t="s">
        <v>43</v>
      </c>
    </row>
    <row r="1262" spans="1:30" x14ac:dyDescent="0.2">
      <c r="A1262" s="1" t="str">
        <f t="shared" si="38"/>
        <v>1185114711E6</v>
      </c>
      <c r="B1262" s="1" t="s">
        <v>409</v>
      </c>
      <c r="C1262" s="1" t="s">
        <v>29</v>
      </c>
      <c r="D1262" s="1" t="s">
        <v>30</v>
      </c>
      <c r="E1262" s="1" t="s">
        <v>401</v>
      </c>
      <c r="F1262" s="1" t="s">
        <v>6218</v>
      </c>
      <c r="G1262" s="1" t="s">
        <v>6219</v>
      </c>
      <c r="H1262" s="1" t="s">
        <v>1183</v>
      </c>
      <c r="I1262" s="1" t="s">
        <v>6220</v>
      </c>
      <c r="J1262" s="1" t="s">
        <v>6232</v>
      </c>
      <c r="K1262" s="1" t="s">
        <v>32</v>
      </c>
      <c r="L1262" s="1" t="s">
        <v>32</v>
      </c>
      <c r="M1262" s="1" t="s">
        <v>45</v>
      </c>
      <c r="N1262" s="1" t="s">
        <v>46</v>
      </c>
      <c r="O1262" s="1" t="s">
        <v>6233</v>
      </c>
      <c r="P1262" s="1" t="s">
        <v>402</v>
      </c>
      <c r="Q1262" s="1" t="s">
        <v>114</v>
      </c>
      <c r="R1262" s="1" t="s">
        <v>1012</v>
      </c>
      <c r="S1262" s="1" t="str">
        <f t="shared" si="39"/>
        <v>RAMIREZ MAMANI, DIONISIO</v>
      </c>
      <c r="T1262" s="1" t="s">
        <v>55</v>
      </c>
      <c r="U1262" s="1" t="s">
        <v>51</v>
      </c>
      <c r="V1262" s="1" t="s">
        <v>52</v>
      </c>
      <c r="W1262" s="1" t="s">
        <v>6234</v>
      </c>
      <c r="X1262" s="3">
        <v>21102</v>
      </c>
      <c r="Y1262" s="1" t="s">
        <v>6235</v>
      </c>
      <c r="AB1262" s="1" t="s">
        <v>41</v>
      </c>
      <c r="AC1262" s="1" t="s">
        <v>42</v>
      </c>
      <c r="AD1262" s="1" t="s">
        <v>43</v>
      </c>
    </row>
    <row r="1263" spans="1:30" x14ac:dyDescent="0.2">
      <c r="A1263" s="1" t="str">
        <f t="shared" si="38"/>
        <v>1185114711E7</v>
      </c>
      <c r="B1263" s="1" t="s">
        <v>409</v>
      </c>
      <c r="C1263" s="1" t="s">
        <v>29</v>
      </c>
      <c r="D1263" s="1" t="s">
        <v>30</v>
      </c>
      <c r="E1263" s="1" t="s">
        <v>401</v>
      </c>
      <c r="F1263" s="1" t="s">
        <v>6218</v>
      </c>
      <c r="G1263" s="1" t="s">
        <v>6219</v>
      </c>
      <c r="H1263" s="1" t="s">
        <v>1183</v>
      </c>
      <c r="I1263" s="1" t="s">
        <v>6220</v>
      </c>
      <c r="J1263" s="1" t="s">
        <v>6236</v>
      </c>
      <c r="K1263" s="1" t="s">
        <v>32</v>
      </c>
      <c r="L1263" s="1" t="s">
        <v>32</v>
      </c>
      <c r="M1263" s="1" t="s">
        <v>45</v>
      </c>
      <c r="N1263" s="1" t="s">
        <v>46</v>
      </c>
      <c r="O1263" s="1" t="s">
        <v>6237</v>
      </c>
      <c r="P1263" s="1" t="s">
        <v>295</v>
      </c>
      <c r="Q1263" s="1" t="s">
        <v>1154</v>
      </c>
      <c r="R1263" s="1" t="s">
        <v>865</v>
      </c>
      <c r="S1263" s="1" t="str">
        <f t="shared" si="39"/>
        <v>GORDILLO HERMOSA, CARLOS</v>
      </c>
      <c r="T1263" s="1" t="s">
        <v>55</v>
      </c>
      <c r="U1263" s="1" t="s">
        <v>51</v>
      </c>
      <c r="V1263" s="1" t="s">
        <v>52</v>
      </c>
      <c r="W1263" s="1" t="s">
        <v>6238</v>
      </c>
      <c r="X1263" s="3">
        <v>26403</v>
      </c>
      <c r="Y1263" s="1" t="s">
        <v>6239</v>
      </c>
      <c r="AB1263" s="1" t="s">
        <v>41</v>
      </c>
      <c r="AC1263" s="1" t="s">
        <v>42</v>
      </c>
      <c r="AD1263" s="1" t="s">
        <v>43</v>
      </c>
    </row>
    <row r="1264" spans="1:30" x14ac:dyDescent="0.2">
      <c r="A1264" s="1" t="str">
        <f t="shared" si="38"/>
        <v>1185114711E8</v>
      </c>
      <c r="B1264" s="1" t="s">
        <v>409</v>
      </c>
      <c r="C1264" s="1" t="s">
        <v>29</v>
      </c>
      <c r="D1264" s="1" t="s">
        <v>30</v>
      </c>
      <c r="E1264" s="1" t="s">
        <v>401</v>
      </c>
      <c r="F1264" s="1" t="s">
        <v>6218</v>
      </c>
      <c r="G1264" s="1" t="s">
        <v>6219</v>
      </c>
      <c r="H1264" s="1" t="s">
        <v>1183</v>
      </c>
      <c r="I1264" s="1" t="s">
        <v>6220</v>
      </c>
      <c r="J1264" s="1" t="s">
        <v>6240</v>
      </c>
      <c r="K1264" s="1" t="s">
        <v>32</v>
      </c>
      <c r="L1264" s="1" t="s">
        <v>32</v>
      </c>
      <c r="M1264" s="1" t="s">
        <v>45</v>
      </c>
      <c r="N1264" s="1" t="s">
        <v>46</v>
      </c>
      <c r="O1264" s="1" t="s">
        <v>6241</v>
      </c>
      <c r="P1264" s="1" t="s">
        <v>698</v>
      </c>
      <c r="Q1264" s="1" t="s">
        <v>82</v>
      </c>
      <c r="R1264" s="1" t="s">
        <v>6242</v>
      </c>
      <c r="S1264" s="1" t="str">
        <f t="shared" si="39"/>
        <v>CCAMA QUISPE, VILMA GLORIA</v>
      </c>
      <c r="T1264" s="1" t="s">
        <v>55</v>
      </c>
      <c r="U1264" s="1" t="s">
        <v>51</v>
      </c>
      <c r="V1264" s="1" t="s">
        <v>52</v>
      </c>
      <c r="W1264" s="1" t="s">
        <v>6243</v>
      </c>
      <c r="X1264" s="3">
        <v>24426</v>
      </c>
      <c r="Y1264" s="1" t="s">
        <v>6244</v>
      </c>
      <c r="Z1264" s="3">
        <v>42614</v>
      </c>
      <c r="AB1264" s="1" t="s">
        <v>41</v>
      </c>
      <c r="AC1264" s="1" t="s">
        <v>42</v>
      </c>
      <c r="AD1264" s="1" t="s">
        <v>43</v>
      </c>
    </row>
    <row r="1265" spans="1:30" x14ac:dyDescent="0.2">
      <c r="A1265" s="1" t="str">
        <f t="shared" si="38"/>
        <v>1185114711E9</v>
      </c>
      <c r="B1265" s="1" t="s">
        <v>409</v>
      </c>
      <c r="C1265" s="1" t="s">
        <v>29</v>
      </c>
      <c r="D1265" s="1" t="s">
        <v>30</v>
      </c>
      <c r="E1265" s="1" t="s">
        <v>401</v>
      </c>
      <c r="F1265" s="1" t="s">
        <v>6218</v>
      </c>
      <c r="G1265" s="1" t="s">
        <v>6219</v>
      </c>
      <c r="H1265" s="1" t="s">
        <v>1183</v>
      </c>
      <c r="I1265" s="1" t="s">
        <v>6220</v>
      </c>
      <c r="J1265" s="1" t="s">
        <v>6245</v>
      </c>
      <c r="K1265" s="1" t="s">
        <v>32</v>
      </c>
      <c r="L1265" s="1" t="s">
        <v>32</v>
      </c>
      <c r="M1265" s="1" t="s">
        <v>45</v>
      </c>
      <c r="N1265" s="1" t="s">
        <v>66</v>
      </c>
      <c r="O1265" s="1" t="s">
        <v>6246</v>
      </c>
      <c r="P1265" s="1" t="s">
        <v>310</v>
      </c>
      <c r="Q1265" s="1" t="s">
        <v>58</v>
      </c>
      <c r="R1265" s="1" t="s">
        <v>6247</v>
      </c>
      <c r="S1265" s="1" t="str">
        <f t="shared" si="39"/>
        <v>NINA ARPASI, NICO CESAR</v>
      </c>
      <c r="T1265" s="1" t="s">
        <v>69</v>
      </c>
      <c r="U1265" s="1" t="s">
        <v>51</v>
      </c>
      <c r="V1265" s="1" t="s">
        <v>52</v>
      </c>
      <c r="W1265" s="1" t="s">
        <v>6248</v>
      </c>
      <c r="X1265" s="3">
        <v>29338</v>
      </c>
      <c r="Y1265" s="1" t="s">
        <v>6249</v>
      </c>
      <c r="Z1265" s="3">
        <v>42795</v>
      </c>
      <c r="AA1265" s="3">
        <v>43100</v>
      </c>
      <c r="AB1265" s="1" t="s">
        <v>41</v>
      </c>
      <c r="AC1265" s="1" t="s">
        <v>71</v>
      </c>
      <c r="AD1265" s="1" t="s">
        <v>43</v>
      </c>
    </row>
    <row r="1266" spans="1:30" x14ac:dyDescent="0.2">
      <c r="A1266" s="1" t="str">
        <f t="shared" si="38"/>
        <v>1185114721E1</v>
      </c>
      <c r="B1266" s="1" t="s">
        <v>409</v>
      </c>
      <c r="C1266" s="1" t="s">
        <v>29</v>
      </c>
      <c r="D1266" s="1" t="s">
        <v>30</v>
      </c>
      <c r="E1266" s="1" t="s">
        <v>401</v>
      </c>
      <c r="F1266" s="1" t="s">
        <v>6218</v>
      </c>
      <c r="G1266" s="1" t="s">
        <v>6219</v>
      </c>
      <c r="H1266" s="1" t="s">
        <v>1183</v>
      </c>
      <c r="I1266" s="1" t="s">
        <v>6220</v>
      </c>
      <c r="J1266" s="1" t="s">
        <v>6250</v>
      </c>
      <c r="K1266" s="1" t="s">
        <v>32</v>
      </c>
      <c r="L1266" s="1" t="s">
        <v>32</v>
      </c>
      <c r="M1266" s="1" t="s">
        <v>45</v>
      </c>
      <c r="N1266" s="1" t="s">
        <v>46</v>
      </c>
      <c r="O1266" s="1" t="s">
        <v>56</v>
      </c>
      <c r="P1266" s="1" t="s">
        <v>6251</v>
      </c>
      <c r="Q1266" s="1" t="s">
        <v>72</v>
      </c>
      <c r="R1266" s="1" t="s">
        <v>6252</v>
      </c>
      <c r="S1266" s="1" t="str">
        <f t="shared" si="39"/>
        <v>MONTAÑEZ LOAYZA, FREDY EDGAR BALTAZAR</v>
      </c>
      <c r="T1266" s="1" t="s">
        <v>55</v>
      </c>
      <c r="U1266" s="1" t="s">
        <v>51</v>
      </c>
      <c r="V1266" s="1" t="s">
        <v>52</v>
      </c>
      <c r="W1266" s="1" t="s">
        <v>6253</v>
      </c>
      <c r="X1266" s="3">
        <v>20460</v>
      </c>
      <c r="Y1266" s="1" t="s">
        <v>6254</v>
      </c>
      <c r="AB1266" s="1" t="s">
        <v>41</v>
      </c>
      <c r="AC1266" s="1" t="s">
        <v>42</v>
      </c>
      <c r="AD1266" s="1" t="s">
        <v>43</v>
      </c>
    </row>
    <row r="1267" spans="1:30" x14ac:dyDescent="0.2">
      <c r="A1267" s="1" t="str">
        <f t="shared" si="38"/>
        <v>1185114721E3</v>
      </c>
      <c r="B1267" s="1" t="s">
        <v>409</v>
      </c>
      <c r="C1267" s="1" t="s">
        <v>29</v>
      </c>
      <c r="D1267" s="1" t="s">
        <v>30</v>
      </c>
      <c r="E1267" s="1" t="s">
        <v>401</v>
      </c>
      <c r="F1267" s="1" t="s">
        <v>6218</v>
      </c>
      <c r="G1267" s="1" t="s">
        <v>6219</v>
      </c>
      <c r="H1267" s="1" t="s">
        <v>1183</v>
      </c>
      <c r="I1267" s="1" t="s">
        <v>6220</v>
      </c>
      <c r="J1267" s="1" t="s">
        <v>6255</v>
      </c>
      <c r="K1267" s="1" t="s">
        <v>32</v>
      </c>
      <c r="L1267" s="1" t="s">
        <v>32</v>
      </c>
      <c r="M1267" s="1" t="s">
        <v>45</v>
      </c>
      <c r="N1267" s="1" t="s">
        <v>66</v>
      </c>
      <c r="O1267" s="1" t="s">
        <v>6256</v>
      </c>
      <c r="P1267" s="1" t="s">
        <v>308</v>
      </c>
      <c r="Q1267" s="1" t="s">
        <v>161</v>
      </c>
      <c r="R1267" s="1" t="s">
        <v>6257</v>
      </c>
      <c r="S1267" s="1" t="str">
        <f t="shared" si="39"/>
        <v>ALVAREZ RAMOS, KATY YESENIA</v>
      </c>
      <c r="T1267" s="1" t="s">
        <v>69</v>
      </c>
      <c r="U1267" s="1" t="s">
        <v>51</v>
      </c>
      <c r="V1267" s="1" t="s">
        <v>52</v>
      </c>
      <c r="W1267" s="1" t="s">
        <v>6258</v>
      </c>
      <c r="X1267" s="3">
        <v>28748</v>
      </c>
      <c r="Y1267" s="1" t="s">
        <v>6259</v>
      </c>
      <c r="Z1267" s="3">
        <v>42961</v>
      </c>
      <c r="AA1267" s="3">
        <v>43100</v>
      </c>
      <c r="AB1267" s="1" t="s">
        <v>324</v>
      </c>
      <c r="AC1267" s="1" t="s">
        <v>71</v>
      </c>
      <c r="AD1267" s="1" t="s">
        <v>43</v>
      </c>
    </row>
    <row r="1268" spans="1:30" x14ac:dyDescent="0.2">
      <c r="A1268" s="1" t="str">
        <f t="shared" si="38"/>
        <v>1185114721E3</v>
      </c>
      <c r="B1268" s="1" t="s">
        <v>409</v>
      </c>
      <c r="C1268" s="1" t="s">
        <v>29</v>
      </c>
      <c r="D1268" s="1" t="s">
        <v>30</v>
      </c>
      <c r="E1268" s="1" t="s">
        <v>401</v>
      </c>
      <c r="F1268" s="1" t="s">
        <v>6218</v>
      </c>
      <c r="G1268" s="1" t="s">
        <v>6219</v>
      </c>
      <c r="H1268" s="1" t="s">
        <v>1183</v>
      </c>
      <c r="I1268" s="1" t="s">
        <v>6220</v>
      </c>
      <c r="J1268" s="1" t="s">
        <v>6255</v>
      </c>
      <c r="K1268" s="1" t="s">
        <v>32</v>
      </c>
      <c r="L1268" s="1" t="s">
        <v>32</v>
      </c>
      <c r="M1268" s="1" t="s">
        <v>45</v>
      </c>
      <c r="N1268" s="1" t="s">
        <v>46</v>
      </c>
      <c r="O1268" s="1" t="s">
        <v>6260</v>
      </c>
      <c r="P1268" s="1" t="s">
        <v>394</v>
      </c>
      <c r="Q1268" s="1" t="s">
        <v>522</v>
      </c>
      <c r="R1268" s="1" t="s">
        <v>483</v>
      </c>
      <c r="S1268" s="1" t="str">
        <f t="shared" si="39"/>
        <v>ESCOBAR LUPACA, JOSE</v>
      </c>
      <c r="T1268" s="1" t="s">
        <v>55</v>
      </c>
      <c r="U1268" s="1" t="s">
        <v>51</v>
      </c>
      <c r="V1268" s="1" t="s">
        <v>325</v>
      </c>
      <c r="W1268" s="1" t="s">
        <v>276</v>
      </c>
      <c r="X1268" s="3">
        <v>28308</v>
      </c>
      <c r="Y1268" s="1" t="s">
        <v>6261</v>
      </c>
      <c r="Z1268" s="3">
        <v>42961</v>
      </c>
      <c r="AA1268" s="3">
        <v>43100</v>
      </c>
      <c r="AB1268" s="1" t="s">
        <v>41</v>
      </c>
      <c r="AC1268" s="1" t="s">
        <v>42</v>
      </c>
      <c r="AD1268" s="1" t="s">
        <v>43</v>
      </c>
    </row>
    <row r="1269" spans="1:30" x14ac:dyDescent="0.2">
      <c r="A1269" s="1" t="str">
        <f t="shared" si="38"/>
        <v>1185114711E5</v>
      </c>
      <c r="B1269" s="1" t="s">
        <v>409</v>
      </c>
      <c r="C1269" s="1" t="s">
        <v>29</v>
      </c>
      <c r="D1269" s="1" t="s">
        <v>30</v>
      </c>
      <c r="E1269" s="1" t="s">
        <v>401</v>
      </c>
      <c r="F1269" s="1" t="s">
        <v>6218</v>
      </c>
      <c r="G1269" s="1" t="s">
        <v>6219</v>
      </c>
      <c r="H1269" s="1" t="s">
        <v>1183</v>
      </c>
      <c r="I1269" s="1" t="s">
        <v>6220</v>
      </c>
      <c r="J1269" s="1" t="s">
        <v>6262</v>
      </c>
      <c r="K1269" s="1" t="s">
        <v>32</v>
      </c>
      <c r="L1269" s="1" t="s">
        <v>84</v>
      </c>
      <c r="M1269" s="1" t="s">
        <v>84</v>
      </c>
      <c r="N1269" s="1" t="s">
        <v>46</v>
      </c>
      <c r="O1269" s="1" t="s">
        <v>56</v>
      </c>
      <c r="P1269" s="1" t="s">
        <v>3595</v>
      </c>
      <c r="Q1269" s="1" t="s">
        <v>732</v>
      </c>
      <c r="R1269" s="1" t="s">
        <v>666</v>
      </c>
      <c r="S1269" s="1" t="str">
        <f t="shared" si="39"/>
        <v>CUCHILLO JAMACHI, ALICIA</v>
      </c>
      <c r="T1269" s="1" t="s">
        <v>44</v>
      </c>
      <c r="U1269" s="1" t="s">
        <v>51</v>
      </c>
      <c r="V1269" s="1" t="s">
        <v>52</v>
      </c>
      <c r="W1269" s="1" t="s">
        <v>6263</v>
      </c>
      <c r="X1269" s="3">
        <v>24973</v>
      </c>
      <c r="Y1269" s="1" t="s">
        <v>6264</v>
      </c>
      <c r="AB1269" s="1" t="s">
        <v>41</v>
      </c>
      <c r="AC1269" s="1" t="s">
        <v>87</v>
      </c>
      <c r="AD1269" s="1" t="s">
        <v>43</v>
      </c>
    </row>
    <row r="1270" spans="1:30" x14ac:dyDescent="0.2">
      <c r="A1270" s="1" t="str">
        <f t="shared" si="38"/>
        <v>1185114721E2</v>
      </c>
      <c r="B1270" s="1" t="s">
        <v>409</v>
      </c>
      <c r="C1270" s="1" t="s">
        <v>29</v>
      </c>
      <c r="D1270" s="1" t="s">
        <v>30</v>
      </c>
      <c r="E1270" s="1" t="s">
        <v>401</v>
      </c>
      <c r="F1270" s="1" t="s">
        <v>6218</v>
      </c>
      <c r="G1270" s="1" t="s">
        <v>6219</v>
      </c>
      <c r="H1270" s="1" t="s">
        <v>1183</v>
      </c>
      <c r="I1270" s="1" t="s">
        <v>6220</v>
      </c>
      <c r="J1270" s="1" t="s">
        <v>6265</v>
      </c>
      <c r="K1270" s="1" t="s">
        <v>97</v>
      </c>
      <c r="L1270" s="1" t="s">
        <v>98</v>
      </c>
      <c r="M1270" s="1" t="s">
        <v>99</v>
      </c>
      <c r="N1270" s="1" t="s">
        <v>66</v>
      </c>
      <c r="O1270" s="1" t="s">
        <v>6266</v>
      </c>
      <c r="P1270" s="1" t="s">
        <v>215</v>
      </c>
      <c r="Q1270" s="1" t="s">
        <v>6267</v>
      </c>
      <c r="R1270" s="1" t="s">
        <v>642</v>
      </c>
      <c r="S1270" s="1" t="str">
        <f t="shared" si="39"/>
        <v>TARQUI MAZUELO, OLINDA</v>
      </c>
      <c r="T1270" s="1" t="s">
        <v>109</v>
      </c>
      <c r="U1270" s="1" t="s">
        <v>39</v>
      </c>
      <c r="V1270" s="1" t="s">
        <v>52</v>
      </c>
      <c r="W1270" s="1" t="s">
        <v>6268</v>
      </c>
      <c r="X1270" s="3">
        <v>25197</v>
      </c>
      <c r="Y1270" s="1" t="s">
        <v>6269</v>
      </c>
      <c r="Z1270" s="3">
        <v>42736</v>
      </c>
      <c r="AA1270" s="3">
        <v>43100</v>
      </c>
      <c r="AB1270" s="1" t="s">
        <v>41</v>
      </c>
      <c r="AC1270" s="1" t="s">
        <v>102</v>
      </c>
      <c r="AD1270" s="1" t="s">
        <v>43</v>
      </c>
    </row>
    <row r="1271" spans="1:30" x14ac:dyDescent="0.2">
      <c r="A1271" s="1" t="str">
        <f t="shared" si="38"/>
        <v>1195114711E4</v>
      </c>
      <c r="B1271" s="1" t="s">
        <v>409</v>
      </c>
      <c r="C1271" s="1" t="s">
        <v>29</v>
      </c>
      <c r="D1271" s="1" t="s">
        <v>30</v>
      </c>
      <c r="E1271" s="1" t="s">
        <v>401</v>
      </c>
      <c r="F1271" s="1" t="s">
        <v>6270</v>
      </c>
      <c r="G1271" s="1" t="s">
        <v>6271</v>
      </c>
      <c r="H1271" s="1" t="s">
        <v>1183</v>
      </c>
      <c r="I1271" s="1" t="s">
        <v>6272</v>
      </c>
      <c r="J1271" s="1" t="s">
        <v>6273</v>
      </c>
      <c r="K1271" s="1" t="s">
        <v>32</v>
      </c>
      <c r="L1271" s="1" t="s">
        <v>33</v>
      </c>
      <c r="M1271" s="1" t="s">
        <v>34</v>
      </c>
      <c r="N1271" s="1" t="s">
        <v>35</v>
      </c>
      <c r="O1271" s="1" t="s">
        <v>6274</v>
      </c>
      <c r="P1271" s="1" t="s">
        <v>113</v>
      </c>
      <c r="Q1271" s="1" t="s">
        <v>6275</v>
      </c>
      <c r="R1271" s="1" t="s">
        <v>239</v>
      </c>
      <c r="S1271" s="1" t="str">
        <f t="shared" si="39"/>
        <v>CHAMBI HUALPA, OSWALDO</v>
      </c>
      <c r="T1271" s="1" t="s">
        <v>63</v>
      </c>
      <c r="U1271" s="1" t="s">
        <v>39</v>
      </c>
      <c r="V1271" s="1" t="s">
        <v>171</v>
      </c>
      <c r="W1271" s="1" t="s">
        <v>6276</v>
      </c>
      <c r="X1271" s="3">
        <v>24884</v>
      </c>
      <c r="Y1271" s="1" t="s">
        <v>6277</v>
      </c>
      <c r="Z1271" s="3">
        <v>42779</v>
      </c>
      <c r="AA1271" s="3">
        <v>44239</v>
      </c>
      <c r="AB1271" s="1" t="s">
        <v>41</v>
      </c>
      <c r="AC1271" s="1" t="s">
        <v>42</v>
      </c>
      <c r="AD1271" s="1" t="s">
        <v>43</v>
      </c>
    </row>
    <row r="1272" spans="1:30" x14ac:dyDescent="0.2">
      <c r="A1272" s="1" t="str">
        <f t="shared" si="38"/>
        <v>1195114711E0</v>
      </c>
      <c r="B1272" s="1" t="s">
        <v>409</v>
      </c>
      <c r="C1272" s="1" t="s">
        <v>29</v>
      </c>
      <c r="D1272" s="1" t="s">
        <v>30</v>
      </c>
      <c r="E1272" s="1" t="s">
        <v>401</v>
      </c>
      <c r="F1272" s="1" t="s">
        <v>6270</v>
      </c>
      <c r="G1272" s="1" t="s">
        <v>6271</v>
      </c>
      <c r="H1272" s="1" t="s">
        <v>1183</v>
      </c>
      <c r="I1272" s="1" t="s">
        <v>6272</v>
      </c>
      <c r="J1272" s="1" t="s">
        <v>6278</v>
      </c>
      <c r="K1272" s="1" t="s">
        <v>32</v>
      </c>
      <c r="L1272" s="1" t="s">
        <v>32</v>
      </c>
      <c r="M1272" s="1" t="s">
        <v>45</v>
      </c>
      <c r="N1272" s="1" t="s">
        <v>46</v>
      </c>
      <c r="O1272" s="1" t="s">
        <v>6279</v>
      </c>
      <c r="P1272" s="1" t="s">
        <v>77</v>
      </c>
      <c r="Q1272" s="1" t="s">
        <v>83</v>
      </c>
      <c r="R1272" s="1" t="s">
        <v>404</v>
      </c>
      <c r="S1272" s="1" t="str">
        <f t="shared" si="39"/>
        <v>PONCE CONDORI, ROXANA</v>
      </c>
      <c r="T1272" s="1" t="s">
        <v>50</v>
      </c>
      <c r="U1272" s="1" t="s">
        <v>51</v>
      </c>
      <c r="V1272" s="1" t="s">
        <v>52</v>
      </c>
      <c r="W1272" s="1" t="s">
        <v>6280</v>
      </c>
      <c r="X1272" s="3">
        <v>27467</v>
      </c>
      <c r="Y1272" s="1" t="s">
        <v>6281</v>
      </c>
      <c r="Z1272" s="3">
        <v>42795</v>
      </c>
      <c r="AB1272" s="1" t="s">
        <v>41</v>
      </c>
      <c r="AC1272" s="1" t="s">
        <v>42</v>
      </c>
      <c r="AD1272" s="1" t="s">
        <v>43</v>
      </c>
    </row>
    <row r="1273" spans="1:30" x14ac:dyDescent="0.2">
      <c r="A1273" s="1" t="str">
        <f t="shared" si="38"/>
        <v>1195114711E2</v>
      </c>
      <c r="B1273" s="1" t="s">
        <v>409</v>
      </c>
      <c r="C1273" s="1" t="s">
        <v>29</v>
      </c>
      <c r="D1273" s="1" t="s">
        <v>30</v>
      </c>
      <c r="E1273" s="1" t="s">
        <v>401</v>
      </c>
      <c r="F1273" s="1" t="s">
        <v>6270</v>
      </c>
      <c r="G1273" s="1" t="s">
        <v>6271</v>
      </c>
      <c r="H1273" s="1" t="s">
        <v>1183</v>
      </c>
      <c r="I1273" s="1" t="s">
        <v>6272</v>
      </c>
      <c r="J1273" s="1" t="s">
        <v>6282</v>
      </c>
      <c r="K1273" s="1" t="s">
        <v>32</v>
      </c>
      <c r="L1273" s="1" t="s">
        <v>32</v>
      </c>
      <c r="M1273" s="1" t="s">
        <v>45</v>
      </c>
      <c r="N1273" s="1" t="s">
        <v>46</v>
      </c>
      <c r="O1273" s="1" t="s">
        <v>56</v>
      </c>
      <c r="P1273" s="1" t="s">
        <v>320</v>
      </c>
      <c r="Q1273" s="1" t="s">
        <v>37</v>
      </c>
      <c r="R1273" s="1" t="s">
        <v>970</v>
      </c>
      <c r="S1273" s="1" t="str">
        <f t="shared" si="39"/>
        <v>AGUILAR ROQUE, JAIME</v>
      </c>
      <c r="T1273" s="1" t="s">
        <v>69</v>
      </c>
      <c r="U1273" s="1" t="s">
        <v>51</v>
      </c>
      <c r="V1273" s="1" t="s">
        <v>52</v>
      </c>
      <c r="W1273" s="1" t="s">
        <v>6283</v>
      </c>
      <c r="X1273" s="3">
        <v>25547</v>
      </c>
      <c r="Y1273" s="1" t="s">
        <v>6284</v>
      </c>
      <c r="AB1273" s="1" t="s">
        <v>41</v>
      </c>
      <c r="AC1273" s="1" t="s">
        <v>42</v>
      </c>
      <c r="AD1273" s="1" t="s">
        <v>43</v>
      </c>
    </row>
    <row r="1274" spans="1:30" x14ac:dyDescent="0.2">
      <c r="A1274" s="1" t="str">
        <f t="shared" si="38"/>
        <v>1195114711E3</v>
      </c>
      <c r="B1274" s="1" t="s">
        <v>409</v>
      </c>
      <c r="C1274" s="1" t="s">
        <v>29</v>
      </c>
      <c r="D1274" s="1" t="s">
        <v>30</v>
      </c>
      <c r="E1274" s="1" t="s">
        <v>401</v>
      </c>
      <c r="F1274" s="1" t="s">
        <v>6270</v>
      </c>
      <c r="G1274" s="1" t="s">
        <v>6271</v>
      </c>
      <c r="H1274" s="1" t="s">
        <v>1183</v>
      </c>
      <c r="I1274" s="1" t="s">
        <v>6272</v>
      </c>
      <c r="J1274" s="1" t="s">
        <v>6285</v>
      </c>
      <c r="K1274" s="1" t="s">
        <v>32</v>
      </c>
      <c r="L1274" s="1" t="s">
        <v>32</v>
      </c>
      <c r="M1274" s="1" t="s">
        <v>45</v>
      </c>
      <c r="N1274" s="1" t="s">
        <v>46</v>
      </c>
      <c r="O1274" s="1" t="s">
        <v>56</v>
      </c>
      <c r="P1274" s="1" t="s">
        <v>434</v>
      </c>
      <c r="Q1274" s="1" t="s">
        <v>268</v>
      </c>
      <c r="R1274" s="1" t="s">
        <v>818</v>
      </c>
      <c r="S1274" s="1" t="str">
        <f t="shared" si="39"/>
        <v>ALANOCA MAQUERA, ALEJANDRO</v>
      </c>
      <c r="T1274" s="1" t="s">
        <v>55</v>
      </c>
      <c r="U1274" s="1" t="s">
        <v>51</v>
      </c>
      <c r="V1274" s="1" t="s">
        <v>52</v>
      </c>
      <c r="W1274" s="1" t="s">
        <v>6286</v>
      </c>
      <c r="X1274" s="3">
        <v>26285</v>
      </c>
      <c r="Y1274" s="1" t="s">
        <v>6287</v>
      </c>
      <c r="AB1274" s="1" t="s">
        <v>41</v>
      </c>
      <c r="AC1274" s="1" t="s">
        <v>42</v>
      </c>
      <c r="AD1274" s="1" t="s">
        <v>43</v>
      </c>
    </row>
    <row r="1275" spans="1:30" x14ac:dyDescent="0.2">
      <c r="A1275" s="1" t="str">
        <f t="shared" si="38"/>
        <v>1195114711E5</v>
      </c>
      <c r="B1275" s="1" t="s">
        <v>409</v>
      </c>
      <c r="C1275" s="1" t="s">
        <v>29</v>
      </c>
      <c r="D1275" s="1" t="s">
        <v>30</v>
      </c>
      <c r="E1275" s="1" t="s">
        <v>401</v>
      </c>
      <c r="F1275" s="1" t="s">
        <v>6270</v>
      </c>
      <c r="G1275" s="1" t="s">
        <v>6271</v>
      </c>
      <c r="H1275" s="1" t="s">
        <v>1183</v>
      </c>
      <c r="I1275" s="1" t="s">
        <v>6272</v>
      </c>
      <c r="J1275" s="1" t="s">
        <v>6288</v>
      </c>
      <c r="K1275" s="1" t="s">
        <v>32</v>
      </c>
      <c r="L1275" s="1" t="s">
        <v>32</v>
      </c>
      <c r="M1275" s="1" t="s">
        <v>45</v>
      </c>
      <c r="N1275" s="1" t="s">
        <v>66</v>
      </c>
      <c r="O1275" s="1" t="s">
        <v>6289</v>
      </c>
      <c r="P1275" s="1" t="s">
        <v>354</v>
      </c>
      <c r="Q1275" s="1" t="s">
        <v>914</v>
      </c>
      <c r="R1275" s="1" t="s">
        <v>6290</v>
      </c>
      <c r="S1275" s="1" t="str">
        <f t="shared" si="39"/>
        <v>ALLCA HURTADO, WILY ALCIDES</v>
      </c>
      <c r="T1275" s="1" t="s">
        <v>69</v>
      </c>
      <c r="U1275" s="1" t="s">
        <v>51</v>
      </c>
      <c r="V1275" s="1" t="s">
        <v>52</v>
      </c>
      <c r="W1275" s="1" t="s">
        <v>6291</v>
      </c>
      <c r="X1275" s="3">
        <v>29731</v>
      </c>
      <c r="Y1275" s="1" t="s">
        <v>6292</v>
      </c>
      <c r="Z1275" s="3">
        <v>42795</v>
      </c>
      <c r="AA1275" s="3">
        <v>43100</v>
      </c>
      <c r="AB1275" s="1" t="s">
        <v>41</v>
      </c>
      <c r="AC1275" s="1" t="s">
        <v>71</v>
      </c>
      <c r="AD1275" s="1" t="s">
        <v>43</v>
      </c>
    </row>
    <row r="1276" spans="1:30" x14ac:dyDescent="0.2">
      <c r="A1276" s="1" t="str">
        <f t="shared" si="38"/>
        <v>1195114711E6</v>
      </c>
      <c r="B1276" s="1" t="s">
        <v>409</v>
      </c>
      <c r="C1276" s="1" t="s">
        <v>29</v>
      </c>
      <c r="D1276" s="1" t="s">
        <v>30</v>
      </c>
      <c r="E1276" s="1" t="s">
        <v>401</v>
      </c>
      <c r="F1276" s="1" t="s">
        <v>6270</v>
      </c>
      <c r="G1276" s="1" t="s">
        <v>6271</v>
      </c>
      <c r="H1276" s="1" t="s">
        <v>1183</v>
      </c>
      <c r="I1276" s="1" t="s">
        <v>6272</v>
      </c>
      <c r="J1276" s="1" t="s">
        <v>6293</v>
      </c>
      <c r="K1276" s="1" t="s">
        <v>32</v>
      </c>
      <c r="L1276" s="1" t="s">
        <v>32</v>
      </c>
      <c r="M1276" s="1" t="s">
        <v>45</v>
      </c>
      <c r="N1276" s="1" t="s">
        <v>46</v>
      </c>
      <c r="O1276" s="1" t="s">
        <v>56</v>
      </c>
      <c r="P1276" s="1" t="s">
        <v>113</v>
      </c>
      <c r="Q1276" s="1" t="s">
        <v>361</v>
      </c>
      <c r="R1276" s="1" t="s">
        <v>1047</v>
      </c>
      <c r="S1276" s="1" t="str">
        <f t="shared" si="39"/>
        <v>CHAMBI QUENTA, ROMAN</v>
      </c>
      <c r="T1276" s="1" t="s">
        <v>50</v>
      </c>
      <c r="U1276" s="1" t="s">
        <v>51</v>
      </c>
      <c r="V1276" s="1" t="s">
        <v>52</v>
      </c>
      <c r="W1276" s="1" t="s">
        <v>6294</v>
      </c>
      <c r="X1276" s="3">
        <v>23598</v>
      </c>
      <c r="Y1276" s="1" t="s">
        <v>6295</v>
      </c>
      <c r="AB1276" s="1" t="s">
        <v>41</v>
      </c>
      <c r="AC1276" s="1" t="s">
        <v>42</v>
      </c>
      <c r="AD1276" s="1" t="s">
        <v>43</v>
      </c>
    </row>
    <row r="1277" spans="1:30" x14ac:dyDescent="0.2">
      <c r="A1277" s="1" t="str">
        <f t="shared" si="38"/>
        <v>1195114711E9</v>
      </c>
      <c r="B1277" s="1" t="s">
        <v>409</v>
      </c>
      <c r="C1277" s="1" t="s">
        <v>29</v>
      </c>
      <c r="D1277" s="1" t="s">
        <v>30</v>
      </c>
      <c r="E1277" s="1" t="s">
        <v>401</v>
      </c>
      <c r="F1277" s="1" t="s">
        <v>6270</v>
      </c>
      <c r="G1277" s="1" t="s">
        <v>6271</v>
      </c>
      <c r="H1277" s="1" t="s">
        <v>1183</v>
      </c>
      <c r="I1277" s="1" t="s">
        <v>6272</v>
      </c>
      <c r="J1277" s="1" t="s">
        <v>6296</v>
      </c>
      <c r="K1277" s="1" t="s">
        <v>32</v>
      </c>
      <c r="L1277" s="1" t="s">
        <v>32</v>
      </c>
      <c r="M1277" s="1" t="s">
        <v>45</v>
      </c>
      <c r="N1277" s="1" t="s">
        <v>46</v>
      </c>
      <c r="O1277" s="1" t="s">
        <v>6297</v>
      </c>
      <c r="P1277" s="1" t="s">
        <v>452</v>
      </c>
      <c r="Q1277" s="1" t="s">
        <v>250</v>
      </c>
      <c r="R1277" s="1" t="s">
        <v>925</v>
      </c>
      <c r="S1277" s="1" t="str">
        <f t="shared" si="39"/>
        <v>ASQUI CHIPANA, HECTOR</v>
      </c>
      <c r="T1277" s="1" t="s">
        <v>69</v>
      </c>
      <c r="U1277" s="1" t="s">
        <v>51</v>
      </c>
      <c r="V1277" s="1" t="s">
        <v>52</v>
      </c>
      <c r="W1277" s="1" t="s">
        <v>6298</v>
      </c>
      <c r="X1277" s="3">
        <v>23540</v>
      </c>
      <c r="Y1277" s="1" t="s">
        <v>6299</v>
      </c>
      <c r="AB1277" s="1" t="s">
        <v>41</v>
      </c>
      <c r="AC1277" s="1" t="s">
        <v>42</v>
      </c>
      <c r="AD1277" s="1" t="s">
        <v>43</v>
      </c>
    </row>
    <row r="1278" spans="1:30" x14ac:dyDescent="0.2">
      <c r="A1278" s="1" t="str">
        <f t="shared" si="38"/>
        <v>1195114721E2</v>
      </c>
      <c r="B1278" s="1" t="s">
        <v>409</v>
      </c>
      <c r="C1278" s="1" t="s">
        <v>29</v>
      </c>
      <c r="D1278" s="1" t="s">
        <v>30</v>
      </c>
      <c r="E1278" s="1" t="s">
        <v>401</v>
      </c>
      <c r="F1278" s="1" t="s">
        <v>6270</v>
      </c>
      <c r="G1278" s="1" t="s">
        <v>6271</v>
      </c>
      <c r="H1278" s="1" t="s">
        <v>1183</v>
      </c>
      <c r="I1278" s="1" t="s">
        <v>6272</v>
      </c>
      <c r="J1278" s="1" t="s">
        <v>6300</v>
      </c>
      <c r="K1278" s="1" t="s">
        <v>32</v>
      </c>
      <c r="L1278" s="1" t="s">
        <v>32</v>
      </c>
      <c r="M1278" s="1" t="s">
        <v>45</v>
      </c>
      <c r="N1278" s="1" t="s">
        <v>46</v>
      </c>
      <c r="O1278" s="1" t="s">
        <v>6301</v>
      </c>
      <c r="P1278" s="1" t="s">
        <v>61</v>
      </c>
      <c r="Q1278" s="1" t="s">
        <v>203</v>
      </c>
      <c r="R1278" s="1" t="s">
        <v>521</v>
      </c>
      <c r="S1278" s="1" t="str">
        <f t="shared" si="39"/>
        <v>VILCA APAZA, NORMA</v>
      </c>
      <c r="T1278" s="1" t="s">
        <v>69</v>
      </c>
      <c r="U1278" s="1" t="s">
        <v>51</v>
      </c>
      <c r="V1278" s="1" t="s">
        <v>52</v>
      </c>
      <c r="W1278" s="1" t="s">
        <v>6302</v>
      </c>
      <c r="X1278" s="3">
        <v>26602</v>
      </c>
      <c r="Y1278" s="1" t="s">
        <v>6303</v>
      </c>
      <c r="AB1278" s="1" t="s">
        <v>41</v>
      </c>
      <c r="AC1278" s="1" t="s">
        <v>42</v>
      </c>
      <c r="AD1278" s="1" t="s">
        <v>43</v>
      </c>
    </row>
    <row r="1279" spans="1:30" x14ac:dyDescent="0.2">
      <c r="A1279" s="1" t="str">
        <f t="shared" si="38"/>
        <v>1195114721E5</v>
      </c>
      <c r="B1279" s="1" t="s">
        <v>409</v>
      </c>
      <c r="C1279" s="1" t="s">
        <v>29</v>
      </c>
      <c r="D1279" s="1" t="s">
        <v>30</v>
      </c>
      <c r="E1279" s="1" t="s">
        <v>401</v>
      </c>
      <c r="F1279" s="1" t="s">
        <v>6270</v>
      </c>
      <c r="G1279" s="1" t="s">
        <v>6271</v>
      </c>
      <c r="H1279" s="1" t="s">
        <v>1183</v>
      </c>
      <c r="I1279" s="1" t="s">
        <v>6272</v>
      </c>
      <c r="J1279" s="1" t="s">
        <v>6304</v>
      </c>
      <c r="K1279" s="1" t="s">
        <v>32</v>
      </c>
      <c r="L1279" s="1" t="s">
        <v>32</v>
      </c>
      <c r="M1279" s="1" t="s">
        <v>45</v>
      </c>
      <c r="N1279" s="1" t="s">
        <v>66</v>
      </c>
      <c r="O1279" s="1" t="s">
        <v>6305</v>
      </c>
      <c r="P1279" s="1" t="s">
        <v>67</v>
      </c>
      <c r="Q1279" s="1" t="s">
        <v>402</v>
      </c>
      <c r="R1279" s="1" t="s">
        <v>918</v>
      </c>
      <c r="S1279" s="1" t="str">
        <f t="shared" si="39"/>
        <v>MEDINA RAMIREZ, MARIO</v>
      </c>
      <c r="T1279" s="1" t="s">
        <v>69</v>
      </c>
      <c r="U1279" s="1" t="s">
        <v>51</v>
      </c>
      <c r="V1279" s="1" t="s">
        <v>52</v>
      </c>
      <c r="W1279" s="1" t="s">
        <v>6306</v>
      </c>
      <c r="X1279" s="3">
        <v>29074</v>
      </c>
      <c r="Y1279" s="1" t="s">
        <v>6307</v>
      </c>
      <c r="Z1279" s="3">
        <v>42795</v>
      </c>
      <c r="AA1279" s="3">
        <v>43100</v>
      </c>
      <c r="AB1279" s="1" t="s">
        <v>41</v>
      </c>
      <c r="AC1279" s="1" t="s">
        <v>71</v>
      </c>
      <c r="AD1279" s="1" t="s">
        <v>43</v>
      </c>
    </row>
    <row r="1280" spans="1:30" x14ac:dyDescent="0.2">
      <c r="A1280" s="1" t="str">
        <f t="shared" si="38"/>
        <v>1195114721E7</v>
      </c>
      <c r="B1280" s="1" t="s">
        <v>409</v>
      </c>
      <c r="C1280" s="1" t="s">
        <v>29</v>
      </c>
      <c r="D1280" s="1" t="s">
        <v>30</v>
      </c>
      <c r="E1280" s="1" t="s">
        <v>401</v>
      </c>
      <c r="F1280" s="1" t="s">
        <v>6270</v>
      </c>
      <c r="G1280" s="1" t="s">
        <v>6271</v>
      </c>
      <c r="H1280" s="1" t="s">
        <v>1183</v>
      </c>
      <c r="I1280" s="1" t="s">
        <v>6272</v>
      </c>
      <c r="J1280" s="1" t="s">
        <v>6308</v>
      </c>
      <c r="K1280" s="1" t="s">
        <v>32</v>
      </c>
      <c r="L1280" s="1" t="s">
        <v>32</v>
      </c>
      <c r="M1280" s="1" t="s">
        <v>45</v>
      </c>
      <c r="N1280" s="1" t="s">
        <v>46</v>
      </c>
      <c r="O1280" s="1" t="s">
        <v>6309</v>
      </c>
      <c r="P1280" s="1" t="s">
        <v>461</v>
      </c>
      <c r="Q1280" s="1" t="s">
        <v>114</v>
      </c>
      <c r="R1280" s="1" t="s">
        <v>419</v>
      </c>
      <c r="S1280" s="1" t="str">
        <f t="shared" si="39"/>
        <v>ACERO MAMANI, CRISTINA</v>
      </c>
      <c r="T1280" s="1" t="s">
        <v>69</v>
      </c>
      <c r="U1280" s="1" t="s">
        <v>51</v>
      </c>
      <c r="V1280" s="1" t="s">
        <v>52</v>
      </c>
      <c r="W1280" s="1" t="s">
        <v>6310</v>
      </c>
      <c r="X1280" s="3">
        <v>24544</v>
      </c>
      <c r="Y1280" s="1" t="s">
        <v>6311</v>
      </c>
      <c r="AB1280" s="1" t="s">
        <v>41</v>
      </c>
      <c r="AC1280" s="1" t="s">
        <v>42</v>
      </c>
      <c r="AD1280" s="1" t="s">
        <v>43</v>
      </c>
    </row>
    <row r="1281" spans="1:30" x14ac:dyDescent="0.2">
      <c r="A1281" s="1" t="str">
        <f t="shared" si="38"/>
        <v>1195114721E8</v>
      </c>
      <c r="B1281" s="1" t="s">
        <v>409</v>
      </c>
      <c r="C1281" s="1" t="s">
        <v>29</v>
      </c>
      <c r="D1281" s="1" t="s">
        <v>30</v>
      </c>
      <c r="E1281" s="1" t="s">
        <v>401</v>
      </c>
      <c r="F1281" s="1" t="s">
        <v>6270</v>
      </c>
      <c r="G1281" s="1" t="s">
        <v>6271</v>
      </c>
      <c r="H1281" s="1" t="s">
        <v>1183</v>
      </c>
      <c r="I1281" s="1" t="s">
        <v>6272</v>
      </c>
      <c r="J1281" s="1" t="s">
        <v>6312</v>
      </c>
      <c r="K1281" s="1" t="s">
        <v>32</v>
      </c>
      <c r="L1281" s="1" t="s">
        <v>32</v>
      </c>
      <c r="M1281" s="1" t="s">
        <v>45</v>
      </c>
      <c r="N1281" s="1" t="s">
        <v>46</v>
      </c>
      <c r="O1281" s="1" t="s">
        <v>6313</v>
      </c>
      <c r="P1281" s="1" t="s">
        <v>328</v>
      </c>
      <c r="Q1281" s="1" t="s">
        <v>183</v>
      </c>
      <c r="R1281" s="1" t="s">
        <v>337</v>
      </c>
      <c r="S1281" s="1" t="str">
        <f t="shared" si="39"/>
        <v>RODRIGUEZ ROJAS, CLORINDA</v>
      </c>
      <c r="T1281" s="1" t="s">
        <v>69</v>
      </c>
      <c r="U1281" s="1" t="s">
        <v>51</v>
      </c>
      <c r="V1281" s="1" t="s">
        <v>52</v>
      </c>
      <c r="W1281" s="1" t="s">
        <v>6314</v>
      </c>
      <c r="X1281" s="3">
        <v>25986</v>
      </c>
      <c r="Y1281" s="1" t="s">
        <v>6315</v>
      </c>
      <c r="AB1281" s="1" t="s">
        <v>41</v>
      </c>
      <c r="AC1281" s="1" t="s">
        <v>42</v>
      </c>
      <c r="AD1281" s="1" t="s">
        <v>43</v>
      </c>
    </row>
    <row r="1282" spans="1:30" x14ac:dyDescent="0.2">
      <c r="A1282" s="1" t="str">
        <f t="shared" si="38"/>
        <v>CD1E14801813</v>
      </c>
      <c r="B1282" s="1" t="s">
        <v>409</v>
      </c>
      <c r="C1282" s="1" t="s">
        <v>29</v>
      </c>
      <c r="D1282" s="1" t="s">
        <v>30</v>
      </c>
      <c r="E1282" s="1" t="s">
        <v>401</v>
      </c>
      <c r="F1282" s="1" t="s">
        <v>6270</v>
      </c>
      <c r="G1282" s="1" t="s">
        <v>6271</v>
      </c>
      <c r="H1282" s="1" t="s">
        <v>1183</v>
      </c>
      <c r="I1282" s="1" t="s">
        <v>6272</v>
      </c>
      <c r="J1282" s="1" t="s">
        <v>6316</v>
      </c>
      <c r="K1282" s="1" t="s">
        <v>32</v>
      </c>
      <c r="L1282" s="1" t="s">
        <v>32</v>
      </c>
      <c r="M1282" s="1" t="s">
        <v>45</v>
      </c>
      <c r="N1282" s="1" t="s">
        <v>66</v>
      </c>
      <c r="O1282" s="1" t="s">
        <v>2995</v>
      </c>
      <c r="P1282" s="1" t="s">
        <v>232</v>
      </c>
      <c r="Q1282" s="1" t="s">
        <v>83</v>
      </c>
      <c r="R1282" s="1" t="s">
        <v>6317</v>
      </c>
      <c r="S1282" s="1" t="str">
        <f t="shared" si="39"/>
        <v>PARI CONDORI, JENNY NORMA</v>
      </c>
      <c r="T1282" s="1" t="s">
        <v>69</v>
      </c>
      <c r="U1282" s="1" t="s">
        <v>948</v>
      </c>
      <c r="V1282" s="1" t="s">
        <v>52</v>
      </c>
      <c r="W1282" s="1" t="s">
        <v>6318</v>
      </c>
      <c r="X1282" s="3">
        <v>27755</v>
      </c>
      <c r="Y1282" s="1" t="s">
        <v>6319</v>
      </c>
      <c r="Z1282" s="3">
        <v>42795</v>
      </c>
      <c r="AA1282" s="3">
        <v>43100</v>
      </c>
      <c r="AB1282" s="1" t="s">
        <v>3000</v>
      </c>
      <c r="AC1282" s="1" t="s">
        <v>71</v>
      </c>
      <c r="AD1282" s="1" t="s">
        <v>43</v>
      </c>
    </row>
    <row r="1283" spans="1:30" x14ac:dyDescent="0.2">
      <c r="A1283" s="1" t="str">
        <f t="shared" si="38"/>
        <v>1195114711E8</v>
      </c>
      <c r="B1283" s="1" t="s">
        <v>409</v>
      </c>
      <c r="C1283" s="1" t="s">
        <v>29</v>
      </c>
      <c r="D1283" s="1" t="s">
        <v>30</v>
      </c>
      <c r="E1283" s="1" t="s">
        <v>401</v>
      </c>
      <c r="F1283" s="1" t="s">
        <v>6270</v>
      </c>
      <c r="G1283" s="1" t="s">
        <v>6271</v>
      </c>
      <c r="H1283" s="1" t="s">
        <v>1183</v>
      </c>
      <c r="I1283" s="1" t="s">
        <v>6272</v>
      </c>
      <c r="J1283" s="1" t="s">
        <v>6320</v>
      </c>
      <c r="K1283" s="1" t="s">
        <v>32</v>
      </c>
      <c r="L1283" s="1" t="s">
        <v>84</v>
      </c>
      <c r="M1283" s="1" t="s">
        <v>84</v>
      </c>
      <c r="N1283" s="1" t="s">
        <v>66</v>
      </c>
      <c r="O1283" s="1" t="s">
        <v>6321</v>
      </c>
      <c r="P1283" s="1" t="s">
        <v>596</v>
      </c>
      <c r="Q1283" s="1" t="s">
        <v>82</v>
      </c>
      <c r="R1283" s="1" t="s">
        <v>6322</v>
      </c>
      <c r="S1283" s="1" t="str">
        <f t="shared" si="39"/>
        <v>GARCIA QUISPE, MAGEN LUIS</v>
      </c>
      <c r="T1283" s="1" t="s">
        <v>44</v>
      </c>
      <c r="U1283" s="1" t="s">
        <v>51</v>
      </c>
      <c r="V1283" s="1" t="s">
        <v>52</v>
      </c>
      <c r="W1283" s="1" t="s">
        <v>6323</v>
      </c>
      <c r="X1283" s="3">
        <v>26162</v>
      </c>
      <c r="Y1283" s="1" t="s">
        <v>6324</v>
      </c>
      <c r="Z1283" s="3">
        <v>42795</v>
      </c>
      <c r="AA1283" s="3">
        <v>43100</v>
      </c>
      <c r="AB1283" s="1" t="s">
        <v>41</v>
      </c>
      <c r="AC1283" s="1" t="s">
        <v>87</v>
      </c>
      <c r="AD1283" s="1" t="s">
        <v>43</v>
      </c>
    </row>
    <row r="1284" spans="1:30" x14ac:dyDescent="0.2">
      <c r="A1284" s="1" t="str">
        <f t="shared" ref="A1284:A1347" si="40">J1284</f>
        <v>1195114721E1</v>
      </c>
      <c r="B1284" s="1" t="s">
        <v>409</v>
      </c>
      <c r="C1284" s="1" t="s">
        <v>29</v>
      </c>
      <c r="D1284" s="1" t="s">
        <v>30</v>
      </c>
      <c r="E1284" s="1" t="s">
        <v>401</v>
      </c>
      <c r="F1284" s="1" t="s">
        <v>6270</v>
      </c>
      <c r="G1284" s="1" t="s">
        <v>6271</v>
      </c>
      <c r="H1284" s="1" t="s">
        <v>1183</v>
      </c>
      <c r="I1284" s="1" t="s">
        <v>6272</v>
      </c>
      <c r="J1284" s="1" t="s">
        <v>6325</v>
      </c>
      <c r="K1284" s="1" t="s">
        <v>97</v>
      </c>
      <c r="L1284" s="1" t="s">
        <v>98</v>
      </c>
      <c r="M1284" s="1" t="s">
        <v>99</v>
      </c>
      <c r="N1284" s="1" t="s">
        <v>46</v>
      </c>
      <c r="O1284" s="1" t="s">
        <v>6326</v>
      </c>
      <c r="P1284" s="1" t="s">
        <v>248</v>
      </c>
      <c r="Q1284" s="1" t="s">
        <v>659</v>
      </c>
      <c r="R1284" s="1" t="s">
        <v>1269</v>
      </c>
      <c r="S1284" s="1" t="str">
        <f t="shared" ref="S1284:S1347" si="41">CONCATENATE(P1284," ",Q1284,", ",R1284)</f>
        <v>TICONA AROCUTIPA, FAUSTO</v>
      </c>
      <c r="T1284" s="1" t="s">
        <v>156</v>
      </c>
      <c r="U1284" s="1" t="s">
        <v>39</v>
      </c>
      <c r="V1284" s="1" t="s">
        <v>52</v>
      </c>
      <c r="W1284" s="1" t="s">
        <v>6327</v>
      </c>
      <c r="X1284" s="3">
        <v>18582</v>
      </c>
      <c r="Y1284" s="1" t="s">
        <v>6328</v>
      </c>
      <c r="Z1284" s="3">
        <v>42736</v>
      </c>
      <c r="AB1284" s="1" t="s">
        <v>41</v>
      </c>
      <c r="AC1284" s="1" t="s">
        <v>102</v>
      </c>
      <c r="AD1284" s="1" t="s">
        <v>43</v>
      </c>
    </row>
    <row r="1285" spans="1:30" x14ac:dyDescent="0.2">
      <c r="A1285" s="1" t="str">
        <f t="shared" si="40"/>
        <v>1181112112E2</v>
      </c>
      <c r="B1285" s="1" t="s">
        <v>409</v>
      </c>
      <c r="C1285" s="1" t="s">
        <v>29</v>
      </c>
      <c r="D1285" s="1" t="s">
        <v>30</v>
      </c>
      <c r="E1285" s="1" t="s">
        <v>400</v>
      </c>
      <c r="F1285" s="1" t="s">
        <v>6329</v>
      </c>
      <c r="G1285" s="1" t="s">
        <v>6330</v>
      </c>
      <c r="H1285" s="1" t="s">
        <v>1183</v>
      </c>
      <c r="I1285" s="1" t="s">
        <v>6331</v>
      </c>
      <c r="J1285" s="1" t="s">
        <v>6332</v>
      </c>
      <c r="K1285" s="1" t="s">
        <v>32</v>
      </c>
      <c r="L1285" s="1" t="s">
        <v>33</v>
      </c>
      <c r="M1285" s="1" t="s">
        <v>34</v>
      </c>
      <c r="N1285" s="1" t="s">
        <v>35</v>
      </c>
      <c r="O1285" s="1" t="s">
        <v>6333</v>
      </c>
      <c r="P1285" s="1" t="s">
        <v>802</v>
      </c>
      <c r="Q1285" s="1" t="s">
        <v>73</v>
      </c>
      <c r="R1285" s="1" t="s">
        <v>1157</v>
      </c>
      <c r="S1285" s="1" t="str">
        <f t="shared" si="41"/>
        <v>CCUNO CHOQUE, JESUS</v>
      </c>
      <c r="T1285" s="1" t="s">
        <v>63</v>
      </c>
      <c r="U1285" s="1" t="s">
        <v>39</v>
      </c>
      <c r="V1285" s="1" t="s">
        <v>171</v>
      </c>
      <c r="W1285" s="1" t="s">
        <v>6334</v>
      </c>
      <c r="X1285" s="3">
        <v>27592</v>
      </c>
      <c r="Y1285" s="1" t="s">
        <v>6335</v>
      </c>
      <c r="Z1285" s="3">
        <v>42779</v>
      </c>
      <c r="AA1285" s="3">
        <v>44239</v>
      </c>
      <c r="AB1285" s="1" t="s">
        <v>41</v>
      </c>
      <c r="AC1285" s="1" t="s">
        <v>42</v>
      </c>
      <c r="AD1285" s="1" t="s">
        <v>43</v>
      </c>
    </row>
    <row r="1286" spans="1:30" x14ac:dyDescent="0.2">
      <c r="A1286" s="1" t="str">
        <f t="shared" si="40"/>
        <v>1118114411E4</v>
      </c>
      <c r="B1286" s="1" t="s">
        <v>409</v>
      </c>
      <c r="C1286" s="1" t="s">
        <v>29</v>
      </c>
      <c r="D1286" s="1" t="s">
        <v>30</v>
      </c>
      <c r="E1286" s="1" t="s">
        <v>400</v>
      </c>
      <c r="F1286" s="1" t="s">
        <v>6329</v>
      </c>
      <c r="G1286" s="1" t="s">
        <v>6330</v>
      </c>
      <c r="H1286" s="1" t="s">
        <v>1183</v>
      </c>
      <c r="I1286" s="1" t="s">
        <v>6331</v>
      </c>
      <c r="J1286" s="1" t="s">
        <v>6336</v>
      </c>
      <c r="K1286" s="1" t="s">
        <v>32</v>
      </c>
      <c r="L1286" s="1" t="s">
        <v>32</v>
      </c>
      <c r="M1286" s="1" t="s">
        <v>45</v>
      </c>
      <c r="N1286" s="1" t="s">
        <v>66</v>
      </c>
      <c r="O1286" s="1" t="s">
        <v>6337</v>
      </c>
      <c r="P1286" s="1" t="s">
        <v>6338</v>
      </c>
      <c r="Q1286" s="1" t="s">
        <v>6339</v>
      </c>
      <c r="R1286" s="1" t="s">
        <v>6340</v>
      </c>
      <c r="S1286" s="1" t="str">
        <f t="shared" si="41"/>
        <v>UCHARICO URUCHI, ANGELICA MARIA</v>
      </c>
      <c r="T1286" s="1" t="s">
        <v>69</v>
      </c>
      <c r="U1286" s="1" t="s">
        <v>51</v>
      </c>
      <c r="V1286" s="1" t="s">
        <v>52</v>
      </c>
      <c r="W1286" s="1" t="s">
        <v>6341</v>
      </c>
      <c r="X1286" s="3">
        <v>27072</v>
      </c>
      <c r="Y1286" s="1" t="s">
        <v>6342</v>
      </c>
      <c r="Z1286" s="3">
        <v>42795</v>
      </c>
      <c r="AA1286" s="3">
        <v>43100</v>
      </c>
      <c r="AB1286" s="1" t="s">
        <v>41</v>
      </c>
      <c r="AC1286" s="1" t="s">
        <v>71</v>
      </c>
      <c r="AD1286" s="1" t="s">
        <v>43</v>
      </c>
    </row>
    <row r="1287" spans="1:30" x14ac:dyDescent="0.2">
      <c r="A1287" s="1" t="str">
        <f t="shared" si="40"/>
        <v>1160114711E2</v>
      </c>
      <c r="B1287" s="1" t="s">
        <v>409</v>
      </c>
      <c r="C1287" s="1" t="s">
        <v>29</v>
      </c>
      <c r="D1287" s="1" t="s">
        <v>30</v>
      </c>
      <c r="E1287" s="1" t="s">
        <v>400</v>
      </c>
      <c r="F1287" s="1" t="s">
        <v>6329</v>
      </c>
      <c r="G1287" s="1" t="s">
        <v>6330</v>
      </c>
      <c r="H1287" s="1" t="s">
        <v>1183</v>
      </c>
      <c r="I1287" s="1" t="s">
        <v>6331</v>
      </c>
      <c r="J1287" s="1" t="s">
        <v>6343</v>
      </c>
      <c r="K1287" s="1" t="s">
        <v>32</v>
      </c>
      <c r="L1287" s="1" t="s">
        <v>32</v>
      </c>
      <c r="M1287" s="1" t="s">
        <v>45</v>
      </c>
      <c r="N1287" s="1" t="s">
        <v>46</v>
      </c>
      <c r="O1287" s="1" t="s">
        <v>56</v>
      </c>
      <c r="P1287" s="1" t="s">
        <v>379</v>
      </c>
      <c r="Q1287" s="1" t="s">
        <v>784</v>
      </c>
      <c r="R1287" s="1" t="s">
        <v>4599</v>
      </c>
      <c r="S1287" s="1" t="str">
        <f t="shared" si="41"/>
        <v>BRAVO CALATAYUD, VICENTE ANASTACIO</v>
      </c>
      <c r="T1287" s="1" t="s">
        <v>69</v>
      </c>
      <c r="U1287" s="1" t="s">
        <v>51</v>
      </c>
      <c r="V1287" s="1" t="s">
        <v>52</v>
      </c>
      <c r="W1287" s="1" t="s">
        <v>6344</v>
      </c>
      <c r="X1287" s="3">
        <v>25955</v>
      </c>
      <c r="Y1287" s="1" t="s">
        <v>6345</v>
      </c>
      <c r="AB1287" s="1" t="s">
        <v>41</v>
      </c>
      <c r="AC1287" s="1" t="s">
        <v>42</v>
      </c>
      <c r="AD1287" s="1" t="s">
        <v>43</v>
      </c>
    </row>
    <row r="1288" spans="1:30" x14ac:dyDescent="0.2">
      <c r="A1288" s="1" t="str">
        <f t="shared" si="40"/>
        <v>1160114711E3</v>
      </c>
      <c r="B1288" s="1" t="s">
        <v>409</v>
      </c>
      <c r="C1288" s="1" t="s">
        <v>29</v>
      </c>
      <c r="D1288" s="1" t="s">
        <v>30</v>
      </c>
      <c r="E1288" s="1" t="s">
        <v>400</v>
      </c>
      <c r="F1288" s="1" t="s">
        <v>6329</v>
      </c>
      <c r="G1288" s="1" t="s">
        <v>6330</v>
      </c>
      <c r="H1288" s="1" t="s">
        <v>1183</v>
      </c>
      <c r="I1288" s="1" t="s">
        <v>6331</v>
      </c>
      <c r="J1288" s="1" t="s">
        <v>6346</v>
      </c>
      <c r="K1288" s="1" t="s">
        <v>32</v>
      </c>
      <c r="L1288" s="1" t="s">
        <v>32</v>
      </c>
      <c r="M1288" s="1" t="s">
        <v>45</v>
      </c>
      <c r="N1288" s="1" t="s">
        <v>46</v>
      </c>
      <c r="O1288" s="1" t="s">
        <v>6347</v>
      </c>
      <c r="P1288" s="1" t="s">
        <v>82</v>
      </c>
      <c r="Q1288" s="1" t="s">
        <v>570</v>
      </c>
      <c r="R1288" s="1" t="s">
        <v>6348</v>
      </c>
      <c r="S1288" s="1" t="str">
        <f t="shared" si="41"/>
        <v>QUISPE ALAVE, JAIME NELSON</v>
      </c>
      <c r="T1288" s="1" t="s">
        <v>55</v>
      </c>
      <c r="U1288" s="1" t="s">
        <v>51</v>
      </c>
      <c r="V1288" s="1" t="s">
        <v>52</v>
      </c>
      <c r="W1288" s="1" t="s">
        <v>6349</v>
      </c>
      <c r="X1288" s="3">
        <v>24325</v>
      </c>
      <c r="Y1288" s="1" t="s">
        <v>6350</v>
      </c>
      <c r="Z1288" s="3">
        <v>41701</v>
      </c>
      <c r="AA1288" s="3">
        <v>42004</v>
      </c>
      <c r="AB1288" s="1" t="s">
        <v>41</v>
      </c>
      <c r="AC1288" s="1" t="s">
        <v>42</v>
      </c>
      <c r="AD1288" s="1" t="s">
        <v>43</v>
      </c>
    </row>
    <row r="1289" spans="1:30" x14ac:dyDescent="0.2">
      <c r="A1289" s="1" t="str">
        <f t="shared" si="40"/>
        <v>1160114711E4</v>
      </c>
      <c r="B1289" s="1" t="s">
        <v>409</v>
      </c>
      <c r="C1289" s="1" t="s">
        <v>29</v>
      </c>
      <c r="D1289" s="1" t="s">
        <v>30</v>
      </c>
      <c r="E1289" s="1" t="s">
        <v>400</v>
      </c>
      <c r="F1289" s="1" t="s">
        <v>6329</v>
      </c>
      <c r="G1289" s="1" t="s">
        <v>6330</v>
      </c>
      <c r="H1289" s="1" t="s">
        <v>1183</v>
      </c>
      <c r="I1289" s="1" t="s">
        <v>6331</v>
      </c>
      <c r="J1289" s="1" t="s">
        <v>6351</v>
      </c>
      <c r="K1289" s="1" t="s">
        <v>32</v>
      </c>
      <c r="L1289" s="1" t="s">
        <v>32</v>
      </c>
      <c r="M1289" s="1" t="s">
        <v>45</v>
      </c>
      <c r="N1289" s="1" t="s">
        <v>46</v>
      </c>
      <c r="O1289" s="1" t="s">
        <v>56</v>
      </c>
      <c r="P1289" s="1" t="s">
        <v>134</v>
      </c>
      <c r="Q1289" s="1" t="s">
        <v>143</v>
      </c>
      <c r="R1289" s="1" t="s">
        <v>6352</v>
      </c>
      <c r="S1289" s="1" t="str">
        <f t="shared" si="41"/>
        <v>FLORES COILA, JUANA LUISA</v>
      </c>
      <c r="T1289" s="1" t="s">
        <v>55</v>
      </c>
      <c r="U1289" s="1" t="s">
        <v>51</v>
      </c>
      <c r="V1289" s="1" t="s">
        <v>52</v>
      </c>
      <c r="W1289" s="1" t="s">
        <v>6353</v>
      </c>
      <c r="X1289" s="3">
        <v>25241</v>
      </c>
      <c r="Y1289" s="1" t="s">
        <v>6354</v>
      </c>
      <c r="AB1289" s="1" t="s">
        <v>41</v>
      </c>
      <c r="AC1289" s="1" t="s">
        <v>42</v>
      </c>
      <c r="AD1289" s="1" t="s">
        <v>43</v>
      </c>
    </row>
    <row r="1290" spans="1:30" x14ac:dyDescent="0.2">
      <c r="A1290" s="1" t="str">
        <f t="shared" si="40"/>
        <v>1160114711E5</v>
      </c>
      <c r="B1290" s="1" t="s">
        <v>409</v>
      </c>
      <c r="C1290" s="1" t="s">
        <v>29</v>
      </c>
      <c r="D1290" s="1" t="s">
        <v>30</v>
      </c>
      <c r="E1290" s="1" t="s">
        <v>400</v>
      </c>
      <c r="F1290" s="1" t="s">
        <v>6329</v>
      </c>
      <c r="G1290" s="1" t="s">
        <v>6330</v>
      </c>
      <c r="H1290" s="1" t="s">
        <v>1183</v>
      </c>
      <c r="I1290" s="1" t="s">
        <v>6331</v>
      </c>
      <c r="J1290" s="1" t="s">
        <v>6355</v>
      </c>
      <c r="K1290" s="1" t="s">
        <v>32</v>
      </c>
      <c r="L1290" s="1" t="s">
        <v>32</v>
      </c>
      <c r="M1290" s="1" t="s">
        <v>45</v>
      </c>
      <c r="N1290" s="1" t="s">
        <v>46</v>
      </c>
      <c r="O1290" s="1" t="s">
        <v>56</v>
      </c>
      <c r="P1290" s="1" t="s">
        <v>268</v>
      </c>
      <c r="Q1290" s="1" t="s">
        <v>522</v>
      </c>
      <c r="R1290" s="1" t="s">
        <v>6356</v>
      </c>
      <c r="S1290" s="1" t="str">
        <f t="shared" si="41"/>
        <v>MAQUERA LUPACA, CARLOS AMIDEY</v>
      </c>
      <c r="T1290" s="1" t="s">
        <v>69</v>
      </c>
      <c r="U1290" s="1" t="s">
        <v>51</v>
      </c>
      <c r="V1290" s="1" t="s">
        <v>52</v>
      </c>
      <c r="W1290" s="1" t="s">
        <v>6357</v>
      </c>
      <c r="X1290" s="3">
        <v>28053</v>
      </c>
      <c r="Y1290" s="1" t="s">
        <v>6358</v>
      </c>
      <c r="AB1290" s="1" t="s">
        <v>41</v>
      </c>
      <c r="AC1290" s="1" t="s">
        <v>42</v>
      </c>
      <c r="AD1290" s="1" t="s">
        <v>43</v>
      </c>
    </row>
    <row r="1291" spans="1:30" x14ac:dyDescent="0.2">
      <c r="A1291" s="1" t="str">
        <f t="shared" si="40"/>
        <v>1160114711E6</v>
      </c>
      <c r="B1291" s="1" t="s">
        <v>409</v>
      </c>
      <c r="C1291" s="1" t="s">
        <v>29</v>
      </c>
      <c r="D1291" s="1" t="s">
        <v>30</v>
      </c>
      <c r="E1291" s="1" t="s">
        <v>400</v>
      </c>
      <c r="F1291" s="1" t="s">
        <v>6329</v>
      </c>
      <c r="G1291" s="1" t="s">
        <v>6330</v>
      </c>
      <c r="H1291" s="1" t="s">
        <v>1183</v>
      </c>
      <c r="I1291" s="1" t="s">
        <v>6331</v>
      </c>
      <c r="J1291" s="1" t="s">
        <v>6359</v>
      </c>
      <c r="K1291" s="1" t="s">
        <v>32</v>
      </c>
      <c r="L1291" s="1" t="s">
        <v>32</v>
      </c>
      <c r="M1291" s="1" t="s">
        <v>45</v>
      </c>
      <c r="N1291" s="1" t="s">
        <v>46</v>
      </c>
      <c r="O1291" s="1" t="s">
        <v>6360</v>
      </c>
      <c r="P1291" s="1" t="s">
        <v>146</v>
      </c>
      <c r="Q1291" s="1" t="s">
        <v>161</v>
      </c>
      <c r="R1291" s="1" t="s">
        <v>1058</v>
      </c>
      <c r="S1291" s="1" t="str">
        <f t="shared" si="41"/>
        <v>GONZALES RAMOS, GUIDO</v>
      </c>
      <c r="T1291" s="1" t="s">
        <v>38</v>
      </c>
      <c r="U1291" s="1" t="s">
        <v>51</v>
      </c>
      <c r="V1291" s="1" t="s">
        <v>52</v>
      </c>
      <c r="W1291" s="1" t="s">
        <v>6361</v>
      </c>
      <c r="X1291" s="3">
        <v>27704</v>
      </c>
      <c r="Y1291" s="1" t="s">
        <v>6362</v>
      </c>
      <c r="Z1291" s="3">
        <v>42430</v>
      </c>
      <c r="AB1291" s="1" t="s">
        <v>41</v>
      </c>
      <c r="AC1291" s="1" t="s">
        <v>42</v>
      </c>
      <c r="AD1291" s="1" t="s">
        <v>43</v>
      </c>
    </row>
    <row r="1292" spans="1:30" x14ac:dyDescent="0.2">
      <c r="A1292" s="1" t="str">
        <f t="shared" si="40"/>
        <v>1160114711E7</v>
      </c>
      <c r="B1292" s="1" t="s">
        <v>409</v>
      </c>
      <c r="C1292" s="1" t="s">
        <v>29</v>
      </c>
      <c r="D1292" s="1" t="s">
        <v>30</v>
      </c>
      <c r="E1292" s="1" t="s">
        <v>400</v>
      </c>
      <c r="F1292" s="1" t="s">
        <v>6329</v>
      </c>
      <c r="G1292" s="1" t="s">
        <v>6330</v>
      </c>
      <c r="H1292" s="1" t="s">
        <v>1183</v>
      </c>
      <c r="I1292" s="1" t="s">
        <v>6331</v>
      </c>
      <c r="J1292" s="1" t="s">
        <v>6363</v>
      </c>
      <c r="K1292" s="1" t="s">
        <v>32</v>
      </c>
      <c r="L1292" s="1" t="s">
        <v>32</v>
      </c>
      <c r="M1292" s="1" t="s">
        <v>45</v>
      </c>
      <c r="N1292" s="1" t="s">
        <v>46</v>
      </c>
      <c r="O1292" s="1" t="s">
        <v>56</v>
      </c>
      <c r="P1292" s="1" t="s">
        <v>161</v>
      </c>
      <c r="Q1292" s="1" t="s">
        <v>139</v>
      </c>
      <c r="R1292" s="1" t="s">
        <v>6364</v>
      </c>
      <c r="S1292" s="1" t="str">
        <f t="shared" si="41"/>
        <v>RAMOS MACHACA, HIPOLITO FELIPE</v>
      </c>
      <c r="T1292" s="1" t="s">
        <v>55</v>
      </c>
      <c r="U1292" s="1" t="s">
        <v>51</v>
      </c>
      <c r="V1292" s="1" t="s">
        <v>52</v>
      </c>
      <c r="W1292" s="1" t="s">
        <v>6365</v>
      </c>
      <c r="X1292" s="3">
        <v>22311</v>
      </c>
      <c r="Y1292" s="1" t="s">
        <v>6366</v>
      </c>
      <c r="AB1292" s="1" t="s">
        <v>41</v>
      </c>
      <c r="AC1292" s="1" t="s">
        <v>42</v>
      </c>
      <c r="AD1292" s="1" t="s">
        <v>43</v>
      </c>
    </row>
    <row r="1293" spans="1:30" x14ac:dyDescent="0.2">
      <c r="A1293" s="1" t="str">
        <f t="shared" si="40"/>
        <v>1160114711E8</v>
      </c>
      <c r="B1293" s="1" t="s">
        <v>409</v>
      </c>
      <c r="C1293" s="1" t="s">
        <v>29</v>
      </c>
      <c r="D1293" s="1" t="s">
        <v>30</v>
      </c>
      <c r="E1293" s="1" t="s">
        <v>400</v>
      </c>
      <c r="F1293" s="1" t="s">
        <v>6329</v>
      </c>
      <c r="G1293" s="1" t="s">
        <v>6330</v>
      </c>
      <c r="H1293" s="1" t="s">
        <v>1183</v>
      </c>
      <c r="I1293" s="1" t="s">
        <v>6331</v>
      </c>
      <c r="J1293" s="1" t="s">
        <v>6367</v>
      </c>
      <c r="K1293" s="1" t="s">
        <v>32</v>
      </c>
      <c r="L1293" s="1" t="s">
        <v>32</v>
      </c>
      <c r="M1293" s="1" t="s">
        <v>45</v>
      </c>
      <c r="N1293" s="1" t="s">
        <v>46</v>
      </c>
      <c r="O1293" s="1" t="s">
        <v>56</v>
      </c>
      <c r="P1293" s="1" t="s">
        <v>261</v>
      </c>
      <c r="Q1293" s="1" t="s">
        <v>320</v>
      </c>
      <c r="R1293" s="1" t="s">
        <v>1030</v>
      </c>
      <c r="S1293" s="1" t="str">
        <f t="shared" si="41"/>
        <v>VALERIANO AGUILAR, MIGUEL ARCANGEL</v>
      </c>
      <c r="T1293" s="1" t="s">
        <v>63</v>
      </c>
      <c r="U1293" s="1" t="s">
        <v>51</v>
      </c>
      <c r="V1293" s="1" t="s">
        <v>52</v>
      </c>
      <c r="W1293" s="1" t="s">
        <v>6368</v>
      </c>
      <c r="X1293" s="3">
        <v>22774</v>
      </c>
      <c r="Y1293" s="1" t="s">
        <v>6369</v>
      </c>
      <c r="AB1293" s="1" t="s">
        <v>41</v>
      </c>
      <c r="AC1293" s="1" t="s">
        <v>42</v>
      </c>
      <c r="AD1293" s="1" t="s">
        <v>43</v>
      </c>
    </row>
    <row r="1294" spans="1:30" x14ac:dyDescent="0.2">
      <c r="A1294" s="1" t="str">
        <f t="shared" si="40"/>
        <v>1160114721E1</v>
      </c>
      <c r="B1294" s="1" t="s">
        <v>409</v>
      </c>
      <c r="C1294" s="1" t="s">
        <v>29</v>
      </c>
      <c r="D1294" s="1" t="s">
        <v>30</v>
      </c>
      <c r="E1294" s="1" t="s">
        <v>400</v>
      </c>
      <c r="F1294" s="1" t="s">
        <v>6329</v>
      </c>
      <c r="G1294" s="1" t="s">
        <v>6330</v>
      </c>
      <c r="H1294" s="1" t="s">
        <v>1183</v>
      </c>
      <c r="I1294" s="1" t="s">
        <v>6331</v>
      </c>
      <c r="J1294" s="1" t="s">
        <v>6370</v>
      </c>
      <c r="K1294" s="1" t="s">
        <v>32</v>
      </c>
      <c r="L1294" s="1" t="s">
        <v>32</v>
      </c>
      <c r="M1294" s="1" t="s">
        <v>45</v>
      </c>
      <c r="N1294" s="1" t="s">
        <v>66</v>
      </c>
      <c r="O1294" s="1" t="s">
        <v>6371</v>
      </c>
      <c r="P1294" s="1" t="s">
        <v>323</v>
      </c>
      <c r="Q1294" s="1" t="s">
        <v>82</v>
      </c>
      <c r="R1294" s="1" t="s">
        <v>6372</v>
      </c>
      <c r="S1294" s="1" t="str">
        <f t="shared" si="41"/>
        <v>TAPIA QUISPE, JUANA MARISOL</v>
      </c>
      <c r="T1294" s="1" t="s">
        <v>69</v>
      </c>
      <c r="U1294" s="1" t="s">
        <v>51</v>
      </c>
      <c r="V1294" s="1" t="s">
        <v>52</v>
      </c>
      <c r="W1294" s="1" t="s">
        <v>6373</v>
      </c>
      <c r="X1294" s="3">
        <v>27569</v>
      </c>
      <c r="Y1294" s="1" t="s">
        <v>6374</v>
      </c>
      <c r="Z1294" s="3">
        <v>42795</v>
      </c>
      <c r="AA1294" s="3">
        <v>43100</v>
      </c>
      <c r="AB1294" s="1" t="s">
        <v>41</v>
      </c>
      <c r="AC1294" s="1" t="s">
        <v>71</v>
      </c>
      <c r="AD1294" s="1" t="s">
        <v>43</v>
      </c>
    </row>
    <row r="1295" spans="1:30" x14ac:dyDescent="0.2">
      <c r="A1295" s="1" t="str">
        <f t="shared" si="40"/>
        <v>1160114711E0</v>
      </c>
      <c r="B1295" s="1" t="s">
        <v>409</v>
      </c>
      <c r="C1295" s="1" t="s">
        <v>29</v>
      </c>
      <c r="D1295" s="1" t="s">
        <v>30</v>
      </c>
      <c r="E1295" s="1" t="s">
        <v>400</v>
      </c>
      <c r="F1295" s="1" t="s">
        <v>6329</v>
      </c>
      <c r="G1295" s="1" t="s">
        <v>6330</v>
      </c>
      <c r="H1295" s="1" t="s">
        <v>1183</v>
      </c>
      <c r="I1295" s="1" t="s">
        <v>6331</v>
      </c>
      <c r="J1295" s="1" t="s">
        <v>6375</v>
      </c>
      <c r="K1295" s="1" t="s">
        <v>97</v>
      </c>
      <c r="L1295" s="1" t="s">
        <v>98</v>
      </c>
      <c r="M1295" s="1" t="s">
        <v>99</v>
      </c>
      <c r="N1295" s="1" t="s">
        <v>46</v>
      </c>
      <c r="O1295" s="1" t="s">
        <v>463</v>
      </c>
      <c r="P1295" s="1" t="s">
        <v>82</v>
      </c>
      <c r="Q1295" s="1" t="s">
        <v>250</v>
      </c>
      <c r="R1295" s="1" t="s">
        <v>6376</v>
      </c>
      <c r="S1295" s="1" t="str">
        <f t="shared" si="41"/>
        <v>QUISPE CHIPANA, MELCAIDES</v>
      </c>
      <c r="T1295" s="1" t="s">
        <v>109</v>
      </c>
      <c r="U1295" s="1" t="s">
        <v>39</v>
      </c>
      <c r="V1295" s="1" t="s">
        <v>52</v>
      </c>
      <c r="W1295" s="1" t="s">
        <v>6377</v>
      </c>
      <c r="X1295" s="3">
        <v>23714</v>
      </c>
      <c r="Y1295" s="1" t="s">
        <v>6378</v>
      </c>
      <c r="AB1295" s="1" t="s">
        <v>41</v>
      </c>
      <c r="AC1295" s="1" t="s">
        <v>102</v>
      </c>
      <c r="AD1295" s="1" t="s">
        <v>43</v>
      </c>
    </row>
    <row r="1296" spans="1:30" x14ac:dyDescent="0.2">
      <c r="A1296" s="1" t="str">
        <f t="shared" si="40"/>
        <v>1161214711E0</v>
      </c>
      <c r="B1296" s="1" t="s">
        <v>409</v>
      </c>
      <c r="C1296" s="1" t="s">
        <v>29</v>
      </c>
      <c r="D1296" s="1" t="s">
        <v>30</v>
      </c>
      <c r="E1296" s="1" t="s">
        <v>426</v>
      </c>
      <c r="F1296" s="1" t="s">
        <v>6379</v>
      </c>
      <c r="G1296" s="1" t="s">
        <v>6380</v>
      </c>
      <c r="H1296" s="1" t="s">
        <v>1183</v>
      </c>
      <c r="I1296" s="1" t="s">
        <v>6381</v>
      </c>
      <c r="J1296" s="1" t="s">
        <v>6382</v>
      </c>
      <c r="K1296" s="1" t="s">
        <v>32</v>
      </c>
      <c r="L1296" s="1" t="s">
        <v>33</v>
      </c>
      <c r="M1296" s="1" t="s">
        <v>34</v>
      </c>
      <c r="N1296" s="1" t="s">
        <v>35</v>
      </c>
      <c r="O1296" s="1" t="s">
        <v>6383</v>
      </c>
      <c r="P1296" s="1" t="s">
        <v>6384</v>
      </c>
      <c r="Q1296" s="1" t="s">
        <v>783</v>
      </c>
      <c r="R1296" s="1" t="s">
        <v>1178</v>
      </c>
      <c r="S1296" s="1" t="str">
        <f t="shared" si="41"/>
        <v>CALUMANI BLANCO, HERBERT</v>
      </c>
      <c r="T1296" s="1" t="s">
        <v>50</v>
      </c>
      <c r="U1296" s="1" t="s">
        <v>39</v>
      </c>
      <c r="V1296" s="1" t="s">
        <v>112</v>
      </c>
      <c r="W1296" s="1" t="s">
        <v>6385</v>
      </c>
      <c r="X1296" s="3">
        <v>24702</v>
      </c>
      <c r="Y1296" s="1" t="s">
        <v>6386</v>
      </c>
      <c r="Z1296" s="3">
        <v>42064</v>
      </c>
      <c r="AA1296" s="3">
        <v>43524</v>
      </c>
      <c r="AB1296" s="1" t="s">
        <v>41</v>
      </c>
      <c r="AC1296" s="1" t="s">
        <v>42</v>
      </c>
      <c r="AD1296" s="1" t="s">
        <v>43</v>
      </c>
    </row>
    <row r="1297" spans="1:30" x14ac:dyDescent="0.2">
      <c r="A1297" s="1" t="str">
        <f t="shared" si="40"/>
        <v>1161214711E2</v>
      </c>
      <c r="B1297" s="1" t="s">
        <v>409</v>
      </c>
      <c r="C1297" s="1" t="s">
        <v>29</v>
      </c>
      <c r="D1297" s="1" t="s">
        <v>30</v>
      </c>
      <c r="E1297" s="1" t="s">
        <v>426</v>
      </c>
      <c r="F1297" s="1" t="s">
        <v>6379</v>
      </c>
      <c r="G1297" s="1" t="s">
        <v>6380</v>
      </c>
      <c r="H1297" s="1" t="s">
        <v>1183</v>
      </c>
      <c r="I1297" s="1" t="s">
        <v>6381</v>
      </c>
      <c r="J1297" s="1" t="s">
        <v>6387</v>
      </c>
      <c r="K1297" s="1" t="s">
        <v>32</v>
      </c>
      <c r="L1297" s="1" t="s">
        <v>32</v>
      </c>
      <c r="M1297" s="1" t="s">
        <v>45</v>
      </c>
      <c r="N1297" s="1" t="s">
        <v>46</v>
      </c>
      <c r="O1297" s="1" t="s">
        <v>6388</v>
      </c>
      <c r="P1297" s="1" t="s">
        <v>905</v>
      </c>
      <c r="Q1297" s="1" t="s">
        <v>6389</v>
      </c>
      <c r="R1297" s="1" t="s">
        <v>758</v>
      </c>
      <c r="S1297" s="1" t="str">
        <f t="shared" si="41"/>
        <v>QUIÑONEZ CHOQUECOTA, NESTOR</v>
      </c>
      <c r="T1297" s="1" t="s">
        <v>50</v>
      </c>
      <c r="U1297" s="1" t="s">
        <v>51</v>
      </c>
      <c r="V1297" s="1" t="s">
        <v>52</v>
      </c>
      <c r="W1297" s="1" t="s">
        <v>6390</v>
      </c>
      <c r="X1297" s="3">
        <v>24529</v>
      </c>
      <c r="Y1297" s="1" t="s">
        <v>6391</v>
      </c>
      <c r="Z1297" s="3">
        <v>42430</v>
      </c>
      <c r="AB1297" s="1" t="s">
        <v>41</v>
      </c>
      <c r="AC1297" s="1" t="s">
        <v>42</v>
      </c>
      <c r="AD1297" s="1" t="s">
        <v>43</v>
      </c>
    </row>
    <row r="1298" spans="1:30" x14ac:dyDescent="0.2">
      <c r="A1298" s="1" t="str">
        <f t="shared" si="40"/>
        <v>1161214711E3</v>
      </c>
      <c r="B1298" s="1" t="s">
        <v>409</v>
      </c>
      <c r="C1298" s="1" t="s">
        <v>29</v>
      </c>
      <c r="D1298" s="1" t="s">
        <v>30</v>
      </c>
      <c r="E1298" s="1" t="s">
        <v>426</v>
      </c>
      <c r="F1298" s="1" t="s">
        <v>6379</v>
      </c>
      <c r="G1298" s="1" t="s">
        <v>6380</v>
      </c>
      <c r="H1298" s="1" t="s">
        <v>1183</v>
      </c>
      <c r="I1298" s="1" t="s">
        <v>6381</v>
      </c>
      <c r="J1298" s="1" t="s">
        <v>6392</v>
      </c>
      <c r="K1298" s="1" t="s">
        <v>32</v>
      </c>
      <c r="L1298" s="1" t="s">
        <v>32</v>
      </c>
      <c r="M1298" s="1" t="s">
        <v>45</v>
      </c>
      <c r="N1298" s="1" t="s">
        <v>46</v>
      </c>
      <c r="O1298" s="1" t="s">
        <v>6393</v>
      </c>
      <c r="P1298" s="1" t="s">
        <v>114</v>
      </c>
      <c r="Q1298" s="1" t="s">
        <v>182</v>
      </c>
      <c r="R1298" s="1" t="s">
        <v>399</v>
      </c>
      <c r="S1298" s="1" t="str">
        <f t="shared" si="41"/>
        <v>MAMANI LOZA, RAUL</v>
      </c>
      <c r="T1298" s="1" t="s">
        <v>69</v>
      </c>
      <c r="U1298" s="1" t="s">
        <v>51</v>
      </c>
      <c r="V1298" s="1" t="s">
        <v>52</v>
      </c>
      <c r="W1298" s="1" t="s">
        <v>276</v>
      </c>
      <c r="X1298" s="3">
        <v>27280</v>
      </c>
      <c r="Y1298" s="1" t="s">
        <v>6394</v>
      </c>
      <c r="AB1298" s="1" t="s">
        <v>41</v>
      </c>
      <c r="AC1298" s="1" t="s">
        <v>42</v>
      </c>
      <c r="AD1298" s="1" t="s">
        <v>43</v>
      </c>
    </row>
    <row r="1299" spans="1:30" x14ac:dyDescent="0.2">
      <c r="A1299" s="1" t="str">
        <f t="shared" si="40"/>
        <v>1161214711E6</v>
      </c>
      <c r="B1299" s="1" t="s">
        <v>409</v>
      </c>
      <c r="C1299" s="1" t="s">
        <v>29</v>
      </c>
      <c r="D1299" s="1" t="s">
        <v>30</v>
      </c>
      <c r="E1299" s="1" t="s">
        <v>426</v>
      </c>
      <c r="F1299" s="1" t="s">
        <v>6379</v>
      </c>
      <c r="G1299" s="1" t="s">
        <v>6380</v>
      </c>
      <c r="H1299" s="1" t="s">
        <v>1183</v>
      </c>
      <c r="I1299" s="1" t="s">
        <v>6381</v>
      </c>
      <c r="J1299" s="1" t="s">
        <v>6395</v>
      </c>
      <c r="K1299" s="1" t="s">
        <v>32</v>
      </c>
      <c r="L1299" s="1" t="s">
        <v>32</v>
      </c>
      <c r="M1299" s="1" t="s">
        <v>45</v>
      </c>
      <c r="N1299" s="1" t="s">
        <v>46</v>
      </c>
      <c r="O1299" s="1" t="s">
        <v>6396</v>
      </c>
      <c r="P1299" s="1" t="s">
        <v>82</v>
      </c>
      <c r="Q1299" s="1" t="s">
        <v>700</v>
      </c>
      <c r="R1299" s="1" t="s">
        <v>6397</v>
      </c>
      <c r="S1299" s="1" t="str">
        <f t="shared" si="41"/>
        <v>QUISPE CATARI, NEPTALI ROGER</v>
      </c>
      <c r="T1299" s="1" t="s">
        <v>50</v>
      </c>
      <c r="U1299" s="1" t="s">
        <v>51</v>
      </c>
      <c r="V1299" s="1" t="s">
        <v>52</v>
      </c>
      <c r="W1299" s="1" t="s">
        <v>6398</v>
      </c>
      <c r="X1299" s="3">
        <v>25100</v>
      </c>
      <c r="Y1299" s="1" t="s">
        <v>6399</v>
      </c>
      <c r="Z1299" s="3">
        <v>42795</v>
      </c>
      <c r="AB1299" s="1" t="s">
        <v>41</v>
      </c>
      <c r="AC1299" s="1" t="s">
        <v>42</v>
      </c>
      <c r="AD1299" s="1" t="s">
        <v>43</v>
      </c>
    </row>
    <row r="1300" spans="1:30" x14ac:dyDescent="0.2">
      <c r="A1300" s="1" t="str">
        <f t="shared" si="40"/>
        <v>1161214711E7</v>
      </c>
      <c r="B1300" s="1" t="s">
        <v>409</v>
      </c>
      <c r="C1300" s="1" t="s">
        <v>29</v>
      </c>
      <c r="D1300" s="1" t="s">
        <v>30</v>
      </c>
      <c r="E1300" s="1" t="s">
        <v>426</v>
      </c>
      <c r="F1300" s="1" t="s">
        <v>6379</v>
      </c>
      <c r="G1300" s="1" t="s">
        <v>6380</v>
      </c>
      <c r="H1300" s="1" t="s">
        <v>1183</v>
      </c>
      <c r="I1300" s="1" t="s">
        <v>6381</v>
      </c>
      <c r="J1300" s="1" t="s">
        <v>6400</v>
      </c>
      <c r="K1300" s="1" t="s">
        <v>32</v>
      </c>
      <c r="L1300" s="1" t="s">
        <v>32</v>
      </c>
      <c r="M1300" s="1" t="s">
        <v>45</v>
      </c>
      <c r="N1300" s="1" t="s">
        <v>46</v>
      </c>
      <c r="O1300" s="1" t="s">
        <v>6401</v>
      </c>
      <c r="P1300" s="1" t="s">
        <v>250</v>
      </c>
      <c r="Q1300" s="1" t="s">
        <v>6402</v>
      </c>
      <c r="R1300" s="1" t="s">
        <v>983</v>
      </c>
      <c r="S1300" s="1" t="str">
        <f t="shared" si="41"/>
        <v>CHIPANA TOTORA, DANIEL</v>
      </c>
      <c r="T1300" s="1" t="s">
        <v>55</v>
      </c>
      <c r="U1300" s="1" t="s">
        <v>51</v>
      </c>
      <c r="V1300" s="1" t="s">
        <v>52</v>
      </c>
      <c r="W1300" s="1" t="s">
        <v>6403</v>
      </c>
      <c r="X1300" s="3">
        <v>24681</v>
      </c>
      <c r="Y1300" s="1" t="s">
        <v>6404</v>
      </c>
      <c r="AB1300" s="1" t="s">
        <v>41</v>
      </c>
      <c r="AC1300" s="1" t="s">
        <v>42</v>
      </c>
      <c r="AD1300" s="1" t="s">
        <v>43</v>
      </c>
    </row>
    <row r="1301" spans="1:30" x14ac:dyDescent="0.2">
      <c r="A1301" s="1" t="str">
        <f t="shared" si="40"/>
        <v>1161214711E8</v>
      </c>
      <c r="B1301" s="1" t="s">
        <v>409</v>
      </c>
      <c r="C1301" s="1" t="s">
        <v>29</v>
      </c>
      <c r="D1301" s="1" t="s">
        <v>30</v>
      </c>
      <c r="E1301" s="1" t="s">
        <v>426</v>
      </c>
      <c r="F1301" s="1" t="s">
        <v>6379</v>
      </c>
      <c r="G1301" s="1" t="s">
        <v>6380</v>
      </c>
      <c r="H1301" s="1" t="s">
        <v>1183</v>
      </c>
      <c r="I1301" s="1" t="s">
        <v>6381</v>
      </c>
      <c r="J1301" s="1" t="s">
        <v>6405</v>
      </c>
      <c r="K1301" s="1" t="s">
        <v>32</v>
      </c>
      <c r="L1301" s="1" t="s">
        <v>32</v>
      </c>
      <c r="M1301" s="1" t="s">
        <v>45</v>
      </c>
      <c r="N1301" s="1" t="s">
        <v>46</v>
      </c>
      <c r="O1301" s="1" t="s">
        <v>6406</v>
      </c>
      <c r="P1301" s="1" t="s">
        <v>148</v>
      </c>
      <c r="Q1301" s="1" t="s">
        <v>328</v>
      </c>
      <c r="R1301" s="1" t="s">
        <v>6407</v>
      </c>
      <c r="S1301" s="1" t="str">
        <f t="shared" si="41"/>
        <v>AQUISE RODRIGUEZ, MARYVEL OTILIA</v>
      </c>
      <c r="T1301" s="1" t="s">
        <v>50</v>
      </c>
      <c r="U1301" s="1" t="s">
        <v>51</v>
      </c>
      <c r="V1301" s="1" t="s">
        <v>52</v>
      </c>
      <c r="W1301" s="1" t="s">
        <v>6408</v>
      </c>
      <c r="X1301" s="3">
        <v>26325</v>
      </c>
      <c r="Y1301" s="1" t="s">
        <v>6409</v>
      </c>
      <c r="Z1301" s="3">
        <v>42795</v>
      </c>
      <c r="AB1301" s="1" t="s">
        <v>41</v>
      </c>
      <c r="AC1301" s="1" t="s">
        <v>42</v>
      </c>
      <c r="AD1301" s="1" t="s">
        <v>43</v>
      </c>
    </row>
    <row r="1302" spans="1:30" x14ac:dyDescent="0.2">
      <c r="A1302" s="1" t="str">
        <f t="shared" si="40"/>
        <v>1161214711E9</v>
      </c>
      <c r="B1302" s="1" t="s">
        <v>409</v>
      </c>
      <c r="C1302" s="1" t="s">
        <v>29</v>
      </c>
      <c r="D1302" s="1" t="s">
        <v>30</v>
      </c>
      <c r="E1302" s="1" t="s">
        <v>426</v>
      </c>
      <c r="F1302" s="1" t="s">
        <v>6379</v>
      </c>
      <c r="G1302" s="1" t="s">
        <v>6380</v>
      </c>
      <c r="H1302" s="1" t="s">
        <v>1183</v>
      </c>
      <c r="I1302" s="1" t="s">
        <v>6381</v>
      </c>
      <c r="J1302" s="1" t="s">
        <v>6410</v>
      </c>
      <c r="K1302" s="1" t="s">
        <v>32</v>
      </c>
      <c r="L1302" s="1" t="s">
        <v>32</v>
      </c>
      <c r="M1302" s="1" t="s">
        <v>45</v>
      </c>
      <c r="N1302" s="1" t="s">
        <v>46</v>
      </c>
      <c r="O1302" s="1" t="s">
        <v>6411</v>
      </c>
      <c r="P1302" s="1" t="s">
        <v>73</v>
      </c>
      <c r="Q1302" s="1" t="s">
        <v>514</v>
      </c>
      <c r="R1302" s="1" t="s">
        <v>6412</v>
      </c>
      <c r="S1302" s="1" t="str">
        <f t="shared" si="41"/>
        <v>CHOQUE CHINO, FREDY ARTURO</v>
      </c>
      <c r="T1302" s="1" t="s">
        <v>69</v>
      </c>
      <c r="U1302" s="1" t="s">
        <v>51</v>
      </c>
      <c r="V1302" s="1" t="s">
        <v>52</v>
      </c>
      <c r="W1302" s="1" t="s">
        <v>6413</v>
      </c>
      <c r="X1302" s="3">
        <v>24592</v>
      </c>
      <c r="Y1302" s="1" t="s">
        <v>6414</v>
      </c>
      <c r="Z1302" s="3">
        <v>42430</v>
      </c>
      <c r="AB1302" s="1" t="s">
        <v>41</v>
      </c>
      <c r="AC1302" s="1" t="s">
        <v>42</v>
      </c>
      <c r="AD1302" s="1" t="s">
        <v>43</v>
      </c>
    </row>
    <row r="1303" spans="1:30" x14ac:dyDescent="0.2">
      <c r="A1303" s="1" t="str">
        <f t="shared" si="40"/>
        <v>21EV01634188</v>
      </c>
      <c r="B1303" s="1" t="s">
        <v>409</v>
      </c>
      <c r="C1303" s="1" t="s">
        <v>29</v>
      </c>
      <c r="D1303" s="1" t="s">
        <v>30</v>
      </c>
      <c r="E1303" s="1" t="s">
        <v>426</v>
      </c>
      <c r="F1303" s="1" t="s">
        <v>6415</v>
      </c>
      <c r="G1303" s="1" t="s">
        <v>6416</v>
      </c>
      <c r="H1303" s="1" t="s">
        <v>1183</v>
      </c>
      <c r="I1303" s="1" t="s">
        <v>6417</v>
      </c>
      <c r="J1303" s="1" t="s">
        <v>6418</v>
      </c>
      <c r="K1303" s="1" t="s">
        <v>32</v>
      </c>
      <c r="L1303" s="1" t="s">
        <v>33</v>
      </c>
      <c r="M1303" s="1" t="s">
        <v>34</v>
      </c>
      <c r="N1303" s="1" t="s">
        <v>35</v>
      </c>
      <c r="O1303" s="1" t="s">
        <v>298</v>
      </c>
      <c r="P1303" s="1" t="s">
        <v>140</v>
      </c>
      <c r="Q1303" s="1" t="s">
        <v>1261</v>
      </c>
      <c r="R1303" s="1" t="s">
        <v>6419</v>
      </c>
      <c r="S1303" s="1" t="str">
        <f t="shared" si="41"/>
        <v>VELASQUEZ MARONA, JUANA DINA</v>
      </c>
      <c r="T1303" s="1" t="s">
        <v>63</v>
      </c>
      <c r="U1303" s="1" t="s">
        <v>39</v>
      </c>
      <c r="V1303" s="1" t="s">
        <v>171</v>
      </c>
      <c r="W1303" s="1" t="s">
        <v>6420</v>
      </c>
      <c r="X1303" s="3">
        <v>25496</v>
      </c>
      <c r="Y1303" s="1" t="s">
        <v>6421</v>
      </c>
      <c r="Z1303" s="3">
        <v>42779</v>
      </c>
      <c r="AA1303" s="3">
        <v>44239</v>
      </c>
      <c r="AB1303" s="1" t="s">
        <v>127</v>
      </c>
      <c r="AC1303" s="1" t="s">
        <v>42</v>
      </c>
      <c r="AD1303" s="1" t="s">
        <v>43</v>
      </c>
    </row>
    <row r="1304" spans="1:30" x14ac:dyDescent="0.2">
      <c r="A1304" s="1" t="str">
        <f t="shared" si="40"/>
        <v>1112214711E2</v>
      </c>
      <c r="B1304" s="1" t="s">
        <v>409</v>
      </c>
      <c r="C1304" s="1" t="s">
        <v>29</v>
      </c>
      <c r="D1304" s="1" t="s">
        <v>30</v>
      </c>
      <c r="E1304" s="1" t="s">
        <v>426</v>
      </c>
      <c r="F1304" s="1" t="s">
        <v>6415</v>
      </c>
      <c r="G1304" s="1" t="s">
        <v>6416</v>
      </c>
      <c r="H1304" s="1" t="s">
        <v>1183</v>
      </c>
      <c r="I1304" s="1" t="s">
        <v>6417</v>
      </c>
      <c r="J1304" s="1" t="s">
        <v>6422</v>
      </c>
      <c r="K1304" s="1" t="s">
        <v>32</v>
      </c>
      <c r="L1304" s="1" t="s">
        <v>32</v>
      </c>
      <c r="M1304" s="1" t="s">
        <v>45</v>
      </c>
      <c r="N1304" s="1" t="s">
        <v>46</v>
      </c>
      <c r="O1304" s="1" t="s">
        <v>6423</v>
      </c>
      <c r="P1304" s="1" t="s">
        <v>247</v>
      </c>
      <c r="Q1304" s="1" t="s">
        <v>140</v>
      </c>
      <c r="R1304" s="1" t="s">
        <v>6424</v>
      </c>
      <c r="S1304" s="1" t="str">
        <f t="shared" si="41"/>
        <v>NAVARRO VELASQUEZ, FRANCISCO ALEJANDRO</v>
      </c>
      <c r="T1304" s="1" t="s">
        <v>55</v>
      </c>
      <c r="U1304" s="1" t="s">
        <v>51</v>
      </c>
      <c r="V1304" s="1" t="s">
        <v>52</v>
      </c>
      <c r="W1304" s="1" t="s">
        <v>6425</v>
      </c>
      <c r="X1304" s="3">
        <v>22176</v>
      </c>
      <c r="Y1304" s="1" t="s">
        <v>6426</v>
      </c>
      <c r="Z1304" s="3">
        <v>42430</v>
      </c>
      <c r="AB1304" s="1" t="s">
        <v>41</v>
      </c>
      <c r="AC1304" s="1" t="s">
        <v>42</v>
      </c>
      <c r="AD1304" s="1" t="s">
        <v>43</v>
      </c>
    </row>
    <row r="1305" spans="1:30" x14ac:dyDescent="0.2">
      <c r="A1305" s="1" t="str">
        <f t="shared" si="40"/>
        <v>1112214711E3</v>
      </c>
      <c r="B1305" s="1" t="s">
        <v>409</v>
      </c>
      <c r="C1305" s="1" t="s">
        <v>29</v>
      </c>
      <c r="D1305" s="1" t="s">
        <v>30</v>
      </c>
      <c r="E1305" s="1" t="s">
        <v>426</v>
      </c>
      <c r="F1305" s="1" t="s">
        <v>6415</v>
      </c>
      <c r="G1305" s="1" t="s">
        <v>6416</v>
      </c>
      <c r="H1305" s="1" t="s">
        <v>1183</v>
      </c>
      <c r="I1305" s="1" t="s">
        <v>6417</v>
      </c>
      <c r="J1305" s="1" t="s">
        <v>6427</v>
      </c>
      <c r="K1305" s="1" t="s">
        <v>32</v>
      </c>
      <c r="L1305" s="1" t="s">
        <v>32</v>
      </c>
      <c r="M1305" s="1" t="s">
        <v>45</v>
      </c>
      <c r="N1305" s="1" t="s">
        <v>46</v>
      </c>
      <c r="O1305" s="1" t="s">
        <v>6428</v>
      </c>
      <c r="P1305" s="1" t="s">
        <v>114</v>
      </c>
      <c r="Q1305" s="1" t="s">
        <v>136</v>
      </c>
      <c r="R1305" s="1" t="s">
        <v>6429</v>
      </c>
      <c r="S1305" s="1" t="str">
        <f t="shared" si="41"/>
        <v>MAMANI ZENTENO, MAXIMO PRIMITIVO</v>
      </c>
      <c r="T1305" s="1" t="s">
        <v>55</v>
      </c>
      <c r="U1305" s="1" t="s">
        <v>51</v>
      </c>
      <c r="V1305" s="1" t="s">
        <v>52</v>
      </c>
      <c r="W1305" s="1" t="s">
        <v>6430</v>
      </c>
      <c r="X1305" s="3">
        <v>22387</v>
      </c>
      <c r="Y1305" s="1" t="s">
        <v>6431</v>
      </c>
      <c r="Z1305" s="3">
        <v>41701</v>
      </c>
      <c r="AA1305" s="3">
        <v>42004</v>
      </c>
      <c r="AB1305" s="1" t="s">
        <v>41</v>
      </c>
      <c r="AC1305" s="1" t="s">
        <v>42</v>
      </c>
      <c r="AD1305" s="1" t="s">
        <v>43</v>
      </c>
    </row>
    <row r="1306" spans="1:30" x14ac:dyDescent="0.2">
      <c r="A1306" s="1" t="str">
        <f t="shared" si="40"/>
        <v>1112214711E4</v>
      </c>
      <c r="B1306" s="1" t="s">
        <v>409</v>
      </c>
      <c r="C1306" s="1" t="s">
        <v>29</v>
      </c>
      <c r="D1306" s="1" t="s">
        <v>30</v>
      </c>
      <c r="E1306" s="1" t="s">
        <v>426</v>
      </c>
      <c r="F1306" s="1" t="s">
        <v>6415</v>
      </c>
      <c r="G1306" s="1" t="s">
        <v>6416</v>
      </c>
      <c r="H1306" s="1" t="s">
        <v>1183</v>
      </c>
      <c r="I1306" s="1" t="s">
        <v>6417</v>
      </c>
      <c r="J1306" s="1" t="s">
        <v>6432</v>
      </c>
      <c r="K1306" s="1" t="s">
        <v>32</v>
      </c>
      <c r="L1306" s="1" t="s">
        <v>32</v>
      </c>
      <c r="M1306" s="1" t="s">
        <v>45</v>
      </c>
      <c r="N1306" s="1" t="s">
        <v>46</v>
      </c>
      <c r="O1306" s="1" t="s">
        <v>6433</v>
      </c>
      <c r="P1306" s="1" t="s">
        <v>342</v>
      </c>
      <c r="Q1306" s="1" t="s">
        <v>466</v>
      </c>
      <c r="R1306" s="1" t="s">
        <v>5115</v>
      </c>
      <c r="S1306" s="1" t="str">
        <f t="shared" si="41"/>
        <v>CALISAYA CUTIMBO, SABINO</v>
      </c>
      <c r="T1306" s="1" t="s">
        <v>50</v>
      </c>
      <c r="U1306" s="1" t="s">
        <v>51</v>
      </c>
      <c r="V1306" s="1" t="s">
        <v>52</v>
      </c>
      <c r="W1306" s="1" t="s">
        <v>6434</v>
      </c>
      <c r="X1306" s="3">
        <v>18928</v>
      </c>
      <c r="Y1306" s="1" t="s">
        <v>6435</v>
      </c>
      <c r="AB1306" s="1" t="s">
        <v>41</v>
      </c>
      <c r="AC1306" s="1" t="s">
        <v>42</v>
      </c>
      <c r="AD1306" s="1" t="s">
        <v>43</v>
      </c>
    </row>
    <row r="1307" spans="1:30" x14ac:dyDescent="0.2">
      <c r="A1307" s="1" t="str">
        <f t="shared" si="40"/>
        <v>1112214711E5</v>
      </c>
      <c r="B1307" s="1" t="s">
        <v>409</v>
      </c>
      <c r="C1307" s="1" t="s">
        <v>29</v>
      </c>
      <c r="D1307" s="1" t="s">
        <v>30</v>
      </c>
      <c r="E1307" s="1" t="s">
        <v>426</v>
      </c>
      <c r="F1307" s="1" t="s">
        <v>6415</v>
      </c>
      <c r="G1307" s="1" t="s">
        <v>6416</v>
      </c>
      <c r="H1307" s="1" t="s">
        <v>1183</v>
      </c>
      <c r="I1307" s="1" t="s">
        <v>6417</v>
      </c>
      <c r="J1307" s="1" t="s">
        <v>6436</v>
      </c>
      <c r="K1307" s="1" t="s">
        <v>32</v>
      </c>
      <c r="L1307" s="1" t="s">
        <v>32</v>
      </c>
      <c r="M1307" s="1" t="s">
        <v>45</v>
      </c>
      <c r="N1307" s="1" t="s">
        <v>46</v>
      </c>
      <c r="O1307" s="1" t="s">
        <v>6437</v>
      </c>
      <c r="P1307" s="1" t="s">
        <v>1148</v>
      </c>
      <c r="Q1307" s="1" t="s">
        <v>82</v>
      </c>
      <c r="R1307" s="1" t="s">
        <v>6438</v>
      </c>
      <c r="S1307" s="1" t="str">
        <f t="shared" si="41"/>
        <v>CHECCA QUISPE, MATEO MELECIO</v>
      </c>
      <c r="T1307" s="1" t="s">
        <v>63</v>
      </c>
      <c r="U1307" s="1" t="s">
        <v>51</v>
      </c>
      <c r="V1307" s="1" t="s">
        <v>52</v>
      </c>
      <c r="W1307" s="1" t="s">
        <v>6439</v>
      </c>
      <c r="X1307" s="3">
        <v>22180</v>
      </c>
      <c r="Y1307" s="1" t="s">
        <v>6440</v>
      </c>
      <c r="Z1307" s="3">
        <v>42373</v>
      </c>
      <c r="AA1307" s="3">
        <v>42735</v>
      </c>
      <c r="AB1307" s="1" t="s">
        <v>41</v>
      </c>
      <c r="AC1307" s="1" t="s">
        <v>42</v>
      </c>
      <c r="AD1307" s="1" t="s">
        <v>43</v>
      </c>
    </row>
    <row r="1308" spans="1:30" x14ac:dyDescent="0.2">
      <c r="A1308" s="1" t="str">
        <f t="shared" si="40"/>
        <v>1112214711E6</v>
      </c>
      <c r="B1308" s="1" t="s">
        <v>409</v>
      </c>
      <c r="C1308" s="1" t="s">
        <v>29</v>
      </c>
      <c r="D1308" s="1" t="s">
        <v>30</v>
      </c>
      <c r="E1308" s="1" t="s">
        <v>426</v>
      </c>
      <c r="F1308" s="1" t="s">
        <v>6415</v>
      </c>
      <c r="G1308" s="1" t="s">
        <v>6416</v>
      </c>
      <c r="H1308" s="1" t="s">
        <v>1183</v>
      </c>
      <c r="I1308" s="1" t="s">
        <v>6417</v>
      </c>
      <c r="J1308" s="1" t="s">
        <v>6441</v>
      </c>
      <c r="K1308" s="1" t="s">
        <v>32</v>
      </c>
      <c r="L1308" s="1" t="s">
        <v>32</v>
      </c>
      <c r="M1308" s="1" t="s">
        <v>45</v>
      </c>
      <c r="N1308" s="1" t="s">
        <v>46</v>
      </c>
      <c r="O1308" s="1" t="s">
        <v>122</v>
      </c>
      <c r="P1308" s="1" t="s">
        <v>5647</v>
      </c>
      <c r="Q1308" s="1" t="s">
        <v>6442</v>
      </c>
      <c r="R1308" s="1" t="s">
        <v>289</v>
      </c>
      <c r="S1308" s="1" t="str">
        <f t="shared" si="41"/>
        <v>OLIVA TARAPA, PEDRO</v>
      </c>
      <c r="T1308" s="1" t="s">
        <v>55</v>
      </c>
      <c r="U1308" s="1" t="s">
        <v>51</v>
      </c>
      <c r="V1308" s="1" t="s">
        <v>52</v>
      </c>
      <c r="W1308" s="1" t="s">
        <v>6443</v>
      </c>
      <c r="X1308" s="3">
        <v>19418</v>
      </c>
      <c r="Y1308" s="1" t="s">
        <v>6444</v>
      </c>
      <c r="AB1308" s="1" t="s">
        <v>41</v>
      </c>
      <c r="AC1308" s="1" t="s">
        <v>42</v>
      </c>
      <c r="AD1308" s="1" t="s">
        <v>43</v>
      </c>
    </row>
    <row r="1309" spans="1:30" x14ac:dyDescent="0.2">
      <c r="A1309" s="1" t="str">
        <f t="shared" si="40"/>
        <v>1112214711E7</v>
      </c>
      <c r="B1309" s="1" t="s">
        <v>409</v>
      </c>
      <c r="C1309" s="1" t="s">
        <v>29</v>
      </c>
      <c r="D1309" s="1" t="s">
        <v>30</v>
      </c>
      <c r="E1309" s="1" t="s">
        <v>426</v>
      </c>
      <c r="F1309" s="1" t="s">
        <v>6415</v>
      </c>
      <c r="G1309" s="1" t="s">
        <v>6416</v>
      </c>
      <c r="H1309" s="1" t="s">
        <v>1183</v>
      </c>
      <c r="I1309" s="1" t="s">
        <v>6417</v>
      </c>
      <c r="J1309" s="1" t="s">
        <v>6445</v>
      </c>
      <c r="K1309" s="1" t="s">
        <v>32</v>
      </c>
      <c r="L1309" s="1" t="s">
        <v>32</v>
      </c>
      <c r="M1309" s="1" t="s">
        <v>45</v>
      </c>
      <c r="N1309" s="1" t="s">
        <v>46</v>
      </c>
      <c r="O1309" s="1" t="s">
        <v>6446</v>
      </c>
      <c r="P1309" s="1" t="s">
        <v>6447</v>
      </c>
      <c r="Q1309" s="1" t="s">
        <v>686</v>
      </c>
      <c r="R1309" s="1" t="s">
        <v>6448</v>
      </c>
      <c r="S1309" s="1" t="str">
        <f t="shared" si="41"/>
        <v>MORANN PERCA, MAGUIN</v>
      </c>
      <c r="T1309" s="1" t="s">
        <v>38</v>
      </c>
      <c r="U1309" s="1" t="s">
        <v>51</v>
      </c>
      <c r="V1309" s="1" t="s">
        <v>52</v>
      </c>
      <c r="W1309" s="1" t="s">
        <v>6449</v>
      </c>
      <c r="X1309" s="3">
        <v>25434</v>
      </c>
      <c r="Y1309" s="1" t="s">
        <v>6450</v>
      </c>
      <c r="Z1309" s="3">
        <v>42430</v>
      </c>
      <c r="AB1309" s="1" t="s">
        <v>41</v>
      </c>
      <c r="AC1309" s="1" t="s">
        <v>42</v>
      </c>
      <c r="AD1309" s="1" t="s">
        <v>43</v>
      </c>
    </row>
    <row r="1310" spans="1:30" x14ac:dyDescent="0.2">
      <c r="A1310" s="1" t="str">
        <f t="shared" si="40"/>
        <v>1112214711E8</v>
      </c>
      <c r="B1310" s="1" t="s">
        <v>409</v>
      </c>
      <c r="C1310" s="1" t="s">
        <v>29</v>
      </c>
      <c r="D1310" s="1" t="s">
        <v>30</v>
      </c>
      <c r="E1310" s="1" t="s">
        <v>426</v>
      </c>
      <c r="F1310" s="1" t="s">
        <v>6415</v>
      </c>
      <c r="G1310" s="1" t="s">
        <v>6416</v>
      </c>
      <c r="H1310" s="1" t="s">
        <v>1183</v>
      </c>
      <c r="I1310" s="1" t="s">
        <v>6417</v>
      </c>
      <c r="J1310" s="1" t="s">
        <v>6451</v>
      </c>
      <c r="K1310" s="1" t="s">
        <v>32</v>
      </c>
      <c r="L1310" s="1" t="s">
        <v>32</v>
      </c>
      <c r="M1310" s="1" t="s">
        <v>45</v>
      </c>
      <c r="N1310" s="1" t="s">
        <v>46</v>
      </c>
      <c r="O1310" s="1" t="s">
        <v>6452</v>
      </c>
      <c r="P1310" s="1" t="s">
        <v>488</v>
      </c>
      <c r="Q1310" s="1" t="s">
        <v>1149</v>
      </c>
      <c r="R1310" s="1" t="s">
        <v>6453</v>
      </c>
      <c r="S1310" s="1" t="str">
        <f t="shared" si="41"/>
        <v>GODOY AVALOS, CARINT JUNETT</v>
      </c>
      <c r="T1310" s="1" t="s">
        <v>55</v>
      </c>
      <c r="U1310" s="1" t="s">
        <v>51</v>
      </c>
      <c r="V1310" s="1" t="s">
        <v>52</v>
      </c>
      <c r="W1310" s="1" t="s">
        <v>6454</v>
      </c>
      <c r="X1310" s="3">
        <v>27357</v>
      </c>
      <c r="Y1310" s="1" t="s">
        <v>6455</v>
      </c>
      <c r="Z1310" s="3">
        <v>42430</v>
      </c>
      <c r="AB1310" s="1" t="s">
        <v>41</v>
      </c>
      <c r="AC1310" s="1" t="s">
        <v>42</v>
      </c>
      <c r="AD1310" s="1" t="s">
        <v>43</v>
      </c>
    </row>
    <row r="1311" spans="1:30" x14ac:dyDescent="0.2">
      <c r="A1311" s="1" t="str">
        <f t="shared" si="40"/>
        <v>1162114491E1</v>
      </c>
      <c r="B1311" s="1" t="s">
        <v>409</v>
      </c>
      <c r="C1311" s="1" t="s">
        <v>29</v>
      </c>
      <c r="D1311" s="1" t="s">
        <v>30</v>
      </c>
      <c r="E1311" s="1" t="s">
        <v>426</v>
      </c>
      <c r="F1311" s="1" t="s">
        <v>6415</v>
      </c>
      <c r="G1311" s="1" t="s">
        <v>6416</v>
      </c>
      <c r="H1311" s="1" t="s">
        <v>1183</v>
      </c>
      <c r="I1311" s="1" t="s">
        <v>6417</v>
      </c>
      <c r="J1311" s="1" t="s">
        <v>6456</v>
      </c>
      <c r="K1311" s="1" t="s">
        <v>32</v>
      </c>
      <c r="L1311" s="1" t="s">
        <v>32</v>
      </c>
      <c r="M1311" s="1" t="s">
        <v>45</v>
      </c>
      <c r="N1311" s="1" t="s">
        <v>46</v>
      </c>
      <c r="O1311" s="1" t="s">
        <v>6457</v>
      </c>
      <c r="P1311" s="1" t="s">
        <v>343</v>
      </c>
      <c r="Q1311" s="1" t="s">
        <v>233</v>
      </c>
      <c r="R1311" s="1" t="s">
        <v>6458</v>
      </c>
      <c r="S1311" s="1" t="str">
        <f t="shared" si="41"/>
        <v>VARGAS CASTILLO, JUAN WASHINGTON</v>
      </c>
      <c r="T1311" s="1" t="s">
        <v>63</v>
      </c>
      <c r="U1311" s="1" t="s">
        <v>51</v>
      </c>
      <c r="V1311" s="1" t="s">
        <v>52</v>
      </c>
      <c r="W1311" s="1" t="s">
        <v>6459</v>
      </c>
      <c r="X1311" s="3">
        <v>26612</v>
      </c>
      <c r="Y1311" s="1" t="s">
        <v>6460</v>
      </c>
      <c r="AB1311" s="1" t="s">
        <v>41</v>
      </c>
      <c r="AC1311" s="1" t="s">
        <v>42</v>
      </c>
      <c r="AD1311" s="1" t="s">
        <v>43</v>
      </c>
    </row>
    <row r="1312" spans="1:30" x14ac:dyDescent="0.2">
      <c r="A1312" s="1" t="str">
        <f t="shared" si="40"/>
        <v>1162114821E2</v>
      </c>
      <c r="B1312" s="1" t="s">
        <v>409</v>
      </c>
      <c r="C1312" s="1" t="s">
        <v>29</v>
      </c>
      <c r="D1312" s="1" t="s">
        <v>30</v>
      </c>
      <c r="E1312" s="1" t="s">
        <v>400</v>
      </c>
      <c r="F1312" s="1" t="s">
        <v>6461</v>
      </c>
      <c r="G1312" s="1" t="s">
        <v>6462</v>
      </c>
      <c r="H1312" s="1" t="s">
        <v>1183</v>
      </c>
      <c r="I1312" s="1" t="s">
        <v>6463</v>
      </c>
      <c r="J1312" s="1" t="s">
        <v>6464</v>
      </c>
      <c r="K1312" s="1" t="s">
        <v>32</v>
      </c>
      <c r="L1312" s="1" t="s">
        <v>33</v>
      </c>
      <c r="M1312" s="1" t="s">
        <v>34</v>
      </c>
      <c r="N1312" s="1" t="s">
        <v>35</v>
      </c>
      <c r="O1312" s="1" t="s">
        <v>6465</v>
      </c>
      <c r="P1312" s="1" t="s">
        <v>272</v>
      </c>
      <c r="Q1312" s="1" t="s">
        <v>105</v>
      </c>
      <c r="R1312" s="1" t="s">
        <v>6466</v>
      </c>
      <c r="S1312" s="1" t="str">
        <f t="shared" si="41"/>
        <v>SALAS COLQUE, ROXANA MARISOL</v>
      </c>
      <c r="T1312" s="1" t="s">
        <v>63</v>
      </c>
      <c r="U1312" s="1" t="s">
        <v>39</v>
      </c>
      <c r="V1312" s="1" t="s">
        <v>112</v>
      </c>
      <c r="W1312" s="1" t="s">
        <v>6467</v>
      </c>
      <c r="X1312" s="3">
        <v>25569</v>
      </c>
      <c r="Y1312" s="1" t="s">
        <v>6468</v>
      </c>
      <c r="Z1312" s="3">
        <v>42064</v>
      </c>
      <c r="AA1312" s="3">
        <v>43524</v>
      </c>
      <c r="AB1312" s="1" t="s">
        <v>41</v>
      </c>
      <c r="AC1312" s="1" t="s">
        <v>42</v>
      </c>
      <c r="AD1312" s="1" t="s">
        <v>43</v>
      </c>
    </row>
    <row r="1313" spans="1:30" x14ac:dyDescent="0.2">
      <c r="A1313" s="1" t="str">
        <f t="shared" si="40"/>
        <v>1162114811E0</v>
      </c>
      <c r="B1313" s="1" t="s">
        <v>409</v>
      </c>
      <c r="C1313" s="1" t="s">
        <v>29</v>
      </c>
      <c r="D1313" s="1" t="s">
        <v>30</v>
      </c>
      <c r="E1313" s="1" t="s">
        <v>400</v>
      </c>
      <c r="F1313" s="1" t="s">
        <v>6461</v>
      </c>
      <c r="G1313" s="1" t="s">
        <v>6462</v>
      </c>
      <c r="H1313" s="1" t="s">
        <v>1183</v>
      </c>
      <c r="I1313" s="1" t="s">
        <v>6463</v>
      </c>
      <c r="J1313" s="1" t="s">
        <v>6469</v>
      </c>
      <c r="K1313" s="1" t="s">
        <v>32</v>
      </c>
      <c r="L1313" s="1" t="s">
        <v>32</v>
      </c>
      <c r="M1313" s="1" t="s">
        <v>45</v>
      </c>
      <c r="N1313" s="1" t="s">
        <v>46</v>
      </c>
      <c r="O1313" s="1" t="s">
        <v>6470</v>
      </c>
      <c r="P1313" s="1" t="s">
        <v>174</v>
      </c>
      <c r="Q1313" s="1" t="s">
        <v>503</v>
      </c>
      <c r="R1313" s="1" t="s">
        <v>6471</v>
      </c>
      <c r="S1313" s="1" t="str">
        <f t="shared" si="41"/>
        <v>CORTEZ SEGALES, EZEQUIEL</v>
      </c>
      <c r="T1313" s="1" t="s">
        <v>50</v>
      </c>
      <c r="U1313" s="1" t="s">
        <v>51</v>
      </c>
      <c r="V1313" s="1" t="s">
        <v>52</v>
      </c>
      <c r="W1313" s="1" t="s">
        <v>6472</v>
      </c>
      <c r="X1313" s="3">
        <v>21656</v>
      </c>
      <c r="Y1313" s="1" t="s">
        <v>6473</v>
      </c>
      <c r="AB1313" s="1" t="s">
        <v>41</v>
      </c>
      <c r="AC1313" s="1" t="s">
        <v>42</v>
      </c>
      <c r="AD1313" s="1" t="s">
        <v>43</v>
      </c>
    </row>
    <row r="1314" spans="1:30" x14ac:dyDescent="0.2">
      <c r="A1314" s="1" t="str">
        <f t="shared" si="40"/>
        <v>1162114811E2</v>
      </c>
      <c r="B1314" s="1" t="s">
        <v>409</v>
      </c>
      <c r="C1314" s="1" t="s">
        <v>29</v>
      </c>
      <c r="D1314" s="1" t="s">
        <v>30</v>
      </c>
      <c r="E1314" s="1" t="s">
        <v>400</v>
      </c>
      <c r="F1314" s="1" t="s">
        <v>6461</v>
      </c>
      <c r="G1314" s="1" t="s">
        <v>6462</v>
      </c>
      <c r="H1314" s="1" t="s">
        <v>1183</v>
      </c>
      <c r="I1314" s="1" t="s">
        <v>6463</v>
      </c>
      <c r="J1314" s="1" t="s">
        <v>6474</v>
      </c>
      <c r="K1314" s="1" t="s">
        <v>32</v>
      </c>
      <c r="L1314" s="1" t="s">
        <v>32</v>
      </c>
      <c r="M1314" s="1" t="s">
        <v>45</v>
      </c>
      <c r="N1314" s="1" t="s">
        <v>46</v>
      </c>
      <c r="O1314" s="1" t="s">
        <v>56</v>
      </c>
      <c r="P1314" s="1" t="s">
        <v>475</v>
      </c>
      <c r="Q1314" s="1" t="s">
        <v>82</v>
      </c>
      <c r="R1314" s="1" t="s">
        <v>6475</v>
      </c>
      <c r="S1314" s="1" t="str">
        <f t="shared" si="41"/>
        <v>ALBERTO QUISPE, EDGAR ROMULO</v>
      </c>
      <c r="T1314" s="1" t="s">
        <v>55</v>
      </c>
      <c r="U1314" s="1" t="s">
        <v>51</v>
      </c>
      <c r="V1314" s="1" t="s">
        <v>52</v>
      </c>
      <c r="W1314" s="1" t="s">
        <v>6476</v>
      </c>
      <c r="X1314" s="3">
        <v>23627</v>
      </c>
      <c r="Y1314" s="1" t="s">
        <v>6477</v>
      </c>
      <c r="AB1314" s="1" t="s">
        <v>41</v>
      </c>
      <c r="AC1314" s="1" t="s">
        <v>42</v>
      </c>
      <c r="AD1314" s="1" t="s">
        <v>43</v>
      </c>
    </row>
    <row r="1315" spans="1:30" x14ac:dyDescent="0.2">
      <c r="A1315" s="1" t="str">
        <f t="shared" si="40"/>
        <v>1162114811E5</v>
      </c>
      <c r="B1315" s="1" t="s">
        <v>409</v>
      </c>
      <c r="C1315" s="1" t="s">
        <v>29</v>
      </c>
      <c r="D1315" s="1" t="s">
        <v>30</v>
      </c>
      <c r="E1315" s="1" t="s">
        <v>400</v>
      </c>
      <c r="F1315" s="1" t="s">
        <v>6461</v>
      </c>
      <c r="G1315" s="1" t="s">
        <v>6462</v>
      </c>
      <c r="H1315" s="1" t="s">
        <v>1183</v>
      </c>
      <c r="I1315" s="1" t="s">
        <v>6463</v>
      </c>
      <c r="J1315" s="1" t="s">
        <v>6478</v>
      </c>
      <c r="K1315" s="1" t="s">
        <v>32</v>
      </c>
      <c r="L1315" s="1" t="s">
        <v>32</v>
      </c>
      <c r="M1315" s="1" t="s">
        <v>45</v>
      </c>
      <c r="N1315" s="1" t="s">
        <v>46</v>
      </c>
      <c r="O1315" s="1" t="s">
        <v>6479</v>
      </c>
      <c r="P1315" s="1" t="s">
        <v>538</v>
      </c>
      <c r="Q1315" s="1" t="s">
        <v>114</v>
      </c>
      <c r="R1315" s="1" t="s">
        <v>6480</v>
      </c>
      <c r="S1315" s="1" t="str">
        <f t="shared" si="41"/>
        <v>SAGUA MAMANI, VICTOR GABRIEL</v>
      </c>
      <c r="T1315" s="1" t="s">
        <v>50</v>
      </c>
      <c r="U1315" s="1" t="s">
        <v>51</v>
      </c>
      <c r="V1315" s="1" t="s">
        <v>52</v>
      </c>
      <c r="W1315" s="1" t="s">
        <v>6481</v>
      </c>
      <c r="X1315" s="3">
        <v>19442</v>
      </c>
      <c r="Y1315" s="1" t="s">
        <v>6482</v>
      </c>
      <c r="Z1315" s="3">
        <v>41701</v>
      </c>
      <c r="AA1315" s="3">
        <v>42004</v>
      </c>
      <c r="AB1315" s="1" t="s">
        <v>41</v>
      </c>
      <c r="AC1315" s="1" t="s">
        <v>42</v>
      </c>
      <c r="AD1315" s="1" t="s">
        <v>43</v>
      </c>
    </row>
    <row r="1316" spans="1:30" x14ac:dyDescent="0.2">
      <c r="A1316" s="1" t="str">
        <f t="shared" si="40"/>
        <v>1162114811E6</v>
      </c>
      <c r="B1316" s="1" t="s">
        <v>409</v>
      </c>
      <c r="C1316" s="1" t="s">
        <v>29</v>
      </c>
      <c r="D1316" s="1" t="s">
        <v>30</v>
      </c>
      <c r="E1316" s="1" t="s">
        <v>400</v>
      </c>
      <c r="F1316" s="1" t="s">
        <v>6461</v>
      </c>
      <c r="G1316" s="1" t="s">
        <v>6462</v>
      </c>
      <c r="H1316" s="1" t="s">
        <v>1183</v>
      </c>
      <c r="I1316" s="1" t="s">
        <v>6463</v>
      </c>
      <c r="J1316" s="1" t="s">
        <v>6483</v>
      </c>
      <c r="K1316" s="1" t="s">
        <v>32</v>
      </c>
      <c r="L1316" s="1" t="s">
        <v>32</v>
      </c>
      <c r="M1316" s="1" t="s">
        <v>45</v>
      </c>
      <c r="N1316" s="1" t="s">
        <v>66</v>
      </c>
      <c r="O1316" s="1" t="s">
        <v>6484</v>
      </c>
      <c r="P1316" s="1" t="s">
        <v>161</v>
      </c>
      <c r="Q1316" s="1" t="s">
        <v>114</v>
      </c>
      <c r="R1316" s="1" t="s">
        <v>757</v>
      </c>
      <c r="S1316" s="1" t="str">
        <f t="shared" si="41"/>
        <v>RAMOS MAMANI, MARYLU</v>
      </c>
      <c r="T1316" s="1" t="s">
        <v>69</v>
      </c>
      <c r="U1316" s="1" t="s">
        <v>51</v>
      </c>
      <c r="V1316" s="1" t="s">
        <v>52</v>
      </c>
      <c r="W1316" s="1" t="s">
        <v>6485</v>
      </c>
      <c r="X1316" s="3">
        <v>26715</v>
      </c>
      <c r="Y1316" s="1" t="s">
        <v>6486</v>
      </c>
      <c r="Z1316" s="3">
        <v>42795</v>
      </c>
      <c r="AA1316" s="3">
        <v>43100</v>
      </c>
      <c r="AB1316" s="1" t="s">
        <v>41</v>
      </c>
      <c r="AC1316" s="1" t="s">
        <v>71</v>
      </c>
      <c r="AD1316" s="1" t="s">
        <v>43</v>
      </c>
    </row>
    <row r="1317" spans="1:30" x14ac:dyDescent="0.2">
      <c r="A1317" s="1" t="str">
        <f t="shared" si="40"/>
        <v>1162114811E7</v>
      </c>
      <c r="B1317" s="1" t="s">
        <v>409</v>
      </c>
      <c r="C1317" s="1" t="s">
        <v>29</v>
      </c>
      <c r="D1317" s="1" t="s">
        <v>30</v>
      </c>
      <c r="E1317" s="1" t="s">
        <v>400</v>
      </c>
      <c r="F1317" s="1" t="s">
        <v>6461</v>
      </c>
      <c r="G1317" s="1" t="s">
        <v>6462</v>
      </c>
      <c r="H1317" s="1" t="s">
        <v>1183</v>
      </c>
      <c r="I1317" s="1" t="s">
        <v>6463</v>
      </c>
      <c r="J1317" s="1" t="s">
        <v>6487</v>
      </c>
      <c r="K1317" s="1" t="s">
        <v>32</v>
      </c>
      <c r="L1317" s="1" t="s">
        <v>32</v>
      </c>
      <c r="M1317" s="1" t="s">
        <v>45</v>
      </c>
      <c r="N1317" s="1" t="s">
        <v>66</v>
      </c>
      <c r="O1317" s="1" t="s">
        <v>6488</v>
      </c>
      <c r="P1317" s="1" t="s">
        <v>376</v>
      </c>
      <c r="Q1317" s="1" t="s">
        <v>114</v>
      </c>
      <c r="R1317" s="1" t="s">
        <v>993</v>
      </c>
      <c r="S1317" s="1" t="str">
        <f t="shared" si="41"/>
        <v>PACHO MAMANI, ALFREDO</v>
      </c>
      <c r="T1317" s="1" t="s">
        <v>69</v>
      </c>
      <c r="U1317" s="1" t="s">
        <v>51</v>
      </c>
      <c r="V1317" s="1" t="s">
        <v>52</v>
      </c>
      <c r="W1317" s="1" t="s">
        <v>6489</v>
      </c>
      <c r="X1317" s="3">
        <v>27469</v>
      </c>
      <c r="Y1317" s="1" t="s">
        <v>6490</v>
      </c>
      <c r="Z1317" s="3">
        <v>42795</v>
      </c>
      <c r="AA1317" s="3">
        <v>43100</v>
      </c>
      <c r="AB1317" s="1" t="s">
        <v>41</v>
      </c>
      <c r="AC1317" s="1" t="s">
        <v>71</v>
      </c>
      <c r="AD1317" s="1" t="s">
        <v>43</v>
      </c>
    </row>
    <row r="1318" spans="1:30" x14ac:dyDescent="0.2">
      <c r="A1318" s="1" t="str">
        <f t="shared" si="40"/>
        <v>1162114821E3</v>
      </c>
      <c r="B1318" s="1" t="s">
        <v>409</v>
      </c>
      <c r="C1318" s="1" t="s">
        <v>29</v>
      </c>
      <c r="D1318" s="1" t="s">
        <v>30</v>
      </c>
      <c r="E1318" s="1" t="s">
        <v>400</v>
      </c>
      <c r="F1318" s="1" t="s">
        <v>6461</v>
      </c>
      <c r="G1318" s="1" t="s">
        <v>6462</v>
      </c>
      <c r="H1318" s="1" t="s">
        <v>1183</v>
      </c>
      <c r="I1318" s="1" t="s">
        <v>6463</v>
      </c>
      <c r="J1318" s="1" t="s">
        <v>6491</v>
      </c>
      <c r="K1318" s="1" t="s">
        <v>32</v>
      </c>
      <c r="L1318" s="1" t="s">
        <v>32</v>
      </c>
      <c r="M1318" s="1" t="s">
        <v>45</v>
      </c>
      <c r="N1318" s="1" t="s">
        <v>46</v>
      </c>
      <c r="O1318" s="1" t="s">
        <v>6492</v>
      </c>
      <c r="P1318" s="1" t="s">
        <v>361</v>
      </c>
      <c r="Q1318" s="1" t="s">
        <v>361</v>
      </c>
      <c r="R1318" s="1" t="s">
        <v>6493</v>
      </c>
      <c r="S1318" s="1" t="str">
        <f t="shared" si="41"/>
        <v>QUENTA QUENTA, AMPARO GILBERTO</v>
      </c>
      <c r="T1318" s="1" t="s">
        <v>50</v>
      </c>
      <c r="U1318" s="1" t="s">
        <v>51</v>
      </c>
      <c r="V1318" s="1" t="s">
        <v>52</v>
      </c>
      <c r="W1318" s="1" t="s">
        <v>6494</v>
      </c>
      <c r="X1318" s="3">
        <v>26967</v>
      </c>
      <c r="Y1318" s="1" t="s">
        <v>6495</v>
      </c>
      <c r="AB1318" s="1" t="s">
        <v>41</v>
      </c>
      <c r="AC1318" s="1" t="s">
        <v>42</v>
      </c>
      <c r="AD1318" s="1" t="s">
        <v>43</v>
      </c>
    </row>
    <row r="1319" spans="1:30" x14ac:dyDescent="0.2">
      <c r="A1319" s="1" t="str">
        <f t="shared" si="40"/>
        <v>1162114821E4</v>
      </c>
      <c r="B1319" s="1" t="s">
        <v>409</v>
      </c>
      <c r="C1319" s="1" t="s">
        <v>29</v>
      </c>
      <c r="D1319" s="1" t="s">
        <v>30</v>
      </c>
      <c r="E1319" s="1" t="s">
        <v>400</v>
      </c>
      <c r="F1319" s="1" t="s">
        <v>6461</v>
      </c>
      <c r="G1319" s="1" t="s">
        <v>6462</v>
      </c>
      <c r="H1319" s="1" t="s">
        <v>1183</v>
      </c>
      <c r="I1319" s="1" t="s">
        <v>6463</v>
      </c>
      <c r="J1319" s="1" t="s">
        <v>6496</v>
      </c>
      <c r="K1319" s="1" t="s">
        <v>32</v>
      </c>
      <c r="L1319" s="1" t="s">
        <v>32</v>
      </c>
      <c r="M1319" s="1" t="s">
        <v>45</v>
      </c>
      <c r="N1319" s="1" t="s">
        <v>46</v>
      </c>
      <c r="O1319" s="1" t="s">
        <v>56</v>
      </c>
      <c r="P1319" s="1" t="s">
        <v>343</v>
      </c>
      <c r="Q1319" s="1" t="s">
        <v>6497</v>
      </c>
      <c r="R1319" s="1" t="s">
        <v>1021</v>
      </c>
      <c r="S1319" s="1" t="str">
        <f t="shared" si="41"/>
        <v>VARGAS QUECAÑO, ADRIAN</v>
      </c>
      <c r="T1319" s="1" t="s">
        <v>55</v>
      </c>
      <c r="U1319" s="1" t="s">
        <v>51</v>
      </c>
      <c r="V1319" s="1" t="s">
        <v>52</v>
      </c>
      <c r="W1319" s="1" t="s">
        <v>6498</v>
      </c>
      <c r="X1319" s="3">
        <v>20714</v>
      </c>
      <c r="Y1319" s="1" t="s">
        <v>6499</v>
      </c>
      <c r="AB1319" s="1" t="s">
        <v>41</v>
      </c>
      <c r="AC1319" s="1" t="s">
        <v>42</v>
      </c>
      <c r="AD1319" s="1" t="s">
        <v>43</v>
      </c>
    </row>
    <row r="1320" spans="1:30" x14ac:dyDescent="0.2">
      <c r="A1320" s="1" t="str">
        <f t="shared" si="40"/>
        <v>1162114811E3</v>
      </c>
      <c r="B1320" s="1" t="s">
        <v>409</v>
      </c>
      <c r="C1320" s="1" t="s">
        <v>29</v>
      </c>
      <c r="D1320" s="1" t="s">
        <v>30</v>
      </c>
      <c r="E1320" s="1" t="s">
        <v>400</v>
      </c>
      <c r="F1320" s="1" t="s">
        <v>6461</v>
      </c>
      <c r="G1320" s="1" t="s">
        <v>6462</v>
      </c>
      <c r="H1320" s="1" t="s">
        <v>1183</v>
      </c>
      <c r="I1320" s="1" t="s">
        <v>6463</v>
      </c>
      <c r="J1320" s="1" t="s">
        <v>6500</v>
      </c>
      <c r="K1320" s="1" t="s">
        <v>97</v>
      </c>
      <c r="L1320" s="1" t="s">
        <v>98</v>
      </c>
      <c r="M1320" s="1" t="s">
        <v>99</v>
      </c>
      <c r="N1320" s="1" t="s">
        <v>46</v>
      </c>
      <c r="O1320" s="1" t="s">
        <v>6501</v>
      </c>
      <c r="P1320" s="1" t="s">
        <v>755</v>
      </c>
      <c r="Q1320" s="1" t="s">
        <v>662</v>
      </c>
      <c r="R1320" s="1" t="s">
        <v>6502</v>
      </c>
      <c r="S1320" s="1" t="str">
        <f t="shared" si="41"/>
        <v>ARI YUPANQUI, JUAN RODOLFO</v>
      </c>
      <c r="T1320" s="1" t="s">
        <v>101</v>
      </c>
      <c r="U1320" s="1" t="s">
        <v>39</v>
      </c>
      <c r="V1320" s="1" t="s">
        <v>52</v>
      </c>
      <c r="W1320" s="1" t="s">
        <v>6503</v>
      </c>
      <c r="X1320" s="3">
        <v>23253</v>
      </c>
      <c r="Y1320" s="1" t="s">
        <v>6504</v>
      </c>
      <c r="Z1320" s="3">
        <v>42736</v>
      </c>
      <c r="AB1320" s="1" t="s">
        <v>41</v>
      </c>
      <c r="AC1320" s="1" t="s">
        <v>102</v>
      </c>
      <c r="AD1320" s="1" t="s">
        <v>43</v>
      </c>
    </row>
    <row r="1321" spans="1:30" x14ac:dyDescent="0.2">
      <c r="A1321" s="1" t="str">
        <f t="shared" si="40"/>
        <v>1113114811E9</v>
      </c>
      <c r="B1321" s="1" t="s">
        <v>409</v>
      </c>
      <c r="C1321" s="1" t="s">
        <v>29</v>
      </c>
      <c r="D1321" s="1" t="s">
        <v>30</v>
      </c>
      <c r="E1321" s="1" t="s">
        <v>400</v>
      </c>
      <c r="F1321" s="1" t="s">
        <v>6505</v>
      </c>
      <c r="G1321" s="1" t="s">
        <v>6506</v>
      </c>
      <c r="H1321" s="1" t="s">
        <v>1183</v>
      </c>
      <c r="I1321" s="1" t="s">
        <v>6507</v>
      </c>
      <c r="J1321" s="1" t="s">
        <v>6508</v>
      </c>
      <c r="K1321" s="1" t="s">
        <v>32</v>
      </c>
      <c r="L1321" s="1" t="s">
        <v>33</v>
      </c>
      <c r="M1321" s="1" t="s">
        <v>34</v>
      </c>
      <c r="N1321" s="1" t="s">
        <v>35</v>
      </c>
      <c r="O1321" s="1" t="s">
        <v>6509</v>
      </c>
      <c r="P1321" s="1" t="s">
        <v>271</v>
      </c>
      <c r="Q1321" s="1" t="s">
        <v>82</v>
      </c>
      <c r="R1321" s="1" t="s">
        <v>6510</v>
      </c>
      <c r="S1321" s="1" t="str">
        <f t="shared" si="41"/>
        <v>PUMA QUISPE, ARMANDO GUILLERMO</v>
      </c>
      <c r="T1321" s="1" t="s">
        <v>50</v>
      </c>
      <c r="U1321" s="1" t="s">
        <v>39</v>
      </c>
      <c r="V1321" s="1" t="s">
        <v>112</v>
      </c>
      <c r="W1321" s="1" t="s">
        <v>6511</v>
      </c>
      <c r="X1321" s="3">
        <v>25272</v>
      </c>
      <c r="Y1321" s="1" t="s">
        <v>6512</v>
      </c>
      <c r="Z1321" s="3">
        <v>42064</v>
      </c>
      <c r="AA1321" s="3">
        <v>43524</v>
      </c>
      <c r="AB1321" s="1" t="s">
        <v>41</v>
      </c>
      <c r="AC1321" s="1" t="s">
        <v>42</v>
      </c>
      <c r="AD1321" s="1" t="s">
        <v>43</v>
      </c>
    </row>
    <row r="1322" spans="1:30" x14ac:dyDescent="0.2">
      <c r="A1322" s="1" t="str">
        <f t="shared" si="40"/>
        <v>1113114811E0</v>
      </c>
      <c r="B1322" s="1" t="s">
        <v>409</v>
      </c>
      <c r="C1322" s="1" t="s">
        <v>29</v>
      </c>
      <c r="D1322" s="1" t="s">
        <v>30</v>
      </c>
      <c r="E1322" s="1" t="s">
        <v>400</v>
      </c>
      <c r="F1322" s="1" t="s">
        <v>6505</v>
      </c>
      <c r="G1322" s="1" t="s">
        <v>6506</v>
      </c>
      <c r="H1322" s="1" t="s">
        <v>1183</v>
      </c>
      <c r="I1322" s="1" t="s">
        <v>6507</v>
      </c>
      <c r="J1322" s="1" t="s">
        <v>6513</v>
      </c>
      <c r="K1322" s="1" t="s">
        <v>32</v>
      </c>
      <c r="L1322" s="1" t="s">
        <v>32</v>
      </c>
      <c r="M1322" s="1" t="s">
        <v>45</v>
      </c>
      <c r="N1322" s="1" t="s">
        <v>46</v>
      </c>
      <c r="O1322" s="1" t="s">
        <v>56</v>
      </c>
      <c r="P1322" s="1" t="s">
        <v>303</v>
      </c>
      <c r="Q1322" s="1" t="s">
        <v>114</v>
      </c>
      <c r="R1322" s="1" t="s">
        <v>664</v>
      </c>
      <c r="S1322" s="1" t="str">
        <f t="shared" si="41"/>
        <v>SOSA MAMANI, DAVID</v>
      </c>
      <c r="T1322" s="1" t="s">
        <v>69</v>
      </c>
      <c r="U1322" s="1" t="s">
        <v>51</v>
      </c>
      <c r="V1322" s="1" t="s">
        <v>52</v>
      </c>
      <c r="W1322" s="1" t="s">
        <v>6514</v>
      </c>
      <c r="X1322" s="3">
        <v>23561</v>
      </c>
      <c r="Y1322" s="1" t="s">
        <v>6515</v>
      </c>
      <c r="AB1322" s="1" t="s">
        <v>41</v>
      </c>
      <c r="AC1322" s="1" t="s">
        <v>42</v>
      </c>
      <c r="AD1322" s="1" t="s">
        <v>43</v>
      </c>
    </row>
    <row r="1323" spans="1:30" x14ac:dyDescent="0.2">
      <c r="A1323" s="1" t="str">
        <f t="shared" si="40"/>
        <v>1113114811E3</v>
      </c>
      <c r="B1323" s="1" t="s">
        <v>409</v>
      </c>
      <c r="C1323" s="1" t="s">
        <v>29</v>
      </c>
      <c r="D1323" s="1" t="s">
        <v>30</v>
      </c>
      <c r="E1323" s="1" t="s">
        <v>400</v>
      </c>
      <c r="F1323" s="1" t="s">
        <v>6505</v>
      </c>
      <c r="G1323" s="1" t="s">
        <v>6506</v>
      </c>
      <c r="H1323" s="1" t="s">
        <v>1183</v>
      </c>
      <c r="I1323" s="1" t="s">
        <v>6507</v>
      </c>
      <c r="J1323" s="1" t="s">
        <v>6516</v>
      </c>
      <c r="K1323" s="1" t="s">
        <v>32</v>
      </c>
      <c r="L1323" s="1" t="s">
        <v>32</v>
      </c>
      <c r="M1323" s="1" t="s">
        <v>45</v>
      </c>
      <c r="N1323" s="1" t="s">
        <v>46</v>
      </c>
      <c r="O1323" s="1" t="s">
        <v>56</v>
      </c>
      <c r="P1323" s="1" t="s">
        <v>113</v>
      </c>
      <c r="Q1323" s="1" t="s">
        <v>6517</v>
      </c>
      <c r="R1323" s="1" t="s">
        <v>6518</v>
      </c>
      <c r="S1323" s="1" t="str">
        <f t="shared" si="41"/>
        <v>CHAMBI PALERO, LEONOR AVELINA</v>
      </c>
      <c r="T1323" s="1" t="s">
        <v>63</v>
      </c>
      <c r="U1323" s="1" t="s">
        <v>51</v>
      </c>
      <c r="V1323" s="1" t="s">
        <v>52</v>
      </c>
      <c r="W1323" s="1" t="s">
        <v>6519</v>
      </c>
      <c r="X1323" s="3">
        <v>25239</v>
      </c>
      <c r="Y1323" s="1" t="s">
        <v>6520</v>
      </c>
      <c r="AB1323" s="1" t="s">
        <v>41</v>
      </c>
      <c r="AC1323" s="1" t="s">
        <v>42</v>
      </c>
      <c r="AD1323" s="1" t="s">
        <v>43</v>
      </c>
    </row>
    <row r="1324" spans="1:30" x14ac:dyDescent="0.2">
      <c r="A1324" s="1" t="str">
        <f t="shared" si="40"/>
        <v>1113114811E4</v>
      </c>
      <c r="B1324" s="1" t="s">
        <v>409</v>
      </c>
      <c r="C1324" s="1" t="s">
        <v>29</v>
      </c>
      <c r="D1324" s="1" t="s">
        <v>30</v>
      </c>
      <c r="E1324" s="1" t="s">
        <v>400</v>
      </c>
      <c r="F1324" s="1" t="s">
        <v>6505</v>
      </c>
      <c r="G1324" s="1" t="s">
        <v>6506</v>
      </c>
      <c r="H1324" s="1" t="s">
        <v>1183</v>
      </c>
      <c r="I1324" s="1" t="s">
        <v>6507</v>
      </c>
      <c r="J1324" s="1" t="s">
        <v>6521</v>
      </c>
      <c r="K1324" s="1" t="s">
        <v>32</v>
      </c>
      <c r="L1324" s="1" t="s">
        <v>32</v>
      </c>
      <c r="M1324" s="1" t="s">
        <v>3878</v>
      </c>
      <c r="N1324" s="1" t="s">
        <v>46</v>
      </c>
      <c r="O1324" s="1" t="s">
        <v>56</v>
      </c>
      <c r="P1324" s="1" t="s">
        <v>305</v>
      </c>
      <c r="Q1324" s="1" t="s">
        <v>570</v>
      </c>
      <c r="R1324" s="1" t="s">
        <v>6522</v>
      </c>
      <c r="S1324" s="1" t="str">
        <f t="shared" si="41"/>
        <v>CHAMBILLA ALAVE, ULISES</v>
      </c>
      <c r="T1324" s="1" t="s">
        <v>69</v>
      </c>
      <c r="U1324" s="1" t="s">
        <v>51</v>
      </c>
      <c r="V1324" s="1" t="s">
        <v>3881</v>
      </c>
      <c r="W1324" s="1" t="s">
        <v>6523</v>
      </c>
      <c r="X1324" s="3">
        <v>24640</v>
      </c>
      <c r="Y1324" s="1" t="s">
        <v>6524</v>
      </c>
      <c r="Z1324" s="3">
        <v>42795</v>
      </c>
      <c r="AA1324" s="3">
        <v>43100</v>
      </c>
      <c r="AB1324" s="1" t="s">
        <v>41</v>
      </c>
      <c r="AC1324" s="1" t="s">
        <v>42</v>
      </c>
      <c r="AD1324" s="1" t="s">
        <v>43</v>
      </c>
    </row>
    <row r="1325" spans="1:30" x14ac:dyDescent="0.2">
      <c r="A1325" s="1" t="str">
        <f t="shared" si="40"/>
        <v>1113114811E4</v>
      </c>
      <c r="B1325" s="1" t="s">
        <v>409</v>
      </c>
      <c r="C1325" s="1" t="s">
        <v>29</v>
      </c>
      <c r="D1325" s="1" t="s">
        <v>30</v>
      </c>
      <c r="E1325" s="1" t="s">
        <v>400</v>
      </c>
      <c r="F1325" s="1" t="s">
        <v>6505</v>
      </c>
      <c r="G1325" s="1" t="s">
        <v>6506</v>
      </c>
      <c r="H1325" s="1" t="s">
        <v>1183</v>
      </c>
      <c r="I1325" s="1" t="s">
        <v>6507</v>
      </c>
      <c r="J1325" s="1" t="s">
        <v>6521</v>
      </c>
      <c r="K1325" s="1" t="s">
        <v>32</v>
      </c>
      <c r="L1325" s="1" t="s">
        <v>32</v>
      </c>
      <c r="M1325" s="1" t="s">
        <v>45</v>
      </c>
      <c r="N1325" s="1" t="s">
        <v>66</v>
      </c>
      <c r="O1325" s="1" t="s">
        <v>6525</v>
      </c>
      <c r="P1325" s="1" t="s">
        <v>1433</v>
      </c>
      <c r="Q1325" s="1" t="s">
        <v>6526</v>
      </c>
      <c r="R1325" s="1" t="s">
        <v>6527</v>
      </c>
      <c r="S1325" s="1" t="str">
        <f t="shared" si="41"/>
        <v>SAIRITUPA BALCONA, MAGDA YANETH</v>
      </c>
      <c r="T1325" s="1" t="s">
        <v>69</v>
      </c>
      <c r="U1325" s="1" t="s">
        <v>860</v>
      </c>
      <c r="V1325" s="1" t="s">
        <v>52</v>
      </c>
      <c r="W1325" s="1" t="s">
        <v>6528</v>
      </c>
      <c r="X1325" s="3">
        <v>31132</v>
      </c>
      <c r="Y1325" s="1" t="s">
        <v>6529</v>
      </c>
      <c r="Z1325" s="3">
        <v>42795</v>
      </c>
      <c r="AA1325" s="3">
        <v>43100</v>
      </c>
      <c r="AB1325" s="1" t="s">
        <v>324</v>
      </c>
      <c r="AC1325" s="1" t="s">
        <v>71</v>
      </c>
      <c r="AD1325" s="1" t="s">
        <v>43</v>
      </c>
    </row>
    <row r="1326" spans="1:30" x14ac:dyDescent="0.2">
      <c r="A1326" s="1" t="str">
        <f t="shared" si="40"/>
        <v>1113114811E5</v>
      </c>
      <c r="B1326" s="1" t="s">
        <v>409</v>
      </c>
      <c r="C1326" s="1" t="s">
        <v>29</v>
      </c>
      <c r="D1326" s="1" t="s">
        <v>30</v>
      </c>
      <c r="E1326" s="1" t="s">
        <v>400</v>
      </c>
      <c r="F1326" s="1" t="s">
        <v>6505</v>
      </c>
      <c r="G1326" s="1" t="s">
        <v>6506</v>
      </c>
      <c r="H1326" s="1" t="s">
        <v>1183</v>
      </c>
      <c r="I1326" s="1" t="s">
        <v>6507</v>
      </c>
      <c r="J1326" s="1" t="s">
        <v>6530</v>
      </c>
      <c r="K1326" s="1" t="s">
        <v>32</v>
      </c>
      <c r="L1326" s="1" t="s">
        <v>32</v>
      </c>
      <c r="M1326" s="1" t="s">
        <v>45</v>
      </c>
      <c r="N1326" s="1" t="s">
        <v>46</v>
      </c>
      <c r="O1326" s="1" t="s">
        <v>56</v>
      </c>
      <c r="P1326" s="1" t="s">
        <v>6531</v>
      </c>
      <c r="Q1326" s="1" t="s">
        <v>6532</v>
      </c>
      <c r="R1326" s="1" t="s">
        <v>6533</v>
      </c>
      <c r="S1326" s="1" t="str">
        <f t="shared" si="41"/>
        <v>COSSIO BOLAÑOS, JENNY</v>
      </c>
      <c r="T1326" s="1" t="s">
        <v>55</v>
      </c>
      <c r="U1326" s="1" t="s">
        <v>51</v>
      </c>
      <c r="V1326" s="1" t="s">
        <v>52</v>
      </c>
      <c r="W1326" s="1" t="s">
        <v>6534</v>
      </c>
      <c r="X1326" s="3">
        <v>25366</v>
      </c>
      <c r="Y1326" s="1" t="s">
        <v>6535</v>
      </c>
      <c r="AB1326" s="1" t="s">
        <v>41</v>
      </c>
      <c r="AC1326" s="1" t="s">
        <v>42</v>
      </c>
      <c r="AD1326" s="1" t="s">
        <v>43</v>
      </c>
    </row>
    <row r="1327" spans="1:30" x14ac:dyDescent="0.2">
      <c r="A1327" s="1" t="str">
        <f t="shared" si="40"/>
        <v>1113114811E6</v>
      </c>
      <c r="B1327" s="1" t="s">
        <v>409</v>
      </c>
      <c r="C1327" s="1" t="s">
        <v>29</v>
      </c>
      <c r="D1327" s="1" t="s">
        <v>30</v>
      </c>
      <c r="E1327" s="1" t="s">
        <v>400</v>
      </c>
      <c r="F1327" s="1" t="s">
        <v>6505</v>
      </c>
      <c r="G1327" s="1" t="s">
        <v>6506</v>
      </c>
      <c r="H1327" s="1" t="s">
        <v>1183</v>
      </c>
      <c r="I1327" s="1" t="s">
        <v>6507</v>
      </c>
      <c r="J1327" s="1" t="s">
        <v>6536</v>
      </c>
      <c r="K1327" s="1" t="s">
        <v>32</v>
      </c>
      <c r="L1327" s="1" t="s">
        <v>32</v>
      </c>
      <c r="M1327" s="1" t="s">
        <v>45</v>
      </c>
      <c r="N1327" s="1" t="s">
        <v>46</v>
      </c>
      <c r="O1327" s="1" t="s">
        <v>6537</v>
      </c>
      <c r="P1327" s="1" t="s">
        <v>371</v>
      </c>
      <c r="Q1327" s="1" t="s">
        <v>371</v>
      </c>
      <c r="R1327" s="1" t="s">
        <v>746</v>
      </c>
      <c r="S1327" s="1" t="str">
        <f t="shared" si="41"/>
        <v>GUTIERREZ GUTIERREZ, MIGUEL ANGEL</v>
      </c>
      <c r="T1327" s="1" t="s">
        <v>69</v>
      </c>
      <c r="U1327" s="1" t="s">
        <v>51</v>
      </c>
      <c r="V1327" s="1" t="s">
        <v>52</v>
      </c>
      <c r="W1327" s="1" t="s">
        <v>276</v>
      </c>
      <c r="X1327" s="3">
        <v>23283</v>
      </c>
      <c r="Y1327" s="1" t="s">
        <v>6538</v>
      </c>
      <c r="AB1327" s="1" t="s">
        <v>41</v>
      </c>
      <c r="AC1327" s="1" t="s">
        <v>42</v>
      </c>
      <c r="AD1327" s="1" t="s">
        <v>43</v>
      </c>
    </row>
    <row r="1328" spans="1:30" x14ac:dyDescent="0.2">
      <c r="A1328" s="1" t="str">
        <f t="shared" si="40"/>
        <v>1113114811E7</v>
      </c>
      <c r="B1328" s="1" t="s">
        <v>409</v>
      </c>
      <c r="C1328" s="1" t="s">
        <v>29</v>
      </c>
      <c r="D1328" s="1" t="s">
        <v>30</v>
      </c>
      <c r="E1328" s="1" t="s">
        <v>400</v>
      </c>
      <c r="F1328" s="1" t="s">
        <v>6505</v>
      </c>
      <c r="G1328" s="1" t="s">
        <v>6506</v>
      </c>
      <c r="H1328" s="1" t="s">
        <v>1183</v>
      </c>
      <c r="I1328" s="1" t="s">
        <v>6507</v>
      </c>
      <c r="J1328" s="1" t="s">
        <v>6539</v>
      </c>
      <c r="K1328" s="1" t="s">
        <v>32</v>
      </c>
      <c r="L1328" s="1" t="s">
        <v>32</v>
      </c>
      <c r="M1328" s="1" t="s">
        <v>45</v>
      </c>
      <c r="N1328" s="1" t="s">
        <v>46</v>
      </c>
      <c r="O1328" s="1" t="s">
        <v>56</v>
      </c>
      <c r="P1328" s="1" t="s">
        <v>2172</v>
      </c>
      <c r="Q1328" s="1" t="s">
        <v>1135</v>
      </c>
      <c r="R1328" s="1" t="s">
        <v>6540</v>
      </c>
      <c r="S1328" s="1" t="str">
        <f t="shared" si="41"/>
        <v>HUAYTA ARIZACA, SERGIO AUGUSTO</v>
      </c>
      <c r="T1328" s="1" t="s">
        <v>38</v>
      </c>
      <c r="U1328" s="1" t="s">
        <v>51</v>
      </c>
      <c r="V1328" s="1" t="s">
        <v>52</v>
      </c>
      <c r="W1328" s="1" t="s">
        <v>6541</v>
      </c>
      <c r="X1328" s="3">
        <v>22926</v>
      </c>
      <c r="Y1328" s="1" t="s">
        <v>6542</v>
      </c>
      <c r="AB1328" s="1" t="s">
        <v>41</v>
      </c>
      <c r="AC1328" s="1" t="s">
        <v>42</v>
      </c>
      <c r="AD1328" s="1" t="s">
        <v>43</v>
      </c>
    </row>
    <row r="1329" spans="1:30" x14ac:dyDescent="0.2">
      <c r="A1329" s="1" t="str">
        <f t="shared" si="40"/>
        <v>1113114811E8</v>
      </c>
      <c r="B1329" s="1" t="s">
        <v>409</v>
      </c>
      <c r="C1329" s="1" t="s">
        <v>29</v>
      </c>
      <c r="D1329" s="1" t="s">
        <v>30</v>
      </c>
      <c r="E1329" s="1" t="s">
        <v>400</v>
      </c>
      <c r="F1329" s="1" t="s">
        <v>6505</v>
      </c>
      <c r="G1329" s="1" t="s">
        <v>6506</v>
      </c>
      <c r="H1329" s="1" t="s">
        <v>1183</v>
      </c>
      <c r="I1329" s="1" t="s">
        <v>6507</v>
      </c>
      <c r="J1329" s="1" t="s">
        <v>6543</v>
      </c>
      <c r="K1329" s="1" t="s">
        <v>32</v>
      </c>
      <c r="L1329" s="1" t="s">
        <v>32</v>
      </c>
      <c r="M1329" s="1" t="s">
        <v>3690</v>
      </c>
      <c r="N1329" s="1" t="s">
        <v>46</v>
      </c>
      <c r="O1329" s="1" t="s">
        <v>6544</v>
      </c>
      <c r="P1329" s="1" t="s">
        <v>6545</v>
      </c>
      <c r="Q1329" s="1" t="s">
        <v>801</v>
      </c>
      <c r="R1329" s="1" t="s">
        <v>6546</v>
      </c>
      <c r="S1329" s="1" t="str">
        <f t="shared" si="41"/>
        <v>PERAZA CORNEJO, OSWALDO ROGELIO</v>
      </c>
      <c r="T1329" s="1" t="s">
        <v>38</v>
      </c>
      <c r="U1329" s="1" t="s">
        <v>51</v>
      </c>
      <c r="V1329" s="1" t="s">
        <v>3691</v>
      </c>
      <c r="W1329" s="1" t="s">
        <v>6547</v>
      </c>
      <c r="X1329" s="3">
        <v>20672</v>
      </c>
      <c r="Y1329" s="1" t="s">
        <v>6548</v>
      </c>
      <c r="Z1329" s="3">
        <v>42795</v>
      </c>
      <c r="AA1329" s="3">
        <v>43100</v>
      </c>
      <c r="AB1329" s="1" t="s">
        <v>41</v>
      </c>
      <c r="AC1329" s="1" t="s">
        <v>42</v>
      </c>
      <c r="AD1329" s="1" t="s">
        <v>43</v>
      </c>
    </row>
    <row r="1330" spans="1:30" x14ac:dyDescent="0.2">
      <c r="A1330" s="1" t="str">
        <f t="shared" si="40"/>
        <v>1113114811E8</v>
      </c>
      <c r="B1330" s="1" t="s">
        <v>409</v>
      </c>
      <c r="C1330" s="1" t="s">
        <v>29</v>
      </c>
      <c r="D1330" s="1" t="s">
        <v>30</v>
      </c>
      <c r="E1330" s="1" t="s">
        <v>400</v>
      </c>
      <c r="F1330" s="1" t="s">
        <v>6505</v>
      </c>
      <c r="G1330" s="1" t="s">
        <v>6506</v>
      </c>
      <c r="H1330" s="1" t="s">
        <v>1183</v>
      </c>
      <c r="I1330" s="1" t="s">
        <v>6507</v>
      </c>
      <c r="J1330" s="1" t="s">
        <v>6543</v>
      </c>
      <c r="K1330" s="1" t="s">
        <v>32</v>
      </c>
      <c r="L1330" s="1" t="s">
        <v>32</v>
      </c>
      <c r="M1330" s="1" t="s">
        <v>45</v>
      </c>
      <c r="N1330" s="1" t="s">
        <v>66</v>
      </c>
      <c r="O1330" s="1" t="s">
        <v>6549</v>
      </c>
      <c r="P1330" s="1" t="s">
        <v>82</v>
      </c>
      <c r="Q1330" s="1" t="s">
        <v>410</v>
      </c>
      <c r="R1330" s="1" t="s">
        <v>6550</v>
      </c>
      <c r="S1330" s="1" t="str">
        <f t="shared" si="41"/>
        <v>QUISPE CURASI, EDWIN CLEY</v>
      </c>
      <c r="T1330" s="1" t="s">
        <v>69</v>
      </c>
      <c r="U1330" s="1" t="s">
        <v>860</v>
      </c>
      <c r="V1330" s="1" t="s">
        <v>52</v>
      </c>
      <c r="W1330" s="1" t="s">
        <v>6551</v>
      </c>
      <c r="X1330" s="3">
        <v>33454</v>
      </c>
      <c r="Y1330" s="1" t="s">
        <v>6552</v>
      </c>
      <c r="Z1330" s="3">
        <v>42795</v>
      </c>
      <c r="AA1330" s="3">
        <v>43100</v>
      </c>
      <c r="AB1330" s="1" t="s">
        <v>324</v>
      </c>
      <c r="AC1330" s="1" t="s">
        <v>71</v>
      </c>
      <c r="AD1330" s="1" t="s">
        <v>43</v>
      </c>
    </row>
    <row r="1331" spans="1:30" x14ac:dyDescent="0.2">
      <c r="A1331" s="1" t="str">
        <f t="shared" si="40"/>
        <v>CD1E22601213</v>
      </c>
      <c r="B1331" s="1" t="s">
        <v>409</v>
      </c>
      <c r="C1331" s="1" t="s">
        <v>29</v>
      </c>
      <c r="D1331" s="1" t="s">
        <v>30</v>
      </c>
      <c r="E1331" s="1" t="s">
        <v>400</v>
      </c>
      <c r="F1331" s="1" t="s">
        <v>6505</v>
      </c>
      <c r="G1331" s="1" t="s">
        <v>6506</v>
      </c>
      <c r="H1331" s="1" t="s">
        <v>1183</v>
      </c>
      <c r="I1331" s="1" t="s">
        <v>6507</v>
      </c>
      <c r="J1331" s="1" t="s">
        <v>6553</v>
      </c>
      <c r="K1331" s="1" t="s">
        <v>32</v>
      </c>
      <c r="L1331" s="1" t="s">
        <v>32</v>
      </c>
      <c r="M1331" s="1" t="s">
        <v>45</v>
      </c>
      <c r="N1331" s="1" t="s">
        <v>66</v>
      </c>
      <c r="O1331" s="1" t="s">
        <v>2995</v>
      </c>
      <c r="P1331" s="1" t="s">
        <v>887</v>
      </c>
      <c r="Q1331" s="1" t="s">
        <v>265</v>
      </c>
      <c r="R1331" s="1" t="s">
        <v>6554</v>
      </c>
      <c r="S1331" s="1" t="str">
        <f t="shared" si="41"/>
        <v>MARON LIMACHI, CELIA YOVANA</v>
      </c>
      <c r="T1331" s="1" t="s">
        <v>69</v>
      </c>
      <c r="U1331" s="1" t="s">
        <v>948</v>
      </c>
      <c r="V1331" s="1" t="s">
        <v>52</v>
      </c>
      <c r="W1331" s="1" t="s">
        <v>6555</v>
      </c>
      <c r="X1331" s="3">
        <v>29625</v>
      </c>
      <c r="Y1331" s="1" t="s">
        <v>6556</v>
      </c>
      <c r="Z1331" s="3">
        <v>42795</v>
      </c>
      <c r="AA1331" s="3">
        <v>43100</v>
      </c>
      <c r="AB1331" s="1" t="s">
        <v>3000</v>
      </c>
      <c r="AC1331" s="1" t="s">
        <v>71</v>
      </c>
      <c r="AD1331" s="1" t="s">
        <v>43</v>
      </c>
    </row>
    <row r="1332" spans="1:30" x14ac:dyDescent="0.2">
      <c r="A1332" s="1" t="str">
        <f t="shared" si="40"/>
        <v>CD1E23601213</v>
      </c>
      <c r="B1332" s="1" t="s">
        <v>409</v>
      </c>
      <c r="C1332" s="1" t="s">
        <v>29</v>
      </c>
      <c r="D1332" s="1" t="s">
        <v>30</v>
      </c>
      <c r="E1332" s="1" t="s">
        <v>400</v>
      </c>
      <c r="F1332" s="1" t="s">
        <v>6505</v>
      </c>
      <c r="G1332" s="1" t="s">
        <v>6506</v>
      </c>
      <c r="H1332" s="1" t="s">
        <v>1183</v>
      </c>
      <c r="I1332" s="1" t="s">
        <v>6507</v>
      </c>
      <c r="J1332" s="1" t="s">
        <v>6557</v>
      </c>
      <c r="K1332" s="1" t="s">
        <v>32</v>
      </c>
      <c r="L1332" s="1" t="s">
        <v>32</v>
      </c>
      <c r="M1332" s="1" t="s">
        <v>45</v>
      </c>
      <c r="N1332" s="1" t="s">
        <v>66</v>
      </c>
      <c r="O1332" s="1" t="s">
        <v>2995</v>
      </c>
      <c r="P1332" s="1" t="s">
        <v>887</v>
      </c>
      <c r="Q1332" s="1" t="s">
        <v>265</v>
      </c>
      <c r="R1332" s="1" t="s">
        <v>6554</v>
      </c>
      <c r="S1332" s="1" t="str">
        <f t="shared" si="41"/>
        <v>MARON LIMACHI, CELIA YOVANA</v>
      </c>
      <c r="T1332" s="1" t="s">
        <v>69</v>
      </c>
      <c r="U1332" s="1" t="s">
        <v>55</v>
      </c>
      <c r="V1332" s="1" t="s">
        <v>52</v>
      </c>
      <c r="W1332" s="1" t="s">
        <v>6555</v>
      </c>
      <c r="X1332" s="3">
        <v>29625</v>
      </c>
      <c r="Y1332" s="1" t="s">
        <v>6556</v>
      </c>
      <c r="Z1332" s="3">
        <v>42795</v>
      </c>
      <c r="AA1332" s="3">
        <v>43100</v>
      </c>
      <c r="AB1332" s="1" t="s">
        <v>3000</v>
      </c>
      <c r="AC1332" s="1" t="s">
        <v>71</v>
      </c>
      <c r="AD1332" s="1" t="s">
        <v>43</v>
      </c>
    </row>
    <row r="1333" spans="1:30" x14ac:dyDescent="0.2">
      <c r="A1333" s="1" t="str">
        <f t="shared" si="40"/>
        <v>CD1E24601213</v>
      </c>
      <c r="B1333" s="1" t="s">
        <v>409</v>
      </c>
      <c r="C1333" s="1" t="s">
        <v>29</v>
      </c>
      <c r="D1333" s="1" t="s">
        <v>30</v>
      </c>
      <c r="E1333" s="1" t="s">
        <v>400</v>
      </c>
      <c r="F1333" s="1" t="s">
        <v>6505</v>
      </c>
      <c r="G1333" s="1" t="s">
        <v>6506</v>
      </c>
      <c r="H1333" s="1" t="s">
        <v>1183</v>
      </c>
      <c r="I1333" s="1" t="s">
        <v>6507</v>
      </c>
      <c r="J1333" s="1" t="s">
        <v>6558</v>
      </c>
      <c r="K1333" s="1" t="s">
        <v>32</v>
      </c>
      <c r="L1333" s="1" t="s">
        <v>32</v>
      </c>
      <c r="M1333" s="1" t="s">
        <v>45</v>
      </c>
      <c r="N1333" s="1" t="s">
        <v>66</v>
      </c>
      <c r="O1333" s="1" t="s">
        <v>2995</v>
      </c>
      <c r="P1333" s="1" t="s">
        <v>6559</v>
      </c>
      <c r="Q1333" s="1" t="s">
        <v>114</v>
      </c>
      <c r="R1333" s="1" t="s">
        <v>5501</v>
      </c>
      <c r="S1333" s="1" t="str">
        <f t="shared" si="41"/>
        <v>COLORADO MAMANI, TEODOCIA</v>
      </c>
      <c r="T1333" s="1" t="s">
        <v>69</v>
      </c>
      <c r="U1333" s="1" t="s">
        <v>948</v>
      </c>
      <c r="V1333" s="1" t="s">
        <v>52</v>
      </c>
      <c r="W1333" s="1" t="s">
        <v>6560</v>
      </c>
      <c r="X1333" s="3">
        <v>25321</v>
      </c>
      <c r="Y1333" s="1" t="s">
        <v>6561</v>
      </c>
      <c r="Z1333" s="3">
        <v>42795</v>
      </c>
      <c r="AA1333" s="3">
        <v>43100</v>
      </c>
      <c r="AB1333" s="1" t="s">
        <v>3000</v>
      </c>
      <c r="AC1333" s="1" t="s">
        <v>71</v>
      </c>
      <c r="AD1333" s="1" t="s">
        <v>43</v>
      </c>
    </row>
    <row r="1334" spans="1:30" x14ac:dyDescent="0.2">
      <c r="A1334" s="1" t="str">
        <f t="shared" si="40"/>
        <v>CD1E25601213</v>
      </c>
      <c r="B1334" s="1" t="s">
        <v>409</v>
      </c>
      <c r="C1334" s="1" t="s">
        <v>29</v>
      </c>
      <c r="D1334" s="1" t="s">
        <v>30</v>
      </c>
      <c r="E1334" s="1" t="s">
        <v>400</v>
      </c>
      <c r="F1334" s="1" t="s">
        <v>6505</v>
      </c>
      <c r="G1334" s="1" t="s">
        <v>6506</v>
      </c>
      <c r="H1334" s="1" t="s">
        <v>1183</v>
      </c>
      <c r="I1334" s="1" t="s">
        <v>6507</v>
      </c>
      <c r="J1334" s="1" t="s">
        <v>6562</v>
      </c>
      <c r="K1334" s="1" t="s">
        <v>32</v>
      </c>
      <c r="L1334" s="1" t="s">
        <v>32</v>
      </c>
      <c r="M1334" s="1" t="s">
        <v>45</v>
      </c>
      <c r="N1334" s="1" t="s">
        <v>66</v>
      </c>
      <c r="O1334" s="1" t="s">
        <v>2995</v>
      </c>
      <c r="P1334" s="1" t="s">
        <v>6559</v>
      </c>
      <c r="Q1334" s="1" t="s">
        <v>114</v>
      </c>
      <c r="R1334" s="1" t="s">
        <v>5501</v>
      </c>
      <c r="S1334" s="1" t="str">
        <f t="shared" si="41"/>
        <v>COLORADO MAMANI, TEODOCIA</v>
      </c>
      <c r="T1334" s="1" t="s">
        <v>69</v>
      </c>
      <c r="U1334" s="1" t="s">
        <v>69</v>
      </c>
      <c r="V1334" s="1" t="s">
        <v>52</v>
      </c>
      <c r="W1334" s="1" t="s">
        <v>6560</v>
      </c>
      <c r="X1334" s="3">
        <v>25321</v>
      </c>
      <c r="Y1334" s="1" t="s">
        <v>6561</v>
      </c>
      <c r="Z1334" s="3">
        <v>42795</v>
      </c>
      <c r="AA1334" s="3">
        <v>43100</v>
      </c>
      <c r="AB1334" s="1" t="s">
        <v>3000</v>
      </c>
      <c r="AC1334" s="1" t="s">
        <v>71</v>
      </c>
      <c r="AD1334" s="1" t="s">
        <v>43</v>
      </c>
    </row>
    <row r="1335" spans="1:30" x14ac:dyDescent="0.2">
      <c r="A1335" s="1" t="str">
        <f t="shared" si="40"/>
        <v>CD1E26601213</v>
      </c>
      <c r="B1335" s="1" t="s">
        <v>409</v>
      </c>
      <c r="C1335" s="1" t="s">
        <v>29</v>
      </c>
      <c r="D1335" s="1" t="s">
        <v>30</v>
      </c>
      <c r="E1335" s="1" t="s">
        <v>400</v>
      </c>
      <c r="F1335" s="1" t="s">
        <v>6505</v>
      </c>
      <c r="G1335" s="1" t="s">
        <v>6506</v>
      </c>
      <c r="H1335" s="1" t="s">
        <v>1183</v>
      </c>
      <c r="I1335" s="1" t="s">
        <v>6507</v>
      </c>
      <c r="J1335" s="1" t="s">
        <v>6563</v>
      </c>
      <c r="K1335" s="1" t="s">
        <v>32</v>
      </c>
      <c r="L1335" s="1" t="s">
        <v>32</v>
      </c>
      <c r="M1335" s="1" t="s">
        <v>45</v>
      </c>
      <c r="N1335" s="1" t="s">
        <v>66</v>
      </c>
      <c r="O1335" s="1" t="s">
        <v>2995</v>
      </c>
      <c r="P1335" s="1" t="s">
        <v>81</v>
      </c>
      <c r="Q1335" s="1" t="s">
        <v>506</v>
      </c>
      <c r="R1335" s="1" t="s">
        <v>6564</v>
      </c>
      <c r="S1335" s="1" t="str">
        <f t="shared" si="41"/>
        <v>HUANCA DURAN, BONIFACIO WALTER</v>
      </c>
      <c r="T1335" s="1" t="s">
        <v>69</v>
      </c>
      <c r="U1335" s="1" t="s">
        <v>948</v>
      </c>
      <c r="V1335" s="1" t="s">
        <v>52</v>
      </c>
      <c r="W1335" s="1" t="s">
        <v>6565</v>
      </c>
      <c r="X1335" s="3">
        <v>27916</v>
      </c>
      <c r="Y1335" s="1" t="s">
        <v>6566</v>
      </c>
      <c r="Z1335" s="3">
        <v>42795</v>
      </c>
      <c r="AA1335" s="3">
        <v>43100</v>
      </c>
      <c r="AB1335" s="1" t="s">
        <v>3000</v>
      </c>
      <c r="AC1335" s="1" t="s">
        <v>71</v>
      </c>
      <c r="AD1335" s="1" t="s">
        <v>43</v>
      </c>
    </row>
    <row r="1336" spans="1:30" x14ac:dyDescent="0.2">
      <c r="A1336" s="1" t="str">
        <f t="shared" si="40"/>
        <v>CD1E27601213</v>
      </c>
      <c r="B1336" s="1" t="s">
        <v>409</v>
      </c>
      <c r="C1336" s="1" t="s">
        <v>29</v>
      </c>
      <c r="D1336" s="1" t="s">
        <v>30</v>
      </c>
      <c r="E1336" s="1" t="s">
        <v>400</v>
      </c>
      <c r="F1336" s="1" t="s">
        <v>6505</v>
      </c>
      <c r="G1336" s="1" t="s">
        <v>6506</v>
      </c>
      <c r="H1336" s="1" t="s">
        <v>1183</v>
      </c>
      <c r="I1336" s="1" t="s">
        <v>6507</v>
      </c>
      <c r="J1336" s="1" t="s">
        <v>6567</v>
      </c>
      <c r="K1336" s="1" t="s">
        <v>32</v>
      </c>
      <c r="L1336" s="1" t="s">
        <v>32</v>
      </c>
      <c r="M1336" s="1" t="s">
        <v>45</v>
      </c>
      <c r="N1336" s="1" t="s">
        <v>66</v>
      </c>
      <c r="O1336" s="1" t="s">
        <v>2995</v>
      </c>
      <c r="P1336" s="1" t="s">
        <v>82</v>
      </c>
      <c r="Q1336" s="1" t="s">
        <v>410</v>
      </c>
      <c r="R1336" s="1" t="s">
        <v>6550</v>
      </c>
      <c r="S1336" s="1" t="str">
        <f t="shared" si="41"/>
        <v>QUISPE CURASI, EDWIN CLEY</v>
      </c>
      <c r="T1336" s="1" t="s">
        <v>69</v>
      </c>
      <c r="U1336" s="1" t="s">
        <v>3950</v>
      </c>
      <c r="V1336" s="1" t="s">
        <v>52</v>
      </c>
      <c r="W1336" s="1" t="s">
        <v>6551</v>
      </c>
      <c r="X1336" s="3">
        <v>33454</v>
      </c>
      <c r="Y1336" s="1" t="s">
        <v>6552</v>
      </c>
      <c r="Z1336" s="3">
        <v>42795</v>
      </c>
      <c r="AA1336" s="3">
        <v>43100</v>
      </c>
      <c r="AB1336" s="1" t="s">
        <v>3000</v>
      </c>
      <c r="AC1336" s="1" t="s">
        <v>71</v>
      </c>
      <c r="AD1336" s="1" t="s">
        <v>43</v>
      </c>
    </row>
    <row r="1337" spans="1:30" x14ac:dyDescent="0.2">
      <c r="A1337" s="1" t="str">
        <f t="shared" si="40"/>
        <v>CD1E28601213</v>
      </c>
      <c r="B1337" s="1" t="s">
        <v>409</v>
      </c>
      <c r="C1337" s="1" t="s">
        <v>29</v>
      </c>
      <c r="D1337" s="1" t="s">
        <v>30</v>
      </c>
      <c r="E1337" s="1" t="s">
        <v>400</v>
      </c>
      <c r="F1337" s="1" t="s">
        <v>6505</v>
      </c>
      <c r="G1337" s="1" t="s">
        <v>6506</v>
      </c>
      <c r="H1337" s="1" t="s">
        <v>1183</v>
      </c>
      <c r="I1337" s="1" t="s">
        <v>6507</v>
      </c>
      <c r="J1337" s="1" t="s">
        <v>6568</v>
      </c>
      <c r="K1337" s="1" t="s">
        <v>32</v>
      </c>
      <c r="L1337" s="1" t="s">
        <v>32</v>
      </c>
      <c r="M1337" s="1" t="s">
        <v>45</v>
      </c>
      <c r="N1337" s="1" t="s">
        <v>66</v>
      </c>
      <c r="O1337" s="1" t="s">
        <v>2995</v>
      </c>
      <c r="P1337" s="1" t="s">
        <v>1433</v>
      </c>
      <c r="Q1337" s="1" t="s">
        <v>6526</v>
      </c>
      <c r="R1337" s="1" t="s">
        <v>6527</v>
      </c>
      <c r="S1337" s="1" t="str">
        <f t="shared" si="41"/>
        <v>SAIRITUPA BALCONA, MAGDA YANETH</v>
      </c>
      <c r="T1337" s="1" t="s">
        <v>69</v>
      </c>
      <c r="U1337" s="1" t="s">
        <v>3950</v>
      </c>
      <c r="V1337" s="1" t="s">
        <v>52</v>
      </c>
      <c r="W1337" s="1" t="s">
        <v>6528</v>
      </c>
      <c r="X1337" s="3">
        <v>31132</v>
      </c>
      <c r="Y1337" s="1" t="s">
        <v>6529</v>
      </c>
      <c r="Z1337" s="3">
        <v>42795</v>
      </c>
      <c r="AA1337" s="3">
        <v>43100</v>
      </c>
      <c r="AB1337" s="1" t="s">
        <v>3000</v>
      </c>
      <c r="AC1337" s="1" t="s">
        <v>71</v>
      </c>
      <c r="AD1337" s="1" t="s">
        <v>43</v>
      </c>
    </row>
    <row r="1338" spans="1:30" x14ac:dyDescent="0.2">
      <c r="A1338" s="1" t="str">
        <f t="shared" si="40"/>
        <v>1113114821E2</v>
      </c>
      <c r="B1338" s="1" t="s">
        <v>409</v>
      </c>
      <c r="C1338" s="1" t="s">
        <v>29</v>
      </c>
      <c r="D1338" s="1" t="s">
        <v>30</v>
      </c>
      <c r="E1338" s="1" t="s">
        <v>400</v>
      </c>
      <c r="F1338" s="1" t="s">
        <v>6505</v>
      </c>
      <c r="G1338" s="1" t="s">
        <v>6506</v>
      </c>
      <c r="H1338" s="1" t="s">
        <v>1183</v>
      </c>
      <c r="I1338" s="1" t="s">
        <v>6507</v>
      </c>
      <c r="J1338" s="1" t="s">
        <v>6569</v>
      </c>
      <c r="K1338" s="1" t="s">
        <v>32</v>
      </c>
      <c r="L1338" s="1" t="s">
        <v>84</v>
      </c>
      <c r="M1338" s="1" t="s">
        <v>84</v>
      </c>
      <c r="N1338" s="1" t="s">
        <v>46</v>
      </c>
      <c r="O1338" s="1" t="s">
        <v>6570</v>
      </c>
      <c r="P1338" s="1" t="s">
        <v>140</v>
      </c>
      <c r="Q1338" s="1" t="s">
        <v>575</v>
      </c>
      <c r="R1338" s="1" t="s">
        <v>655</v>
      </c>
      <c r="S1338" s="1" t="str">
        <f t="shared" si="41"/>
        <v>VELASQUEZ MONZON, WILBER</v>
      </c>
      <c r="T1338" s="1" t="s">
        <v>44</v>
      </c>
      <c r="U1338" s="1" t="s">
        <v>51</v>
      </c>
      <c r="V1338" s="1" t="s">
        <v>52</v>
      </c>
      <c r="W1338" s="1" t="s">
        <v>6571</v>
      </c>
      <c r="X1338" s="3">
        <v>27986</v>
      </c>
      <c r="Y1338" s="1" t="s">
        <v>6572</v>
      </c>
      <c r="Z1338" s="3">
        <v>42795</v>
      </c>
      <c r="AB1338" s="1" t="s">
        <v>41</v>
      </c>
      <c r="AC1338" s="1" t="s">
        <v>87</v>
      </c>
      <c r="AD1338" s="1" t="s">
        <v>43</v>
      </c>
    </row>
    <row r="1339" spans="1:30" x14ac:dyDescent="0.2">
      <c r="A1339" s="1" t="str">
        <f t="shared" si="40"/>
        <v>1113114811E2</v>
      </c>
      <c r="B1339" s="1" t="s">
        <v>409</v>
      </c>
      <c r="C1339" s="1" t="s">
        <v>29</v>
      </c>
      <c r="D1339" s="1" t="s">
        <v>30</v>
      </c>
      <c r="E1339" s="1" t="s">
        <v>400</v>
      </c>
      <c r="F1339" s="1" t="s">
        <v>6505</v>
      </c>
      <c r="G1339" s="1" t="s">
        <v>6506</v>
      </c>
      <c r="H1339" s="1" t="s">
        <v>1183</v>
      </c>
      <c r="I1339" s="1" t="s">
        <v>6507</v>
      </c>
      <c r="J1339" s="1" t="s">
        <v>6573</v>
      </c>
      <c r="K1339" s="1" t="s">
        <v>97</v>
      </c>
      <c r="L1339" s="1" t="s">
        <v>98</v>
      </c>
      <c r="M1339" s="1" t="s">
        <v>99</v>
      </c>
      <c r="N1339" s="1" t="s">
        <v>66</v>
      </c>
      <c r="O1339" s="1" t="s">
        <v>6574</v>
      </c>
      <c r="P1339" s="1" t="s">
        <v>1175</v>
      </c>
      <c r="Q1339" s="1" t="s">
        <v>82</v>
      </c>
      <c r="R1339" s="1" t="s">
        <v>86</v>
      </c>
      <c r="S1339" s="1" t="str">
        <f t="shared" si="41"/>
        <v>CCOPACATI QUISPE, MARLENY</v>
      </c>
      <c r="T1339" s="1" t="s">
        <v>109</v>
      </c>
      <c r="U1339" s="1" t="s">
        <v>39</v>
      </c>
      <c r="V1339" s="1" t="s">
        <v>52</v>
      </c>
      <c r="W1339" s="1" t="s">
        <v>6575</v>
      </c>
      <c r="X1339" s="3">
        <v>29796</v>
      </c>
      <c r="Y1339" s="1" t="s">
        <v>6576</v>
      </c>
      <c r="Z1339" s="3">
        <v>42832</v>
      </c>
      <c r="AA1339" s="3">
        <v>43100</v>
      </c>
      <c r="AB1339" s="1" t="s">
        <v>41</v>
      </c>
      <c r="AC1339" s="1" t="s">
        <v>102</v>
      </c>
      <c r="AD1339" s="1" t="s">
        <v>43</v>
      </c>
    </row>
    <row r="1340" spans="1:30" x14ac:dyDescent="0.2">
      <c r="A1340" s="1" t="str">
        <f t="shared" si="40"/>
        <v>21C000113706</v>
      </c>
      <c r="B1340" s="1" t="s">
        <v>409</v>
      </c>
      <c r="C1340" s="1" t="s">
        <v>29</v>
      </c>
      <c r="D1340" s="1" t="s">
        <v>30</v>
      </c>
      <c r="E1340" s="1" t="s">
        <v>400</v>
      </c>
      <c r="F1340" s="1" t="s">
        <v>6505</v>
      </c>
      <c r="G1340" s="1" t="s">
        <v>6506</v>
      </c>
      <c r="H1340" s="1" t="s">
        <v>1183</v>
      </c>
      <c r="I1340" s="1" t="s">
        <v>6507</v>
      </c>
      <c r="J1340" s="1" t="s">
        <v>6577</v>
      </c>
      <c r="K1340" s="1" t="s">
        <v>846</v>
      </c>
      <c r="L1340" s="1" t="s">
        <v>3586</v>
      </c>
      <c r="M1340" s="1" t="s">
        <v>3587</v>
      </c>
      <c r="N1340" s="1" t="s">
        <v>66</v>
      </c>
      <c r="O1340" s="1" t="s">
        <v>847</v>
      </c>
      <c r="P1340" s="1" t="s">
        <v>82</v>
      </c>
      <c r="Q1340" s="1" t="s">
        <v>168</v>
      </c>
      <c r="R1340" s="1" t="s">
        <v>6578</v>
      </c>
      <c r="S1340" s="1" t="str">
        <f t="shared" si="41"/>
        <v>QUISPE CHURA, CESALBINA</v>
      </c>
      <c r="T1340" s="1" t="s">
        <v>849</v>
      </c>
      <c r="U1340" s="1" t="s">
        <v>850</v>
      </c>
      <c r="V1340" s="1" t="s">
        <v>52</v>
      </c>
      <c r="W1340" s="1" t="s">
        <v>276</v>
      </c>
      <c r="X1340" s="3">
        <v>31990</v>
      </c>
      <c r="Y1340" s="1" t="s">
        <v>6579</v>
      </c>
      <c r="Z1340" s="3">
        <v>42795</v>
      </c>
      <c r="AA1340" s="3">
        <v>42886</v>
      </c>
      <c r="AB1340" s="1" t="s">
        <v>852</v>
      </c>
      <c r="AC1340" s="1" t="s">
        <v>853</v>
      </c>
      <c r="AD1340" s="1" t="s">
        <v>43</v>
      </c>
    </row>
    <row r="1341" spans="1:30" x14ac:dyDescent="0.2">
      <c r="A1341" s="1" t="str">
        <f t="shared" si="40"/>
        <v>21C000113730</v>
      </c>
      <c r="B1341" s="1" t="s">
        <v>409</v>
      </c>
      <c r="C1341" s="1" t="s">
        <v>29</v>
      </c>
      <c r="D1341" s="1" t="s">
        <v>30</v>
      </c>
      <c r="E1341" s="1" t="s">
        <v>400</v>
      </c>
      <c r="F1341" s="1" t="s">
        <v>6505</v>
      </c>
      <c r="G1341" s="1" t="s">
        <v>6506</v>
      </c>
      <c r="H1341" s="1" t="s">
        <v>1183</v>
      </c>
      <c r="I1341" s="1" t="s">
        <v>6507</v>
      </c>
      <c r="J1341" s="1" t="s">
        <v>6580</v>
      </c>
      <c r="K1341" s="1" t="s">
        <v>846</v>
      </c>
      <c r="L1341" s="1" t="s">
        <v>3586</v>
      </c>
      <c r="M1341" s="1" t="s">
        <v>3591</v>
      </c>
      <c r="N1341" s="1" t="s">
        <v>66</v>
      </c>
      <c r="O1341" s="1" t="s">
        <v>847</v>
      </c>
      <c r="P1341" s="1" t="s">
        <v>248</v>
      </c>
      <c r="Q1341" s="1" t="s">
        <v>117</v>
      </c>
      <c r="R1341" s="1" t="s">
        <v>1061</v>
      </c>
      <c r="S1341" s="1" t="str">
        <f t="shared" si="41"/>
        <v>TICONA RUELAS, VICENTE</v>
      </c>
      <c r="T1341" s="1" t="s">
        <v>849</v>
      </c>
      <c r="U1341" s="1" t="s">
        <v>850</v>
      </c>
      <c r="V1341" s="1" t="s">
        <v>52</v>
      </c>
      <c r="W1341" s="1" t="s">
        <v>276</v>
      </c>
      <c r="X1341" s="3">
        <v>22116</v>
      </c>
      <c r="Y1341" s="1" t="s">
        <v>6581</v>
      </c>
      <c r="Z1341" s="3">
        <v>42824</v>
      </c>
      <c r="AA1341" s="3">
        <v>42916</v>
      </c>
      <c r="AB1341" s="1" t="s">
        <v>852</v>
      </c>
      <c r="AC1341" s="1" t="s">
        <v>853</v>
      </c>
      <c r="AD1341" s="1" t="s">
        <v>43</v>
      </c>
    </row>
    <row r="1342" spans="1:30" x14ac:dyDescent="0.2">
      <c r="A1342" s="1" t="str">
        <f t="shared" si="40"/>
        <v>21C000113755</v>
      </c>
      <c r="B1342" s="1" t="s">
        <v>409</v>
      </c>
      <c r="C1342" s="1" t="s">
        <v>29</v>
      </c>
      <c r="D1342" s="1" t="s">
        <v>30</v>
      </c>
      <c r="E1342" s="1" t="s">
        <v>400</v>
      </c>
      <c r="F1342" s="1" t="s">
        <v>6505</v>
      </c>
      <c r="G1342" s="1" t="s">
        <v>6506</v>
      </c>
      <c r="H1342" s="1" t="s">
        <v>1183</v>
      </c>
      <c r="I1342" s="1" t="s">
        <v>6507</v>
      </c>
      <c r="J1342" s="1" t="s">
        <v>6582</v>
      </c>
      <c r="K1342" s="1" t="s">
        <v>846</v>
      </c>
      <c r="L1342" s="1" t="s">
        <v>3586</v>
      </c>
      <c r="M1342" s="1" t="s">
        <v>3600</v>
      </c>
      <c r="N1342" s="1" t="s">
        <v>66</v>
      </c>
      <c r="O1342" s="1" t="s">
        <v>847</v>
      </c>
      <c r="P1342" s="1" t="s">
        <v>165</v>
      </c>
      <c r="Q1342" s="1" t="s">
        <v>1180</v>
      </c>
      <c r="R1342" s="1" t="s">
        <v>6583</v>
      </c>
      <c r="S1342" s="1" t="str">
        <f t="shared" si="41"/>
        <v>PEREZ ARTEAGA, INES VIRGINIA</v>
      </c>
      <c r="T1342" s="1" t="s">
        <v>849</v>
      </c>
      <c r="U1342" s="1" t="s">
        <v>850</v>
      </c>
      <c r="V1342" s="1" t="s">
        <v>52</v>
      </c>
      <c r="W1342" s="1" t="s">
        <v>276</v>
      </c>
      <c r="X1342" s="3">
        <v>25954</v>
      </c>
      <c r="Y1342" s="1" t="s">
        <v>6584</v>
      </c>
      <c r="Z1342" s="3">
        <v>42853</v>
      </c>
      <c r="AA1342" s="3">
        <v>42947</v>
      </c>
      <c r="AB1342" s="1" t="s">
        <v>852</v>
      </c>
      <c r="AC1342" s="1" t="s">
        <v>853</v>
      </c>
      <c r="AD1342" s="1" t="s">
        <v>43</v>
      </c>
    </row>
    <row r="1343" spans="1:30" x14ac:dyDescent="0.2">
      <c r="A1343" s="1" t="str">
        <f t="shared" si="40"/>
        <v>21C000113778</v>
      </c>
      <c r="B1343" s="1" t="s">
        <v>409</v>
      </c>
      <c r="C1343" s="1" t="s">
        <v>29</v>
      </c>
      <c r="D1343" s="1" t="s">
        <v>30</v>
      </c>
      <c r="E1343" s="1" t="s">
        <v>400</v>
      </c>
      <c r="F1343" s="1" t="s">
        <v>6505</v>
      </c>
      <c r="G1343" s="1" t="s">
        <v>6506</v>
      </c>
      <c r="H1343" s="1" t="s">
        <v>1183</v>
      </c>
      <c r="I1343" s="1" t="s">
        <v>6507</v>
      </c>
      <c r="J1343" s="1" t="s">
        <v>6585</v>
      </c>
      <c r="K1343" s="1" t="s">
        <v>846</v>
      </c>
      <c r="L1343" s="1" t="s">
        <v>3586</v>
      </c>
      <c r="M1343" s="1" t="s">
        <v>5435</v>
      </c>
      <c r="N1343" s="1" t="s">
        <v>66</v>
      </c>
      <c r="O1343" s="1" t="s">
        <v>847</v>
      </c>
      <c r="P1343" s="1" t="s">
        <v>6586</v>
      </c>
      <c r="Q1343" s="1" t="s">
        <v>749</v>
      </c>
      <c r="R1343" s="1" t="s">
        <v>6587</v>
      </c>
      <c r="S1343" s="1" t="str">
        <f t="shared" si="41"/>
        <v>ALFONTE ADUVIRI, DAVID EFRAIN</v>
      </c>
      <c r="T1343" s="1" t="s">
        <v>849</v>
      </c>
      <c r="U1343" s="1" t="s">
        <v>850</v>
      </c>
      <c r="V1343" s="1" t="s">
        <v>52</v>
      </c>
      <c r="W1343" s="1" t="s">
        <v>276</v>
      </c>
      <c r="X1343" s="3">
        <v>24709</v>
      </c>
      <c r="Y1343" s="1" t="s">
        <v>6588</v>
      </c>
      <c r="Z1343" s="3">
        <v>42795</v>
      </c>
      <c r="AA1343" s="3">
        <v>42886</v>
      </c>
      <c r="AB1343" s="1" t="s">
        <v>852</v>
      </c>
      <c r="AC1343" s="1" t="s">
        <v>853</v>
      </c>
      <c r="AD1343" s="1" t="s">
        <v>43</v>
      </c>
    </row>
    <row r="1344" spans="1:30" x14ac:dyDescent="0.2">
      <c r="A1344" s="1" t="str">
        <f t="shared" si="40"/>
        <v>21C000113788</v>
      </c>
      <c r="B1344" s="1" t="s">
        <v>409</v>
      </c>
      <c r="C1344" s="1" t="s">
        <v>29</v>
      </c>
      <c r="D1344" s="1" t="s">
        <v>30</v>
      </c>
      <c r="E1344" s="1" t="s">
        <v>400</v>
      </c>
      <c r="F1344" s="1" t="s">
        <v>6505</v>
      </c>
      <c r="G1344" s="1" t="s">
        <v>6506</v>
      </c>
      <c r="H1344" s="1" t="s">
        <v>1183</v>
      </c>
      <c r="I1344" s="1" t="s">
        <v>6507</v>
      </c>
      <c r="J1344" s="1" t="s">
        <v>6589</v>
      </c>
      <c r="K1344" s="1" t="s">
        <v>846</v>
      </c>
      <c r="L1344" s="1" t="s">
        <v>3586</v>
      </c>
      <c r="M1344" s="1" t="s">
        <v>6207</v>
      </c>
      <c r="N1344" s="1" t="s">
        <v>66</v>
      </c>
      <c r="O1344" s="1" t="s">
        <v>847</v>
      </c>
      <c r="P1344" s="1" t="s">
        <v>114</v>
      </c>
      <c r="Q1344" s="1" t="s">
        <v>372</v>
      </c>
      <c r="R1344" s="1" t="s">
        <v>6590</v>
      </c>
      <c r="S1344" s="1" t="str">
        <f t="shared" si="41"/>
        <v>MAMANI GUEVARA, TANIA MARGOTH</v>
      </c>
      <c r="T1344" s="1" t="s">
        <v>849</v>
      </c>
      <c r="U1344" s="1" t="s">
        <v>850</v>
      </c>
      <c r="V1344" s="1" t="s">
        <v>52</v>
      </c>
      <c r="W1344" s="1" t="s">
        <v>276</v>
      </c>
      <c r="X1344" s="3">
        <v>27308</v>
      </c>
      <c r="Y1344" s="1" t="s">
        <v>6591</v>
      </c>
      <c r="Z1344" s="3">
        <v>42824</v>
      </c>
      <c r="AA1344" s="3">
        <v>42916</v>
      </c>
      <c r="AB1344" s="1" t="s">
        <v>852</v>
      </c>
      <c r="AC1344" s="1" t="s">
        <v>853</v>
      </c>
      <c r="AD1344" s="1" t="s">
        <v>43</v>
      </c>
    </row>
    <row r="1345" spans="1:30" x14ac:dyDescent="0.2">
      <c r="A1345" s="1" t="str">
        <f t="shared" si="40"/>
        <v>21C000113809</v>
      </c>
      <c r="B1345" s="1" t="s">
        <v>409</v>
      </c>
      <c r="C1345" s="1" t="s">
        <v>29</v>
      </c>
      <c r="D1345" s="1" t="s">
        <v>30</v>
      </c>
      <c r="E1345" s="1" t="s">
        <v>400</v>
      </c>
      <c r="F1345" s="1" t="s">
        <v>6505</v>
      </c>
      <c r="G1345" s="1" t="s">
        <v>6506</v>
      </c>
      <c r="H1345" s="1" t="s">
        <v>1183</v>
      </c>
      <c r="I1345" s="1" t="s">
        <v>6507</v>
      </c>
      <c r="J1345" s="1" t="s">
        <v>6592</v>
      </c>
      <c r="K1345" s="1" t="s">
        <v>846</v>
      </c>
      <c r="L1345" s="1" t="s">
        <v>3586</v>
      </c>
      <c r="M1345" s="1" t="s">
        <v>3607</v>
      </c>
      <c r="N1345" s="1" t="s">
        <v>66</v>
      </c>
      <c r="O1345" s="1" t="s">
        <v>847</v>
      </c>
      <c r="P1345" s="1" t="s">
        <v>48</v>
      </c>
      <c r="Q1345" s="1" t="s">
        <v>168</v>
      </c>
      <c r="R1345" s="1" t="s">
        <v>683</v>
      </c>
      <c r="S1345" s="1" t="str">
        <f t="shared" si="41"/>
        <v>CHOQUEHUANCA CHURA, EDWIN</v>
      </c>
      <c r="T1345" s="1" t="s">
        <v>849</v>
      </c>
      <c r="U1345" s="1" t="s">
        <v>850</v>
      </c>
      <c r="V1345" s="1" t="s">
        <v>52</v>
      </c>
      <c r="W1345" s="1" t="s">
        <v>276</v>
      </c>
      <c r="X1345" s="3">
        <v>28996</v>
      </c>
      <c r="Y1345" s="1" t="s">
        <v>6593</v>
      </c>
      <c r="Z1345" s="3">
        <v>42795</v>
      </c>
      <c r="AA1345" s="3">
        <v>42886</v>
      </c>
      <c r="AB1345" s="1" t="s">
        <v>852</v>
      </c>
      <c r="AC1345" s="1" t="s">
        <v>853</v>
      </c>
      <c r="AD1345" s="1" t="s">
        <v>43</v>
      </c>
    </row>
    <row r="1346" spans="1:30" x14ac:dyDescent="0.2">
      <c r="A1346" s="1" t="str">
        <f t="shared" si="40"/>
        <v>21C000113830</v>
      </c>
      <c r="B1346" s="1" t="s">
        <v>409</v>
      </c>
      <c r="C1346" s="1" t="s">
        <v>29</v>
      </c>
      <c r="D1346" s="1" t="s">
        <v>30</v>
      </c>
      <c r="E1346" s="1" t="s">
        <v>400</v>
      </c>
      <c r="F1346" s="1" t="s">
        <v>6505</v>
      </c>
      <c r="G1346" s="1" t="s">
        <v>6506</v>
      </c>
      <c r="H1346" s="1" t="s">
        <v>1183</v>
      </c>
      <c r="I1346" s="1" t="s">
        <v>6507</v>
      </c>
      <c r="J1346" s="1" t="s">
        <v>6594</v>
      </c>
      <c r="K1346" s="1" t="s">
        <v>846</v>
      </c>
      <c r="L1346" s="1" t="s">
        <v>3586</v>
      </c>
      <c r="M1346" s="1" t="s">
        <v>3607</v>
      </c>
      <c r="N1346" s="1" t="s">
        <v>66</v>
      </c>
      <c r="O1346" s="1" t="s">
        <v>847</v>
      </c>
      <c r="P1346" s="1" t="s">
        <v>1049</v>
      </c>
      <c r="Q1346" s="1" t="s">
        <v>1049</v>
      </c>
      <c r="R1346" s="1" t="s">
        <v>3655</v>
      </c>
      <c r="S1346" s="1" t="str">
        <f t="shared" si="41"/>
        <v>PHALA PHALA, JAVIER</v>
      </c>
      <c r="T1346" s="1" t="s">
        <v>849</v>
      </c>
      <c r="U1346" s="1" t="s">
        <v>850</v>
      </c>
      <c r="V1346" s="1" t="s">
        <v>52</v>
      </c>
      <c r="W1346" s="1" t="s">
        <v>276</v>
      </c>
      <c r="X1346" s="3">
        <v>33623</v>
      </c>
      <c r="Y1346" s="1" t="s">
        <v>6595</v>
      </c>
      <c r="Z1346" s="3">
        <v>42795</v>
      </c>
      <c r="AA1346" s="3">
        <v>42886</v>
      </c>
      <c r="AB1346" s="1" t="s">
        <v>852</v>
      </c>
      <c r="AC1346" s="1" t="s">
        <v>853</v>
      </c>
      <c r="AD1346" s="1" t="s">
        <v>43</v>
      </c>
    </row>
    <row r="1347" spans="1:30" x14ac:dyDescent="0.2">
      <c r="A1347" s="1" t="str">
        <f t="shared" si="40"/>
        <v>21C000113851</v>
      </c>
      <c r="B1347" s="1" t="s">
        <v>409</v>
      </c>
      <c r="C1347" s="1" t="s">
        <v>29</v>
      </c>
      <c r="D1347" s="1" t="s">
        <v>30</v>
      </c>
      <c r="E1347" s="1" t="s">
        <v>400</v>
      </c>
      <c r="F1347" s="1" t="s">
        <v>6505</v>
      </c>
      <c r="G1347" s="1" t="s">
        <v>6506</v>
      </c>
      <c r="H1347" s="1" t="s">
        <v>1183</v>
      </c>
      <c r="I1347" s="1" t="s">
        <v>6507</v>
      </c>
      <c r="J1347" s="1" t="s">
        <v>6596</v>
      </c>
      <c r="K1347" s="1" t="s">
        <v>846</v>
      </c>
      <c r="L1347" s="1" t="s">
        <v>3586</v>
      </c>
      <c r="M1347" s="1" t="s">
        <v>3607</v>
      </c>
      <c r="N1347" s="1" t="s">
        <v>66</v>
      </c>
      <c r="O1347" s="1" t="s">
        <v>847</v>
      </c>
      <c r="P1347" s="1" t="s">
        <v>1073</v>
      </c>
      <c r="Q1347" s="1" t="s">
        <v>698</v>
      </c>
      <c r="R1347" s="1" t="s">
        <v>475</v>
      </c>
      <c r="S1347" s="1" t="str">
        <f t="shared" si="41"/>
        <v>COPACATI CCAMA, ALBERTO</v>
      </c>
      <c r="T1347" s="1" t="s">
        <v>849</v>
      </c>
      <c r="U1347" s="1" t="s">
        <v>850</v>
      </c>
      <c r="V1347" s="1" t="s">
        <v>52</v>
      </c>
      <c r="W1347" s="1" t="s">
        <v>276</v>
      </c>
      <c r="X1347" s="3">
        <v>24388</v>
      </c>
      <c r="Y1347" s="1" t="s">
        <v>6597</v>
      </c>
      <c r="Z1347" s="3">
        <v>42795</v>
      </c>
      <c r="AA1347" s="3">
        <v>42886</v>
      </c>
      <c r="AB1347" s="1" t="s">
        <v>852</v>
      </c>
      <c r="AC1347" s="1" t="s">
        <v>853</v>
      </c>
      <c r="AD1347" s="1" t="s">
        <v>43</v>
      </c>
    </row>
    <row r="1348" spans="1:30" x14ac:dyDescent="0.2">
      <c r="A1348" s="1" t="str">
        <f t="shared" ref="A1348:A1411" si="42">J1348</f>
        <v>1163114811E9</v>
      </c>
      <c r="B1348" s="1" t="s">
        <v>409</v>
      </c>
      <c r="C1348" s="1" t="s">
        <v>29</v>
      </c>
      <c r="D1348" s="1" t="s">
        <v>30</v>
      </c>
      <c r="E1348" s="1" t="s">
        <v>401</v>
      </c>
      <c r="F1348" s="1" t="s">
        <v>6598</v>
      </c>
      <c r="G1348" s="1" t="s">
        <v>6599</v>
      </c>
      <c r="H1348" s="1" t="s">
        <v>1183</v>
      </c>
      <c r="I1348" s="1" t="s">
        <v>6600</v>
      </c>
      <c r="J1348" s="1" t="s">
        <v>6601</v>
      </c>
      <c r="K1348" s="1" t="s">
        <v>32</v>
      </c>
      <c r="L1348" s="1" t="s">
        <v>33</v>
      </c>
      <c r="M1348" s="1" t="s">
        <v>34</v>
      </c>
      <c r="N1348" s="1" t="s">
        <v>765</v>
      </c>
      <c r="O1348" s="1" t="s">
        <v>6602</v>
      </c>
      <c r="P1348" s="1" t="s">
        <v>248</v>
      </c>
      <c r="Q1348" s="1" t="s">
        <v>82</v>
      </c>
      <c r="R1348" s="1" t="s">
        <v>5798</v>
      </c>
      <c r="S1348" s="1" t="str">
        <f t="shared" ref="S1348:S1411" si="43">CONCATENATE(P1348," ",Q1348,", ",R1348)</f>
        <v>TICONA QUISPE, DAVID ESTANISLAO</v>
      </c>
      <c r="T1348" s="1" t="s">
        <v>38</v>
      </c>
      <c r="U1348" s="1" t="s">
        <v>39</v>
      </c>
      <c r="V1348" s="1" t="s">
        <v>52</v>
      </c>
      <c r="W1348" s="1" t="s">
        <v>5799</v>
      </c>
      <c r="X1348" s="3">
        <v>25695</v>
      </c>
      <c r="Y1348" s="1" t="s">
        <v>5800</v>
      </c>
      <c r="Z1348" s="3">
        <v>42795</v>
      </c>
      <c r="AA1348" s="3">
        <v>43100</v>
      </c>
      <c r="AB1348" s="1" t="s">
        <v>41</v>
      </c>
      <c r="AC1348" s="1" t="s">
        <v>42</v>
      </c>
      <c r="AD1348" s="1" t="s">
        <v>43</v>
      </c>
    </row>
    <row r="1349" spans="1:30" x14ac:dyDescent="0.2">
      <c r="A1349" s="1" t="str">
        <f t="shared" si="42"/>
        <v>1163114811E2</v>
      </c>
      <c r="B1349" s="1" t="s">
        <v>409</v>
      </c>
      <c r="C1349" s="1" t="s">
        <v>29</v>
      </c>
      <c r="D1349" s="1" t="s">
        <v>30</v>
      </c>
      <c r="E1349" s="1" t="s">
        <v>401</v>
      </c>
      <c r="F1349" s="1" t="s">
        <v>6598</v>
      </c>
      <c r="G1349" s="1" t="s">
        <v>6599</v>
      </c>
      <c r="H1349" s="1" t="s">
        <v>1183</v>
      </c>
      <c r="I1349" s="1" t="s">
        <v>6600</v>
      </c>
      <c r="J1349" s="1" t="s">
        <v>6603</v>
      </c>
      <c r="K1349" s="1" t="s">
        <v>32</v>
      </c>
      <c r="L1349" s="1" t="s">
        <v>32</v>
      </c>
      <c r="M1349" s="1" t="s">
        <v>45</v>
      </c>
      <c r="N1349" s="1" t="s">
        <v>46</v>
      </c>
      <c r="O1349" s="1" t="s">
        <v>56</v>
      </c>
      <c r="P1349" s="1" t="s">
        <v>6604</v>
      </c>
      <c r="Q1349" s="1" t="s">
        <v>358</v>
      </c>
      <c r="R1349" s="1" t="s">
        <v>6605</v>
      </c>
      <c r="S1349" s="1" t="str">
        <f t="shared" si="43"/>
        <v>ACOSTA COAQUIRA, ALEX BONIFACIO</v>
      </c>
      <c r="T1349" s="1" t="s">
        <v>55</v>
      </c>
      <c r="U1349" s="1" t="s">
        <v>51</v>
      </c>
      <c r="V1349" s="1" t="s">
        <v>52</v>
      </c>
      <c r="W1349" s="1" t="s">
        <v>6606</v>
      </c>
      <c r="X1349" s="3">
        <v>20911</v>
      </c>
      <c r="Y1349" s="1" t="s">
        <v>6607</v>
      </c>
      <c r="AB1349" s="1" t="s">
        <v>41</v>
      </c>
      <c r="AC1349" s="1" t="s">
        <v>42</v>
      </c>
      <c r="AD1349" s="1" t="s">
        <v>43</v>
      </c>
    </row>
    <row r="1350" spans="1:30" x14ac:dyDescent="0.2">
      <c r="A1350" s="1" t="str">
        <f t="shared" si="42"/>
        <v>1163114811E3</v>
      </c>
      <c r="B1350" s="1" t="s">
        <v>409</v>
      </c>
      <c r="C1350" s="1" t="s">
        <v>29</v>
      </c>
      <c r="D1350" s="1" t="s">
        <v>30</v>
      </c>
      <c r="E1350" s="1" t="s">
        <v>401</v>
      </c>
      <c r="F1350" s="1" t="s">
        <v>6598</v>
      </c>
      <c r="G1350" s="1" t="s">
        <v>6599</v>
      </c>
      <c r="H1350" s="1" t="s">
        <v>1183</v>
      </c>
      <c r="I1350" s="1" t="s">
        <v>6600</v>
      </c>
      <c r="J1350" s="1" t="s">
        <v>6608</v>
      </c>
      <c r="K1350" s="1" t="s">
        <v>32</v>
      </c>
      <c r="L1350" s="1" t="s">
        <v>32</v>
      </c>
      <c r="M1350" s="1" t="s">
        <v>45</v>
      </c>
      <c r="N1350" s="1" t="s">
        <v>46</v>
      </c>
      <c r="O1350" s="1" t="s">
        <v>56</v>
      </c>
      <c r="P1350" s="1" t="s">
        <v>1025</v>
      </c>
      <c r="Q1350" s="1" t="s">
        <v>73</v>
      </c>
      <c r="R1350" s="1" t="s">
        <v>6609</v>
      </c>
      <c r="S1350" s="1" t="str">
        <f t="shared" si="43"/>
        <v>CARRASCO CHOQUE, CELPA</v>
      </c>
      <c r="T1350" s="1" t="s">
        <v>50</v>
      </c>
      <c r="U1350" s="1" t="s">
        <v>51</v>
      </c>
      <c r="V1350" s="1" t="s">
        <v>52</v>
      </c>
      <c r="W1350" s="1" t="s">
        <v>6610</v>
      </c>
      <c r="X1350" s="3">
        <v>24998</v>
      </c>
      <c r="Y1350" s="1" t="s">
        <v>6611</v>
      </c>
      <c r="AB1350" s="1" t="s">
        <v>41</v>
      </c>
      <c r="AC1350" s="1" t="s">
        <v>42</v>
      </c>
      <c r="AD1350" s="1" t="s">
        <v>43</v>
      </c>
    </row>
    <row r="1351" spans="1:30" x14ac:dyDescent="0.2">
      <c r="A1351" s="1" t="str">
        <f t="shared" si="42"/>
        <v>1163114811E4</v>
      </c>
      <c r="B1351" s="1" t="s">
        <v>409</v>
      </c>
      <c r="C1351" s="1" t="s">
        <v>29</v>
      </c>
      <c r="D1351" s="1" t="s">
        <v>30</v>
      </c>
      <c r="E1351" s="1" t="s">
        <v>401</v>
      </c>
      <c r="F1351" s="1" t="s">
        <v>6598</v>
      </c>
      <c r="G1351" s="1" t="s">
        <v>6599</v>
      </c>
      <c r="H1351" s="1" t="s">
        <v>1183</v>
      </c>
      <c r="I1351" s="1" t="s">
        <v>6600</v>
      </c>
      <c r="J1351" s="1" t="s">
        <v>6612</v>
      </c>
      <c r="K1351" s="1" t="s">
        <v>32</v>
      </c>
      <c r="L1351" s="1" t="s">
        <v>32</v>
      </c>
      <c r="M1351" s="1" t="s">
        <v>45</v>
      </c>
      <c r="N1351" s="1" t="s">
        <v>46</v>
      </c>
      <c r="O1351" s="1" t="s">
        <v>56</v>
      </c>
      <c r="P1351" s="1" t="s">
        <v>141</v>
      </c>
      <c r="Q1351" s="1" t="s">
        <v>407</v>
      </c>
      <c r="R1351" s="1" t="s">
        <v>6613</v>
      </c>
      <c r="S1351" s="1" t="str">
        <f t="shared" si="43"/>
        <v>CRUZ ALEJO, TITO FELIX</v>
      </c>
      <c r="T1351" s="1" t="s">
        <v>55</v>
      </c>
      <c r="U1351" s="1" t="s">
        <v>51</v>
      </c>
      <c r="V1351" s="1" t="s">
        <v>52</v>
      </c>
      <c r="W1351" s="1" t="s">
        <v>6614</v>
      </c>
      <c r="X1351" s="3">
        <v>21811</v>
      </c>
      <c r="Y1351" s="1" t="s">
        <v>6615</v>
      </c>
      <c r="AB1351" s="1" t="s">
        <v>41</v>
      </c>
      <c r="AC1351" s="1" t="s">
        <v>42</v>
      </c>
      <c r="AD1351" s="1" t="s">
        <v>43</v>
      </c>
    </row>
    <row r="1352" spans="1:30" x14ac:dyDescent="0.2">
      <c r="A1352" s="1" t="str">
        <f t="shared" si="42"/>
        <v>1163114811E6</v>
      </c>
      <c r="B1352" s="1" t="s">
        <v>409</v>
      </c>
      <c r="C1352" s="1" t="s">
        <v>29</v>
      </c>
      <c r="D1352" s="1" t="s">
        <v>30</v>
      </c>
      <c r="E1352" s="1" t="s">
        <v>401</v>
      </c>
      <c r="F1352" s="1" t="s">
        <v>6598</v>
      </c>
      <c r="G1352" s="1" t="s">
        <v>6599</v>
      </c>
      <c r="H1352" s="1" t="s">
        <v>1183</v>
      </c>
      <c r="I1352" s="1" t="s">
        <v>6600</v>
      </c>
      <c r="J1352" s="1" t="s">
        <v>6616</v>
      </c>
      <c r="K1352" s="1" t="s">
        <v>32</v>
      </c>
      <c r="L1352" s="1" t="s">
        <v>32</v>
      </c>
      <c r="M1352" s="1" t="s">
        <v>45</v>
      </c>
      <c r="N1352" s="1" t="s">
        <v>46</v>
      </c>
      <c r="O1352" s="1" t="s">
        <v>6617</v>
      </c>
      <c r="P1352" s="1" t="s">
        <v>376</v>
      </c>
      <c r="Q1352" s="1" t="s">
        <v>420</v>
      </c>
      <c r="R1352" s="1" t="s">
        <v>2664</v>
      </c>
      <c r="S1352" s="1" t="str">
        <f t="shared" si="43"/>
        <v>PACHO POMA, ABRAHAM</v>
      </c>
      <c r="T1352" s="1" t="s">
        <v>55</v>
      </c>
      <c r="U1352" s="1" t="s">
        <v>51</v>
      </c>
      <c r="V1352" s="1" t="s">
        <v>52</v>
      </c>
      <c r="W1352" s="1" t="s">
        <v>6618</v>
      </c>
      <c r="X1352" s="3">
        <v>28200</v>
      </c>
      <c r="Y1352" s="1" t="s">
        <v>6619</v>
      </c>
      <c r="Z1352" s="3">
        <v>42430</v>
      </c>
      <c r="AB1352" s="1" t="s">
        <v>41</v>
      </c>
      <c r="AC1352" s="1" t="s">
        <v>42</v>
      </c>
      <c r="AD1352" s="1" t="s">
        <v>43</v>
      </c>
    </row>
    <row r="1353" spans="1:30" x14ac:dyDescent="0.2">
      <c r="A1353" s="1" t="str">
        <f t="shared" si="42"/>
        <v>1163114811E7</v>
      </c>
      <c r="B1353" s="1" t="s">
        <v>409</v>
      </c>
      <c r="C1353" s="1" t="s">
        <v>29</v>
      </c>
      <c r="D1353" s="1" t="s">
        <v>30</v>
      </c>
      <c r="E1353" s="1" t="s">
        <v>401</v>
      </c>
      <c r="F1353" s="1" t="s">
        <v>6598</v>
      </c>
      <c r="G1353" s="1" t="s">
        <v>6599</v>
      </c>
      <c r="H1353" s="1" t="s">
        <v>1183</v>
      </c>
      <c r="I1353" s="1" t="s">
        <v>6600</v>
      </c>
      <c r="J1353" s="1" t="s">
        <v>6620</v>
      </c>
      <c r="K1353" s="1" t="s">
        <v>32</v>
      </c>
      <c r="L1353" s="1" t="s">
        <v>32</v>
      </c>
      <c r="M1353" s="1" t="s">
        <v>45</v>
      </c>
      <c r="N1353" s="1" t="s">
        <v>66</v>
      </c>
      <c r="O1353" s="1" t="s">
        <v>6621</v>
      </c>
      <c r="P1353" s="1" t="s">
        <v>542</v>
      </c>
      <c r="Q1353" s="1" t="s">
        <v>130</v>
      </c>
      <c r="R1353" s="1" t="s">
        <v>6622</v>
      </c>
      <c r="S1353" s="1" t="str">
        <f t="shared" si="43"/>
        <v>HOLGUIN TORRES, GARY</v>
      </c>
      <c r="T1353" s="1" t="s">
        <v>69</v>
      </c>
      <c r="U1353" s="1" t="s">
        <v>51</v>
      </c>
      <c r="V1353" s="1" t="s">
        <v>52</v>
      </c>
      <c r="W1353" s="1" t="s">
        <v>6623</v>
      </c>
      <c r="X1353" s="3">
        <v>31695</v>
      </c>
      <c r="Y1353" s="1" t="s">
        <v>6624</v>
      </c>
      <c r="Z1353" s="3">
        <v>42795</v>
      </c>
      <c r="AA1353" s="3">
        <v>43100</v>
      </c>
      <c r="AB1353" s="1" t="s">
        <v>41</v>
      </c>
      <c r="AC1353" s="1" t="s">
        <v>71</v>
      </c>
      <c r="AD1353" s="1" t="s">
        <v>43</v>
      </c>
    </row>
    <row r="1354" spans="1:30" x14ac:dyDescent="0.2">
      <c r="A1354" s="1" t="str">
        <f t="shared" si="42"/>
        <v>1163114811E8</v>
      </c>
      <c r="B1354" s="1" t="s">
        <v>409</v>
      </c>
      <c r="C1354" s="1" t="s">
        <v>29</v>
      </c>
      <c r="D1354" s="1" t="s">
        <v>30</v>
      </c>
      <c r="E1354" s="1" t="s">
        <v>401</v>
      </c>
      <c r="F1354" s="1" t="s">
        <v>6598</v>
      </c>
      <c r="G1354" s="1" t="s">
        <v>6599</v>
      </c>
      <c r="H1354" s="1" t="s">
        <v>1183</v>
      </c>
      <c r="I1354" s="1" t="s">
        <v>6600</v>
      </c>
      <c r="J1354" s="1" t="s">
        <v>6625</v>
      </c>
      <c r="K1354" s="1" t="s">
        <v>32</v>
      </c>
      <c r="L1354" s="1" t="s">
        <v>32</v>
      </c>
      <c r="M1354" s="1" t="s">
        <v>45</v>
      </c>
      <c r="N1354" s="1" t="s">
        <v>46</v>
      </c>
      <c r="O1354" s="1" t="s">
        <v>56</v>
      </c>
      <c r="P1354" s="1" t="s">
        <v>585</v>
      </c>
      <c r="Q1354" s="1" t="s">
        <v>408</v>
      </c>
      <c r="R1354" s="1" t="s">
        <v>1047</v>
      </c>
      <c r="S1354" s="1" t="str">
        <f t="shared" si="43"/>
        <v>ZAPATA CHUQUIMIA, ROMAN</v>
      </c>
      <c r="T1354" s="1" t="s">
        <v>55</v>
      </c>
      <c r="U1354" s="1" t="s">
        <v>51</v>
      </c>
      <c r="V1354" s="1" t="s">
        <v>52</v>
      </c>
      <c r="W1354" s="1" t="s">
        <v>6626</v>
      </c>
      <c r="X1354" s="3">
        <v>23690</v>
      </c>
      <c r="Y1354" s="1" t="s">
        <v>6627</v>
      </c>
      <c r="AB1354" s="1" t="s">
        <v>41</v>
      </c>
      <c r="AC1354" s="1" t="s">
        <v>42</v>
      </c>
      <c r="AD1354" s="1" t="s">
        <v>43</v>
      </c>
    </row>
    <row r="1355" spans="1:30" x14ac:dyDescent="0.2">
      <c r="A1355" s="1" t="str">
        <f t="shared" si="42"/>
        <v>1163114821E3</v>
      </c>
      <c r="B1355" s="1" t="s">
        <v>409</v>
      </c>
      <c r="C1355" s="1" t="s">
        <v>29</v>
      </c>
      <c r="D1355" s="1" t="s">
        <v>30</v>
      </c>
      <c r="E1355" s="1" t="s">
        <v>401</v>
      </c>
      <c r="F1355" s="1" t="s">
        <v>6598</v>
      </c>
      <c r="G1355" s="1" t="s">
        <v>6599</v>
      </c>
      <c r="H1355" s="1" t="s">
        <v>1183</v>
      </c>
      <c r="I1355" s="1" t="s">
        <v>6600</v>
      </c>
      <c r="J1355" s="1" t="s">
        <v>6628</v>
      </c>
      <c r="K1355" s="1" t="s">
        <v>32</v>
      </c>
      <c r="L1355" s="1" t="s">
        <v>32</v>
      </c>
      <c r="M1355" s="1" t="s">
        <v>45</v>
      </c>
      <c r="N1355" s="1" t="s">
        <v>46</v>
      </c>
      <c r="O1355" s="1" t="s">
        <v>6629</v>
      </c>
      <c r="P1355" s="1" t="s">
        <v>134</v>
      </c>
      <c r="Q1355" s="1" t="s">
        <v>114</v>
      </c>
      <c r="R1355" s="1" t="s">
        <v>6630</v>
      </c>
      <c r="S1355" s="1" t="str">
        <f t="shared" si="43"/>
        <v>FLORES MAMANI, WILY GUIDO</v>
      </c>
      <c r="T1355" s="1" t="s">
        <v>69</v>
      </c>
      <c r="U1355" s="1" t="s">
        <v>51</v>
      </c>
      <c r="V1355" s="1" t="s">
        <v>52</v>
      </c>
      <c r="W1355" s="1" t="s">
        <v>6631</v>
      </c>
      <c r="X1355" s="3">
        <v>24933</v>
      </c>
      <c r="Y1355" s="1" t="s">
        <v>6632</v>
      </c>
      <c r="AB1355" s="1" t="s">
        <v>41</v>
      </c>
      <c r="AC1355" s="1" t="s">
        <v>42</v>
      </c>
      <c r="AD1355" s="1" t="s">
        <v>43</v>
      </c>
    </row>
    <row r="1356" spans="1:30" x14ac:dyDescent="0.2">
      <c r="A1356" s="1" t="str">
        <f t="shared" si="42"/>
        <v>1162114811E8</v>
      </c>
      <c r="B1356" s="1" t="s">
        <v>409</v>
      </c>
      <c r="C1356" s="1" t="s">
        <v>29</v>
      </c>
      <c r="D1356" s="1" t="s">
        <v>30</v>
      </c>
      <c r="E1356" s="1" t="s">
        <v>401</v>
      </c>
      <c r="F1356" s="1" t="s">
        <v>6598</v>
      </c>
      <c r="G1356" s="1" t="s">
        <v>6599</v>
      </c>
      <c r="H1356" s="1" t="s">
        <v>1183</v>
      </c>
      <c r="I1356" s="1" t="s">
        <v>6600</v>
      </c>
      <c r="J1356" s="1" t="s">
        <v>6633</v>
      </c>
      <c r="K1356" s="1" t="s">
        <v>32</v>
      </c>
      <c r="L1356" s="1" t="s">
        <v>84</v>
      </c>
      <c r="M1356" s="1" t="s">
        <v>84</v>
      </c>
      <c r="N1356" s="1" t="s">
        <v>46</v>
      </c>
      <c r="O1356" s="1" t="s">
        <v>6634</v>
      </c>
      <c r="P1356" s="1" t="s">
        <v>177</v>
      </c>
      <c r="Q1356" s="1" t="s">
        <v>167</v>
      </c>
      <c r="R1356" s="1" t="s">
        <v>239</v>
      </c>
      <c r="S1356" s="1" t="str">
        <f t="shared" si="43"/>
        <v>ORTEGA GOMEZ, OSWALDO</v>
      </c>
      <c r="T1356" s="1" t="s">
        <v>44</v>
      </c>
      <c r="U1356" s="1" t="s">
        <v>51</v>
      </c>
      <c r="V1356" s="1" t="s">
        <v>52</v>
      </c>
      <c r="W1356" s="1" t="s">
        <v>6635</v>
      </c>
      <c r="X1356" s="3">
        <v>19858</v>
      </c>
      <c r="Y1356" s="1" t="s">
        <v>6636</v>
      </c>
      <c r="AB1356" s="1" t="s">
        <v>41</v>
      </c>
      <c r="AC1356" s="1" t="s">
        <v>87</v>
      </c>
      <c r="AD1356" s="1" t="s">
        <v>43</v>
      </c>
    </row>
    <row r="1357" spans="1:30" x14ac:dyDescent="0.2">
      <c r="A1357" s="1" t="str">
        <f t="shared" si="42"/>
        <v>1163114821E1</v>
      </c>
      <c r="B1357" s="1" t="s">
        <v>409</v>
      </c>
      <c r="C1357" s="1" t="s">
        <v>29</v>
      </c>
      <c r="D1357" s="1" t="s">
        <v>30</v>
      </c>
      <c r="E1357" s="1" t="s">
        <v>401</v>
      </c>
      <c r="F1357" s="1" t="s">
        <v>6598</v>
      </c>
      <c r="G1357" s="1" t="s">
        <v>6599</v>
      </c>
      <c r="H1357" s="1" t="s">
        <v>1183</v>
      </c>
      <c r="I1357" s="1" t="s">
        <v>6600</v>
      </c>
      <c r="J1357" s="1" t="s">
        <v>6637</v>
      </c>
      <c r="K1357" s="1" t="s">
        <v>97</v>
      </c>
      <c r="L1357" s="1" t="s">
        <v>98</v>
      </c>
      <c r="M1357" s="1" t="s">
        <v>99</v>
      </c>
      <c r="N1357" s="1" t="s">
        <v>46</v>
      </c>
      <c r="O1357" s="1" t="s">
        <v>6638</v>
      </c>
      <c r="P1357" s="1" t="s">
        <v>82</v>
      </c>
      <c r="Q1357" s="1" t="s">
        <v>390</v>
      </c>
      <c r="R1357" s="1" t="s">
        <v>6639</v>
      </c>
      <c r="S1357" s="1" t="str">
        <f t="shared" si="43"/>
        <v>QUISPE HUISA, TORIBIO</v>
      </c>
      <c r="T1357" s="1" t="s">
        <v>439</v>
      </c>
      <c r="U1357" s="1" t="s">
        <v>39</v>
      </c>
      <c r="V1357" s="1" t="s">
        <v>52</v>
      </c>
      <c r="W1357" s="1" t="s">
        <v>6640</v>
      </c>
      <c r="X1357" s="3">
        <v>23123</v>
      </c>
      <c r="Y1357" s="1" t="s">
        <v>6641</v>
      </c>
      <c r="AB1357" s="1" t="s">
        <v>41</v>
      </c>
      <c r="AC1357" s="1" t="s">
        <v>102</v>
      </c>
      <c r="AD1357" s="1" t="s">
        <v>43</v>
      </c>
    </row>
    <row r="1358" spans="1:30" x14ac:dyDescent="0.2">
      <c r="A1358" s="1" t="str">
        <f t="shared" si="42"/>
        <v>1163114821E2</v>
      </c>
      <c r="B1358" s="1" t="s">
        <v>409</v>
      </c>
      <c r="C1358" s="1" t="s">
        <v>29</v>
      </c>
      <c r="D1358" s="1" t="s">
        <v>30</v>
      </c>
      <c r="E1358" s="1" t="s">
        <v>401</v>
      </c>
      <c r="F1358" s="1" t="s">
        <v>6598</v>
      </c>
      <c r="G1358" s="1" t="s">
        <v>6599</v>
      </c>
      <c r="H1358" s="1" t="s">
        <v>1183</v>
      </c>
      <c r="I1358" s="1" t="s">
        <v>6600</v>
      </c>
      <c r="J1358" s="1" t="s">
        <v>6642</v>
      </c>
      <c r="K1358" s="1" t="s">
        <v>97</v>
      </c>
      <c r="L1358" s="1" t="s">
        <v>98</v>
      </c>
      <c r="M1358" s="1" t="s">
        <v>99</v>
      </c>
      <c r="N1358" s="1" t="s">
        <v>46</v>
      </c>
      <c r="O1358" s="1" t="s">
        <v>463</v>
      </c>
      <c r="P1358" s="1" t="s">
        <v>114</v>
      </c>
      <c r="Q1358" s="1" t="s">
        <v>595</v>
      </c>
      <c r="R1358" s="1" t="s">
        <v>664</v>
      </c>
      <c r="S1358" s="1" t="str">
        <f t="shared" si="43"/>
        <v>MAMANI HUARCAYA, DAVID</v>
      </c>
      <c r="T1358" s="1" t="s">
        <v>109</v>
      </c>
      <c r="U1358" s="1" t="s">
        <v>39</v>
      </c>
      <c r="V1358" s="1" t="s">
        <v>52</v>
      </c>
      <c r="W1358" s="1" t="s">
        <v>6643</v>
      </c>
      <c r="X1358" s="3">
        <v>24077</v>
      </c>
      <c r="Y1358" s="1" t="s">
        <v>6644</v>
      </c>
      <c r="AB1358" s="1" t="s">
        <v>41</v>
      </c>
      <c r="AC1358" s="1" t="s">
        <v>102</v>
      </c>
      <c r="AD1358" s="1" t="s">
        <v>43</v>
      </c>
    </row>
    <row r="1359" spans="1:30" x14ac:dyDescent="0.2">
      <c r="A1359" s="1" t="str">
        <f t="shared" si="42"/>
        <v>1114114811E5</v>
      </c>
      <c r="B1359" s="1" t="s">
        <v>409</v>
      </c>
      <c r="C1359" s="1" t="s">
        <v>29</v>
      </c>
      <c r="D1359" s="1" t="s">
        <v>30</v>
      </c>
      <c r="E1359" s="1" t="s">
        <v>400</v>
      </c>
      <c r="F1359" s="1" t="s">
        <v>6645</v>
      </c>
      <c r="G1359" s="1" t="s">
        <v>6646</v>
      </c>
      <c r="H1359" s="1" t="s">
        <v>1183</v>
      </c>
      <c r="I1359" s="1" t="s">
        <v>6647</v>
      </c>
      <c r="J1359" s="1" t="s">
        <v>6648</v>
      </c>
      <c r="K1359" s="1" t="s">
        <v>32</v>
      </c>
      <c r="L1359" s="1" t="s">
        <v>33</v>
      </c>
      <c r="M1359" s="1" t="s">
        <v>34</v>
      </c>
      <c r="N1359" s="1" t="s">
        <v>35</v>
      </c>
      <c r="O1359" s="1" t="s">
        <v>6649</v>
      </c>
      <c r="P1359" s="1" t="s">
        <v>461</v>
      </c>
      <c r="Q1359" s="1" t="s">
        <v>2033</v>
      </c>
      <c r="R1359" s="1" t="s">
        <v>6650</v>
      </c>
      <c r="S1359" s="1" t="str">
        <f t="shared" si="43"/>
        <v>ACERO BARRAZA, LINO ROMULO</v>
      </c>
      <c r="T1359" s="1" t="s">
        <v>63</v>
      </c>
      <c r="U1359" s="1" t="s">
        <v>39</v>
      </c>
      <c r="V1359" s="1" t="s">
        <v>112</v>
      </c>
      <c r="W1359" s="1" t="s">
        <v>6651</v>
      </c>
      <c r="X1359" s="3">
        <v>23996</v>
      </c>
      <c r="Y1359" s="1" t="s">
        <v>6652</v>
      </c>
      <c r="Z1359" s="3">
        <v>42064</v>
      </c>
      <c r="AA1359" s="3">
        <v>43524</v>
      </c>
      <c r="AB1359" s="1" t="s">
        <v>41</v>
      </c>
      <c r="AC1359" s="1" t="s">
        <v>42</v>
      </c>
      <c r="AD1359" s="1" t="s">
        <v>43</v>
      </c>
    </row>
    <row r="1360" spans="1:30" x14ac:dyDescent="0.2">
      <c r="A1360" s="1" t="str">
        <f t="shared" si="42"/>
        <v>1114114811E0</v>
      </c>
      <c r="B1360" s="1" t="s">
        <v>409</v>
      </c>
      <c r="C1360" s="1" t="s">
        <v>29</v>
      </c>
      <c r="D1360" s="1" t="s">
        <v>30</v>
      </c>
      <c r="E1360" s="1" t="s">
        <v>400</v>
      </c>
      <c r="F1360" s="1" t="s">
        <v>6645</v>
      </c>
      <c r="G1360" s="1" t="s">
        <v>6646</v>
      </c>
      <c r="H1360" s="1" t="s">
        <v>1183</v>
      </c>
      <c r="I1360" s="1" t="s">
        <v>6647</v>
      </c>
      <c r="J1360" s="1" t="s">
        <v>6653</v>
      </c>
      <c r="K1360" s="1" t="s">
        <v>32</v>
      </c>
      <c r="L1360" s="1" t="s">
        <v>32</v>
      </c>
      <c r="M1360" s="1" t="s">
        <v>45</v>
      </c>
      <c r="N1360" s="1" t="s">
        <v>46</v>
      </c>
      <c r="O1360" s="1" t="s">
        <v>56</v>
      </c>
      <c r="P1360" s="1" t="s">
        <v>887</v>
      </c>
      <c r="Q1360" s="1" t="s">
        <v>926</v>
      </c>
      <c r="R1360" s="1" t="s">
        <v>674</v>
      </c>
      <c r="S1360" s="1" t="str">
        <f t="shared" si="43"/>
        <v>MARON PONGO, ROGELIO</v>
      </c>
      <c r="T1360" s="1" t="s">
        <v>63</v>
      </c>
      <c r="U1360" s="1" t="s">
        <v>51</v>
      </c>
      <c r="V1360" s="1" t="s">
        <v>52</v>
      </c>
      <c r="W1360" s="1" t="s">
        <v>6654</v>
      </c>
      <c r="X1360" s="3">
        <v>26135</v>
      </c>
      <c r="Y1360" s="1" t="s">
        <v>6655</v>
      </c>
      <c r="AB1360" s="1" t="s">
        <v>41</v>
      </c>
      <c r="AC1360" s="1" t="s">
        <v>42</v>
      </c>
      <c r="AD1360" s="1" t="s">
        <v>43</v>
      </c>
    </row>
    <row r="1361" spans="1:30" x14ac:dyDescent="0.2">
      <c r="A1361" s="1" t="str">
        <f t="shared" si="42"/>
        <v>1114114811E2</v>
      </c>
      <c r="B1361" s="1" t="s">
        <v>409</v>
      </c>
      <c r="C1361" s="1" t="s">
        <v>29</v>
      </c>
      <c r="D1361" s="1" t="s">
        <v>30</v>
      </c>
      <c r="E1361" s="1" t="s">
        <v>400</v>
      </c>
      <c r="F1361" s="1" t="s">
        <v>6645</v>
      </c>
      <c r="G1361" s="1" t="s">
        <v>6646</v>
      </c>
      <c r="H1361" s="1" t="s">
        <v>1183</v>
      </c>
      <c r="I1361" s="1" t="s">
        <v>6647</v>
      </c>
      <c r="J1361" s="1" t="s">
        <v>6656</v>
      </c>
      <c r="K1361" s="1" t="s">
        <v>32</v>
      </c>
      <c r="L1361" s="1" t="s">
        <v>32</v>
      </c>
      <c r="M1361" s="1" t="s">
        <v>45</v>
      </c>
      <c r="N1361" s="1" t="s">
        <v>46</v>
      </c>
      <c r="O1361" s="1" t="s">
        <v>56</v>
      </c>
      <c r="P1361" s="1" t="s">
        <v>1177</v>
      </c>
      <c r="Q1361" s="1" t="s">
        <v>134</v>
      </c>
      <c r="R1361" s="1" t="s">
        <v>6657</v>
      </c>
      <c r="S1361" s="1" t="str">
        <f t="shared" si="43"/>
        <v>ANTALLACA FLORES, JAIME VICTOR</v>
      </c>
      <c r="T1361" s="1" t="s">
        <v>50</v>
      </c>
      <c r="U1361" s="1" t="s">
        <v>51</v>
      </c>
      <c r="V1361" s="1" t="s">
        <v>52</v>
      </c>
      <c r="W1361" s="1" t="s">
        <v>6658</v>
      </c>
      <c r="X1361" s="3">
        <v>24866</v>
      </c>
      <c r="Y1361" s="1" t="s">
        <v>6659</v>
      </c>
      <c r="AB1361" s="1" t="s">
        <v>41</v>
      </c>
      <c r="AC1361" s="1" t="s">
        <v>42</v>
      </c>
      <c r="AD1361" s="1" t="s">
        <v>43</v>
      </c>
    </row>
    <row r="1362" spans="1:30" x14ac:dyDescent="0.2">
      <c r="A1362" s="1" t="str">
        <f t="shared" si="42"/>
        <v>1114114811E4</v>
      </c>
      <c r="B1362" s="1" t="s">
        <v>409</v>
      </c>
      <c r="C1362" s="1" t="s">
        <v>29</v>
      </c>
      <c r="D1362" s="1" t="s">
        <v>30</v>
      </c>
      <c r="E1362" s="1" t="s">
        <v>400</v>
      </c>
      <c r="F1362" s="1" t="s">
        <v>6645</v>
      </c>
      <c r="G1362" s="1" t="s">
        <v>6646</v>
      </c>
      <c r="H1362" s="1" t="s">
        <v>1183</v>
      </c>
      <c r="I1362" s="1" t="s">
        <v>6647</v>
      </c>
      <c r="J1362" s="1" t="s">
        <v>6660</v>
      </c>
      <c r="K1362" s="1" t="s">
        <v>32</v>
      </c>
      <c r="L1362" s="1" t="s">
        <v>32</v>
      </c>
      <c r="M1362" s="1" t="s">
        <v>45</v>
      </c>
      <c r="N1362" s="1" t="s">
        <v>46</v>
      </c>
      <c r="O1362" s="1" t="s">
        <v>56</v>
      </c>
      <c r="P1362" s="1" t="s">
        <v>85</v>
      </c>
      <c r="Q1362" s="1" t="s">
        <v>113</v>
      </c>
      <c r="R1362" s="1" t="s">
        <v>264</v>
      </c>
      <c r="S1362" s="1" t="str">
        <f t="shared" si="43"/>
        <v>PINEDA CHAMBI, ISABEL</v>
      </c>
      <c r="T1362" s="1" t="s">
        <v>69</v>
      </c>
      <c r="U1362" s="1" t="s">
        <v>51</v>
      </c>
      <c r="V1362" s="1" t="s">
        <v>52</v>
      </c>
      <c r="W1362" s="1" t="s">
        <v>6661</v>
      </c>
      <c r="X1362" s="3">
        <v>24066</v>
      </c>
      <c r="Y1362" s="1" t="s">
        <v>6662</v>
      </c>
      <c r="AB1362" s="1" t="s">
        <v>41</v>
      </c>
      <c r="AC1362" s="1" t="s">
        <v>42</v>
      </c>
      <c r="AD1362" s="1" t="s">
        <v>43</v>
      </c>
    </row>
    <row r="1363" spans="1:30" x14ac:dyDescent="0.2">
      <c r="A1363" s="1" t="str">
        <f t="shared" si="42"/>
        <v>1114114811E6</v>
      </c>
      <c r="B1363" s="1" t="s">
        <v>409</v>
      </c>
      <c r="C1363" s="1" t="s">
        <v>29</v>
      </c>
      <c r="D1363" s="1" t="s">
        <v>30</v>
      </c>
      <c r="E1363" s="1" t="s">
        <v>400</v>
      </c>
      <c r="F1363" s="1" t="s">
        <v>6645</v>
      </c>
      <c r="G1363" s="1" t="s">
        <v>6646</v>
      </c>
      <c r="H1363" s="1" t="s">
        <v>1183</v>
      </c>
      <c r="I1363" s="1" t="s">
        <v>6647</v>
      </c>
      <c r="J1363" s="1" t="s">
        <v>6663</v>
      </c>
      <c r="K1363" s="1" t="s">
        <v>32</v>
      </c>
      <c r="L1363" s="1" t="s">
        <v>32</v>
      </c>
      <c r="M1363" s="1" t="s">
        <v>45</v>
      </c>
      <c r="N1363" s="1" t="s">
        <v>46</v>
      </c>
      <c r="O1363" s="1" t="s">
        <v>56</v>
      </c>
      <c r="P1363" s="1" t="s">
        <v>134</v>
      </c>
      <c r="Q1363" s="1" t="s">
        <v>161</v>
      </c>
      <c r="R1363" s="1" t="s">
        <v>6664</v>
      </c>
      <c r="S1363" s="1" t="str">
        <f t="shared" si="43"/>
        <v>FLORES RAMOS, MARGARITA HILDA</v>
      </c>
      <c r="T1363" s="1" t="s">
        <v>63</v>
      </c>
      <c r="U1363" s="1" t="s">
        <v>51</v>
      </c>
      <c r="V1363" s="1" t="s">
        <v>52</v>
      </c>
      <c r="W1363" s="1" t="s">
        <v>6665</v>
      </c>
      <c r="X1363" s="3">
        <v>25000</v>
      </c>
      <c r="Y1363" s="1" t="s">
        <v>6666</v>
      </c>
      <c r="AB1363" s="1" t="s">
        <v>41</v>
      </c>
      <c r="AC1363" s="1" t="s">
        <v>42</v>
      </c>
      <c r="AD1363" s="1" t="s">
        <v>43</v>
      </c>
    </row>
    <row r="1364" spans="1:30" x14ac:dyDescent="0.2">
      <c r="A1364" s="1" t="str">
        <f t="shared" si="42"/>
        <v>1114114811E7</v>
      </c>
      <c r="B1364" s="1" t="s">
        <v>409</v>
      </c>
      <c r="C1364" s="1" t="s">
        <v>29</v>
      </c>
      <c r="D1364" s="1" t="s">
        <v>30</v>
      </c>
      <c r="E1364" s="1" t="s">
        <v>400</v>
      </c>
      <c r="F1364" s="1" t="s">
        <v>6645</v>
      </c>
      <c r="G1364" s="1" t="s">
        <v>6646</v>
      </c>
      <c r="H1364" s="1" t="s">
        <v>1183</v>
      </c>
      <c r="I1364" s="1" t="s">
        <v>6647</v>
      </c>
      <c r="J1364" s="1" t="s">
        <v>6667</v>
      </c>
      <c r="K1364" s="1" t="s">
        <v>32</v>
      </c>
      <c r="L1364" s="1" t="s">
        <v>32</v>
      </c>
      <c r="M1364" s="1" t="s">
        <v>45</v>
      </c>
      <c r="N1364" s="1" t="s">
        <v>46</v>
      </c>
      <c r="O1364" s="1" t="s">
        <v>6668</v>
      </c>
      <c r="P1364" s="1" t="s">
        <v>134</v>
      </c>
      <c r="Q1364" s="1" t="s">
        <v>305</v>
      </c>
      <c r="R1364" s="1" t="s">
        <v>1011</v>
      </c>
      <c r="S1364" s="1" t="str">
        <f t="shared" si="43"/>
        <v>FLORES CHAMBILLA, MODESTO</v>
      </c>
      <c r="T1364" s="1" t="s">
        <v>50</v>
      </c>
      <c r="U1364" s="1" t="s">
        <v>51</v>
      </c>
      <c r="V1364" s="1" t="s">
        <v>52</v>
      </c>
      <c r="W1364" s="1" t="s">
        <v>6669</v>
      </c>
      <c r="X1364" s="3">
        <v>19065</v>
      </c>
      <c r="Y1364" s="1" t="s">
        <v>6670</v>
      </c>
      <c r="AB1364" s="1" t="s">
        <v>41</v>
      </c>
      <c r="AC1364" s="1" t="s">
        <v>42</v>
      </c>
      <c r="AD1364" s="1" t="s">
        <v>43</v>
      </c>
    </row>
    <row r="1365" spans="1:30" x14ac:dyDescent="0.2">
      <c r="A1365" s="1" t="str">
        <f t="shared" si="42"/>
        <v>1114114811E8</v>
      </c>
      <c r="B1365" s="1" t="s">
        <v>409</v>
      </c>
      <c r="C1365" s="1" t="s">
        <v>29</v>
      </c>
      <c r="D1365" s="1" t="s">
        <v>30</v>
      </c>
      <c r="E1365" s="1" t="s">
        <v>400</v>
      </c>
      <c r="F1365" s="1" t="s">
        <v>6645</v>
      </c>
      <c r="G1365" s="1" t="s">
        <v>6646</v>
      </c>
      <c r="H1365" s="1" t="s">
        <v>1183</v>
      </c>
      <c r="I1365" s="1" t="s">
        <v>6647</v>
      </c>
      <c r="J1365" s="1" t="s">
        <v>6671</v>
      </c>
      <c r="K1365" s="1" t="s">
        <v>32</v>
      </c>
      <c r="L1365" s="1" t="s">
        <v>32</v>
      </c>
      <c r="M1365" s="1" t="s">
        <v>45</v>
      </c>
      <c r="N1365" s="1" t="s">
        <v>46</v>
      </c>
      <c r="O1365" s="1" t="s">
        <v>6672</v>
      </c>
      <c r="P1365" s="1" t="s">
        <v>82</v>
      </c>
      <c r="Q1365" s="1" t="s">
        <v>783</v>
      </c>
      <c r="R1365" s="1" t="s">
        <v>995</v>
      </c>
      <c r="S1365" s="1" t="str">
        <f t="shared" si="43"/>
        <v>QUISPE BLANCO, RUBEN</v>
      </c>
      <c r="T1365" s="1" t="s">
        <v>63</v>
      </c>
      <c r="U1365" s="1" t="s">
        <v>51</v>
      </c>
      <c r="V1365" s="1" t="s">
        <v>52</v>
      </c>
      <c r="W1365" s="1" t="s">
        <v>6673</v>
      </c>
      <c r="X1365" s="3">
        <v>27106</v>
      </c>
      <c r="Y1365" s="1" t="s">
        <v>6674</v>
      </c>
      <c r="Z1365" s="3">
        <v>42430</v>
      </c>
      <c r="AB1365" s="1" t="s">
        <v>41</v>
      </c>
      <c r="AC1365" s="1" t="s">
        <v>42</v>
      </c>
      <c r="AD1365" s="1" t="s">
        <v>43</v>
      </c>
    </row>
    <row r="1366" spans="1:30" x14ac:dyDescent="0.2">
      <c r="A1366" s="1" t="str">
        <f t="shared" si="42"/>
        <v>1114114811E9</v>
      </c>
      <c r="B1366" s="1" t="s">
        <v>409</v>
      </c>
      <c r="C1366" s="1" t="s">
        <v>29</v>
      </c>
      <c r="D1366" s="1" t="s">
        <v>30</v>
      </c>
      <c r="E1366" s="1" t="s">
        <v>400</v>
      </c>
      <c r="F1366" s="1" t="s">
        <v>6645</v>
      </c>
      <c r="G1366" s="1" t="s">
        <v>6646</v>
      </c>
      <c r="H1366" s="1" t="s">
        <v>1183</v>
      </c>
      <c r="I1366" s="1" t="s">
        <v>6647</v>
      </c>
      <c r="J1366" s="1" t="s">
        <v>6675</v>
      </c>
      <c r="K1366" s="1" t="s">
        <v>32</v>
      </c>
      <c r="L1366" s="1" t="s">
        <v>32</v>
      </c>
      <c r="M1366" s="1" t="s">
        <v>45</v>
      </c>
      <c r="N1366" s="1" t="s">
        <v>46</v>
      </c>
      <c r="O1366" s="1" t="s">
        <v>56</v>
      </c>
      <c r="P1366" s="1" t="s">
        <v>6676</v>
      </c>
      <c r="Q1366" s="1" t="s">
        <v>205</v>
      </c>
      <c r="R1366" s="1" t="s">
        <v>6677</v>
      </c>
      <c r="S1366" s="1" t="str">
        <f t="shared" si="43"/>
        <v>OLIVERA VALDEZ, MARIA JESUS</v>
      </c>
      <c r="T1366" s="1" t="s">
        <v>50</v>
      </c>
      <c r="U1366" s="1" t="s">
        <v>51</v>
      </c>
      <c r="V1366" s="1" t="s">
        <v>52</v>
      </c>
      <c r="W1366" s="1" t="s">
        <v>6678</v>
      </c>
      <c r="X1366" s="3">
        <v>21657</v>
      </c>
      <c r="Y1366" s="1" t="s">
        <v>6679</v>
      </c>
      <c r="AB1366" s="1" t="s">
        <v>41</v>
      </c>
      <c r="AC1366" s="1" t="s">
        <v>42</v>
      </c>
      <c r="AD1366" s="1" t="s">
        <v>43</v>
      </c>
    </row>
    <row r="1367" spans="1:30" x14ac:dyDescent="0.2">
      <c r="A1367" s="1" t="str">
        <f t="shared" si="42"/>
        <v>1114114821E2</v>
      </c>
      <c r="B1367" s="1" t="s">
        <v>409</v>
      </c>
      <c r="C1367" s="1" t="s">
        <v>29</v>
      </c>
      <c r="D1367" s="1" t="s">
        <v>30</v>
      </c>
      <c r="E1367" s="1" t="s">
        <v>400</v>
      </c>
      <c r="F1367" s="1" t="s">
        <v>6645</v>
      </c>
      <c r="G1367" s="1" t="s">
        <v>6646</v>
      </c>
      <c r="H1367" s="1" t="s">
        <v>1183</v>
      </c>
      <c r="I1367" s="1" t="s">
        <v>6647</v>
      </c>
      <c r="J1367" s="1" t="s">
        <v>6680</v>
      </c>
      <c r="K1367" s="1" t="s">
        <v>97</v>
      </c>
      <c r="L1367" s="1" t="s">
        <v>98</v>
      </c>
      <c r="M1367" s="1" t="s">
        <v>99</v>
      </c>
      <c r="N1367" s="1" t="s">
        <v>46</v>
      </c>
      <c r="O1367" s="1" t="s">
        <v>463</v>
      </c>
      <c r="P1367" s="1" t="s">
        <v>320</v>
      </c>
      <c r="Q1367" s="1" t="s">
        <v>323</v>
      </c>
      <c r="R1367" s="1" t="s">
        <v>6681</v>
      </c>
      <c r="S1367" s="1" t="str">
        <f t="shared" si="43"/>
        <v>AGUILAR TAPIA, EVARISTO</v>
      </c>
      <c r="T1367" s="1" t="s">
        <v>109</v>
      </c>
      <c r="U1367" s="1" t="s">
        <v>39</v>
      </c>
      <c r="V1367" s="1" t="s">
        <v>52</v>
      </c>
      <c r="W1367" s="1" t="s">
        <v>6682</v>
      </c>
      <c r="X1367" s="3">
        <v>23368</v>
      </c>
      <c r="Y1367" s="1" t="s">
        <v>6683</v>
      </c>
      <c r="AB1367" s="1" t="s">
        <v>41</v>
      </c>
      <c r="AC1367" s="1" t="s">
        <v>102</v>
      </c>
      <c r="AD1367" s="1" t="s">
        <v>43</v>
      </c>
    </row>
    <row r="1368" spans="1:30" x14ac:dyDescent="0.2">
      <c r="A1368" s="1" t="str">
        <f t="shared" si="42"/>
        <v>1179814821E6</v>
      </c>
      <c r="B1368" s="1" t="s">
        <v>409</v>
      </c>
      <c r="C1368" s="1" t="s">
        <v>29</v>
      </c>
      <c r="D1368" s="1" t="s">
        <v>30</v>
      </c>
      <c r="E1368" s="1" t="s">
        <v>401</v>
      </c>
      <c r="F1368" s="1" t="s">
        <v>6684</v>
      </c>
      <c r="G1368" s="1" t="s">
        <v>6685</v>
      </c>
      <c r="H1368" s="1" t="s">
        <v>1183</v>
      </c>
      <c r="I1368" s="1" t="s">
        <v>6686</v>
      </c>
      <c r="J1368" s="1" t="s">
        <v>6687</v>
      </c>
      <c r="K1368" s="1" t="s">
        <v>32</v>
      </c>
      <c r="L1368" s="1" t="s">
        <v>33</v>
      </c>
      <c r="M1368" s="1" t="s">
        <v>34</v>
      </c>
      <c r="N1368" s="1" t="s">
        <v>35</v>
      </c>
      <c r="O1368" s="1" t="s">
        <v>6688</v>
      </c>
      <c r="P1368" s="1" t="s">
        <v>870</v>
      </c>
      <c r="Q1368" s="1" t="s">
        <v>6045</v>
      </c>
      <c r="R1368" s="1" t="s">
        <v>6689</v>
      </c>
      <c r="S1368" s="1" t="str">
        <f t="shared" si="43"/>
        <v>ANGLES MEJIA, SOLEDAD VICTORIA</v>
      </c>
      <c r="T1368" s="1" t="s">
        <v>63</v>
      </c>
      <c r="U1368" s="1" t="s">
        <v>39</v>
      </c>
      <c r="V1368" s="1" t="s">
        <v>171</v>
      </c>
      <c r="W1368" s="1" t="s">
        <v>6690</v>
      </c>
      <c r="X1368" s="3">
        <v>26978</v>
      </c>
      <c r="Y1368" s="1" t="s">
        <v>6691</v>
      </c>
      <c r="Z1368" s="3">
        <v>42779</v>
      </c>
      <c r="AA1368" s="3">
        <v>44239</v>
      </c>
      <c r="AB1368" s="1" t="s">
        <v>41</v>
      </c>
      <c r="AC1368" s="1" t="s">
        <v>42</v>
      </c>
      <c r="AD1368" s="1" t="s">
        <v>43</v>
      </c>
    </row>
    <row r="1369" spans="1:30" x14ac:dyDescent="0.2">
      <c r="A1369" s="1" t="str">
        <f t="shared" si="42"/>
        <v>1116214411E9</v>
      </c>
      <c r="B1369" s="1" t="s">
        <v>409</v>
      </c>
      <c r="C1369" s="1" t="s">
        <v>29</v>
      </c>
      <c r="D1369" s="1" t="s">
        <v>30</v>
      </c>
      <c r="E1369" s="1" t="s">
        <v>401</v>
      </c>
      <c r="F1369" s="1" t="s">
        <v>6684</v>
      </c>
      <c r="G1369" s="1" t="s">
        <v>6685</v>
      </c>
      <c r="H1369" s="1" t="s">
        <v>1183</v>
      </c>
      <c r="I1369" s="1" t="s">
        <v>6686</v>
      </c>
      <c r="J1369" s="1" t="s">
        <v>6692</v>
      </c>
      <c r="K1369" s="1" t="s">
        <v>32</v>
      </c>
      <c r="L1369" s="1" t="s">
        <v>32</v>
      </c>
      <c r="M1369" s="1" t="s">
        <v>45</v>
      </c>
      <c r="N1369" s="1" t="s">
        <v>46</v>
      </c>
      <c r="O1369" s="1" t="s">
        <v>6693</v>
      </c>
      <c r="P1369" s="1" t="s">
        <v>291</v>
      </c>
      <c r="Q1369" s="1" t="s">
        <v>82</v>
      </c>
      <c r="R1369" s="1" t="s">
        <v>172</v>
      </c>
      <c r="S1369" s="1" t="str">
        <f t="shared" si="43"/>
        <v>CUTIPA QUISPE, GUADALUPE</v>
      </c>
      <c r="T1369" s="1" t="s">
        <v>55</v>
      </c>
      <c r="U1369" s="1" t="s">
        <v>51</v>
      </c>
      <c r="V1369" s="1" t="s">
        <v>52</v>
      </c>
      <c r="W1369" s="1" t="s">
        <v>6694</v>
      </c>
      <c r="X1369" s="3">
        <v>25184</v>
      </c>
      <c r="Y1369" s="1" t="s">
        <v>6695</v>
      </c>
      <c r="AB1369" s="1" t="s">
        <v>41</v>
      </c>
      <c r="AC1369" s="1" t="s">
        <v>42</v>
      </c>
      <c r="AD1369" s="1" t="s">
        <v>43</v>
      </c>
    </row>
    <row r="1370" spans="1:30" x14ac:dyDescent="0.2">
      <c r="A1370" s="1" t="str">
        <f t="shared" si="42"/>
        <v>1179814811E0</v>
      </c>
      <c r="B1370" s="1" t="s">
        <v>409</v>
      </c>
      <c r="C1370" s="1" t="s">
        <v>29</v>
      </c>
      <c r="D1370" s="1" t="s">
        <v>30</v>
      </c>
      <c r="E1370" s="1" t="s">
        <v>401</v>
      </c>
      <c r="F1370" s="1" t="s">
        <v>6684</v>
      </c>
      <c r="G1370" s="1" t="s">
        <v>6685</v>
      </c>
      <c r="H1370" s="1" t="s">
        <v>1183</v>
      </c>
      <c r="I1370" s="1" t="s">
        <v>6686</v>
      </c>
      <c r="J1370" s="1" t="s">
        <v>6696</v>
      </c>
      <c r="K1370" s="1" t="s">
        <v>32</v>
      </c>
      <c r="L1370" s="1" t="s">
        <v>32</v>
      </c>
      <c r="M1370" s="1" t="s">
        <v>45</v>
      </c>
      <c r="N1370" s="1" t="s">
        <v>66</v>
      </c>
      <c r="O1370" s="1" t="s">
        <v>6697</v>
      </c>
      <c r="P1370" s="1" t="s">
        <v>434</v>
      </c>
      <c r="Q1370" s="1" t="s">
        <v>887</v>
      </c>
      <c r="R1370" s="1" t="s">
        <v>519</v>
      </c>
      <c r="S1370" s="1" t="str">
        <f t="shared" si="43"/>
        <v>ALANOCA MARON, NELLY</v>
      </c>
      <c r="T1370" s="1" t="s">
        <v>69</v>
      </c>
      <c r="U1370" s="1" t="s">
        <v>51</v>
      </c>
      <c r="V1370" s="1" t="s">
        <v>52</v>
      </c>
      <c r="W1370" s="1" t="s">
        <v>6698</v>
      </c>
      <c r="X1370" s="3">
        <v>33220</v>
      </c>
      <c r="Y1370" s="1" t="s">
        <v>6699</v>
      </c>
      <c r="Z1370" s="3">
        <v>42795</v>
      </c>
      <c r="AA1370" s="3">
        <v>43100</v>
      </c>
      <c r="AB1370" s="1" t="s">
        <v>41</v>
      </c>
      <c r="AC1370" s="1" t="s">
        <v>71</v>
      </c>
      <c r="AD1370" s="1" t="s">
        <v>43</v>
      </c>
    </row>
    <row r="1371" spans="1:30" x14ac:dyDescent="0.2">
      <c r="A1371" s="1" t="str">
        <f t="shared" si="42"/>
        <v>1179814811E2</v>
      </c>
      <c r="B1371" s="1" t="s">
        <v>409</v>
      </c>
      <c r="C1371" s="1" t="s">
        <v>29</v>
      </c>
      <c r="D1371" s="1" t="s">
        <v>30</v>
      </c>
      <c r="E1371" s="1" t="s">
        <v>401</v>
      </c>
      <c r="F1371" s="1" t="s">
        <v>6684</v>
      </c>
      <c r="G1371" s="1" t="s">
        <v>6685</v>
      </c>
      <c r="H1371" s="1" t="s">
        <v>1183</v>
      </c>
      <c r="I1371" s="1" t="s">
        <v>6686</v>
      </c>
      <c r="J1371" s="1" t="s">
        <v>6700</v>
      </c>
      <c r="K1371" s="1" t="s">
        <v>32</v>
      </c>
      <c r="L1371" s="1" t="s">
        <v>32</v>
      </c>
      <c r="M1371" s="1" t="s">
        <v>45</v>
      </c>
      <c r="N1371" s="1" t="s">
        <v>66</v>
      </c>
      <c r="O1371" s="1" t="s">
        <v>6701</v>
      </c>
      <c r="P1371" s="1" t="s">
        <v>678</v>
      </c>
      <c r="Q1371" s="1" t="s">
        <v>73</v>
      </c>
      <c r="R1371" s="1" t="s">
        <v>454</v>
      </c>
      <c r="S1371" s="1" t="str">
        <f t="shared" si="43"/>
        <v>ASENCIO CHOQUE, SILVIA</v>
      </c>
      <c r="T1371" s="1" t="s">
        <v>69</v>
      </c>
      <c r="U1371" s="1" t="s">
        <v>51</v>
      </c>
      <c r="V1371" s="1" t="s">
        <v>52</v>
      </c>
      <c r="W1371" s="1" t="s">
        <v>6702</v>
      </c>
      <c r="X1371" s="3">
        <v>28454</v>
      </c>
      <c r="Y1371" s="1" t="s">
        <v>6703</v>
      </c>
      <c r="Z1371" s="3">
        <v>42795</v>
      </c>
      <c r="AA1371" s="3">
        <v>43100</v>
      </c>
      <c r="AB1371" s="1" t="s">
        <v>41</v>
      </c>
      <c r="AC1371" s="1" t="s">
        <v>71</v>
      </c>
      <c r="AD1371" s="1" t="s">
        <v>43</v>
      </c>
    </row>
    <row r="1372" spans="1:30" x14ac:dyDescent="0.2">
      <c r="A1372" s="1" t="str">
        <f t="shared" si="42"/>
        <v>1179814811E4</v>
      </c>
      <c r="B1372" s="1" t="s">
        <v>409</v>
      </c>
      <c r="C1372" s="1" t="s">
        <v>29</v>
      </c>
      <c r="D1372" s="1" t="s">
        <v>30</v>
      </c>
      <c r="E1372" s="1" t="s">
        <v>401</v>
      </c>
      <c r="F1372" s="1" t="s">
        <v>6684</v>
      </c>
      <c r="G1372" s="1" t="s">
        <v>6685</v>
      </c>
      <c r="H1372" s="1" t="s">
        <v>1183</v>
      </c>
      <c r="I1372" s="1" t="s">
        <v>6686</v>
      </c>
      <c r="J1372" s="1" t="s">
        <v>6704</v>
      </c>
      <c r="K1372" s="1" t="s">
        <v>32</v>
      </c>
      <c r="L1372" s="1" t="s">
        <v>32</v>
      </c>
      <c r="M1372" s="1" t="s">
        <v>45</v>
      </c>
      <c r="N1372" s="1" t="s">
        <v>46</v>
      </c>
      <c r="O1372" s="1" t="s">
        <v>56</v>
      </c>
      <c r="P1372" s="1" t="s">
        <v>682</v>
      </c>
      <c r="Q1372" s="1" t="s">
        <v>698</v>
      </c>
      <c r="R1372" s="1" t="s">
        <v>6705</v>
      </c>
      <c r="S1372" s="1" t="str">
        <f t="shared" si="43"/>
        <v>ARUHUANCA CCAMA, DELIA ROSA</v>
      </c>
      <c r="T1372" s="1" t="s">
        <v>50</v>
      </c>
      <c r="U1372" s="1" t="s">
        <v>51</v>
      </c>
      <c r="V1372" s="1" t="s">
        <v>52</v>
      </c>
      <c r="W1372" s="1" t="s">
        <v>6706</v>
      </c>
      <c r="X1372" s="3">
        <v>23089</v>
      </c>
      <c r="Y1372" s="1" t="s">
        <v>6707</v>
      </c>
      <c r="AB1372" s="1" t="s">
        <v>41</v>
      </c>
      <c r="AC1372" s="1" t="s">
        <v>42</v>
      </c>
      <c r="AD1372" s="1" t="s">
        <v>43</v>
      </c>
    </row>
    <row r="1373" spans="1:30" x14ac:dyDescent="0.2">
      <c r="A1373" s="1" t="str">
        <f t="shared" si="42"/>
        <v>1179814811E5</v>
      </c>
      <c r="B1373" s="1" t="s">
        <v>409</v>
      </c>
      <c r="C1373" s="1" t="s">
        <v>29</v>
      </c>
      <c r="D1373" s="1" t="s">
        <v>30</v>
      </c>
      <c r="E1373" s="1" t="s">
        <v>401</v>
      </c>
      <c r="F1373" s="1" t="s">
        <v>6684</v>
      </c>
      <c r="G1373" s="1" t="s">
        <v>6685</v>
      </c>
      <c r="H1373" s="1" t="s">
        <v>1183</v>
      </c>
      <c r="I1373" s="1" t="s">
        <v>6686</v>
      </c>
      <c r="J1373" s="1" t="s">
        <v>6708</v>
      </c>
      <c r="K1373" s="1" t="s">
        <v>32</v>
      </c>
      <c r="L1373" s="1" t="s">
        <v>32</v>
      </c>
      <c r="M1373" s="1" t="s">
        <v>45</v>
      </c>
      <c r="N1373" s="1" t="s">
        <v>46</v>
      </c>
      <c r="O1373" s="1" t="s">
        <v>6709</v>
      </c>
      <c r="P1373" s="1" t="s">
        <v>161</v>
      </c>
      <c r="Q1373" s="1" t="s">
        <v>1163</v>
      </c>
      <c r="R1373" s="1" t="s">
        <v>6710</v>
      </c>
      <c r="S1373" s="1" t="str">
        <f t="shared" si="43"/>
        <v>RAMOS PARIPANCA, VICTOR GONZALO</v>
      </c>
      <c r="T1373" s="1" t="s">
        <v>50</v>
      </c>
      <c r="U1373" s="1" t="s">
        <v>51</v>
      </c>
      <c r="V1373" s="1" t="s">
        <v>52</v>
      </c>
      <c r="W1373" s="1" t="s">
        <v>6711</v>
      </c>
      <c r="X1373" s="3">
        <v>21289</v>
      </c>
      <c r="Y1373" s="1" t="s">
        <v>6712</v>
      </c>
      <c r="Z1373" s="3">
        <v>41701</v>
      </c>
      <c r="AA1373" s="3">
        <v>42004</v>
      </c>
      <c r="AB1373" s="1" t="s">
        <v>41</v>
      </c>
      <c r="AC1373" s="1" t="s">
        <v>42</v>
      </c>
      <c r="AD1373" s="1" t="s">
        <v>43</v>
      </c>
    </row>
    <row r="1374" spans="1:30" x14ac:dyDescent="0.2">
      <c r="A1374" s="1" t="str">
        <f t="shared" si="42"/>
        <v>1179814811E6</v>
      </c>
      <c r="B1374" s="1" t="s">
        <v>409</v>
      </c>
      <c r="C1374" s="1" t="s">
        <v>29</v>
      </c>
      <c r="D1374" s="1" t="s">
        <v>30</v>
      </c>
      <c r="E1374" s="1" t="s">
        <v>401</v>
      </c>
      <c r="F1374" s="1" t="s">
        <v>6684</v>
      </c>
      <c r="G1374" s="1" t="s">
        <v>6685</v>
      </c>
      <c r="H1374" s="1" t="s">
        <v>1183</v>
      </c>
      <c r="I1374" s="1" t="s">
        <v>6686</v>
      </c>
      <c r="J1374" s="1" t="s">
        <v>6713</v>
      </c>
      <c r="K1374" s="1" t="s">
        <v>32</v>
      </c>
      <c r="L1374" s="1" t="s">
        <v>32</v>
      </c>
      <c r="M1374" s="1" t="s">
        <v>45</v>
      </c>
      <c r="N1374" s="1" t="s">
        <v>46</v>
      </c>
      <c r="O1374" s="1" t="s">
        <v>6714</v>
      </c>
      <c r="P1374" s="1" t="s">
        <v>570</v>
      </c>
      <c r="Q1374" s="1" t="s">
        <v>320</v>
      </c>
      <c r="R1374" s="1" t="s">
        <v>300</v>
      </c>
      <c r="S1374" s="1" t="str">
        <f t="shared" si="43"/>
        <v>ALAVE AGUILAR, HILDA</v>
      </c>
      <c r="T1374" s="1" t="s">
        <v>50</v>
      </c>
      <c r="U1374" s="1" t="s">
        <v>51</v>
      </c>
      <c r="V1374" s="1" t="s">
        <v>52</v>
      </c>
      <c r="W1374" s="1" t="s">
        <v>6715</v>
      </c>
      <c r="X1374" s="3">
        <v>20228</v>
      </c>
      <c r="Y1374" s="1" t="s">
        <v>6716</v>
      </c>
      <c r="Z1374" s="3">
        <v>42430</v>
      </c>
      <c r="AB1374" s="1" t="s">
        <v>41</v>
      </c>
      <c r="AC1374" s="1" t="s">
        <v>42</v>
      </c>
      <c r="AD1374" s="1" t="s">
        <v>43</v>
      </c>
    </row>
    <row r="1375" spans="1:30" x14ac:dyDescent="0.2">
      <c r="A1375" s="1" t="str">
        <f t="shared" si="42"/>
        <v>1179814811E7</v>
      </c>
      <c r="B1375" s="1" t="s">
        <v>409</v>
      </c>
      <c r="C1375" s="1" t="s">
        <v>29</v>
      </c>
      <c r="D1375" s="1" t="s">
        <v>30</v>
      </c>
      <c r="E1375" s="1" t="s">
        <v>401</v>
      </c>
      <c r="F1375" s="1" t="s">
        <v>6684</v>
      </c>
      <c r="G1375" s="1" t="s">
        <v>6685</v>
      </c>
      <c r="H1375" s="1" t="s">
        <v>1183</v>
      </c>
      <c r="I1375" s="1" t="s">
        <v>6686</v>
      </c>
      <c r="J1375" s="1" t="s">
        <v>6717</v>
      </c>
      <c r="K1375" s="1" t="s">
        <v>32</v>
      </c>
      <c r="L1375" s="1" t="s">
        <v>32</v>
      </c>
      <c r="M1375" s="1" t="s">
        <v>45</v>
      </c>
      <c r="N1375" s="1" t="s">
        <v>46</v>
      </c>
      <c r="O1375" s="1" t="s">
        <v>56</v>
      </c>
      <c r="P1375" s="1" t="s">
        <v>269</v>
      </c>
      <c r="Q1375" s="1" t="s">
        <v>1102</v>
      </c>
      <c r="R1375" s="1" t="s">
        <v>1067</v>
      </c>
      <c r="S1375" s="1" t="str">
        <f t="shared" si="43"/>
        <v>CALDERON YANAPA, MARCELINO</v>
      </c>
      <c r="T1375" s="1" t="s">
        <v>55</v>
      </c>
      <c r="U1375" s="1" t="s">
        <v>51</v>
      </c>
      <c r="V1375" s="1" t="s">
        <v>52</v>
      </c>
      <c r="W1375" s="1" t="s">
        <v>6718</v>
      </c>
      <c r="X1375" s="3">
        <v>20160</v>
      </c>
      <c r="Y1375" s="1" t="s">
        <v>6719</v>
      </c>
      <c r="AB1375" s="1" t="s">
        <v>41</v>
      </c>
      <c r="AC1375" s="1" t="s">
        <v>42</v>
      </c>
      <c r="AD1375" s="1" t="s">
        <v>43</v>
      </c>
    </row>
    <row r="1376" spans="1:30" x14ac:dyDescent="0.2">
      <c r="A1376" s="1" t="str">
        <f t="shared" si="42"/>
        <v>1179814811E9</v>
      </c>
      <c r="B1376" s="1" t="s">
        <v>409</v>
      </c>
      <c r="C1376" s="1" t="s">
        <v>29</v>
      </c>
      <c r="D1376" s="1" t="s">
        <v>30</v>
      </c>
      <c r="E1376" s="1" t="s">
        <v>401</v>
      </c>
      <c r="F1376" s="1" t="s">
        <v>6684</v>
      </c>
      <c r="G1376" s="1" t="s">
        <v>6685</v>
      </c>
      <c r="H1376" s="1" t="s">
        <v>1183</v>
      </c>
      <c r="I1376" s="1" t="s">
        <v>6686</v>
      </c>
      <c r="J1376" s="1" t="s">
        <v>6720</v>
      </c>
      <c r="K1376" s="1" t="s">
        <v>32</v>
      </c>
      <c r="L1376" s="1" t="s">
        <v>32</v>
      </c>
      <c r="M1376" s="1" t="s">
        <v>45</v>
      </c>
      <c r="N1376" s="1" t="s">
        <v>46</v>
      </c>
      <c r="O1376" s="1" t="s">
        <v>6721</v>
      </c>
      <c r="P1376" s="1" t="s">
        <v>111</v>
      </c>
      <c r="Q1376" s="1" t="s">
        <v>92</v>
      </c>
      <c r="R1376" s="1" t="s">
        <v>602</v>
      </c>
      <c r="S1376" s="1" t="str">
        <f t="shared" si="43"/>
        <v>MONTES DE OCA CACERES, MARIA ELENA</v>
      </c>
      <c r="T1376" s="1" t="s">
        <v>63</v>
      </c>
      <c r="U1376" s="1" t="s">
        <v>51</v>
      </c>
      <c r="V1376" s="1" t="s">
        <v>52</v>
      </c>
      <c r="W1376" s="1" t="s">
        <v>6722</v>
      </c>
      <c r="X1376" s="3">
        <v>24692</v>
      </c>
      <c r="Y1376" s="1" t="s">
        <v>6723</v>
      </c>
      <c r="Z1376" s="3">
        <v>42795</v>
      </c>
      <c r="AB1376" s="1" t="s">
        <v>41</v>
      </c>
      <c r="AC1376" s="1" t="s">
        <v>42</v>
      </c>
      <c r="AD1376" s="1" t="s">
        <v>43</v>
      </c>
    </row>
    <row r="1377" spans="1:30" x14ac:dyDescent="0.2">
      <c r="A1377" s="1" t="str">
        <f t="shared" si="42"/>
        <v>1179814821E0</v>
      </c>
      <c r="B1377" s="1" t="s">
        <v>409</v>
      </c>
      <c r="C1377" s="1" t="s">
        <v>29</v>
      </c>
      <c r="D1377" s="1" t="s">
        <v>30</v>
      </c>
      <c r="E1377" s="1" t="s">
        <v>401</v>
      </c>
      <c r="F1377" s="1" t="s">
        <v>6684</v>
      </c>
      <c r="G1377" s="1" t="s">
        <v>6685</v>
      </c>
      <c r="H1377" s="1" t="s">
        <v>1183</v>
      </c>
      <c r="I1377" s="1" t="s">
        <v>6686</v>
      </c>
      <c r="J1377" s="1" t="s">
        <v>6724</v>
      </c>
      <c r="K1377" s="1" t="s">
        <v>32</v>
      </c>
      <c r="L1377" s="1" t="s">
        <v>32</v>
      </c>
      <c r="M1377" s="1" t="s">
        <v>45</v>
      </c>
      <c r="N1377" s="1" t="s">
        <v>46</v>
      </c>
      <c r="O1377" s="1" t="s">
        <v>6725</v>
      </c>
      <c r="P1377" s="1" t="s">
        <v>134</v>
      </c>
      <c r="Q1377" s="1" t="s">
        <v>305</v>
      </c>
      <c r="R1377" s="1" t="s">
        <v>993</v>
      </c>
      <c r="S1377" s="1" t="str">
        <f t="shared" si="43"/>
        <v>FLORES CHAMBILLA, ALFREDO</v>
      </c>
      <c r="T1377" s="1" t="s">
        <v>69</v>
      </c>
      <c r="U1377" s="1" t="s">
        <v>51</v>
      </c>
      <c r="V1377" s="1" t="s">
        <v>52</v>
      </c>
      <c r="W1377" s="1" t="s">
        <v>6726</v>
      </c>
      <c r="X1377" s="3">
        <v>21038</v>
      </c>
      <c r="Y1377" s="1" t="s">
        <v>6727</v>
      </c>
      <c r="AB1377" s="1" t="s">
        <v>41</v>
      </c>
      <c r="AC1377" s="1" t="s">
        <v>42</v>
      </c>
      <c r="AD1377" s="1" t="s">
        <v>43</v>
      </c>
    </row>
    <row r="1378" spans="1:30" x14ac:dyDescent="0.2">
      <c r="A1378" s="1" t="str">
        <f t="shared" si="42"/>
        <v>1179814821E1</v>
      </c>
      <c r="B1378" s="1" t="s">
        <v>409</v>
      </c>
      <c r="C1378" s="1" t="s">
        <v>29</v>
      </c>
      <c r="D1378" s="1" t="s">
        <v>30</v>
      </c>
      <c r="E1378" s="1" t="s">
        <v>401</v>
      </c>
      <c r="F1378" s="1" t="s">
        <v>6684</v>
      </c>
      <c r="G1378" s="1" t="s">
        <v>6685</v>
      </c>
      <c r="H1378" s="1" t="s">
        <v>1183</v>
      </c>
      <c r="I1378" s="1" t="s">
        <v>6686</v>
      </c>
      <c r="J1378" s="1" t="s">
        <v>6728</v>
      </c>
      <c r="K1378" s="1" t="s">
        <v>32</v>
      </c>
      <c r="L1378" s="1" t="s">
        <v>32</v>
      </c>
      <c r="M1378" s="1" t="s">
        <v>45</v>
      </c>
      <c r="N1378" s="1" t="s">
        <v>46</v>
      </c>
      <c r="O1378" s="1" t="s">
        <v>6729</v>
      </c>
      <c r="P1378" s="1" t="s">
        <v>82</v>
      </c>
      <c r="Q1378" s="1" t="s">
        <v>420</v>
      </c>
      <c r="R1378" s="1" t="s">
        <v>412</v>
      </c>
      <c r="S1378" s="1" t="str">
        <f t="shared" si="43"/>
        <v>QUISPE POMA, MARTHA</v>
      </c>
      <c r="T1378" s="1" t="s">
        <v>69</v>
      </c>
      <c r="U1378" s="1" t="s">
        <v>51</v>
      </c>
      <c r="V1378" s="1" t="s">
        <v>52</v>
      </c>
      <c r="W1378" s="1" t="s">
        <v>6730</v>
      </c>
      <c r="X1378" s="3">
        <v>25986</v>
      </c>
      <c r="Y1378" s="1" t="s">
        <v>6731</v>
      </c>
      <c r="AB1378" s="1" t="s">
        <v>41</v>
      </c>
      <c r="AC1378" s="1" t="s">
        <v>42</v>
      </c>
      <c r="AD1378" s="1" t="s">
        <v>43</v>
      </c>
    </row>
    <row r="1379" spans="1:30" x14ac:dyDescent="0.2">
      <c r="A1379" s="1" t="str">
        <f t="shared" si="42"/>
        <v>1179814821E2</v>
      </c>
      <c r="B1379" s="1" t="s">
        <v>409</v>
      </c>
      <c r="C1379" s="1" t="s">
        <v>29</v>
      </c>
      <c r="D1379" s="1" t="s">
        <v>30</v>
      </c>
      <c r="E1379" s="1" t="s">
        <v>401</v>
      </c>
      <c r="F1379" s="1" t="s">
        <v>6684</v>
      </c>
      <c r="G1379" s="1" t="s">
        <v>6685</v>
      </c>
      <c r="H1379" s="1" t="s">
        <v>1183</v>
      </c>
      <c r="I1379" s="1" t="s">
        <v>6686</v>
      </c>
      <c r="J1379" s="1" t="s">
        <v>6732</v>
      </c>
      <c r="K1379" s="1" t="s">
        <v>32</v>
      </c>
      <c r="L1379" s="1" t="s">
        <v>32</v>
      </c>
      <c r="M1379" s="1" t="s">
        <v>45</v>
      </c>
      <c r="N1379" s="1" t="s">
        <v>46</v>
      </c>
      <c r="O1379" s="1" t="s">
        <v>6733</v>
      </c>
      <c r="P1379" s="1" t="s">
        <v>134</v>
      </c>
      <c r="Q1379" s="1" t="s">
        <v>177</v>
      </c>
      <c r="R1379" s="1" t="s">
        <v>598</v>
      </c>
      <c r="S1379" s="1" t="str">
        <f t="shared" si="43"/>
        <v>FLORES ORTEGA, MARIA ROSA</v>
      </c>
      <c r="T1379" s="1" t="s">
        <v>50</v>
      </c>
      <c r="U1379" s="1" t="s">
        <v>51</v>
      </c>
      <c r="V1379" s="1" t="s">
        <v>52</v>
      </c>
      <c r="W1379" s="1" t="s">
        <v>6734</v>
      </c>
      <c r="X1379" s="3">
        <v>26255</v>
      </c>
      <c r="Y1379" s="1" t="s">
        <v>6735</v>
      </c>
      <c r="AB1379" s="1" t="s">
        <v>41</v>
      </c>
      <c r="AC1379" s="1" t="s">
        <v>42</v>
      </c>
      <c r="AD1379" s="1" t="s">
        <v>43</v>
      </c>
    </row>
    <row r="1380" spans="1:30" x14ac:dyDescent="0.2">
      <c r="A1380" s="1" t="str">
        <f t="shared" si="42"/>
        <v>1179814821E3</v>
      </c>
      <c r="B1380" s="1" t="s">
        <v>409</v>
      </c>
      <c r="C1380" s="1" t="s">
        <v>29</v>
      </c>
      <c r="D1380" s="1" t="s">
        <v>30</v>
      </c>
      <c r="E1380" s="1" t="s">
        <v>401</v>
      </c>
      <c r="F1380" s="1" t="s">
        <v>6684</v>
      </c>
      <c r="G1380" s="1" t="s">
        <v>6685</v>
      </c>
      <c r="H1380" s="1" t="s">
        <v>1183</v>
      </c>
      <c r="I1380" s="1" t="s">
        <v>6686</v>
      </c>
      <c r="J1380" s="1" t="s">
        <v>6736</v>
      </c>
      <c r="K1380" s="1" t="s">
        <v>32</v>
      </c>
      <c r="L1380" s="1" t="s">
        <v>32</v>
      </c>
      <c r="M1380" s="1" t="s">
        <v>45</v>
      </c>
      <c r="N1380" s="1" t="s">
        <v>46</v>
      </c>
      <c r="O1380" s="1" t="s">
        <v>6737</v>
      </c>
      <c r="P1380" s="1" t="s">
        <v>81</v>
      </c>
      <c r="Q1380" s="1" t="s">
        <v>47</v>
      </c>
      <c r="R1380" s="1" t="s">
        <v>6738</v>
      </c>
      <c r="S1380" s="1" t="str">
        <f t="shared" si="43"/>
        <v>HUANCA SERRUTO, DAVID ALONSO</v>
      </c>
      <c r="T1380" s="1" t="s">
        <v>55</v>
      </c>
      <c r="U1380" s="1" t="s">
        <v>51</v>
      </c>
      <c r="V1380" s="1" t="s">
        <v>52</v>
      </c>
      <c r="W1380" s="1" t="s">
        <v>6739</v>
      </c>
      <c r="X1380" s="3">
        <v>28373</v>
      </c>
      <c r="Y1380" s="1" t="s">
        <v>6740</v>
      </c>
      <c r="Z1380" s="3">
        <v>42430</v>
      </c>
      <c r="AB1380" s="1" t="s">
        <v>41</v>
      </c>
      <c r="AC1380" s="1" t="s">
        <v>42</v>
      </c>
      <c r="AD1380" s="1" t="s">
        <v>43</v>
      </c>
    </row>
    <row r="1381" spans="1:30" x14ac:dyDescent="0.2">
      <c r="A1381" s="1" t="str">
        <f t="shared" si="42"/>
        <v>1179814821E5</v>
      </c>
      <c r="B1381" s="1" t="s">
        <v>409</v>
      </c>
      <c r="C1381" s="1" t="s">
        <v>29</v>
      </c>
      <c r="D1381" s="1" t="s">
        <v>30</v>
      </c>
      <c r="E1381" s="1" t="s">
        <v>401</v>
      </c>
      <c r="F1381" s="1" t="s">
        <v>6684</v>
      </c>
      <c r="G1381" s="1" t="s">
        <v>6685</v>
      </c>
      <c r="H1381" s="1" t="s">
        <v>1183</v>
      </c>
      <c r="I1381" s="1" t="s">
        <v>6686</v>
      </c>
      <c r="J1381" s="1" t="s">
        <v>6741</v>
      </c>
      <c r="K1381" s="1" t="s">
        <v>32</v>
      </c>
      <c r="L1381" s="1" t="s">
        <v>32</v>
      </c>
      <c r="M1381" s="1" t="s">
        <v>45</v>
      </c>
      <c r="N1381" s="1" t="s">
        <v>66</v>
      </c>
      <c r="O1381" s="1" t="s">
        <v>6742</v>
      </c>
      <c r="P1381" s="1" t="s">
        <v>248</v>
      </c>
      <c r="Q1381" s="1" t="s">
        <v>134</v>
      </c>
      <c r="R1381" s="1" t="s">
        <v>882</v>
      </c>
      <c r="S1381" s="1" t="str">
        <f t="shared" si="43"/>
        <v>TICONA FLORES, VICTOR HUGO</v>
      </c>
      <c r="T1381" s="1" t="s">
        <v>69</v>
      </c>
      <c r="U1381" s="1" t="s">
        <v>51</v>
      </c>
      <c r="V1381" s="1" t="s">
        <v>52</v>
      </c>
      <c r="W1381" s="1" t="s">
        <v>6743</v>
      </c>
      <c r="X1381" s="3">
        <v>26354</v>
      </c>
      <c r="Y1381" s="1" t="s">
        <v>6744</v>
      </c>
      <c r="Z1381" s="3">
        <v>42795</v>
      </c>
      <c r="AA1381" s="3">
        <v>43100</v>
      </c>
      <c r="AB1381" s="1" t="s">
        <v>41</v>
      </c>
      <c r="AC1381" s="1" t="s">
        <v>71</v>
      </c>
      <c r="AD1381" s="1" t="s">
        <v>43</v>
      </c>
    </row>
    <row r="1382" spans="1:30" x14ac:dyDescent="0.2">
      <c r="A1382" s="1" t="str">
        <f t="shared" si="42"/>
        <v>1179814821E7</v>
      </c>
      <c r="B1382" s="1" t="s">
        <v>409</v>
      </c>
      <c r="C1382" s="1" t="s">
        <v>29</v>
      </c>
      <c r="D1382" s="1" t="s">
        <v>30</v>
      </c>
      <c r="E1382" s="1" t="s">
        <v>401</v>
      </c>
      <c r="F1382" s="1" t="s">
        <v>6684</v>
      </c>
      <c r="G1382" s="1" t="s">
        <v>6685</v>
      </c>
      <c r="H1382" s="1" t="s">
        <v>1183</v>
      </c>
      <c r="I1382" s="1" t="s">
        <v>6686</v>
      </c>
      <c r="J1382" s="1" t="s">
        <v>6745</v>
      </c>
      <c r="K1382" s="1" t="s">
        <v>32</v>
      </c>
      <c r="L1382" s="1" t="s">
        <v>32</v>
      </c>
      <c r="M1382" s="1" t="s">
        <v>45</v>
      </c>
      <c r="N1382" s="1" t="s">
        <v>46</v>
      </c>
      <c r="O1382" s="1" t="s">
        <v>6746</v>
      </c>
      <c r="P1382" s="1" t="s">
        <v>759</v>
      </c>
      <c r="Q1382" s="1" t="s">
        <v>134</v>
      </c>
      <c r="R1382" s="1" t="s">
        <v>5303</v>
      </c>
      <c r="S1382" s="1" t="str">
        <f t="shared" si="43"/>
        <v>MENA FLORES, REYNALDO</v>
      </c>
      <c r="T1382" s="1" t="s">
        <v>69</v>
      </c>
      <c r="U1382" s="1" t="s">
        <v>51</v>
      </c>
      <c r="V1382" s="1" t="s">
        <v>52</v>
      </c>
      <c r="W1382" s="1" t="s">
        <v>6747</v>
      </c>
      <c r="X1382" s="3">
        <v>23358</v>
      </c>
      <c r="Y1382" s="1" t="s">
        <v>6748</v>
      </c>
      <c r="AB1382" s="1" t="s">
        <v>41</v>
      </c>
      <c r="AC1382" s="1" t="s">
        <v>42</v>
      </c>
      <c r="AD1382" s="1" t="s">
        <v>43</v>
      </c>
    </row>
    <row r="1383" spans="1:30" x14ac:dyDescent="0.2">
      <c r="A1383" s="1" t="str">
        <f t="shared" si="42"/>
        <v>1179814821E8</v>
      </c>
      <c r="B1383" s="1" t="s">
        <v>409</v>
      </c>
      <c r="C1383" s="1" t="s">
        <v>29</v>
      </c>
      <c r="D1383" s="1" t="s">
        <v>30</v>
      </c>
      <c r="E1383" s="1" t="s">
        <v>401</v>
      </c>
      <c r="F1383" s="1" t="s">
        <v>6684</v>
      </c>
      <c r="G1383" s="1" t="s">
        <v>6685</v>
      </c>
      <c r="H1383" s="1" t="s">
        <v>1183</v>
      </c>
      <c r="I1383" s="1" t="s">
        <v>6686</v>
      </c>
      <c r="J1383" s="1" t="s">
        <v>6749</v>
      </c>
      <c r="K1383" s="1" t="s">
        <v>32</v>
      </c>
      <c r="L1383" s="1" t="s">
        <v>32</v>
      </c>
      <c r="M1383" s="1" t="s">
        <v>45</v>
      </c>
      <c r="N1383" s="1" t="s">
        <v>66</v>
      </c>
      <c r="O1383" s="1" t="s">
        <v>6750</v>
      </c>
      <c r="P1383" s="1" t="s">
        <v>161</v>
      </c>
      <c r="Q1383" s="1" t="s">
        <v>82</v>
      </c>
      <c r="R1383" s="1" t="s">
        <v>6751</v>
      </c>
      <c r="S1383" s="1" t="str">
        <f t="shared" si="43"/>
        <v>RAMOS QUISPE, EDITH NELIDA</v>
      </c>
      <c r="T1383" s="1" t="s">
        <v>69</v>
      </c>
      <c r="U1383" s="1" t="s">
        <v>51</v>
      </c>
      <c r="V1383" s="1" t="s">
        <v>52</v>
      </c>
      <c r="W1383" s="1" t="s">
        <v>6752</v>
      </c>
      <c r="X1383" s="3">
        <v>27163</v>
      </c>
      <c r="Y1383" s="1" t="s">
        <v>6753</v>
      </c>
      <c r="Z1383" s="3">
        <v>42795</v>
      </c>
      <c r="AA1383" s="3">
        <v>43100</v>
      </c>
      <c r="AB1383" s="1" t="s">
        <v>41</v>
      </c>
      <c r="AC1383" s="1" t="s">
        <v>71</v>
      </c>
      <c r="AD1383" s="1" t="s">
        <v>43</v>
      </c>
    </row>
    <row r="1384" spans="1:30" x14ac:dyDescent="0.2">
      <c r="A1384" s="1" t="str">
        <f t="shared" si="42"/>
        <v>1179814821E9</v>
      </c>
      <c r="B1384" s="1" t="s">
        <v>409</v>
      </c>
      <c r="C1384" s="1" t="s">
        <v>29</v>
      </c>
      <c r="D1384" s="1" t="s">
        <v>30</v>
      </c>
      <c r="E1384" s="1" t="s">
        <v>401</v>
      </c>
      <c r="F1384" s="1" t="s">
        <v>6684</v>
      </c>
      <c r="G1384" s="1" t="s">
        <v>6685</v>
      </c>
      <c r="H1384" s="1" t="s">
        <v>1183</v>
      </c>
      <c r="I1384" s="1" t="s">
        <v>6686</v>
      </c>
      <c r="J1384" s="1" t="s">
        <v>6754</v>
      </c>
      <c r="K1384" s="1" t="s">
        <v>32</v>
      </c>
      <c r="L1384" s="1" t="s">
        <v>32</v>
      </c>
      <c r="M1384" s="1" t="s">
        <v>45</v>
      </c>
      <c r="N1384" s="1" t="s">
        <v>46</v>
      </c>
      <c r="O1384" s="1" t="s">
        <v>6755</v>
      </c>
      <c r="P1384" s="1" t="s">
        <v>134</v>
      </c>
      <c r="Q1384" s="1" t="s">
        <v>420</v>
      </c>
      <c r="R1384" s="1" t="s">
        <v>80</v>
      </c>
      <c r="S1384" s="1" t="str">
        <f t="shared" si="43"/>
        <v>FLORES POMA, MARIA ISABEL</v>
      </c>
      <c r="T1384" s="1" t="s">
        <v>55</v>
      </c>
      <c r="U1384" s="1" t="s">
        <v>51</v>
      </c>
      <c r="V1384" s="1" t="s">
        <v>52</v>
      </c>
      <c r="W1384" s="1" t="s">
        <v>6756</v>
      </c>
      <c r="X1384" s="3">
        <v>24866</v>
      </c>
      <c r="Y1384" s="1" t="s">
        <v>6757</v>
      </c>
      <c r="AB1384" s="1" t="s">
        <v>41</v>
      </c>
      <c r="AC1384" s="1" t="s">
        <v>42</v>
      </c>
      <c r="AD1384" s="1" t="s">
        <v>43</v>
      </c>
    </row>
    <row r="1385" spans="1:30" x14ac:dyDescent="0.2">
      <c r="A1385" s="1" t="str">
        <f t="shared" si="42"/>
        <v>1179814831E2</v>
      </c>
      <c r="B1385" s="1" t="s">
        <v>409</v>
      </c>
      <c r="C1385" s="1" t="s">
        <v>29</v>
      </c>
      <c r="D1385" s="1" t="s">
        <v>30</v>
      </c>
      <c r="E1385" s="1" t="s">
        <v>401</v>
      </c>
      <c r="F1385" s="1" t="s">
        <v>6684</v>
      </c>
      <c r="G1385" s="1" t="s">
        <v>6685</v>
      </c>
      <c r="H1385" s="1" t="s">
        <v>1183</v>
      </c>
      <c r="I1385" s="1" t="s">
        <v>6686</v>
      </c>
      <c r="J1385" s="1" t="s">
        <v>6758</v>
      </c>
      <c r="K1385" s="1" t="s">
        <v>32</v>
      </c>
      <c r="L1385" s="1" t="s">
        <v>32</v>
      </c>
      <c r="M1385" s="1" t="s">
        <v>45</v>
      </c>
      <c r="N1385" s="1" t="s">
        <v>46</v>
      </c>
      <c r="O1385" s="1" t="s">
        <v>56</v>
      </c>
      <c r="P1385" s="1" t="s">
        <v>343</v>
      </c>
      <c r="Q1385" s="1" t="s">
        <v>61</v>
      </c>
      <c r="R1385" s="1" t="s">
        <v>4165</v>
      </c>
      <c r="S1385" s="1" t="str">
        <f t="shared" si="43"/>
        <v>VARGAS VILCA, ANDRES AVELINO</v>
      </c>
      <c r="T1385" s="1" t="s">
        <v>55</v>
      </c>
      <c r="U1385" s="1" t="s">
        <v>51</v>
      </c>
      <c r="V1385" s="1" t="s">
        <v>52</v>
      </c>
      <c r="W1385" s="1" t="s">
        <v>6759</v>
      </c>
      <c r="X1385" s="3">
        <v>24421</v>
      </c>
      <c r="Y1385" s="1" t="s">
        <v>6760</v>
      </c>
      <c r="AB1385" s="1" t="s">
        <v>41</v>
      </c>
      <c r="AC1385" s="1" t="s">
        <v>42</v>
      </c>
      <c r="AD1385" s="1" t="s">
        <v>43</v>
      </c>
    </row>
    <row r="1386" spans="1:30" x14ac:dyDescent="0.2">
      <c r="A1386" s="1" t="str">
        <f t="shared" si="42"/>
        <v>1179814831E4</v>
      </c>
      <c r="B1386" s="1" t="s">
        <v>409</v>
      </c>
      <c r="C1386" s="1" t="s">
        <v>29</v>
      </c>
      <c r="D1386" s="1" t="s">
        <v>30</v>
      </c>
      <c r="E1386" s="1" t="s">
        <v>401</v>
      </c>
      <c r="F1386" s="1" t="s">
        <v>6684</v>
      </c>
      <c r="G1386" s="1" t="s">
        <v>6685</v>
      </c>
      <c r="H1386" s="1" t="s">
        <v>1183</v>
      </c>
      <c r="I1386" s="1" t="s">
        <v>6686</v>
      </c>
      <c r="J1386" s="1" t="s">
        <v>6761</v>
      </c>
      <c r="K1386" s="1" t="s">
        <v>32</v>
      </c>
      <c r="L1386" s="1" t="s">
        <v>32</v>
      </c>
      <c r="M1386" s="1" t="s">
        <v>45</v>
      </c>
      <c r="N1386" s="1" t="s">
        <v>66</v>
      </c>
      <c r="O1386" s="1" t="s">
        <v>6762</v>
      </c>
      <c r="P1386" s="1" t="s">
        <v>114</v>
      </c>
      <c r="Q1386" s="1" t="s">
        <v>376</v>
      </c>
      <c r="R1386" s="1" t="s">
        <v>6763</v>
      </c>
      <c r="S1386" s="1" t="str">
        <f t="shared" si="43"/>
        <v>MAMANI PACHO, JHON EDISON</v>
      </c>
      <c r="T1386" s="1" t="s">
        <v>69</v>
      </c>
      <c r="U1386" s="1" t="s">
        <v>51</v>
      </c>
      <c r="V1386" s="1" t="s">
        <v>52</v>
      </c>
      <c r="W1386" s="1" t="s">
        <v>6764</v>
      </c>
      <c r="X1386" s="3">
        <v>31436</v>
      </c>
      <c r="Y1386" s="1" t="s">
        <v>6765</v>
      </c>
      <c r="Z1386" s="3">
        <v>42801</v>
      </c>
      <c r="AA1386" s="3">
        <v>43100</v>
      </c>
      <c r="AB1386" s="1" t="s">
        <v>324</v>
      </c>
      <c r="AC1386" s="1" t="s">
        <v>71</v>
      </c>
      <c r="AD1386" s="1" t="s">
        <v>43</v>
      </c>
    </row>
    <row r="1387" spans="1:30" x14ac:dyDescent="0.2">
      <c r="A1387" s="1" t="str">
        <f t="shared" si="42"/>
        <v>1179814831E4</v>
      </c>
      <c r="B1387" s="1" t="s">
        <v>409</v>
      </c>
      <c r="C1387" s="1" t="s">
        <v>29</v>
      </c>
      <c r="D1387" s="1" t="s">
        <v>30</v>
      </c>
      <c r="E1387" s="1" t="s">
        <v>401</v>
      </c>
      <c r="F1387" s="1" t="s">
        <v>6684</v>
      </c>
      <c r="G1387" s="1" t="s">
        <v>6685</v>
      </c>
      <c r="H1387" s="1" t="s">
        <v>1183</v>
      </c>
      <c r="I1387" s="1" t="s">
        <v>6686</v>
      </c>
      <c r="J1387" s="1" t="s">
        <v>6761</v>
      </c>
      <c r="K1387" s="1" t="s">
        <v>32</v>
      </c>
      <c r="L1387" s="1" t="s">
        <v>32</v>
      </c>
      <c r="M1387" s="1" t="s">
        <v>45</v>
      </c>
      <c r="N1387" s="1" t="s">
        <v>46</v>
      </c>
      <c r="O1387" s="1" t="s">
        <v>6766</v>
      </c>
      <c r="P1387" s="1" t="s">
        <v>82</v>
      </c>
      <c r="Q1387" s="1" t="s">
        <v>501</v>
      </c>
      <c r="R1387" s="1" t="s">
        <v>874</v>
      </c>
      <c r="S1387" s="1" t="str">
        <f t="shared" si="43"/>
        <v>QUISPE SANTOS, LUZ MARY</v>
      </c>
      <c r="T1387" s="1" t="s">
        <v>38</v>
      </c>
      <c r="U1387" s="1" t="s">
        <v>51</v>
      </c>
      <c r="V1387" s="1" t="s">
        <v>891</v>
      </c>
      <c r="W1387" s="1" t="s">
        <v>4447</v>
      </c>
      <c r="X1387" s="3">
        <v>25848</v>
      </c>
      <c r="Y1387" s="1" t="s">
        <v>4448</v>
      </c>
      <c r="Z1387" s="3">
        <v>42795</v>
      </c>
      <c r="AA1387" s="3">
        <v>43100</v>
      </c>
      <c r="AB1387" s="1" t="s">
        <v>41</v>
      </c>
      <c r="AC1387" s="1" t="s">
        <v>42</v>
      </c>
      <c r="AD1387" s="1" t="s">
        <v>43</v>
      </c>
    </row>
    <row r="1388" spans="1:30" x14ac:dyDescent="0.2">
      <c r="A1388" s="1" t="str">
        <f t="shared" si="42"/>
        <v>1179814831E7</v>
      </c>
      <c r="B1388" s="1" t="s">
        <v>409</v>
      </c>
      <c r="C1388" s="1" t="s">
        <v>29</v>
      </c>
      <c r="D1388" s="1" t="s">
        <v>30</v>
      </c>
      <c r="E1388" s="1" t="s">
        <v>401</v>
      </c>
      <c r="F1388" s="1" t="s">
        <v>6684</v>
      </c>
      <c r="G1388" s="1" t="s">
        <v>6685</v>
      </c>
      <c r="H1388" s="1" t="s">
        <v>1183</v>
      </c>
      <c r="I1388" s="1" t="s">
        <v>6686</v>
      </c>
      <c r="J1388" s="1" t="s">
        <v>6767</v>
      </c>
      <c r="K1388" s="1" t="s">
        <v>32</v>
      </c>
      <c r="L1388" s="1" t="s">
        <v>32</v>
      </c>
      <c r="M1388" s="1" t="s">
        <v>45</v>
      </c>
      <c r="N1388" s="1" t="s">
        <v>46</v>
      </c>
      <c r="O1388" s="1" t="s">
        <v>6768</v>
      </c>
      <c r="P1388" s="1" t="s">
        <v>246</v>
      </c>
      <c r="Q1388" s="1" t="s">
        <v>596</v>
      </c>
      <c r="R1388" s="1" t="s">
        <v>6769</v>
      </c>
      <c r="S1388" s="1" t="str">
        <f t="shared" si="43"/>
        <v>CALIZAYA GARCIA, GERMAN ISMAEL</v>
      </c>
      <c r="T1388" s="1" t="s">
        <v>55</v>
      </c>
      <c r="U1388" s="1" t="s">
        <v>51</v>
      </c>
      <c r="V1388" s="1" t="s">
        <v>52</v>
      </c>
      <c r="W1388" s="1" t="s">
        <v>6770</v>
      </c>
      <c r="X1388" s="3">
        <v>21324</v>
      </c>
      <c r="Y1388" s="1" t="s">
        <v>6771</v>
      </c>
      <c r="AB1388" s="1" t="s">
        <v>41</v>
      </c>
      <c r="AC1388" s="1" t="s">
        <v>42</v>
      </c>
      <c r="AD1388" s="1" t="s">
        <v>43</v>
      </c>
    </row>
    <row r="1389" spans="1:30" x14ac:dyDescent="0.2">
      <c r="A1389" s="1" t="str">
        <f t="shared" si="42"/>
        <v>1179814831E1</v>
      </c>
      <c r="B1389" s="1" t="s">
        <v>409</v>
      </c>
      <c r="C1389" s="1" t="s">
        <v>29</v>
      </c>
      <c r="D1389" s="1" t="s">
        <v>30</v>
      </c>
      <c r="E1389" s="1" t="s">
        <v>401</v>
      </c>
      <c r="F1389" s="1" t="s">
        <v>6684</v>
      </c>
      <c r="G1389" s="1" t="s">
        <v>6685</v>
      </c>
      <c r="H1389" s="1" t="s">
        <v>1183</v>
      </c>
      <c r="I1389" s="1" t="s">
        <v>6686</v>
      </c>
      <c r="J1389" s="1" t="s">
        <v>6772</v>
      </c>
      <c r="K1389" s="1" t="s">
        <v>32</v>
      </c>
      <c r="L1389" s="1" t="s">
        <v>84</v>
      </c>
      <c r="M1389" s="1" t="s">
        <v>84</v>
      </c>
      <c r="N1389" s="1" t="s">
        <v>46</v>
      </c>
      <c r="O1389" s="1" t="s">
        <v>56</v>
      </c>
      <c r="P1389" s="1" t="s">
        <v>323</v>
      </c>
      <c r="Q1389" s="1" t="s">
        <v>493</v>
      </c>
      <c r="R1389" s="1" t="s">
        <v>184</v>
      </c>
      <c r="S1389" s="1" t="str">
        <f t="shared" si="43"/>
        <v>TAPIA VALDIVIA, SEBASTIANA</v>
      </c>
      <c r="T1389" s="1" t="s">
        <v>44</v>
      </c>
      <c r="U1389" s="1" t="s">
        <v>51</v>
      </c>
      <c r="V1389" s="1" t="s">
        <v>52</v>
      </c>
      <c r="W1389" s="1" t="s">
        <v>6773</v>
      </c>
      <c r="X1389" s="3">
        <v>22466</v>
      </c>
      <c r="Y1389" s="1" t="s">
        <v>6774</v>
      </c>
      <c r="AB1389" s="1" t="s">
        <v>41</v>
      </c>
      <c r="AC1389" s="1" t="s">
        <v>87</v>
      </c>
      <c r="AD1389" s="1" t="s">
        <v>43</v>
      </c>
    </row>
    <row r="1390" spans="1:30" x14ac:dyDescent="0.2">
      <c r="A1390" s="1" t="str">
        <f t="shared" si="42"/>
        <v>1179814831E3</v>
      </c>
      <c r="B1390" s="1" t="s">
        <v>409</v>
      </c>
      <c r="C1390" s="1" t="s">
        <v>29</v>
      </c>
      <c r="D1390" s="1" t="s">
        <v>30</v>
      </c>
      <c r="E1390" s="1" t="s">
        <v>401</v>
      </c>
      <c r="F1390" s="1" t="s">
        <v>6684</v>
      </c>
      <c r="G1390" s="1" t="s">
        <v>6685</v>
      </c>
      <c r="H1390" s="1" t="s">
        <v>1183</v>
      </c>
      <c r="I1390" s="1" t="s">
        <v>6686</v>
      </c>
      <c r="J1390" s="1" t="s">
        <v>6775</v>
      </c>
      <c r="K1390" s="1" t="s">
        <v>32</v>
      </c>
      <c r="L1390" s="1" t="s">
        <v>84</v>
      </c>
      <c r="M1390" s="1" t="s">
        <v>84</v>
      </c>
      <c r="N1390" s="1" t="s">
        <v>66</v>
      </c>
      <c r="O1390" s="1" t="s">
        <v>6776</v>
      </c>
      <c r="P1390" s="1" t="s">
        <v>167</v>
      </c>
      <c r="Q1390" s="1" t="s">
        <v>6777</v>
      </c>
      <c r="R1390" s="1" t="s">
        <v>1021</v>
      </c>
      <c r="S1390" s="1" t="str">
        <f t="shared" si="43"/>
        <v>GOMEZ CHICANI, ADRIAN</v>
      </c>
      <c r="T1390" s="1" t="s">
        <v>44</v>
      </c>
      <c r="U1390" s="1" t="s">
        <v>51</v>
      </c>
      <c r="V1390" s="1" t="s">
        <v>52</v>
      </c>
      <c r="W1390" s="1" t="s">
        <v>6778</v>
      </c>
      <c r="X1390" s="3">
        <v>28908</v>
      </c>
      <c r="Y1390" s="1" t="s">
        <v>6779</v>
      </c>
      <c r="Z1390" s="3">
        <v>42888</v>
      </c>
      <c r="AA1390" s="3">
        <v>43063</v>
      </c>
      <c r="AB1390" s="1" t="s">
        <v>324</v>
      </c>
      <c r="AC1390" s="1" t="s">
        <v>87</v>
      </c>
      <c r="AD1390" s="1" t="s">
        <v>43</v>
      </c>
    </row>
    <row r="1391" spans="1:30" x14ac:dyDescent="0.2">
      <c r="A1391" s="1" t="str">
        <f t="shared" si="42"/>
        <v>1179814831E3</v>
      </c>
      <c r="B1391" s="1" t="s">
        <v>409</v>
      </c>
      <c r="C1391" s="1" t="s">
        <v>29</v>
      </c>
      <c r="D1391" s="1" t="s">
        <v>30</v>
      </c>
      <c r="E1391" s="1" t="s">
        <v>401</v>
      </c>
      <c r="F1391" s="1" t="s">
        <v>6684</v>
      </c>
      <c r="G1391" s="1" t="s">
        <v>6685</v>
      </c>
      <c r="H1391" s="1" t="s">
        <v>1183</v>
      </c>
      <c r="I1391" s="1" t="s">
        <v>6686</v>
      </c>
      <c r="J1391" s="1" t="s">
        <v>6775</v>
      </c>
      <c r="K1391" s="1" t="s">
        <v>32</v>
      </c>
      <c r="L1391" s="1" t="s">
        <v>84</v>
      </c>
      <c r="M1391" s="1" t="s">
        <v>84</v>
      </c>
      <c r="N1391" s="1" t="s">
        <v>46</v>
      </c>
      <c r="O1391" s="1" t="s">
        <v>56</v>
      </c>
      <c r="P1391" s="1" t="s">
        <v>1094</v>
      </c>
      <c r="Q1391" s="1" t="s">
        <v>196</v>
      </c>
      <c r="R1391" s="1" t="s">
        <v>1091</v>
      </c>
      <c r="S1391" s="1" t="str">
        <f t="shared" si="43"/>
        <v>VENTURA ORDOÑEZ, DARIO</v>
      </c>
      <c r="T1391" s="1" t="s">
        <v>44</v>
      </c>
      <c r="U1391" s="1" t="s">
        <v>51</v>
      </c>
      <c r="V1391" s="1" t="s">
        <v>6005</v>
      </c>
      <c r="W1391" s="1" t="s">
        <v>6780</v>
      </c>
      <c r="X1391" s="3">
        <v>25191</v>
      </c>
      <c r="Y1391" s="1" t="s">
        <v>6781</v>
      </c>
      <c r="Z1391" s="3">
        <v>42888</v>
      </c>
      <c r="AA1391" s="3">
        <v>43063</v>
      </c>
      <c r="AB1391" s="1" t="s">
        <v>41</v>
      </c>
      <c r="AC1391" s="1" t="s">
        <v>87</v>
      </c>
      <c r="AD1391" s="1" t="s">
        <v>43</v>
      </c>
    </row>
    <row r="1392" spans="1:30" x14ac:dyDescent="0.2">
      <c r="A1392" s="1" t="str">
        <f t="shared" si="42"/>
        <v>1179814811E3</v>
      </c>
      <c r="B1392" s="1" t="s">
        <v>409</v>
      </c>
      <c r="C1392" s="1" t="s">
        <v>29</v>
      </c>
      <c r="D1392" s="1" t="s">
        <v>30</v>
      </c>
      <c r="E1392" s="1" t="s">
        <v>401</v>
      </c>
      <c r="F1392" s="1" t="s">
        <v>6684</v>
      </c>
      <c r="G1392" s="1" t="s">
        <v>6685</v>
      </c>
      <c r="H1392" s="1" t="s">
        <v>1183</v>
      </c>
      <c r="I1392" s="1" t="s">
        <v>6686</v>
      </c>
      <c r="J1392" s="1" t="s">
        <v>6782</v>
      </c>
      <c r="K1392" s="1" t="s">
        <v>97</v>
      </c>
      <c r="L1392" s="1" t="s">
        <v>98</v>
      </c>
      <c r="M1392" s="1" t="s">
        <v>1419</v>
      </c>
      <c r="N1392" s="1" t="s">
        <v>46</v>
      </c>
      <c r="O1392" s="1" t="s">
        <v>56</v>
      </c>
      <c r="P1392" s="1" t="s">
        <v>203</v>
      </c>
      <c r="Q1392" s="1" t="s">
        <v>6783</v>
      </c>
      <c r="R1392" s="1" t="s">
        <v>758</v>
      </c>
      <c r="S1392" s="1" t="str">
        <f t="shared" si="43"/>
        <v>APAZA CATACHURA, NESTOR</v>
      </c>
      <c r="T1392" s="1" t="s">
        <v>839</v>
      </c>
      <c r="U1392" s="1" t="s">
        <v>39</v>
      </c>
      <c r="V1392" s="1" t="s">
        <v>52</v>
      </c>
      <c r="W1392" s="1" t="s">
        <v>6784</v>
      </c>
      <c r="X1392" s="3">
        <v>21242</v>
      </c>
      <c r="Y1392" s="1" t="s">
        <v>6785</v>
      </c>
      <c r="AB1392" s="1" t="s">
        <v>41</v>
      </c>
      <c r="AC1392" s="1" t="s">
        <v>102</v>
      </c>
      <c r="AD1392" s="1" t="s">
        <v>43</v>
      </c>
    </row>
    <row r="1393" spans="1:30" x14ac:dyDescent="0.2">
      <c r="A1393" s="1" t="str">
        <f t="shared" si="42"/>
        <v>1179814811E8</v>
      </c>
      <c r="B1393" s="1" t="s">
        <v>409</v>
      </c>
      <c r="C1393" s="1" t="s">
        <v>29</v>
      </c>
      <c r="D1393" s="1" t="s">
        <v>30</v>
      </c>
      <c r="E1393" s="1" t="s">
        <v>401</v>
      </c>
      <c r="F1393" s="1" t="s">
        <v>6684</v>
      </c>
      <c r="G1393" s="1" t="s">
        <v>6685</v>
      </c>
      <c r="H1393" s="1" t="s">
        <v>1183</v>
      </c>
      <c r="I1393" s="1" t="s">
        <v>6686</v>
      </c>
      <c r="J1393" s="1" t="s">
        <v>6786</v>
      </c>
      <c r="K1393" s="1" t="s">
        <v>97</v>
      </c>
      <c r="L1393" s="1" t="s">
        <v>98</v>
      </c>
      <c r="M1393" s="1" t="s">
        <v>99</v>
      </c>
      <c r="N1393" s="1" t="s">
        <v>46</v>
      </c>
      <c r="O1393" s="1" t="s">
        <v>6787</v>
      </c>
      <c r="P1393" s="1" t="s">
        <v>141</v>
      </c>
      <c r="Q1393" s="1" t="s">
        <v>113</v>
      </c>
      <c r="R1393" s="1" t="s">
        <v>977</v>
      </c>
      <c r="S1393" s="1" t="str">
        <f t="shared" si="43"/>
        <v>CRUZ CHAMBI, MARCO ANTONIO</v>
      </c>
      <c r="T1393" s="1" t="s">
        <v>109</v>
      </c>
      <c r="U1393" s="1" t="s">
        <v>39</v>
      </c>
      <c r="V1393" s="1" t="s">
        <v>52</v>
      </c>
      <c r="W1393" s="1" t="s">
        <v>6788</v>
      </c>
      <c r="X1393" s="3">
        <v>27758</v>
      </c>
      <c r="Y1393" s="1" t="s">
        <v>6789</v>
      </c>
      <c r="Z1393" s="3">
        <v>41673</v>
      </c>
      <c r="AA1393" s="3">
        <v>42004</v>
      </c>
      <c r="AB1393" s="1" t="s">
        <v>41</v>
      </c>
      <c r="AC1393" s="1" t="s">
        <v>102</v>
      </c>
      <c r="AD1393" s="1" t="s">
        <v>43</v>
      </c>
    </row>
    <row r="1394" spans="1:30" x14ac:dyDescent="0.2">
      <c r="A1394" s="1" t="str">
        <f t="shared" si="42"/>
        <v>1179814821E4</v>
      </c>
      <c r="B1394" s="1" t="s">
        <v>409</v>
      </c>
      <c r="C1394" s="1" t="s">
        <v>29</v>
      </c>
      <c r="D1394" s="1" t="s">
        <v>30</v>
      </c>
      <c r="E1394" s="1" t="s">
        <v>401</v>
      </c>
      <c r="F1394" s="1" t="s">
        <v>6684</v>
      </c>
      <c r="G1394" s="1" t="s">
        <v>6685</v>
      </c>
      <c r="H1394" s="1" t="s">
        <v>1183</v>
      </c>
      <c r="I1394" s="1" t="s">
        <v>6686</v>
      </c>
      <c r="J1394" s="1" t="s">
        <v>6790</v>
      </c>
      <c r="K1394" s="1" t="s">
        <v>97</v>
      </c>
      <c r="L1394" s="1" t="s">
        <v>98</v>
      </c>
      <c r="M1394" s="1" t="s">
        <v>791</v>
      </c>
      <c r="N1394" s="1" t="s">
        <v>46</v>
      </c>
      <c r="O1394" s="1" t="s">
        <v>6791</v>
      </c>
      <c r="P1394" s="1" t="s">
        <v>140</v>
      </c>
      <c r="Q1394" s="1" t="s">
        <v>844</v>
      </c>
      <c r="R1394" s="1" t="s">
        <v>395</v>
      </c>
      <c r="S1394" s="1" t="str">
        <f t="shared" si="43"/>
        <v>VELASQUEZ TITALO, EDGAR</v>
      </c>
      <c r="T1394" s="1" t="s">
        <v>109</v>
      </c>
      <c r="U1394" s="1" t="s">
        <v>39</v>
      </c>
      <c r="V1394" s="1" t="s">
        <v>52</v>
      </c>
      <c r="W1394" s="1" t="s">
        <v>6792</v>
      </c>
      <c r="X1394" s="3">
        <v>24257</v>
      </c>
      <c r="Y1394" s="1" t="s">
        <v>6793</v>
      </c>
      <c r="Z1394" s="3">
        <v>42736</v>
      </c>
      <c r="AB1394" s="1" t="s">
        <v>41</v>
      </c>
      <c r="AC1394" s="1" t="s">
        <v>102</v>
      </c>
      <c r="AD1394" s="1" t="s">
        <v>43</v>
      </c>
    </row>
    <row r="1395" spans="1:30" x14ac:dyDescent="0.2">
      <c r="A1395" s="1" t="str">
        <f t="shared" si="42"/>
        <v>21C000113703</v>
      </c>
      <c r="B1395" s="1" t="s">
        <v>409</v>
      </c>
      <c r="C1395" s="1" t="s">
        <v>29</v>
      </c>
      <c r="D1395" s="1" t="s">
        <v>30</v>
      </c>
      <c r="E1395" s="1" t="s">
        <v>401</v>
      </c>
      <c r="F1395" s="1" t="s">
        <v>6684</v>
      </c>
      <c r="G1395" s="1" t="s">
        <v>6685</v>
      </c>
      <c r="H1395" s="1" t="s">
        <v>1183</v>
      </c>
      <c r="I1395" s="1" t="s">
        <v>6686</v>
      </c>
      <c r="J1395" s="1" t="s">
        <v>6794</v>
      </c>
      <c r="K1395" s="1" t="s">
        <v>846</v>
      </c>
      <c r="L1395" s="1" t="s">
        <v>3586</v>
      </c>
      <c r="M1395" s="1" t="s">
        <v>3587</v>
      </c>
      <c r="N1395" s="1" t="s">
        <v>66</v>
      </c>
      <c r="O1395" s="1" t="s">
        <v>847</v>
      </c>
      <c r="P1395" s="1" t="s">
        <v>134</v>
      </c>
      <c r="Q1395" s="1" t="s">
        <v>453</v>
      </c>
      <c r="R1395" s="1" t="s">
        <v>6795</v>
      </c>
      <c r="S1395" s="1" t="str">
        <f t="shared" si="43"/>
        <v>FLORES AROAPAZA, WALTER ELMER</v>
      </c>
      <c r="T1395" s="1" t="s">
        <v>849</v>
      </c>
      <c r="U1395" s="1" t="s">
        <v>850</v>
      </c>
      <c r="V1395" s="1" t="s">
        <v>52</v>
      </c>
      <c r="W1395" s="1" t="s">
        <v>276</v>
      </c>
      <c r="X1395" s="3">
        <v>30500</v>
      </c>
      <c r="Y1395" s="1" t="s">
        <v>6796</v>
      </c>
      <c r="Z1395" s="3">
        <v>42736</v>
      </c>
      <c r="AA1395" s="3">
        <v>42855</v>
      </c>
      <c r="AB1395" s="1" t="s">
        <v>852</v>
      </c>
      <c r="AC1395" s="1" t="s">
        <v>853</v>
      </c>
      <c r="AD1395" s="1" t="s">
        <v>43</v>
      </c>
    </row>
    <row r="1396" spans="1:30" x14ac:dyDescent="0.2">
      <c r="A1396" s="1" t="str">
        <f t="shared" si="42"/>
        <v>21C000113727</v>
      </c>
      <c r="B1396" s="1" t="s">
        <v>409</v>
      </c>
      <c r="C1396" s="1" t="s">
        <v>29</v>
      </c>
      <c r="D1396" s="1" t="s">
        <v>30</v>
      </c>
      <c r="E1396" s="1" t="s">
        <v>401</v>
      </c>
      <c r="F1396" s="1" t="s">
        <v>6684</v>
      </c>
      <c r="G1396" s="1" t="s">
        <v>6685</v>
      </c>
      <c r="H1396" s="1" t="s">
        <v>1183</v>
      </c>
      <c r="I1396" s="1" t="s">
        <v>6686</v>
      </c>
      <c r="J1396" s="1" t="s">
        <v>6797</v>
      </c>
      <c r="K1396" s="1" t="s">
        <v>846</v>
      </c>
      <c r="L1396" s="1" t="s">
        <v>3586</v>
      </c>
      <c r="M1396" s="1" t="s">
        <v>3591</v>
      </c>
      <c r="N1396" s="1" t="s">
        <v>66</v>
      </c>
      <c r="O1396" s="1" t="s">
        <v>847</v>
      </c>
      <c r="P1396" s="1" t="s">
        <v>268</v>
      </c>
      <c r="Q1396" s="1" t="s">
        <v>935</v>
      </c>
      <c r="R1396" s="1" t="s">
        <v>6798</v>
      </c>
      <c r="S1396" s="1" t="str">
        <f t="shared" si="43"/>
        <v>MAQUERA PERALTA, ROYER STIB</v>
      </c>
      <c r="T1396" s="1" t="s">
        <v>849</v>
      </c>
      <c r="U1396" s="1" t="s">
        <v>850</v>
      </c>
      <c r="V1396" s="1" t="s">
        <v>52</v>
      </c>
      <c r="W1396" s="1" t="s">
        <v>276</v>
      </c>
      <c r="X1396" s="3">
        <v>31819</v>
      </c>
      <c r="Y1396" s="1" t="s">
        <v>6799</v>
      </c>
      <c r="Z1396" s="3">
        <v>42736</v>
      </c>
      <c r="AA1396" s="3">
        <v>42855</v>
      </c>
      <c r="AB1396" s="1" t="s">
        <v>852</v>
      </c>
      <c r="AC1396" s="1" t="s">
        <v>853</v>
      </c>
      <c r="AD1396" s="1" t="s">
        <v>43</v>
      </c>
    </row>
    <row r="1397" spans="1:30" x14ac:dyDescent="0.2">
      <c r="A1397" s="1" t="str">
        <f t="shared" si="42"/>
        <v>21C000113752</v>
      </c>
      <c r="B1397" s="1" t="s">
        <v>409</v>
      </c>
      <c r="C1397" s="1" t="s">
        <v>29</v>
      </c>
      <c r="D1397" s="1" t="s">
        <v>30</v>
      </c>
      <c r="E1397" s="1" t="s">
        <v>401</v>
      </c>
      <c r="F1397" s="1" t="s">
        <v>6684</v>
      </c>
      <c r="G1397" s="1" t="s">
        <v>6685</v>
      </c>
      <c r="H1397" s="1" t="s">
        <v>1183</v>
      </c>
      <c r="I1397" s="1" t="s">
        <v>6686</v>
      </c>
      <c r="J1397" s="1" t="s">
        <v>6800</v>
      </c>
      <c r="K1397" s="1" t="s">
        <v>846</v>
      </c>
      <c r="L1397" s="1" t="s">
        <v>3586</v>
      </c>
      <c r="M1397" s="1" t="s">
        <v>3600</v>
      </c>
      <c r="N1397" s="1" t="s">
        <v>66</v>
      </c>
      <c r="O1397" s="1" t="s">
        <v>847</v>
      </c>
      <c r="P1397" s="1" t="s">
        <v>906</v>
      </c>
      <c r="Q1397" s="1" t="s">
        <v>82</v>
      </c>
      <c r="R1397" s="1" t="s">
        <v>6801</v>
      </c>
      <c r="S1397" s="1" t="str">
        <f t="shared" si="43"/>
        <v>CUSACANI QUISPE, ALAN NARVEL</v>
      </c>
      <c r="T1397" s="1" t="s">
        <v>849</v>
      </c>
      <c r="U1397" s="1" t="s">
        <v>850</v>
      </c>
      <c r="V1397" s="1" t="s">
        <v>52</v>
      </c>
      <c r="W1397" s="1" t="s">
        <v>276</v>
      </c>
      <c r="X1397" s="3">
        <v>30054</v>
      </c>
      <c r="Y1397" s="1" t="s">
        <v>6802</v>
      </c>
      <c r="Z1397" s="3">
        <v>42795</v>
      </c>
      <c r="AA1397" s="3">
        <v>42886</v>
      </c>
      <c r="AB1397" s="1" t="s">
        <v>852</v>
      </c>
      <c r="AC1397" s="1" t="s">
        <v>853</v>
      </c>
      <c r="AD1397" s="1" t="s">
        <v>43</v>
      </c>
    </row>
    <row r="1398" spans="1:30" x14ac:dyDescent="0.2">
      <c r="A1398" s="1" t="str">
        <f t="shared" si="42"/>
        <v>21C000113775</v>
      </c>
      <c r="B1398" s="1" t="s">
        <v>409</v>
      </c>
      <c r="C1398" s="1" t="s">
        <v>29</v>
      </c>
      <c r="D1398" s="1" t="s">
        <v>30</v>
      </c>
      <c r="E1398" s="1" t="s">
        <v>401</v>
      </c>
      <c r="F1398" s="1" t="s">
        <v>6684</v>
      </c>
      <c r="G1398" s="1" t="s">
        <v>6685</v>
      </c>
      <c r="H1398" s="1" t="s">
        <v>1183</v>
      </c>
      <c r="I1398" s="1" t="s">
        <v>6686</v>
      </c>
      <c r="J1398" s="1" t="s">
        <v>6803</v>
      </c>
      <c r="K1398" s="1" t="s">
        <v>846</v>
      </c>
      <c r="L1398" s="1" t="s">
        <v>3586</v>
      </c>
      <c r="M1398" s="1" t="s">
        <v>5435</v>
      </c>
      <c r="N1398" s="1" t="s">
        <v>66</v>
      </c>
      <c r="O1398" s="1" t="s">
        <v>847</v>
      </c>
      <c r="P1398" s="1" t="s">
        <v>73</v>
      </c>
      <c r="Q1398" s="1" t="s">
        <v>210</v>
      </c>
      <c r="R1398" s="1" t="s">
        <v>59</v>
      </c>
      <c r="S1398" s="1" t="str">
        <f t="shared" si="43"/>
        <v>CHOQUE PORTUGAL, ANA MARIA</v>
      </c>
      <c r="T1398" s="1" t="s">
        <v>849</v>
      </c>
      <c r="U1398" s="1" t="s">
        <v>850</v>
      </c>
      <c r="V1398" s="1" t="s">
        <v>52</v>
      </c>
      <c r="W1398" s="1" t="s">
        <v>276</v>
      </c>
      <c r="X1398" s="3">
        <v>26083</v>
      </c>
      <c r="Y1398" s="1" t="s">
        <v>6804</v>
      </c>
      <c r="Z1398" s="3">
        <v>42795</v>
      </c>
      <c r="AA1398" s="3">
        <v>42886</v>
      </c>
      <c r="AB1398" s="1" t="s">
        <v>852</v>
      </c>
      <c r="AC1398" s="1" t="s">
        <v>853</v>
      </c>
      <c r="AD1398" s="1" t="s">
        <v>43</v>
      </c>
    </row>
    <row r="1399" spans="1:30" x14ac:dyDescent="0.2">
      <c r="A1399" s="1" t="str">
        <f t="shared" si="42"/>
        <v>21C000113785</v>
      </c>
      <c r="B1399" s="1" t="s">
        <v>409</v>
      </c>
      <c r="C1399" s="1" t="s">
        <v>29</v>
      </c>
      <c r="D1399" s="1" t="s">
        <v>30</v>
      </c>
      <c r="E1399" s="1" t="s">
        <v>401</v>
      </c>
      <c r="F1399" s="1" t="s">
        <v>6684</v>
      </c>
      <c r="G1399" s="1" t="s">
        <v>6685</v>
      </c>
      <c r="H1399" s="1" t="s">
        <v>1183</v>
      </c>
      <c r="I1399" s="1" t="s">
        <v>6686</v>
      </c>
      <c r="J1399" s="1" t="s">
        <v>6805</v>
      </c>
      <c r="K1399" s="1" t="s">
        <v>846</v>
      </c>
      <c r="L1399" s="1" t="s">
        <v>3586</v>
      </c>
      <c r="M1399" s="1" t="s">
        <v>6207</v>
      </c>
      <c r="N1399" s="1" t="s">
        <v>66</v>
      </c>
      <c r="O1399" s="1" t="s">
        <v>847</v>
      </c>
      <c r="P1399" s="1" t="s">
        <v>303</v>
      </c>
      <c r="Q1399" s="1" t="s">
        <v>268</v>
      </c>
      <c r="R1399" s="1" t="s">
        <v>6806</v>
      </c>
      <c r="S1399" s="1" t="str">
        <f t="shared" si="43"/>
        <v>SOSA MAQUERA, GLENY</v>
      </c>
      <c r="T1399" s="1" t="s">
        <v>849</v>
      </c>
      <c r="U1399" s="1" t="s">
        <v>850</v>
      </c>
      <c r="V1399" s="1" t="s">
        <v>52</v>
      </c>
      <c r="W1399" s="1" t="s">
        <v>276</v>
      </c>
      <c r="X1399" s="3">
        <v>32560</v>
      </c>
      <c r="Y1399" s="1" t="s">
        <v>6807</v>
      </c>
      <c r="Z1399" s="3">
        <v>42736</v>
      </c>
      <c r="AA1399" s="3">
        <v>42855</v>
      </c>
      <c r="AB1399" s="1" t="s">
        <v>852</v>
      </c>
      <c r="AC1399" s="1" t="s">
        <v>853</v>
      </c>
      <c r="AD1399" s="1" t="s">
        <v>43</v>
      </c>
    </row>
    <row r="1400" spans="1:30" x14ac:dyDescent="0.2">
      <c r="A1400" s="1" t="str">
        <f t="shared" si="42"/>
        <v>21C000113806</v>
      </c>
      <c r="B1400" s="1" t="s">
        <v>409</v>
      </c>
      <c r="C1400" s="1" t="s">
        <v>29</v>
      </c>
      <c r="D1400" s="1" t="s">
        <v>30</v>
      </c>
      <c r="E1400" s="1" t="s">
        <v>401</v>
      </c>
      <c r="F1400" s="1" t="s">
        <v>6684</v>
      </c>
      <c r="G1400" s="1" t="s">
        <v>6685</v>
      </c>
      <c r="H1400" s="1" t="s">
        <v>1183</v>
      </c>
      <c r="I1400" s="1" t="s">
        <v>6686</v>
      </c>
      <c r="J1400" s="1" t="s">
        <v>6808</v>
      </c>
      <c r="K1400" s="1" t="s">
        <v>846</v>
      </c>
      <c r="L1400" s="1" t="s">
        <v>3586</v>
      </c>
      <c r="M1400" s="1" t="s">
        <v>3607</v>
      </c>
      <c r="N1400" s="1" t="s">
        <v>66</v>
      </c>
      <c r="O1400" s="1" t="s">
        <v>847</v>
      </c>
      <c r="P1400" s="1" t="s">
        <v>348</v>
      </c>
      <c r="Q1400" s="1" t="s">
        <v>167</v>
      </c>
      <c r="R1400" s="1" t="s">
        <v>6809</v>
      </c>
      <c r="S1400" s="1" t="str">
        <f t="shared" si="43"/>
        <v>REJE GOMEZ, HUMBERTO MOISES</v>
      </c>
      <c r="T1400" s="1" t="s">
        <v>849</v>
      </c>
      <c r="U1400" s="1" t="s">
        <v>850</v>
      </c>
      <c r="V1400" s="1" t="s">
        <v>52</v>
      </c>
      <c r="W1400" s="1" t="s">
        <v>276</v>
      </c>
      <c r="X1400" s="3">
        <v>28206</v>
      </c>
      <c r="Y1400" s="1" t="s">
        <v>6810</v>
      </c>
      <c r="Z1400" s="3">
        <v>42736</v>
      </c>
      <c r="AA1400" s="3">
        <v>42855</v>
      </c>
      <c r="AB1400" s="1" t="s">
        <v>852</v>
      </c>
      <c r="AC1400" s="1" t="s">
        <v>853</v>
      </c>
      <c r="AD1400" s="1" t="s">
        <v>43</v>
      </c>
    </row>
    <row r="1401" spans="1:30" x14ac:dyDescent="0.2">
      <c r="A1401" s="1" t="str">
        <f t="shared" si="42"/>
        <v>21C000113827</v>
      </c>
      <c r="B1401" s="1" t="s">
        <v>409</v>
      </c>
      <c r="C1401" s="1" t="s">
        <v>29</v>
      </c>
      <c r="D1401" s="1" t="s">
        <v>30</v>
      </c>
      <c r="E1401" s="1" t="s">
        <v>401</v>
      </c>
      <c r="F1401" s="1" t="s">
        <v>6684</v>
      </c>
      <c r="G1401" s="1" t="s">
        <v>6685</v>
      </c>
      <c r="H1401" s="1" t="s">
        <v>1183</v>
      </c>
      <c r="I1401" s="1" t="s">
        <v>6686</v>
      </c>
      <c r="J1401" s="1" t="s">
        <v>6811</v>
      </c>
      <c r="K1401" s="1" t="s">
        <v>846</v>
      </c>
      <c r="L1401" s="1" t="s">
        <v>3586</v>
      </c>
      <c r="M1401" s="1" t="s">
        <v>3607</v>
      </c>
      <c r="N1401" s="1" t="s">
        <v>66</v>
      </c>
      <c r="O1401" s="1" t="s">
        <v>847</v>
      </c>
      <c r="P1401" s="1" t="s">
        <v>139</v>
      </c>
      <c r="Q1401" s="1" t="s">
        <v>530</v>
      </c>
      <c r="R1401" s="1" t="s">
        <v>6812</v>
      </c>
      <c r="S1401" s="1" t="str">
        <f t="shared" si="43"/>
        <v>MACHACA CENTENO, LUDGARDO</v>
      </c>
      <c r="T1401" s="1" t="s">
        <v>849</v>
      </c>
      <c r="U1401" s="1" t="s">
        <v>850</v>
      </c>
      <c r="V1401" s="1" t="s">
        <v>52</v>
      </c>
      <c r="W1401" s="1" t="s">
        <v>276</v>
      </c>
      <c r="X1401" s="3">
        <v>25377</v>
      </c>
      <c r="Y1401" s="1" t="s">
        <v>6813</v>
      </c>
      <c r="Z1401" s="3">
        <v>42736</v>
      </c>
      <c r="AA1401" s="3">
        <v>42855</v>
      </c>
      <c r="AB1401" s="1" t="s">
        <v>852</v>
      </c>
      <c r="AC1401" s="1" t="s">
        <v>853</v>
      </c>
      <c r="AD1401" s="1" t="s">
        <v>43</v>
      </c>
    </row>
    <row r="1402" spans="1:30" x14ac:dyDescent="0.2">
      <c r="A1402" s="1" t="str">
        <f t="shared" si="42"/>
        <v>21C000113848</v>
      </c>
      <c r="B1402" s="1" t="s">
        <v>409</v>
      </c>
      <c r="C1402" s="1" t="s">
        <v>29</v>
      </c>
      <c r="D1402" s="1" t="s">
        <v>30</v>
      </c>
      <c r="E1402" s="1" t="s">
        <v>401</v>
      </c>
      <c r="F1402" s="1" t="s">
        <v>6684</v>
      </c>
      <c r="G1402" s="1" t="s">
        <v>6685</v>
      </c>
      <c r="H1402" s="1" t="s">
        <v>1183</v>
      </c>
      <c r="I1402" s="1" t="s">
        <v>6686</v>
      </c>
      <c r="J1402" s="1" t="s">
        <v>6814</v>
      </c>
      <c r="K1402" s="1" t="s">
        <v>846</v>
      </c>
      <c r="L1402" s="1" t="s">
        <v>3586</v>
      </c>
      <c r="M1402" s="1" t="s">
        <v>3607</v>
      </c>
      <c r="N1402" s="1" t="s">
        <v>66</v>
      </c>
      <c r="O1402" s="1" t="s">
        <v>847</v>
      </c>
      <c r="P1402" s="1" t="s">
        <v>542</v>
      </c>
      <c r="Q1402" s="1" t="s">
        <v>6815</v>
      </c>
      <c r="R1402" s="1" t="s">
        <v>3655</v>
      </c>
      <c r="S1402" s="1" t="str">
        <f t="shared" si="43"/>
        <v>HOLGUIN BACCA, JAVIER</v>
      </c>
      <c r="T1402" s="1" t="s">
        <v>849</v>
      </c>
      <c r="U1402" s="1" t="s">
        <v>850</v>
      </c>
      <c r="V1402" s="1" t="s">
        <v>52</v>
      </c>
      <c r="W1402" s="1" t="s">
        <v>276</v>
      </c>
      <c r="X1402" s="3">
        <v>27202</v>
      </c>
      <c r="Y1402" s="1" t="s">
        <v>6816</v>
      </c>
      <c r="Z1402" s="3">
        <v>42736</v>
      </c>
      <c r="AA1402" s="3">
        <v>42855</v>
      </c>
      <c r="AB1402" s="1" t="s">
        <v>852</v>
      </c>
      <c r="AC1402" s="1" t="s">
        <v>853</v>
      </c>
      <c r="AD1402" s="1" t="s">
        <v>43</v>
      </c>
    </row>
    <row r="1403" spans="1:30" x14ac:dyDescent="0.2">
      <c r="A1403" s="1" t="str">
        <f t="shared" si="42"/>
        <v>1171214921E8</v>
      </c>
      <c r="B1403" s="1" t="s">
        <v>425</v>
      </c>
      <c r="C1403" s="1" t="s">
        <v>29</v>
      </c>
      <c r="D1403" s="1" t="s">
        <v>30</v>
      </c>
      <c r="E1403" s="1" t="s">
        <v>426</v>
      </c>
      <c r="F1403" s="1" t="s">
        <v>6817</v>
      </c>
      <c r="G1403" s="1" t="s">
        <v>6818</v>
      </c>
      <c r="H1403" s="1" t="s">
        <v>1183</v>
      </c>
      <c r="I1403" s="1" t="s">
        <v>6819</v>
      </c>
      <c r="J1403" s="1" t="s">
        <v>6820</v>
      </c>
      <c r="K1403" s="1" t="s">
        <v>32</v>
      </c>
      <c r="L1403" s="1" t="s">
        <v>33</v>
      </c>
      <c r="M1403" s="1" t="s">
        <v>34</v>
      </c>
      <c r="N1403" s="1" t="s">
        <v>35</v>
      </c>
      <c r="O1403" s="1" t="s">
        <v>6821</v>
      </c>
      <c r="P1403" s="1" t="s">
        <v>142</v>
      </c>
      <c r="Q1403" s="1" t="s">
        <v>141</v>
      </c>
      <c r="R1403" s="1" t="s">
        <v>6822</v>
      </c>
      <c r="S1403" s="1" t="str">
        <f t="shared" si="43"/>
        <v>PALOMINO CRUZ, RUBEN GUILVER</v>
      </c>
      <c r="T1403" s="1" t="s">
        <v>63</v>
      </c>
      <c r="U1403" s="1" t="s">
        <v>39</v>
      </c>
      <c r="V1403" s="1" t="s">
        <v>171</v>
      </c>
      <c r="W1403" s="1" t="s">
        <v>6823</v>
      </c>
      <c r="X1403" s="3">
        <v>25524</v>
      </c>
      <c r="Y1403" s="1" t="s">
        <v>6824</v>
      </c>
      <c r="Z1403" s="3">
        <v>42779</v>
      </c>
      <c r="AA1403" s="3">
        <v>44239</v>
      </c>
      <c r="AB1403" s="1" t="s">
        <v>41</v>
      </c>
      <c r="AC1403" s="1" t="s">
        <v>42</v>
      </c>
      <c r="AD1403" s="1" t="s">
        <v>43</v>
      </c>
    </row>
    <row r="1404" spans="1:30" x14ac:dyDescent="0.2">
      <c r="A1404" s="1" t="str">
        <f t="shared" si="42"/>
        <v>1171214911E2</v>
      </c>
      <c r="B1404" s="1" t="s">
        <v>425</v>
      </c>
      <c r="C1404" s="1" t="s">
        <v>29</v>
      </c>
      <c r="D1404" s="1" t="s">
        <v>30</v>
      </c>
      <c r="E1404" s="1" t="s">
        <v>426</v>
      </c>
      <c r="F1404" s="1" t="s">
        <v>6817</v>
      </c>
      <c r="G1404" s="1" t="s">
        <v>6818</v>
      </c>
      <c r="H1404" s="1" t="s">
        <v>1183</v>
      </c>
      <c r="I1404" s="1" t="s">
        <v>6819</v>
      </c>
      <c r="J1404" s="1" t="s">
        <v>6825</v>
      </c>
      <c r="K1404" s="1" t="s">
        <v>32</v>
      </c>
      <c r="L1404" s="1" t="s">
        <v>32</v>
      </c>
      <c r="M1404" s="1" t="s">
        <v>3690</v>
      </c>
      <c r="N1404" s="1" t="s">
        <v>46</v>
      </c>
      <c r="O1404" s="1" t="s">
        <v>6826</v>
      </c>
      <c r="P1404" s="1" t="s">
        <v>509</v>
      </c>
      <c r="Q1404" s="1" t="s">
        <v>6827</v>
      </c>
      <c r="R1404" s="1" t="s">
        <v>6828</v>
      </c>
      <c r="S1404" s="1" t="str">
        <f t="shared" si="43"/>
        <v>QUISPESUCSO DE ACERO, LUCIA JULIA</v>
      </c>
      <c r="T1404" s="1" t="s">
        <v>63</v>
      </c>
      <c r="U1404" s="1" t="s">
        <v>51</v>
      </c>
      <c r="V1404" s="1" t="s">
        <v>3691</v>
      </c>
      <c r="W1404" s="1" t="s">
        <v>6829</v>
      </c>
      <c r="X1404" s="3">
        <v>21029</v>
      </c>
      <c r="Y1404" s="1" t="s">
        <v>6830</v>
      </c>
      <c r="Z1404" s="3">
        <v>42795</v>
      </c>
      <c r="AA1404" s="3">
        <v>43100</v>
      </c>
      <c r="AB1404" s="1" t="s">
        <v>41</v>
      </c>
      <c r="AC1404" s="1" t="s">
        <v>42</v>
      </c>
      <c r="AD1404" s="1" t="s">
        <v>43</v>
      </c>
    </row>
    <row r="1405" spans="1:30" x14ac:dyDescent="0.2">
      <c r="A1405" s="1" t="str">
        <f t="shared" si="42"/>
        <v>1171214911E2</v>
      </c>
      <c r="B1405" s="1" t="s">
        <v>425</v>
      </c>
      <c r="C1405" s="1" t="s">
        <v>29</v>
      </c>
      <c r="D1405" s="1" t="s">
        <v>30</v>
      </c>
      <c r="E1405" s="1" t="s">
        <v>426</v>
      </c>
      <c r="F1405" s="1" t="s">
        <v>6817</v>
      </c>
      <c r="G1405" s="1" t="s">
        <v>6818</v>
      </c>
      <c r="H1405" s="1" t="s">
        <v>1183</v>
      </c>
      <c r="I1405" s="1" t="s">
        <v>6819</v>
      </c>
      <c r="J1405" s="1" t="s">
        <v>6825</v>
      </c>
      <c r="K1405" s="1" t="s">
        <v>32</v>
      </c>
      <c r="L1405" s="1" t="s">
        <v>32</v>
      </c>
      <c r="M1405" s="1" t="s">
        <v>45</v>
      </c>
      <c r="N1405" s="1" t="s">
        <v>66</v>
      </c>
      <c r="O1405" s="1" t="s">
        <v>6831</v>
      </c>
      <c r="P1405" s="1" t="s">
        <v>402</v>
      </c>
      <c r="Q1405" s="1" t="s">
        <v>586</v>
      </c>
      <c r="R1405" s="1" t="s">
        <v>6832</v>
      </c>
      <c r="S1405" s="1" t="str">
        <f t="shared" si="43"/>
        <v>RAMIREZ HUARAHUARA, HUGO HERNAN</v>
      </c>
      <c r="T1405" s="1" t="s">
        <v>69</v>
      </c>
      <c r="U1405" s="1" t="s">
        <v>860</v>
      </c>
      <c r="V1405" s="1" t="s">
        <v>52</v>
      </c>
      <c r="W1405" s="1" t="s">
        <v>6833</v>
      </c>
      <c r="X1405" s="3">
        <v>31925</v>
      </c>
      <c r="Y1405" s="1" t="s">
        <v>6834</v>
      </c>
      <c r="Z1405" s="3">
        <v>42801</v>
      </c>
      <c r="AA1405" s="3">
        <v>43100</v>
      </c>
      <c r="AB1405" s="1" t="s">
        <v>324</v>
      </c>
      <c r="AC1405" s="1" t="s">
        <v>71</v>
      </c>
      <c r="AD1405" s="1" t="s">
        <v>43</v>
      </c>
    </row>
    <row r="1406" spans="1:30" x14ac:dyDescent="0.2">
      <c r="A1406" s="1" t="str">
        <f t="shared" si="42"/>
        <v>1171214911E3</v>
      </c>
      <c r="B1406" s="1" t="s">
        <v>425</v>
      </c>
      <c r="C1406" s="1" t="s">
        <v>29</v>
      </c>
      <c r="D1406" s="1" t="s">
        <v>30</v>
      </c>
      <c r="E1406" s="1" t="s">
        <v>426</v>
      </c>
      <c r="F1406" s="1" t="s">
        <v>6817</v>
      </c>
      <c r="G1406" s="1" t="s">
        <v>6818</v>
      </c>
      <c r="H1406" s="1" t="s">
        <v>1183</v>
      </c>
      <c r="I1406" s="1" t="s">
        <v>6819</v>
      </c>
      <c r="J1406" s="1" t="s">
        <v>6835</v>
      </c>
      <c r="K1406" s="1" t="s">
        <v>32</v>
      </c>
      <c r="L1406" s="1" t="s">
        <v>32</v>
      </c>
      <c r="M1406" s="1" t="s">
        <v>45</v>
      </c>
      <c r="N1406" s="1" t="s">
        <v>46</v>
      </c>
      <c r="O1406" s="1" t="s">
        <v>6836</v>
      </c>
      <c r="P1406" s="1" t="s">
        <v>371</v>
      </c>
      <c r="Q1406" s="1" t="s">
        <v>6837</v>
      </c>
      <c r="R1406" s="1" t="s">
        <v>6838</v>
      </c>
      <c r="S1406" s="1" t="str">
        <f t="shared" si="43"/>
        <v>GUTIERREZ ASTORGA, RICARDO MAGNO</v>
      </c>
      <c r="T1406" s="1" t="s">
        <v>63</v>
      </c>
      <c r="U1406" s="1" t="s">
        <v>51</v>
      </c>
      <c r="V1406" s="1" t="s">
        <v>52</v>
      </c>
      <c r="W1406" s="1" t="s">
        <v>6839</v>
      </c>
      <c r="X1406" s="3">
        <v>24769</v>
      </c>
      <c r="Y1406" s="1" t="s">
        <v>6840</v>
      </c>
      <c r="Z1406" s="3">
        <v>42795</v>
      </c>
      <c r="AB1406" s="1" t="s">
        <v>41</v>
      </c>
      <c r="AC1406" s="1" t="s">
        <v>42</v>
      </c>
      <c r="AD1406" s="1" t="s">
        <v>43</v>
      </c>
    </row>
    <row r="1407" spans="1:30" x14ac:dyDescent="0.2">
      <c r="A1407" s="1" t="str">
        <f t="shared" si="42"/>
        <v>1171214911E4</v>
      </c>
      <c r="B1407" s="1" t="s">
        <v>425</v>
      </c>
      <c r="C1407" s="1" t="s">
        <v>29</v>
      </c>
      <c r="D1407" s="1" t="s">
        <v>30</v>
      </c>
      <c r="E1407" s="1" t="s">
        <v>426</v>
      </c>
      <c r="F1407" s="1" t="s">
        <v>6817</v>
      </c>
      <c r="G1407" s="1" t="s">
        <v>6818</v>
      </c>
      <c r="H1407" s="1" t="s">
        <v>1183</v>
      </c>
      <c r="I1407" s="1" t="s">
        <v>6819</v>
      </c>
      <c r="J1407" s="1" t="s">
        <v>6841</v>
      </c>
      <c r="K1407" s="1" t="s">
        <v>32</v>
      </c>
      <c r="L1407" s="1" t="s">
        <v>32</v>
      </c>
      <c r="M1407" s="1" t="s">
        <v>45</v>
      </c>
      <c r="N1407" s="1" t="s">
        <v>66</v>
      </c>
      <c r="O1407" s="1" t="s">
        <v>6842</v>
      </c>
      <c r="P1407" s="1" t="s">
        <v>358</v>
      </c>
      <c r="Q1407" s="1" t="s">
        <v>265</v>
      </c>
      <c r="R1407" s="1" t="s">
        <v>1120</v>
      </c>
      <c r="S1407" s="1" t="str">
        <f t="shared" si="43"/>
        <v>COAQUIRA LIMACHI, ROSA LUZ</v>
      </c>
      <c r="T1407" s="1" t="s">
        <v>69</v>
      </c>
      <c r="U1407" s="1" t="s">
        <v>860</v>
      </c>
      <c r="V1407" s="1" t="s">
        <v>52</v>
      </c>
      <c r="W1407" s="1" t="s">
        <v>6843</v>
      </c>
      <c r="X1407" s="3">
        <v>29483</v>
      </c>
      <c r="Y1407" s="1" t="s">
        <v>6844</v>
      </c>
      <c r="Z1407" s="3">
        <v>42795</v>
      </c>
      <c r="AA1407" s="3">
        <v>43100</v>
      </c>
      <c r="AB1407" s="1" t="s">
        <v>324</v>
      </c>
      <c r="AC1407" s="1" t="s">
        <v>71</v>
      </c>
      <c r="AD1407" s="1" t="s">
        <v>43</v>
      </c>
    </row>
    <row r="1408" spans="1:30" x14ac:dyDescent="0.2">
      <c r="A1408" s="1" t="str">
        <f t="shared" si="42"/>
        <v>1171214911E4</v>
      </c>
      <c r="B1408" s="1" t="s">
        <v>425</v>
      </c>
      <c r="C1408" s="1" t="s">
        <v>29</v>
      </c>
      <c r="D1408" s="1" t="s">
        <v>30</v>
      </c>
      <c r="E1408" s="1" t="s">
        <v>426</v>
      </c>
      <c r="F1408" s="1" t="s">
        <v>6817</v>
      </c>
      <c r="G1408" s="1" t="s">
        <v>6818</v>
      </c>
      <c r="H1408" s="1" t="s">
        <v>1183</v>
      </c>
      <c r="I1408" s="1" t="s">
        <v>6819</v>
      </c>
      <c r="J1408" s="1" t="s">
        <v>6841</v>
      </c>
      <c r="K1408" s="1" t="s">
        <v>32</v>
      </c>
      <c r="L1408" s="1" t="s">
        <v>32</v>
      </c>
      <c r="M1408" s="1" t="s">
        <v>3878</v>
      </c>
      <c r="N1408" s="1" t="s">
        <v>46</v>
      </c>
      <c r="O1408" s="1" t="s">
        <v>6845</v>
      </c>
      <c r="P1408" s="1" t="s">
        <v>85</v>
      </c>
      <c r="Q1408" s="1" t="s">
        <v>339</v>
      </c>
      <c r="R1408" s="1" t="s">
        <v>690</v>
      </c>
      <c r="S1408" s="1" t="str">
        <f t="shared" si="43"/>
        <v>PINEDA HINOJOSA, TEOFILO</v>
      </c>
      <c r="T1408" s="1" t="s">
        <v>50</v>
      </c>
      <c r="U1408" s="1" t="s">
        <v>51</v>
      </c>
      <c r="V1408" s="1" t="s">
        <v>3881</v>
      </c>
      <c r="W1408" s="1" t="s">
        <v>6846</v>
      </c>
      <c r="X1408" s="3">
        <v>22584</v>
      </c>
      <c r="Y1408" s="1" t="s">
        <v>6847</v>
      </c>
      <c r="Z1408" s="3">
        <v>42795</v>
      </c>
      <c r="AA1408" s="3">
        <v>43100</v>
      </c>
      <c r="AB1408" s="1" t="s">
        <v>41</v>
      </c>
      <c r="AC1408" s="1" t="s">
        <v>42</v>
      </c>
      <c r="AD1408" s="1" t="s">
        <v>43</v>
      </c>
    </row>
    <row r="1409" spans="1:30" x14ac:dyDescent="0.2">
      <c r="A1409" s="1" t="str">
        <f t="shared" si="42"/>
        <v>1171214911E5</v>
      </c>
      <c r="B1409" s="1" t="s">
        <v>425</v>
      </c>
      <c r="C1409" s="1" t="s">
        <v>29</v>
      </c>
      <c r="D1409" s="1" t="s">
        <v>30</v>
      </c>
      <c r="E1409" s="1" t="s">
        <v>426</v>
      </c>
      <c r="F1409" s="1" t="s">
        <v>6817</v>
      </c>
      <c r="G1409" s="1" t="s">
        <v>6818</v>
      </c>
      <c r="H1409" s="1" t="s">
        <v>1183</v>
      </c>
      <c r="I1409" s="1" t="s">
        <v>6819</v>
      </c>
      <c r="J1409" s="1" t="s">
        <v>6848</v>
      </c>
      <c r="K1409" s="1" t="s">
        <v>32</v>
      </c>
      <c r="L1409" s="1" t="s">
        <v>32</v>
      </c>
      <c r="M1409" s="1" t="s">
        <v>45</v>
      </c>
      <c r="N1409" s="1" t="s">
        <v>46</v>
      </c>
      <c r="O1409" s="1" t="s">
        <v>6849</v>
      </c>
      <c r="P1409" s="1" t="s">
        <v>146</v>
      </c>
      <c r="Q1409" s="1" t="s">
        <v>161</v>
      </c>
      <c r="R1409" s="1" t="s">
        <v>973</v>
      </c>
      <c r="S1409" s="1" t="str">
        <f t="shared" si="43"/>
        <v>GONZALES RAMOS, ANTONIA VICTORIA</v>
      </c>
      <c r="T1409" s="1" t="s">
        <v>69</v>
      </c>
      <c r="U1409" s="1" t="s">
        <v>51</v>
      </c>
      <c r="V1409" s="1" t="s">
        <v>52</v>
      </c>
      <c r="W1409" s="1" t="s">
        <v>6850</v>
      </c>
      <c r="X1409" s="3">
        <v>24981</v>
      </c>
      <c r="Y1409" s="1" t="s">
        <v>6851</v>
      </c>
      <c r="AB1409" s="1" t="s">
        <v>41</v>
      </c>
      <c r="AC1409" s="1" t="s">
        <v>42</v>
      </c>
      <c r="AD1409" s="1" t="s">
        <v>43</v>
      </c>
    </row>
    <row r="1410" spans="1:30" x14ac:dyDescent="0.2">
      <c r="A1410" s="1" t="str">
        <f t="shared" si="42"/>
        <v>1171214911E6</v>
      </c>
      <c r="B1410" s="1" t="s">
        <v>425</v>
      </c>
      <c r="C1410" s="1" t="s">
        <v>29</v>
      </c>
      <c r="D1410" s="1" t="s">
        <v>30</v>
      </c>
      <c r="E1410" s="1" t="s">
        <v>426</v>
      </c>
      <c r="F1410" s="1" t="s">
        <v>6817</v>
      </c>
      <c r="G1410" s="1" t="s">
        <v>6818</v>
      </c>
      <c r="H1410" s="1" t="s">
        <v>1183</v>
      </c>
      <c r="I1410" s="1" t="s">
        <v>6819</v>
      </c>
      <c r="J1410" s="1" t="s">
        <v>6852</v>
      </c>
      <c r="K1410" s="1" t="s">
        <v>32</v>
      </c>
      <c r="L1410" s="1" t="s">
        <v>32</v>
      </c>
      <c r="M1410" s="1" t="s">
        <v>45</v>
      </c>
      <c r="N1410" s="1" t="s">
        <v>46</v>
      </c>
      <c r="O1410" s="1" t="s">
        <v>6853</v>
      </c>
      <c r="P1410" s="1" t="s">
        <v>216</v>
      </c>
      <c r="Q1410" s="1" t="s">
        <v>582</v>
      </c>
      <c r="R1410" s="1" t="s">
        <v>6187</v>
      </c>
      <c r="S1410" s="1" t="str">
        <f t="shared" si="43"/>
        <v>CASTRO ZAPANA, AUGUSTO</v>
      </c>
      <c r="T1410" s="1" t="s">
        <v>69</v>
      </c>
      <c r="U1410" s="1" t="s">
        <v>51</v>
      </c>
      <c r="V1410" s="1" t="s">
        <v>52</v>
      </c>
      <c r="W1410" s="1" t="s">
        <v>6854</v>
      </c>
      <c r="X1410" s="3">
        <v>18137</v>
      </c>
      <c r="Y1410" s="1" t="s">
        <v>6855</v>
      </c>
      <c r="Z1410" s="3">
        <v>42628</v>
      </c>
      <c r="AB1410" s="1" t="s">
        <v>41</v>
      </c>
      <c r="AC1410" s="1" t="s">
        <v>42</v>
      </c>
      <c r="AD1410" s="1" t="s">
        <v>43</v>
      </c>
    </row>
    <row r="1411" spans="1:30" x14ac:dyDescent="0.2">
      <c r="A1411" s="1" t="str">
        <f t="shared" si="42"/>
        <v>1171214911E7</v>
      </c>
      <c r="B1411" s="1" t="s">
        <v>425</v>
      </c>
      <c r="C1411" s="1" t="s">
        <v>29</v>
      </c>
      <c r="D1411" s="1" t="s">
        <v>30</v>
      </c>
      <c r="E1411" s="1" t="s">
        <v>426</v>
      </c>
      <c r="F1411" s="1" t="s">
        <v>6817</v>
      </c>
      <c r="G1411" s="1" t="s">
        <v>6818</v>
      </c>
      <c r="H1411" s="1" t="s">
        <v>1183</v>
      </c>
      <c r="I1411" s="1" t="s">
        <v>6819</v>
      </c>
      <c r="J1411" s="1" t="s">
        <v>6856</v>
      </c>
      <c r="K1411" s="1" t="s">
        <v>32</v>
      </c>
      <c r="L1411" s="1" t="s">
        <v>32</v>
      </c>
      <c r="M1411" s="1" t="s">
        <v>45</v>
      </c>
      <c r="N1411" s="1" t="s">
        <v>46</v>
      </c>
      <c r="O1411" s="1" t="s">
        <v>6857</v>
      </c>
      <c r="P1411" s="1" t="s">
        <v>177</v>
      </c>
      <c r="Q1411" s="1" t="s">
        <v>237</v>
      </c>
      <c r="R1411" s="1" t="s">
        <v>918</v>
      </c>
      <c r="S1411" s="1" t="str">
        <f t="shared" si="43"/>
        <v>ORTEGA CCOPA, MARIO</v>
      </c>
      <c r="T1411" s="1" t="s">
        <v>69</v>
      </c>
      <c r="U1411" s="1" t="s">
        <v>51</v>
      </c>
      <c r="V1411" s="1" t="s">
        <v>52</v>
      </c>
      <c r="W1411" s="1" t="s">
        <v>6858</v>
      </c>
      <c r="X1411" s="3">
        <v>25222</v>
      </c>
      <c r="Y1411" s="1" t="s">
        <v>6859</v>
      </c>
      <c r="Z1411" s="3">
        <v>42430</v>
      </c>
      <c r="AB1411" s="1" t="s">
        <v>41</v>
      </c>
      <c r="AC1411" s="1" t="s">
        <v>42</v>
      </c>
      <c r="AD1411" s="1" t="s">
        <v>43</v>
      </c>
    </row>
    <row r="1412" spans="1:30" x14ac:dyDescent="0.2">
      <c r="A1412" s="1" t="str">
        <f t="shared" ref="A1412:A1475" si="44">J1412</f>
        <v>1171214911E8</v>
      </c>
      <c r="B1412" s="1" t="s">
        <v>425</v>
      </c>
      <c r="C1412" s="1" t="s">
        <v>29</v>
      </c>
      <c r="D1412" s="1" t="s">
        <v>30</v>
      </c>
      <c r="E1412" s="1" t="s">
        <v>426</v>
      </c>
      <c r="F1412" s="1" t="s">
        <v>6817</v>
      </c>
      <c r="G1412" s="1" t="s">
        <v>6818</v>
      </c>
      <c r="H1412" s="1" t="s">
        <v>1183</v>
      </c>
      <c r="I1412" s="1" t="s">
        <v>6819</v>
      </c>
      <c r="J1412" s="1" t="s">
        <v>6860</v>
      </c>
      <c r="K1412" s="1" t="s">
        <v>32</v>
      </c>
      <c r="L1412" s="1" t="s">
        <v>32</v>
      </c>
      <c r="M1412" s="1" t="s">
        <v>45</v>
      </c>
      <c r="N1412" s="1" t="s">
        <v>66</v>
      </c>
      <c r="O1412" s="1" t="s">
        <v>6861</v>
      </c>
      <c r="P1412" s="1" t="s">
        <v>134</v>
      </c>
      <c r="Q1412" s="1" t="s">
        <v>114</v>
      </c>
      <c r="R1412" s="1" t="s">
        <v>6862</v>
      </c>
      <c r="S1412" s="1" t="str">
        <f t="shared" ref="S1412:S1475" si="45">CONCATENATE(P1412," ",Q1412,", ",R1412)</f>
        <v>FLORES MAMANI, DANTE LEODAN</v>
      </c>
      <c r="T1412" s="1" t="s">
        <v>69</v>
      </c>
      <c r="U1412" s="1" t="s">
        <v>51</v>
      </c>
      <c r="V1412" s="1" t="s">
        <v>52</v>
      </c>
      <c r="W1412" s="1" t="s">
        <v>6863</v>
      </c>
      <c r="X1412" s="3">
        <v>34029</v>
      </c>
      <c r="Y1412" s="1" t="s">
        <v>6864</v>
      </c>
      <c r="Z1412" s="3">
        <v>42863</v>
      </c>
      <c r="AA1412" s="3">
        <v>43100</v>
      </c>
      <c r="AB1412" s="1" t="s">
        <v>324</v>
      </c>
      <c r="AC1412" s="1" t="s">
        <v>71</v>
      </c>
      <c r="AD1412" s="1" t="s">
        <v>43</v>
      </c>
    </row>
    <row r="1413" spans="1:30" x14ac:dyDescent="0.2">
      <c r="A1413" s="1" t="str">
        <f t="shared" si="44"/>
        <v>1171214911E8</v>
      </c>
      <c r="B1413" s="1" t="s">
        <v>425</v>
      </c>
      <c r="C1413" s="1" t="s">
        <v>29</v>
      </c>
      <c r="D1413" s="1" t="s">
        <v>30</v>
      </c>
      <c r="E1413" s="1" t="s">
        <v>426</v>
      </c>
      <c r="F1413" s="1" t="s">
        <v>6817</v>
      </c>
      <c r="G1413" s="1" t="s">
        <v>6818</v>
      </c>
      <c r="H1413" s="1" t="s">
        <v>1183</v>
      </c>
      <c r="I1413" s="1" t="s">
        <v>6819</v>
      </c>
      <c r="J1413" s="1" t="s">
        <v>6860</v>
      </c>
      <c r="K1413" s="1" t="s">
        <v>32</v>
      </c>
      <c r="L1413" s="1" t="s">
        <v>32</v>
      </c>
      <c r="M1413" s="1" t="s">
        <v>45</v>
      </c>
      <c r="N1413" s="1" t="s">
        <v>46</v>
      </c>
      <c r="O1413" s="1" t="s">
        <v>6865</v>
      </c>
      <c r="P1413" s="1" t="s">
        <v>584</v>
      </c>
      <c r="Q1413" s="1" t="s">
        <v>104</v>
      </c>
      <c r="R1413" s="1" t="s">
        <v>6502</v>
      </c>
      <c r="S1413" s="1" t="str">
        <f t="shared" si="45"/>
        <v>MONJE CHARAJA, JUAN RODOLFO</v>
      </c>
      <c r="T1413" s="1" t="s">
        <v>63</v>
      </c>
      <c r="U1413" s="1" t="s">
        <v>51</v>
      </c>
      <c r="V1413" s="1" t="s">
        <v>891</v>
      </c>
      <c r="W1413" s="1" t="s">
        <v>6866</v>
      </c>
      <c r="X1413" s="3">
        <v>22642</v>
      </c>
      <c r="Y1413" s="1" t="s">
        <v>6867</v>
      </c>
      <c r="Z1413" s="3">
        <v>42863</v>
      </c>
      <c r="AA1413" s="3">
        <v>43100</v>
      </c>
      <c r="AB1413" s="1" t="s">
        <v>41</v>
      </c>
      <c r="AC1413" s="1" t="s">
        <v>42</v>
      </c>
      <c r="AD1413" s="1" t="s">
        <v>43</v>
      </c>
    </row>
    <row r="1414" spans="1:30" x14ac:dyDescent="0.2">
      <c r="A1414" s="1" t="str">
        <f t="shared" si="44"/>
        <v>1171214911E9</v>
      </c>
      <c r="B1414" s="1" t="s">
        <v>425</v>
      </c>
      <c r="C1414" s="1" t="s">
        <v>29</v>
      </c>
      <c r="D1414" s="1" t="s">
        <v>30</v>
      </c>
      <c r="E1414" s="1" t="s">
        <v>426</v>
      </c>
      <c r="F1414" s="1" t="s">
        <v>6817</v>
      </c>
      <c r="G1414" s="1" t="s">
        <v>6818</v>
      </c>
      <c r="H1414" s="1" t="s">
        <v>1183</v>
      </c>
      <c r="I1414" s="1" t="s">
        <v>6819</v>
      </c>
      <c r="J1414" s="1" t="s">
        <v>6868</v>
      </c>
      <c r="K1414" s="1" t="s">
        <v>32</v>
      </c>
      <c r="L1414" s="1" t="s">
        <v>32</v>
      </c>
      <c r="M1414" s="1" t="s">
        <v>3690</v>
      </c>
      <c r="N1414" s="1" t="s">
        <v>46</v>
      </c>
      <c r="O1414" s="1" t="s">
        <v>6869</v>
      </c>
      <c r="P1414" s="1" t="s">
        <v>143</v>
      </c>
      <c r="Q1414" s="1" t="s">
        <v>104</v>
      </c>
      <c r="R1414" s="1" t="s">
        <v>6870</v>
      </c>
      <c r="S1414" s="1" t="str">
        <f t="shared" si="45"/>
        <v>COILA CHARAJA, ISABEL LIDIA</v>
      </c>
      <c r="T1414" s="1" t="s">
        <v>50</v>
      </c>
      <c r="U1414" s="1" t="s">
        <v>51</v>
      </c>
      <c r="V1414" s="1" t="s">
        <v>3691</v>
      </c>
      <c r="W1414" s="1" t="s">
        <v>6871</v>
      </c>
      <c r="X1414" s="3">
        <v>24525</v>
      </c>
      <c r="Y1414" s="1" t="s">
        <v>6872</v>
      </c>
      <c r="Z1414" s="3">
        <v>42795</v>
      </c>
      <c r="AA1414" s="3">
        <v>43100</v>
      </c>
      <c r="AB1414" s="1" t="s">
        <v>41</v>
      </c>
      <c r="AC1414" s="1" t="s">
        <v>42</v>
      </c>
      <c r="AD1414" s="1" t="s">
        <v>43</v>
      </c>
    </row>
    <row r="1415" spans="1:30" x14ac:dyDescent="0.2">
      <c r="A1415" s="1" t="str">
        <f t="shared" si="44"/>
        <v>1171214911E9</v>
      </c>
      <c r="B1415" s="1" t="s">
        <v>425</v>
      </c>
      <c r="C1415" s="1" t="s">
        <v>29</v>
      </c>
      <c r="D1415" s="1" t="s">
        <v>30</v>
      </c>
      <c r="E1415" s="1" t="s">
        <v>426</v>
      </c>
      <c r="F1415" s="1" t="s">
        <v>6817</v>
      </c>
      <c r="G1415" s="1" t="s">
        <v>6818</v>
      </c>
      <c r="H1415" s="1" t="s">
        <v>1183</v>
      </c>
      <c r="I1415" s="1" t="s">
        <v>6819</v>
      </c>
      <c r="J1415" s="1" t="s">
        <v>6868</v>
      </c>
      <c r="K1415" s="1" t="s">
        <v>32</v>
      </c>
      <c r="L1415" s="1" t="s">
        <v>32</v>
      </c>
      <c r="M1415" s="1" t="s">
        <v>45</v>
      </c>
      <c r="N1415" s="1" t="s">
        <v>66</v>
      </c>
      <c r="O1415" s="1" t="s">
        <v>6873</v>
      </c>
      <c r="P1415" s="1" t="s">
        <v>6874</v>
      </c>
      <c r="Q1415" s="1" t="s">
        <v>114</v>
      </c>
      <c r="R1415" s="1" t="s">
        <v>1176</v>
      </c>
      <c r="S1415" s="1" t="str">
        <f t="shared" si="45"/>
        <v>JUCULACA MAMANI, HERMOGENES</v>
      </c>
      <c r="T1415" s="1" t="s">
        <v>69</v>
      </c>
      <c r="U1415" s="1" t="s">
        <v>860</v>
      </c>
      <c r="V1415" s="1" t="s">
        <v>52</v>
      </c>
      <c r="W1415" s="1" t="s">
        <v>6875</v>
      </c>
      <c r="X1415" s="3">
        <v>27138</v>
      </c>
      <c r="Y1415" s="1" t="s">
        <v>6876</v>
      </c>
      <c r="Z1415" s="3">
        <v>42886</v>
      </c>
      <c r="AA1415" s="3">
        <v>43100</v>
      </c>
      <c r="AB1415" s="1" t="s">
        <v>324</v>
      </c>
      <c r="AC1415" s="1" t="s">
        <v>71</v>
      </c>
      <c r="AD1415" s="1" t="s">
        <v>43</v>
      </c>
    </row>
    <row r="1416" spans="1:30" x14ac:dyDescent="0.2">
      <c r="A1416" s="1" t="str">
        <f t="shared" si="44"/>
        <v>1171214921E1</v>
      </c>
      <c r="B1416" s="1" t="s">
        <v>425</v>
      </c>
      <c r="C1416" s="1" t="s">
        <v>29</v>
      </c>
      <c r="D1416" s="1" t="s">
        <v>30</v>
      </c>
      <c r="E1416" s="1" t="s">
        <v>426</v>
      </c>
      <c r="F1416" s="1" t="s">
        <v>6817</v>
      </c>
      <c r="G1416" s="1" t="s">
        <v>6818</v>
      </c>
      <c r="H1416" s="1" t="s">
        <v>1183</v>
      </c>
      <c r="I1416" s="1" t="s">
        <v>6819</v>
      </c>
      <c r="J1416" s="1" t="s">
        <v>6877</v>
      </c>
      <c r="K1416" s="1" t="s">
        <v>32</v>
      </c>
      <c r="L1416" s="1" t="s">
        <v>32</v>
      </c>
      <c r="M1416" s="1" t="s">
        <v>45</v>
      </c>
      <c r="N1416" s="1" t="s">
        <v>46</v>
      </c>
      <c r="O1416" s="1" t="s">
        <v>6878</v>
      </c>
      <c r="P1416" s="1" t="s">
        <v>175</v>
      </c>
      <c r="Q1416" s="1" t="s">
        <v>167</v>
      </c>
      <c r="R1416" s="1" t="s">
        <v>1116</v>
      </c>
      <c r="S1416" s="1" t="str">
        <f t="shared" si="45"/>
        <v>BARRIONUEVO GOMEZ, FELICITAS</v>
      </c>
      <c r="T1416" s="1" t="s">
        <v>69</v>
      </c>
      <c r="U1416" s="1" t="s">
        <v>51</v>
      </c>
      <c r="V1416" s="1" t="s">
        <v>52</v>
      </c>
      <c r="W1416" s="1" t="s">
        <v>6879</v>
      </c>
      <c r="X1416" s="3">
        <v>22240</v>
      </c>
      <c r="Y1416" s="1" t="s">
        <v>6880</v>
      </c>
      <c r="AB1416" s="1" t="s">
        <v>41</v>
      </c>
      <c r="AC1416" s="1" t="s">
        <v>42</v>
      </c>
      <c r="AD1416" s="1" t="s">
        <v>43</v>
      </c>
    </row>
    <row r="1417" spans="1:30" x14ac:dyDescent="0.2">
      <c r="A1417" s="1" t="str">
        <f t="shared" si="44"/>
        <v>1171214921E3</v>
      </c>
      <c r="B1417" s="1" t="s">
        <v>425</v>
      </c>
      <c r="C1417" s="1" t="s">
        <v>29</v>
      </c>
      <c r="D1417" s="1" t="s">
        <v>30</v>
      </c>
      <c r="E1417" s="1" t="s">
        <v>426</v>
      </c>
      <c r="F1417" s="1" t="s">
        <v>6817</v>
      </c>
      <c r="G1417" s="1" t="s">
        <v>6818</v>
      </c>
      <c r="H1417" s="1" t="s">
        <v>1183</v>
      </c>
      <c r="I1417" s="1" t="s">
        <v>6819</v>
      </c>
      <c r="J1417" s="1" t="s">
        <v>6881</v>
      </c>
      <c r="K1417" s="1" t="s">
        <v>32</v>
      </c>
      <c r="L1417" s="1" t="s">
        <v>32</v>
      </c>
      <c r="M1417" s="1" t="s">
        <v>45</v>
      </c>
      <c r="N1417" s="1" t="s">
        <v>66</v>
      </c>
      <c r="O1417" s="1" t="s">
        <v>6882</v>
      </c>
      <c r="P1417" s="1" t="s">
        <v>6883</v>
      </c>
      <c r="Q1417" s="1" t="s">
        <v>729</v>
      </c>
      <c r="R1417" s="1" t="s">
        <v>6884</v>
      </c>
      <c r="S1417" s="1" t="str">
        <f t="shared" si="45"/>
        <v>PACHARI CCANCCAPA, KARLA ZELMIRA</v>
      </c>
      <c r="T1417" s="1" t="s">
        <v>69</v>
      </c>
      <c r="U1417" s="1" t="s">
        <v>51</v>
      </c>
      <c r="V1417" s="1" t="s">
        <v>6885</v>
      </c>
      <c r="W1417" s="1" t="s">
        <v>6886</v>
      </c>
      <c r="X1417" s="3">
        <v>28335</v>
      </c>
      <c r="Y1417" s="1" t="s">
        <v>6887</v>
      </c>
      <c r="Z1417" s="3">
        <v>42795</v>
      </c>
      <c r="AA1417" s="3">
        <v>43100</v>
      </c>
      <c r="AB1417" s="1" t="s">
        <v>41</v>
      </c>
      <c r="AC1417" s="1" t="s">
        <v>71</v>
      </c>
      <c r="AD1417" s="1" t="s">
        <v>43</v>
      </c>
    </row>
    <row r="1418" spans="1:30" x14ac:dyDescent="0.2">
      <c r="A1418" s="1" t="str">
        <f t="shared" si="44"/>
        <v>1171214921E3</v>
      </c>
      <c r="B1418" s="1" t="s">
        <v>425</v>
      </c>
      <c r="C1418" s="1" t="s">
        <v>29</v>
      </c>
      <c r="D1418" s="1" t="s">
        <v>30</v>
      </c>
      <c r="E1418" s="1" t="s">
        <v>426</v>
      </c>
      <c r="F1418" s="1" t="s">
        <v>6817</v>
      </c>
      <c r="G1418" s="1" t="s">
        <v>6818</v>
      </c>
      <c r="H1418" s="1" t="s">
        <v>1183</v>
      </c>
      <c r="I1418" s="1" t="s">
        <v>6819</v>
      </c>
      <c r="J1418" s="1" t="s">
        <v>6881</v>
      </c>
      <c r="K1418" s="1" t="s">
        <v>32</v>
      </c>
      <c r="L1418" s="1" t="s">
        <v>32</v>
      </c>
      <c r="M1418" s="1" t="s">
        <v>45</v>
      </c>
      <c r="N1418" s="1" t="s">
        <v>66</v>
      </c>
      <c r="O1418" s="1" t="s">
        <v>6888</v>
      </c>
      <c r="P1418" s="1" t="s">
        <v>1123</v>
      </c>
      <c r="Q1418" s="1" t="s">
        <v>830</v>
      </c>
      <c r="R1418" s="1" t="s">
        <v>6889</v>
      </c>
      <c r="S1418" s="1" t="str">
        <f t="shared" si="45"/>
        <v>YERVA CUENTAS, YONY YHOBAN</v>
      </c>
      <c r="T1418" s="1" t="s">
        <v>69</v>
      </c>
      <c r="U1418" s="1" t="s">
        <v>51</v>
      </c>
      <c r="V1418" s="1" t="s">
        <v>52</v>
      </c>
      <c r="W1418" s="1" t="s">
        <v>6890</v>
      </c>
      <c r="X1418" s="3">
        <v>29957</v>
      </c>
      <c r="Y1418" s="1" t="s">
        <v>6891</v>
      </c>
      <c r="Z1418" s="3">
        <v>42865</v>
      </c>
      <c r="AA1418" s="3">
        <v>42990</v>
      </c>
      <c r="AB1418" s="1" t="s">
        <v>324</v>
      </c>
      <c r="AC1418" s="1" t="s">
        <v>71</v>
      </c>
      <c r="AD1418" s="1" t="s">
        <v>43</v>
      </c>
    </row>
    <row r="1419" spans="1:30" x14ac:dyDescent="0.2">
      <c r="A1419" s="1" t="str">
        <f t="shared" si="44"/>
        <v>1171214921E4</v>
      </c>
      <c r="B1419" s="1" t="s">
        <v>425</v>
      </c>
      <c r="C1419" s="1" t="s">
        <v>29</v>
      </c>
      <c r="D1419" s="1" t="s">
        <v>30</v>
      </c>
      <c r="E1419" s="1" t="s">
        <v>426</v>
      </c>
      <c r="F1419" s="1" t="s">
        <v>6817</v>
      </c>
      <c r="G1419" s="1" t="s">
        <v>6818</v>
      </c>
      <c r="H1419" s="1" t="s">
        <v>1183</v>
      </c>
      <c r="I1419" s="1" t="s">
        <v>6819</v>
      </c>
      <c r="J1419" s="1" t="s">
        <v>6892</v>
      </c>
      <c r="K1419" s="1" t="s">
        <v>32</v>
      </c>
      <c r="L1419" s="1" t="s">
        <v>32</v>
      </c>
      <c r="M1419" s="1" t="s">
        <v>45</v>
      </c>
      <c r="N1419" s="1" t="s">
        <v>66</v>
      </c>
      <c r="O1419" s="1" t="s">
        <v>6893</v>
      </c>
      <c r="P1419" s="1" t="s">
        <v>82</v>
      </c>
      <c r="Q1419" s="1" t="s">
        <v>82</v>
      </c>
      <c r="R1419" s="1" t="s">
        <v>6894</v>
      </c>
      <c r="S1419" s="1" t="str">
        <f t="shared" si="45"/>
        <v>QUISPE QUISPE, GUADALUPE FRIDA</v>
      </c>
      <c r="T1419" s="1" t="s">
        <v>69</v>
      </c>
      <c r="U1419" s="1" t="s">
        <v>51</v>
      </c>
      <c r="V1419" s="1" t="s">
        <v>52</v>
      </c>
      <c r="W1419" s="1" t="s">
        <v>6895</v>
      </c>
      <c r="X1419" s="3">
        <v>29659</v>
      </c>
      <c r="Y1419" s="1" t="s">
        <v>6896</v>
      </c>
      <c r="Z1419" s="3">
        <v>43038</v>
      </c>
      <c r="AA1419" s="3">
        <v>43100</v>
      </c>
      <c r="AB1419" s="1" t="s">
        <v>41</v>
      </c>
      <c r="AC1419" s="1" t="s">
        <v>71</v>
      </c>
      <c r="AD1419" s="1" t="s">
        <v>43</v>
      </c>
    </row>
    <row r="1420" spans="1:30" x14ac:dyDescent="0.2">
      <c r="A1420" s="1" t="str">
        <f t="shared" si="44"/>
        <v>1171214921E5</v>
      </c>
      <c r="B1420" s="1" t="s">
        <v>425</v>
      </c>
      <c r="C1420" s="1" t="s">
        <v>29</v>
      </c>
      <c r="D1420" s="1" t="s">
        <v>30</v>
      </c>
      <c r="E1420" s="1" t="s">
        <v>426</v>
      </c>
      <c r="F1420" s="1" t="s">
        <v>6817</v>
      </c>
      <c r="G1420" s="1" t="s">
        <v>6818</v>
      </c>
      <c r="H1420" s="1" t="s">
        <v>1183</v>
      </c>
      <c r="I1420" s="1" t="s">
        <v>6819</v>
      </c>
      <c r="J1420" s="1" t="s">
        <v>6897</v>
      </c>
      <c r="K1420" s="1" t="s">
        <v>32</v>
      </c>
      <c r="L1420" s="1" t="s">
        <v>32</v>
      </c>
      <c r="M1420" s="1" t="s">
        <v>45</v>
      </c>
      <c r="N1420" s="1" t="s">
        <v>46</v>
      </c>
      <c r="O1420" s="1" t="s">
        <v>6898</v>
      </c>
      <c r="P1420" s="1" t="s">
        <v>82</v>
      </c>
      <c r="Q1420" s="1" t="s">
        <v>143</v>
      </c>
      <c r="R1420" s="1" t="s">
        <v>6899</v>
      </c>
      <c r="S1420" s="1" t="str">
        <f t="shared" si="45"/>
        <v>QUISPE COILA, LIVIA</v>
      </c>
      <c r="T1420" s="1" t="s">
        <v>69</v>
      </c>
      <c r="U1420" s="1" t="s">
        <v>51</v>
      </c>
      <c r="V1420" s="1" t="s">
        <v>52</v>
      </c>
      <c r="W1420" s="1" t="s">
        <v>6900</v>
      </c>
      <c r="X1420" s="3">
        <v>25307</v>
      </c>
      <c r="Y1420" s="1" t="s">
        <v>6901</v>
      </c>
      <c r="Z1420" s="3">
        <v>42430</v>
      </c>
      <c r="AB1420" s="1" t="s">
        <v>41</v>
      </c>
      <c r="AC1420" s="1" t="s">
        <v>42</v>
      </c>
      <c r="AD1420" s="1" t="s">
        <v>43</v>
      </c>
    </row>
    <row r="1421" spans="1:30" x14ac:dyDescent="0.2">
      <c r="A1421" s="1" t="str">
        <f t="shared" si="44"/>
        <v>1171214921E6</v>
      </c>
      <c r="B1421" s="1" t="s">
        <v>425</v>
      </c>
      <c r="C1421" s="1" t="s">
        <v>29</v>
      </c>
      <c r="D1421" s="1" t="s">
        <v>30</v>
      </c>
      <c r="E1421" s="1" t="s">
        <v>426</v>
      </c>
      <c r="F1421" s="1" t="s">
        <v>6817</v>
      </c>
      <c r="G1421" s="1" t="s">
        <v>6818</v>
      </c>
      <c r="H1421" s="1" t="s">
        <v>1183</v>
      </c>
      <c r="I1421" s="1" t="s">
        <v>6819</v>
      </c>
      <c r="J1421" s="1" t="s">
        <v>6902</v>
      </c>
      <c r="K1421" s="1" t="s">
        <v>32</v>
      </c>
      <c r="L1421" s="1" t="s">
        <v>32</v>
      </c>
      <c r="M1421" s="1" t="s">
        <v>45</v>
      </c>
      <c r="N1421" s="1" t="s">
        <v>46</v>
      </c>
      <c r="O1421" s="1" t="s">
        <v>6903</v>
      </c>
      <c r="P1421" s="1" t="s">
        <v>6904</v>
      </c>
      <c r="Q1421" s="1" t="s">
        <v>237</v>
      </c>
      <c r="R1421" s="1" t="s">
        <v>6905</v>
      </c>
      <c r="S1421" s="1" t="str">
        <f t="shared" si="45"/>
        <v>PARICOTO CCOPA, SERGIO LEONARDO</v>
      </c>
      <c r="T1421" s="1" t="s">
        <v>50</v>
      </c>
      <c r="U1421" s="1" t="s">
        <v>51</v>
      </c>
      <c r="V1421" s="1" t="s">
        <v>52</v>
      </c>
      <c r="W1421" s="1" t="s">
        <v>6906</v>
      </c>
      <c r="X1421" s="3">
        <v>25119</v>
      </c>
      <c r="Y1421" s="1" t="s">
        <v>6907</v>
      </c>
      <c r="Z1421" s="3">
        <v>42430</v>
      </c>
      <c r="AB1421" s="1" t="s">
        <v>41</v>
      </c>
      <c r="AC1421" s="1" t="s">
        <v>42</v>
      </c>
      <c r="AD1421" s="1" t="s">
        <v>43</v>
      </c>
    </row>
    <row r="1422" spans="1:30" x14ac:dyDescent="0.2">
      <c r="A1422" s="1" t="str">
        <f t="shared" si="44"/>
        <v>1171214921E7</v>
      </c>
      <c r="B1422" s="1" t="s">
        <v>425</v>
      </c>
      <c r="C1422" s="1" t="s">
        <v>29</v>
      </c>
      <c r="D1422" s="1" t="s">
        <v>30</v>
      </c>
      <c r="E1422" s="1" t="s">
        <v>426</v>
      </c>
      <c r="F1422" s="1" t="s">
        <v>6817</v>
      </c>
      <c r="G1422" s="1" t="s">
        <v>6818</v>
      </c>
      <c r="H1422" s="1" t="s">
        <v>1183</v>
      </c>
      <c r="I1422" s="1" t="s">
        <v>6819</v>
      </c>
      <c r="J1422" s="1" t="s">
        <v>6908</v>
      </c>
      <c r="K1422" s="1" t="s">
        <v>32</v>
      </c>
      <c r="L1422" s="1" t="s">
        <v>32</v>
      </c>
      <c r="M1422" s="1" t="s">
        <v>45</v>
      </c>
      <c r="N1422" s="1" t="s">
        <v>46</v>
      </c>
      <c r="O1422" s="1" t="s">
        <v>6909</v>
      </c>
      <c r="P1422" s="1" t="s">
        <v>420</v>
      </c>
      <c r="Q1422" s="1" t="s">
        <v>420</v>
      </c>
      <c r="R1422" s="1" t="s">
        <v>6910</v>
      </c>
      <c r="S1422" s="1" t="str">
        <f t="shared" si="45"/>
        <v>POMA POMA, EDUARDO JOSE</v>
      </c>
      <c r="T1422" s="1" t="s">
        <v>50</v>
      </c>
      <c r="U1422" s="1" t="s">
        <v>51</v>
      </c>
      <c r="V1422" s="1" t="s">
        <v>52</v>
      </c>
      <c r="W1422" s="1" t="s">
        <v>6911</v>
      </c>
      <c r="X1422" s="3">
        <v>24916</v>
      </c>
      <c r="Y1422" s="1" t="s">
        <v>6912</v>
      </c>
      <c r="Z1422" s="3">
        <v>42430</v>
      </c>
      <c r="AB1422" s="1" t="s">
        <v>41</v>
      </c>
      <c r="AC1422" s="1" t="s">
        <v>42</v>
      </c>
      <c r="AD1422" s="1" t="s">
        <v>43</v>
      </c>
    </row>
    <row r="1423" spans="1:30" x14ac:dyDescent="0.2">
      <c r="A1423" s="1" t="str">
        <f t="shared" si="44"/>
        <v>CD1E23603313</v>
      </c>
      <c r="B1423" s="1" t="s">
        <v>425</v>
      </c>
      <c r="C1423" s="1" t="s">
        <v>29</v>
      </c>
      <c r="D1423" s="1" t="s">
        <v>30</v>
      </c>
      <c r="E1423" s="1" t="s">
        <v>426</v>
      </c>
      <c r="F1423" s="1" t="s">
        <v>6817</v>
      </c>
      <c r="G1423" s="1" t="s">
        <v>6818</v>
      </c>
      <c r="H1423" s="1" t="s">
        <v>1183</v>
      </c>
      <c r="I1423" s="1" t="s">
        <v>6819</v>
      </c>
      <c r="J1423" s="1" t="s">
        <v>6913</v>
      </c>
      <c r="K1423" s="1" t="s">
        <v>32</v>
      </c>
      <c r="L1423" s="1" t="s">
        <v>32</v>
      </c>
      <c r="M1423" s="1" t="s">
        <v>45</v>
      </c>
      <c r="N1423" s="1" t="s">
        <v>66</v>
      </c>
      <c r="O1423" s="1" t="s">
        <v>2995</v>
      </c>
      <c r="P1423" s="1" t="s">
        <v>402</v>
      </c>
      <c r="Q1423" s="1" t="s">
        <v>586</v>
      </c>
      <c r="R1423" s="1" t="s">
        <v>6832</v>
      </c>
      <c r="S1423" s="1" t="str">
        <f t="shared" si="45"/>
        <v>RAMIREZ HUARAHUARA, HUGO HERNAN</v>
      </c>
      <c r="T1423" s="1" t="s">
        <v>69</v>
      </c>
      <c r="U1423" s="1" t="s">
        <v>821</v>
      </c>
      <c r="V1423" s="1" t="s">
        <v>52</v>
      </c>
      <c r="W1423" s="1" t="s">
        <v>6833</v>
      </c>
      <c r="X1423" s="3">
        <v>31925</v>
      </c>
      <c r="Y1423" s="1" t="s">
        <v>6834</v>
      </c>
      <c r="Z1423" s="3">
        <v>42801</v>
      </c>
      <c r="AA1423" s="3">
        <v>43100</v>
      </c>
      <c r="AB1423" s="1" t="s">
        <v>3000</v>
      </c>
      <c r="AC1423" s="1" t="s">
        <v>71</v>
      </c>
      <c r="AD1423" s="1" t="s">
        <v>43</v>
      </c>
    </row>
    <row r="1424" spans="1:30" x14ac:dyDescent="0.2">
      <c r="A1424" s="1" t="str">
        <f t="shared" si="44"/>
        <v>CD1E26603313</v>
      </c>
      <c r="B1424" s="1" t="s">
        <v>425</v>
      </c>
      <c r="C1424" s="1" t="s">
        <v>29</v>
      </c>
      <c r="D1424" s="1" t="s">
        <v>30</v>
      </c>
      <c r="E1424" s="1" t="s">
        <v>426</v>
      </c>
      <c r="F1424" s="1" t="s">
        <v>6817</v>
      </c>
      <c r="G1424" s="1" t="s">
        <v>6818</v>
      </c>
      <c r="H1424" s="1" t="s">
        <v>1183</v>
      </c>
      <c r="I1424" s="1" t="s">
        <v>6819</v>
      </c>
      <c r="J1424" s="1" t="s">
        <v>6914</v>
      </c>
      <c r="K1424" s="1" t="s">
        <v>32</v>
      </c>
      <c r="L1424" s="1" t="s">
        <v>32</v>
      </c>
      <c r="M1424" s="1" t="s">
        <v>45</v>
      </c>
      <c r="N1424" s="1" t="s">
        <v>66</v>
      </c>
      <c r="O1424" s="1" t="s">
        <v>2995</v>
      </c>
      <c r="P1424" s="1" t="s">
        <v>514</v>
      </c>
      <c r="Q1424" s="1" t="s">
        <v>61</v>
      </c>
      <c r="R1424" s="1" t="s">
        <v>984</v>
      </c>
      <c r="S1424" s="1" t="str">
        <f t="shared" si="45"/>
        <v>CHINO VILCA, HENRY</v>
      </c>
      <c r="T1424" s="1" t="s">
        <v>69</v>
      </c>
      <c r="U1424" s="1" t="s">
        <v>948</v>
      </c>
      <c r="V1424" s="1" t="s">
        <v>52</v>
      </c>
      <c r="W1424" s="1" t="s">
        <v>6915</v>
      </c>
      <c r="X1424" s="3">
        <v>29955</v>
      </c>
      <c r="Y1424" s="1" t="s">
        <v>6916</v>
      </c>
      <c r="Z1424" s="3">
        <v>42831</v>
      </c>
      <c r="AA1424" s="3">
        <v>43100</v>
      </c>
      <c r="AB1424" s="1" t="s">
        <v>3000</v>
      </c>
      <c r="AC1424" s="1" t="s">
        <v>71</v>
      </c>
      <c r="AD1424" s="1" t="s">
        <v>43</v>
      </c>
    </row>
    <row r="1425" spans="1:30" x14ac:dyDescent="0.2">
      <c r="A1425" s="1" t="str">
        <f t="shared" si="44"/>
        <v>CD1E27602313</v>
      </c>
      <c r="B1425" s="1" t="s">
        <v>425</v>
      </c>
      <c r="C1425" s="1" t="s">
        <v>29</v>
      </c>
      <c r="D1425" s="1" t="s">
        <v>30</v>
      </c>
      <c r="E1425" s="1" t="s">
        <v>426</v>
      </c>
      <c r="F1425" s="1" t="s">
        <v>6817</v>
      </c>
      <c r="G1425" s="1" t="s">
        <v>6818</v>
      </c>
      <c r="H1425" s="1" t="s">
        <v>1183</v>
      </c>
      <c r="I1425" s="1" t="s">
        <v>6819</v>
      </c>
      <c r="J1425" s="1" t="s">
        <v>6917</v>
      </c>
      <c r="K1425" s="1" t="s">
        <v>32</v>
      </c>
      <c r="L1425" s="1" t="s">
        <v>32</v>
      </c>
      <c r="M1425" s="1" t="s">
        <v>45</v>
      </c>
      <c r="N1425" s="1" t="s">
        <v>66</v>
      </c>
      <c r="O1425" s="1" t="s">
        <v>2995</v>
      </c>
      <c r="P1425" s="1" t="s">
        <v>437</v>
      </c>
      <c r="Q1425" s="1" t="s">
        <v>194</v>
      </c>
      <c r="R1425" s="1" t="s">
        <v>6918</v>
      </c>
      <c r="S1425" s="1" t="str">
        <f t="shared" si="45"/>
        <v>NEIRA CHURATA, JUAN PABLO</v>
      </c>
      <c r="T1425" s="1" t="s">
        <v>69</v>
      </c>
      <c r="U1425" s="1" t="s">
        <v>948</v>
      </c>
      <c r="V1425" s="1" t="s">
        <v>52</v>
      </c>
      <c r="W1425" s="1" t="s">
        <v>6919</v>
      </c>
      <c r="X1425" s="3">
        <v>25746</v>
      </c>
      <c r="Y1425" s="1" t="s">
        <v>6920</v>
      </c>
      <c r="Z1425" s="3">
        <v>42795</v>
      </c>
      <c r="AA1425" s="3">
        <v>43100</v>
      </c>
      <c r="AB1425" s="1" t="s">
        <v>3000</v>
      </c>
      <c r="AC1425" s="1" t="s">
        <v>71</v>
      </c>
      <c r="AD1425" s="1" t="s">
        <v>43</v>
      </c>
    </row>
    <row r="1426" spans="1:30" x14ac:dyDescent="0.2">
      <c r="A1426" s="1" t="str">
        <f t="shared" si="44"/>
        <v>CD1E27603313</v>
      </c>
      <c r="B1426" s="1" t="s">
        <v>425</v>
      </c>
      <c r="C1426" s="1" t="s">
        <v>29</v>
      </c>
      <c r="D1426" s="1" t="s">
        <v>30</v>
      </c>
      <c r="E1426" s="1" t="s">
        <v>426</v>
      </c>
      <c r="F1426" s="1" t="s">
        <v>6817</v>
      </c>
      <c r="G1426" s="1" t="s">
        <v>6818</v>
      </c>
      <c r="H1426" s="1" t="s">
        <v>1183</v>
      </c>
      <c r="I1426" s="1" t="s">
        <v>6819</v>
      </c>
      <c r="J1426" s="1" t="s">
        <v>6921</v>
      </c>
      <c r="K1426" s="1" t="s">
        <v>32</v>
      </c>
      <c r="L1426" s="1" t="s">
        <v>32</v>
      </c>
      <c r="M1426" s="1" t="s">
        <v>45</v>
      </c>
      <c r="N1426" s="1" t="s">
        <v>66</v>
      </c>
      <c r="O1426" s="1" t="s">
        <v>2995</v>
      </c>
      <c r="P1426" s="1" t="s">
        <v>61</v>
      </c>
      <c r="Q1426" s="1" t="s">
        <v>48</v>
      </c>
      <c r="R1426" s="1" t="s">
        <v>6922</v>
      </c>
      <c r="S1426" s="1" t="str">
        <f t="shared" si="45"/>
        <v>VILCA CHOQUEHUANCA, REYFEL JESUS</v>
      </c>
      <c r="T1426" s="1" t="s">
        <v>69</v>
      </c>
      <c r="U1426" s="1" t="s">
        <v>948</v>
      </c>
      <c r="V1426" s="1" t="s">
        <v>52</v>
      </c>
      <c r="W1426" s="1" t="s">
        <v>6923</v>
      </c>
      <c r="X1426" s="3">
        <v>33863</v>
      </c>
      <c r="Y1426" s="1" t="s">
        <v>6924</v>
      </c>
      <c r="Z1426" s="3">
        <v>42867</v>
      </c>
      <c r="AA1426" s="3">
        <v>43100</v>
      </c>
      <c r="AB1426" s="1" t="s">
        <v>3000</v>
      </c>
      <c r="AC1426" s="1" t="s">
        <v>71</v>
      </c>
      <c r="AD1426" s="1" t="s">
        <v>43</v>
      </c>
    </row>
    <row r="1427" spans="1:30" x14ac:dyDescent="0.2">
      <c r="A1427" s="1" t="str">
        <f t="shared" si="44"/>
        <v>CD1E28602313</v>
      </c>
      <c r="B1427" s="1" t="s">
        <v>425</v>
      </c>
      <c r="C1427" s="1" t="s">
        <v>29</v>
      </c>
      <c r="D1427" s="1" t="s">
        <v>30</v>
      </c>
      <c r="E1427" s="1" t="s">
        <v>426</v>
      </c>
      <c r="F1427" s="1" t="s">
        <v>6817</v>
      </c>
      <c r="G1427" s="1" t="s">
        <v>6818</v>
      </c>
      <c r="H1427" s="1" t="s">
        <v>1183</v>
      </c>
      <c r="I1427" s="1" t="s">
        <v>6819</v>
      </c>
      <c r="J1427" s="1" t="s">
        <v>6925</v>
      </c>
      <c r="K1427" s="1" t="s">
        <v>32</v>
      </c>
      <c r="L1427" s="1" t="s">
        <v>32</v>
      </c>
      <c r="M1427" s="1" t="s">
        <v>45</v>
      </c>
      <c r="N1427" s="1" t="s">
        <v>66</v>
      </c>
      <c r="O1427" s="1" t="s">
        <v>2995</v>
      </c>
      <c r="P1427" s="1" t="s">
        <v>830</v>
      </c>
      <c r="Q1427" s="1" t="s">
        <v>134</v>
      </c>
      <c r="R1427" s="1" t="s">
        <v>6926</v>
      </c>
      <c r="S1427" s="1" t="str">
        <f t="shared" si="45"/>
        <v>CUENTAS FLORES, CLAUDIA ASUNCION</v>
      </c>
      <c r="T1427" s="1" t="s">
        <v>69</v>
      </c>
      <c r="U1427" s="1" t="s">
        <v>948</v>
      </c>
      <c r="V1427" s="1" t="s">
        <v>52</v>
      </c>
      <c r="W1427" s="1" t="s">
        <v>6927</v>
      </c>
      <c r="X1427" s="3">
        <v>26526</v>
      </c>
      <c r="Y1427" s="1" t="s">
        <v>6928</v>
      </c>
      <c r="Z1427" s="3">
        <v>42795</v>
      </c>
      <c r="AA1427" s="3">
        <v>43100</v>
      </c>
      <c r="AB1427" s="1" t="s">
        <v>3000</v>
      </c>
      <c r="AC1427" s="1" t="s">
        <v>71</v>
      </c>
      <c r="AD1427" s="1" t="s">
        <v>43</v>
      </c>
    </row>
    <row r="1428" spans="1:30" x14ac:dyDescent="0.2">
      <c r="A1428" s="1" t="str">
        <f t="shared" si="44"/>
        <v>CD1E28603313</v>
      </c>
      <c r="B1428" s="1" t="s">
        <v>425</v>
      </c>
      <c r="C1428" s="1" t="s">
        <v>29</v>
      </c>
      <c r="D1428" s="1" t="s">
        <v>30</v>
      </c>
      <c r="E1428" s="1" t="s">
        <v>426</v>
      </c>
      <c r="F1428" s="1" t="s">
        <v>6817</v>
      </c>
      <c r="G1428" s="1" t="s">
        <v>6818</v>
      </c>
      <c r="H1428" s="1" t="s">
        <v>1183</v>
      </c>
      <c r="I1428" s="1" t="s">
        <v>6819</v>
      </c>
      <c r="J1428" s="1" t="s">
        <v>6929</v>
      </c>
      <c r="K1428" s="1" t="s">
        <v>32</v>
      </c>
      <c r="L1428" s="1" t="s">
        <v>32</v>
      </c>
      <c r="M1428" s="1" t="s">
        <v>45</v>
      </c>
      <c r="N1428" s="1" t="s">
        <v>66</v>
      </c>
      <c r="O1428" s="1" t="s">
        <v>2995</v>
      </c>
      <c r="P1428" s="1" t="s">
        <v>61</v>
      </c>
      <c r="Q1428" s="1" t="s">
        <v>48</v>
      </c>
      <c r="R1428" s="1" t="s">
        <v>6922</v>
      </c>
      <c r="S1428" s="1" t="str">
        <f t="shared" si="45"/>
        <v>VILCA CHOQUEHUANCA, REYFEL JESUS</v>
      </c>
      <c r="T1428" s="1" t="s">
        <v>69</v>
      </c>
      <c r="U1428" s="1" t="s">
        <v>341</v>
      </c>
      <c r="V1428" s="1" t="s">
        <v>52</v>
      </c>
      <c r="W1428" s="1" t="s">
        <v>6923</v>
      </c>
      <c r="X1428" s="3">
        <v>33863</v>
      </c>
      <c r="Y1428" s="1" t="s">
        <v>6924</v>
      </c>
      <c r="Z1428" s="3">
        <v>42867</v>
      </c>
      <c r="AA1428" s="3">
        <v>43100</v>
      </c>
      <c r="AB1428" s="1" t="s">
        <v>3000</v>
      </c>
      <c r="AC1428" s="1" t="s">
        <v>71</v>
      </c>
      <c r="AD1428" s="1" t="s">
        <v>43</v>
      </c>
    </row>
    <row r="1429" spans="1:30" x14ac:dyDescent="0.2">
      <c r="A1429" s="1" t="str">
        <f t="shared" si="44"/>
        <v>CD1E29602313</v>
      </c>
      <c r="B1429" s="1" t="s">
        <v>425</v>
      </c>
      <c r="C1429" s="1" t="s">
        <v>29</v>
      </c>
      <c r="D1429" s="1" t="s">
        <v>30</v>
      </c>
      <c r="E1429" s="1" t="s">
        <v>426</v>
      </c>
      <c r="F1429" s="1" t="s">
        <v>6817</v>
      </c>
      <c r="G1429" s="1" t="s">
        <v>6818</v>
      </c>
      <c r="H1429" s="1" t="s">
        <v>1183</v>
      </c>
      <c r="I1429" s="1" t="s">
        <v>6819</v>
      </c>
      <c r="J1429" s="1" t="s">
        <v>6930</v>
      </c>
      <c r="K1429" s="1" t="s">
        <v>32</v>
      </c>
      <c r="L1429" s="1" t="s">
        <v>32</v>
      </c>
      <c r="M1429" s="1" t="s">
        <v>45</v>
      </c>
      <c r="N1429" s="1" t="s">
        <v>66</v>
      </c>
      <c r="O1429" s="1" t="s">
        <v>2995</v>
      </c>
      <c r="P1429" s="1" t="s">
        <v>358</v>
      </c>
      <c r="Q1429" s="1" t="s">
        <v>265</v>
      </c>
      <c r="R1429" s="1" t="s">
        <v>1120</v>
      </c>
      <c r="S1429" s="1" t="str">
        <f t="shared" si="45"/>
        <v>COAQUIRA LIMACHI, ROSA LUZ</v>
      </c>
      <c r="T1429" s="1" t="s">
        <v>69</v>
      </c>
      <c r="U1429" s="1" t="s">
        <v>3977</v>
      </c>
      <c r="V1429" s="1" t="s">
        <v>52</v>
      </c>
      <c r="W1429" s="1" t="s">
        <v>6843</v>
      </c>
      <c r="X1429" s="3">
        <v>29483</v>
      </c>
      <c r="Y1429" s="1" t="s">
        <v>6844</v>
      </c>
      <c r="Z1429" s="3">
        <v>42795</v>
      </c>
      <c r="AA1429" s="3">
        <v>43100</v>
      </c>
      <c r="AB1429" s="1" t="s">
        <v>3000</v>
      </c>
      <c r="AC1429" s="1" t="s">
        <v>71</v>
      </c>
      <c r="AD1429" s="1" t="s">
        <v>43</v>
      </c>
    </row>
    <row r="1430" spans="1:30" x14ac:dyDescent="0.2">
      <c r="A1430" s="1" t="str">
        <f t="shared" si="44"/>
        <v>CD1E29603313</v>
      </c>
      <c r="B1430" s="1" t="s">
        <v>425</v>
      </c>
      <c r="C1430" s="1" t="s">
        <v>29</v>
      </c>
      <c r="D1430" s="1" t="s">
        <v>30</v>
      </c>
      <c r="E1430" s="1" t="s">
        <v>426</v>
      </c>
      <c r="F1430" s="1" t="s">
        <v>6817</v>
      </c>
      <c r="G1430" s="1" t="s">
        <v>6818</v>
      </c>
      <c r="H1430" s="1" t="s">
        <v>1183</v>
      </c>
      <c r="I1430" s="1" t="s">
        <v>6819</v>
      </c>
      <c r="J1430" s="1" t="s">
        <v>6931</v>
      </c>
      <c r="K1430" s="1" t="s">
        <v>32</v>
      </c>
      <c r="L1430" s="1" t="s">
        <v>32</v>
      </c>
      <c r="M1430" s="1" t="s">
        <v>45</v>
      </c>
      <c r="N1430" s="1" t="s">
        <v>66</v>
      </c>
      <c r="O1430" s="1" t="s">
        <v>2995</v>
      </c>
      <c r="P1430" s="1" t="s">
        <v>6874</v>
      </c>
      <c r="Q1430" s="1" t="s">
        <v>114</v>
      </c>
      <c r="R1430" s="1" t="s">
        <v>1176</v>
      </c>
      <c r="S1430" s="1" t="str">
        <f t="shared" si="45"/>
        <v>JUCULACA MAMANI, HERMOGENES</v>
      </c>
      <c r="T1430" s="1" t="s">
        <v>69</v>
      </c>
      <c r="U1430" s="1" t="s">
        <v>3977</v>
      </c>
      <c r="V1430" s="1" t="s">
        <v>52</v>
      </c>
      <c r="W1430" s="1" t="s">
        <v>6875</v>
      </c>
      <c r="X1430" s="3">
        <v>27138</v>
      </c>
      <c r="Y1430" s="1" t="s">
        <v>6876</v>
      </c>
      <c r="Z1430" s="3">
        <v>42886</v>
      </c>
      <c r="AA1430" s="3">
        <v>43100</v>
      </c>
      <c r="AB1430" s="1" t="s">
        <v>3000</v>
      </c>
      <c r="AC1430" s="1" t="s">
        <v>71</v>
      </c>
      <c r="AD1430" s="1" t="s">
        <v>43</v>
      </c>
    </row>
    <row r="1431" spans="1:30" x14ac:dyDescent="0.2">
      <c r="A1431" s="1" t="str">
        <f t="shared" si="44"/>
        <v>1171214921E2</v>
      </c>
      <c r="B1431" s="1" t="s">
        <v>425</v>
      </c>
      <c r="C1431" s="1" t="s">
        <v>29</v>
      </c>
      <c r="D1431" s="1" t="s">
        <v>30</v>
      </c>
      <c r="E1431" s="1" t="s">
        <v>426</v>
      </c>
      <c r="F1431" s="1" t="s">
        <v>6817</v>
      </c>
      <c r="G1431" s="1" t="s">
        <v>6818</v>
      </c>
      <c r="H1431" s="1" t="s">
        <v>1183</v>
      </c>
      <c r="I1431" s="1" t="s">
        <v>6819</v>
      </c>
      <c r="J1431" s="1" t="s">
        <v>6932</v>
      </c>
      <c r="K1431" s="1" t="s">
        <v>32</v>
      </c>
      <c r="L1431" s="1" t="s">
        <v>84</v>
      </c>
      <c r="M1431" s="1" t="s">
        <v>84</v>
      </c>
      <c r="N1431" s="1" t="s">
        <v>66</v>
      </c>
      <c r="O1431" s="1" t="s">
        <v>6933</v>
      </c>
      <c r="P1431" s="1" t="s">
        <v>6934</v>
      </c>
      <c r="Q1431" s="1" t="s">
        <v>365</v>
      </c>
      <c r="R1431" s="1" t="s">
        <v>6935</v>
      </c>
      <c r="S1431" s="1" t="str">
        <f t="shared" si="45"/>
        <v>ZUNI SURCO, EDITH URSULA</v>
      </c>
      <c r="T1431" s="1" t="s">
        <v>44</v>
      </c>
      <c r="U1431" s="1" t="s">
        <v>51</v>
      </c>
      <c r="V1431" s="1" t="s">
        <v>52</v>
      </c>
      <c r="W1431" s="1" t="s">
        <v>6936</v>
      </c>
      <c r="X1431" s="3">
        <v>26958</v>
      </c>
      <c r="Y1431" s="1" t="s">
        <v>6937</v>
      </c>
      <c r="Z1431" s="3">
        <v>42795</v>
      </c>
      <c r="AA1431" s="3">
        <v>43100</v>
      </c>
      <c r="AB1431" s="1" t="s">
        <v>41</v>
      </c>
      <c r="AC1431" s="1" t="s">
        <v>87</v>
      </c>
      <c r="AD1431" s="1" t="s">
        <v>43</v>
      </c>
    </row>
    <row r="1432" spans="1:30" x14ac:dyDescent="0.2">
      <c r="A1432" s="1" t="str">
        <f t="shared" si="44"/>
        <v>1171214911E0</v>
      </c>
      <c r="B1432" s="1" t="s">
        <v>425</v>
      </c>
      <c r="C1432" s="1" t="s">
        <v>29</v>
      </c>
      <c r="D1432" s="1" t="s">
        <v>30</v>
      </c>
      <c r="E1432" s="1" t="s">
        <v>426</v>
      </c>
      <c r="F1432" s="1" t="s">
        <v>6817</v>
      </c>
      <c r="G1432" s="1" t="s">
        <v>6818</v>
      </c>
      <c r="H1432" s="1" t="s">
        <v>1183</v>
      </c>
      <c r="I1432" s="1" t="s">
        <v>6819</v>
      </c>
      <c r="J1432" s="1" t="s">
        <v>6938</v>
      </c>
      <c r="K1432" s="1" t="s">
        <v>97</v>
      </c>
      <c r="L1432" s="1" t="s">
        <v>98</v>
      </c>
      <c r="M1432" s="1" t="s">
        <v>99</v>
      </c>
      <c r="N1432" s="1" t="s">
        <v>46</v>
      </c>
      <c r="O1432" s="1" t="s">
        <v>6939</v>
      </c>
      <c r="P1432" s="1" t="s">
        <v>145</v>
      </c>
      <c r="Q1432" s="1" t="s">
        <v>358</v>
      </c>
      <c r="R1432" s="1" t="s">
        <v>236</v>
      </c>
      <c r="S1432" s="1" t="str">
        <f t="shared" si="45"/>
        <v>PINO COAQUIRA, JULIAN</v>
      </c>
      <c r="T1432" s="1" t="s">
        <v>109</v>
      </c>
      <c r="U1432" s="1" t="s">
        <v>39</v>
      </c>
      <c r="V1432" s="1" t="s">
        <v>52</v>
      </c>
      <c r="W1432" s="1" t="s">
        <v>6940</v>
      </c>
      <c r="X1432" s="3">
        <v>29945</v>
      </c>
      <c r="Y1432" s="1" t="s">
        <v>6941</v>
      </c>
      <c r="Z1432" s="3">
        <v>42736</v>
      </c>
      <c r="AB1432" s="1" t="s">
        <v>41</v>
      </c>
      <c r="AC1432" s="1" t="s">
        <v>102</v>
      </c>
      <c r="AD1432" s="1" t="s">
        <v>43</v>
      </c>
    </row>
    <row r="1433" spans="1:30" x14ac:dyDescent="0.2">
      <c r="A1433" s="1" t="str">
        <f t="shared" si="44"/>
        <v>21C000113704</v>
      </c>
      <c r="B1433" s="1" t="s">
        <v>425</v>
      </c>
      <c r="C1433" s="1" t="s">
        <v>29</v>
      </c>
      <c r="D1433" s="1" t="s">
        <v>30</v>
      </c>
      <c r="E1433" s="1" t="s">
        <v>426</v>
      </c>
      <c r="F1433" s="1" t="s">
        <v>6817</v>
      </c>
      <c r="G1433" s="1" t="s">
        <v>6818</v>
      </c>
      <c r="H1433" s="1" t="s">
        <v>1183</v>
      </c>
      <c r="I1433" s="1" t="s">
        <v>6819</v>
      </c>
      <c r="J1433" s="1" t="s">
        <v>6942</v>
      </c>
      <c r="K1433" s="1" t="s">
        <v>846</v>
      </c>
      <c r="L1433" s="1" t="s">
        <v>3586</v>
      </c>
      <c r="M1433" s="1" t="s">
        <v>3587</v>
      </c>
      <c r="N1433" s="1" t="s">
        <v>66</v>
      </c>
      <c r="O1433" s="1" t="s">
        <v>847</v>
      </c>
      <c r="P1433" s="1" t="s">
        <v>89</v>
      </c>
      <c r="Q1433" s="1" t="s">
        <v>830</v>
      </c>
      <c r="R1433" s="1" t="s">
        <v>6943</v>
      </c>
      <c r="S1433" s="1" t="str">
        <f t="shared" si="45"/>
        <v>RIQUELME CUENTAS, LELI SONIA</v>
      </c>
      <c r="T1433" s="1" t="s">
        <v>849</v>
      </c>
      <c r="U1433" s="1" t="s">
        <v>850</v>
      </c>
      <c r="V1433" s="1" t="s">
        <v>52</v>
      </c>
      <c r="W1433" s="1" t="s">
        <v>276</v>
      </c>
      <c r="X1433" s="3">
        <v>27847</v>
      </c>
      <c r="Y1433" s="1" t="s">
        <v>6944</v>
      </c>
      <c r="Z1433" s="3">
        <v>42736</v>
      </c>
      <c r="AA1433" s="3">
        <v>42855</v>
      </c>
      <c r="AB1433" s="1" t="s">
        <v>852</v>
      </c>
      <c r="AC1433" s="1" t="s">
        <v>853</v>
      </c>
      <c r="AD1433" s="1" t="s">
        <v>43</v>
      </c>
    </row>
    <row r="1434" spans="1:30" x14ac:dyDescent="0.2">
      <c r="A1434" s="1" t="str">
        <f t="shared" si="44"/>
        <v>21C000113728</v>
      </c>
      <c r="B1434" s="1" t="s">
        <v>425</v>
      </c>
      <c r="C1434" s="1" t="s">
        <v>29</v>
      </c>
      <c r="D1434" s="1" t="s">
        <v>30</v>
      </c>
      <c r="E1434" s="1" t="s">
        <v>426</v>
      </c>
      <c r="F1434" s="1" t="s">
        <v>6817</v>
      </c>
      <c r="G1434" s="1" t="s">
        <v>6818</v>
      </c>
      <c r="H1434" s="1" t="s">
        <v>1183</v>
      </c>
      <c r="I1434" s="1" t="s">
        <v>6819</v>
      </c>
      <c r="J1434" s="1" t="s">
        <v>6945</v>
      </c>
      <c r="K1434" s="1" t="s">
        <v>846</v>
      </c>
      <c r="L1434" s="1" t="s">
        <v>3586</v>
      </c>
      <c r="M1434" s="1" t="s">
        <v>3591</v>
      </c>
      <c r="N1434" s="1" t="s">
        <v>66</v>
      </c>
      <c r="O1434" s="1" t="s">
        <v>847</v>
      </c>
      <c r="P1434" s="1" t="s">
        <v>114</v>
      </c>
      <c r="Q1434" s="1" t="s">
        <v>134</v>
      </c>
      <c r="R1434" s="1" t="s">
        <v>733</v>
      </c>
      <c r="S1434" s="1" t="str">
        <f t="shared" si="45"/>
        <v>MAMANI FLORES, SERGIO</v>
      </c>
      <c r="T1434" s="1" t="s">
        <v>849</v>
      </c>
      <c r="U1434" s="1" t="s">
        <v>850</v>
      </c>
      <c r="V1434" s="1" t="s">
        <v>52</v>
      </c>
      <c r="W1434" s="1" t="s">
        <v>276</v>
      </c>
      <c r="X1434" s="3">
        <v>30029</v>
      </c>
      <c r="Y1434" s="1" t="s">
        <v>6946</v>
      </c>
      <c r="Z1434" s="3">
        <v>42892</v>
      </c>
      <c r="AA1434" s="3">
        <v>42978</v>
      </c>
      <c r="AB1434" s="1" t="s">
        <v>852</v>
      </c>
      <c r="AC1434" s="1" t="s">
        <v>853</v>
      </c>
      <c r="AD1434" s="1" t="s">
        <v>43</v>
      </c>
    </row>
    <row r="1435" spans="1:30" x14ac:dyDescent="0.2">
      <c r="A1435" s="1" t="str">
        <f t="shared" si="44"/>
        <v>21C000113753</v>
      </c>
      <c r="B1435" s="1" t="s">
        <v>425</v>
      </c>
      <c r="C1435" s="1" t="s">
        <v>29</v>
      </c>
      <c r="D1435" s="1" t="s">
        <v>30</v>
      </c>
      <c r="E1435" s="1" t="s">
        <v>426</v>
      </c>
      <c r="F1435" s="1" t="s">
        <v>6817</v>
      </c>
      <c r="G1435" s="1" t="s">
        <v>6818</v>
      </c>
      <c r="H1435" s="1" t="s">
        <v>1183</v>
      </c>
      <c r="I1435" s="1" t="s">
        <v>6819</v>
      </c>
      <c r="J1435" s="1" t="s">
        <v>6947</v>
      </c>
      <c r="K1435" s="1" t="s">
        <v>846</v>
      </c>
      <c r="L1435" s="1" t="s">
        <v>3586</v>
      </c>
      <c r="M1435" s="1" t="s">
        <v>3600</v>
      </c>
      <c r="N1435" s="1" t="s">
        <v>66</v>
      </c>
      <c r="O1435" s="1" t="s">
        <v>847</v>
      </c>
      <c r="P1435" s="1" t="s">
        <v>881</v>
      </c>
      <c r="Q1435" s="1" t="s">
        <v>560</v>
      </c>
      <c r="R1435" s="1" t="s">
        <v>4800</v>
      </c>
      <c r="S1435" s="1" t="str">
        <f t="shared" si="45"/>
        <v>TACA VILLALTA, EMILDA</v>
      </c>
      <c r="T1435" s="1" t="s">
        <v>849</v>
      </c>
      <c r="U1435" s="1" t="s">
        <v>850</v>
      </c>
      <c r="V1435" s="1" t="s">
        <v>52</v>
      </c>
      <c r="W1435" s="1" t="s">
        <v>276</v>
      </c>
      <c r="X1435" s="3">
        <v>26185</v>
      </c>
      <c r="Y1435" s="1" t="s">
        <v>6948</v>
      </c>
      <c r="Z1435" s="3">
        <v>42831</v>
      </c>
      <c r="AA1435" s="3">
        <v>42922</v>
      </c>
      <c r="AB1435" s="1" t="s">
        <v>852</v>
      </c>
      <c r="AC1435" s="1" t="s">
        <v>853</v>
      </c>
      <c r="AD1435" s="1" t="s">
        <v>43</v>
      </c>
    </row>
    <row r="1436" spans="1:30" x14ac:dyDescent="0.2">
      <c r="A1436" s="1" t="str">
        <f t="shared" si="44"/>
        <v>21C000113776</v>
      </c>
      <c r="B1436" s="1" t="s">
        <v>425</v>
      </c>
      <c r="C1436" s="1" t="s">
        <v>29</v>
      </c>
      <c r="D1436" s="1" t="s">
        <v>30</v>
      </c>
      <c r="E1436" s="1" t="s">
        <v>426</v>
      </c>
      <c r="F1436" s="1" t="s">
        <v>6817</v>
      </c>
      <c r="G1436" s="1" t="s">
        <v>6818</v>
      </c>
      <c r="H1436" s="1" t="s">
        <v>1183</v>
      </c>
      <c r="I1436" s="1" t="s">
        <v>6819</v>
      </c>
      <c r="J1436" s="1" t="s">
        <v>6949</v>
      </c>
      <c r="K1436" s="1" t="s">
        <v>846</v>
      </c>
      <c r="L1436" s="1" t="s">
        <v>3586</v>
      </c>
      <c r="M1436" s="1" t="s">
        <v>5435</v>
      </c>
      <c r="N1436" s="1" t="s">
        <v>66</v>
      </c>
      <c r="O1436" s="1" t="s">
        <v>847</v>
      </c>
      <c r="P1436" s="1" t="s">
        <v>141</v>
      </c>
      <c r="Q1436" s="1" t="s">
        <v>308</v>
      </c>
      <c r="R1436" s="1" t="s">
        <v>6950</v>
      </c>
      <c r="S1436" s="1" t="str">
        <f t="shared" si="45"/>
        <v>CRUZ ALVAREZ, NILO ALBERTO</v>
      </c>
      <c r="T1436" s="1" t="s">
        <v>849</v>
      </c>
      <c r="U1436" s="1" t="s">
        <v>850</v>
      </c>
      <c r="V1436" s="1" t="s">
        <v>52</v>
      </c>
      <c r="W1436" s="1" t="s">
        <v>276</v>
      </c>
      <c r="X1436" s="3">
        <v>25107</v>
      </c>
      <c r="Y1436" s="1" t="s">
        <v>6951</v>
      </c>
      <c r="Z1436" s="3">
        <v>42998</v>
      </c>
      <c r="AA1436" s="3">
        <v>43100</v>
      </c>
      <c r="AB1436" s="1" t="s">
        <v>852</v>
      </c>
      <c r="AC1436" s="1" t="s">
        <v>853</v>
      </c>
      <c r="AD1436" s="1" t="s">
        <v>43</v>
      </c>
    </row>
    <row r="1437" spans="1:30" x14ac:dyDescent="0.2">
      <c r="A1437" s="1" t="str">
        <f t="shared" si="44"/>
        <v>21C000113786</v>
      </c>
      <c r="B1437" s="1" t="s">
        <v>425</v>
      </c>
      <c r="C1437" s="1" t="s">
        <v>29</v>
      </c>
      <c r="D1437" s="1" t="s">
        <v>30</v>
      </c>
      <c r="E1437" s="1" t="s">
        <v>426</v>
      </c>
      <c r="F1437" s="1" t="s">
        <v>6817</v>
      </c>
      <c r="G1437" s="1" t="s">
        <v>6818</v>
      </c>
      <c r="H1437" s="1" t="s">
        <v>1183</v>
      </c>
      <c r="I1437" s="1" t="s">
        <v>6819</v>
      </c>
      <c r="J1437" s="1" t="s">
        <v>6952</v>
      </c>
      <c r="K1437" s="1" t="s">
        <v>846</v>
      </c>
      <c r="L1437" s="1" t="s">
        <v>3586</v>
      </c>
      <c r="M1437" s="1" t="s">
        <v>6207</v>
      </c>
      <c r="N1437" s="1" t="s">
        <v>66</v>
      </c>
      <c r="O1437" s="1" t="s">
        <v>847</v>
      </c>
      <c r="P1437" s="1" t="s">
        <v>420</v>
      </c>
      <c r="Q1437" s="1" t="s">
        <v>81</v>
      </c>
      <c r="R1437" s="1" t="s">
        <v>1147</v>
      </c>
      <c r="S1437" s="1" t="str">
        <f t="shared" si="45"/>
        <v>POMA HUANCA, YUDITH</v>
      </c>
      <c r="T1437" s="1" t="s">
        <v>849</v>
      </c>
      <c r="U1437" s="1" t="s">
        <v>850</v>
      </c>
      <c r="V1437" s="1" t="s">
        <v>52</v>
      </c>
      <c r="W1437" s="1" t="s">
        <v>276</v>
      </c>
      <c r="X1437" s="3">
        <v>34325</v>
      </c>
      <c r="Y1437" s="1" t="s">
        <v>6953</v>
      </c>
      <c r="Z1437" s="3">
        <v>42893</v>
      </c>
      <c r="AA1437" s="3">
        <v>42978</v>
      </c>
      <c r="AB1437" s="1" t="s">
        <v>852</v>
      </c>
      <c r="AC1437" s="1" t="s">
        <v>853</v>
      </c>
      <c r="AD1437" s="1" t="s">
        <v>43</v>
      </c>
    </row>
    <row r="1438" spans="1:30" x14ac:dyDescent="0.2">
      <c r="A1438" s="1" t="str">
        <f t="shared" si="44"/>
        <v>21C000113807</v>
      </c>
      <c r="B1438" s="1" t="s">
        <v>425</v>
      </c>
      <c r="C1438" s="1" t="s">
        <v>29</v>
      </c>
      <c r="D1438" s="1" t="s">
        <v>30</v>
      </c>
      <c r="E1438" s="1" t="s">
        <v>426</v>
      </c>
      <c r="F1438" s="1" t="s">
        <v>6817</v>
      </c>
      <c r="G1438" s="1" t="s">
        <v>6818</v>
      </c>
      <c r="H1438" s="1" t="s">
        <v>1183</v>
      </c>
      <c r="I1438" s="1" t="s">
        <v>6819</v>
      </c>
      <c r="J1438" s="1" t="s">
        <v>6954</v>
      </c>
      <c r="K1438" s="1" t="s">
        <v>846</v>
      </c>
      <c r="L1438" s="1" t="s">
        <v>3586</v>
      </c>
      <c r="M1438" s="1" t="s">
        <v>3607</v>
      </c>
      <c r="N1438" s="1" t="s">
        <v>66</v>
      </c>
      <c r="O1438" s="1" t="s">
        <v>847</v>
      </c>
      <c r="P1438" s="1" t="s">
        <v>806</v>
      </c>
      <c r="Q1438" s="1" t="s">
        <v>133</v>
      </c>
      <c r="R1438" s="1" t="s">
        <v>6955</v>
      </c>
      <c r="S1438" s="1" t="str">
        <f t="shared" si="45"/>
        <v>QUILLI YAPURASI, GIL ABOD</v>
      </c>
      <c r="T1438" s="1" t="s">
        <v>849</v>
      </c>
      <c r="U1438" s="1" t="s">
        <v>850</v>
      </c>
      <c r="V1438" s="1" t="s">
        <v>52</v>
      </c>
      <c r="W1438" s="1" t="s">
        <v>276</v>
      </c>
      <c r="X1438" s="3">
        <v>26556</v>
      </c>
      <c r="Y1438" s="1" t="s">
        <v>6956</v>
      </c>
      <c r="Z1438" s="3">
        <v>42736</v>
      </c>
      <c r="AA1438" s="3">
        <v>42855</v>
      </c>
      <c r="AB1438" s="1" t="s">
        <v>852</v>
      </c>
      <c r="AC1438" s="1" t="s">
        <v>853</v>
      </c>
      <c r="AD1438" s="1" t="s">
        <v>43</v>
      </c>
    </row>
    <row r="1439" spans="1:30" x14ac:dyDescent="0.2">
      <c r="A1439" s="1" t="str">
        <f t="shared" si="44"/>
        <v>21C000113828</v>
      </c>
      <c r="B1439" s="1" t="s">
        <v>425</v>
      </c>
      <c r="C1439" s="1" t="s">
        <v>29</v>
      </c>
      <c r="D1439" s="1" t="s">
        <v>30</v>
      </c>
      <c r="E1439" s="1" t="s">
        <v>426</v>
      </c>
      <c r="F1439" s="1" t="s">
        <v>6817</v>
      </c>
      <c r="G1439" s="1" t="s">
        <v>6818</v>
      </c>
      <c r="H1439" s="1" t="s">
        <v>1183</v>
      </c>
      <c r="I1439" s="1" t="s">
        <v>6819</v>
      </c>
      <c r="J1439" s="1" t="s">
        <v>6957</v>
      </c>
      <c r="K1439" s="1" t="s">
        <v>846</v>
      </c>
      <c r="L1439" s="1" t="s">
        <v>3586</v>
      </c>
      <c r="M1439" s="1" t="s">
        <v>3607</v>
      </c>
      <c r="N1439" s="1" t="s">
        <v>66</v>
      </c>
      <c r="O1439" s="1" t="s">
        <v>847</v>
      </c>
      <c r="P1439" s="1" t="s">
        <v>198</v>
      </c>
      <c r="Q1439" s="1" t="s">
        <v>117</v>
      </c>
      <c r="R1439" s="1" t="s">
        <v>483</v>
      </c>
      <c r="S1439" s="1" t="str">
        <f t="shared" si="45"/>
        <v>PANCA RUELAS, JOSE</v>
      </c>
      <c r="T1439" s="1" t="s">
        <v>849</v>
      </c>
      <c r="U1439" s="1" t="s">
        <v>850</v>
      </c>
      <c r="V1439" s="1" t="s">
        <v>52</v>
      </c>
      <c r="W1439" s="1" t="s">
        <v>276</v>
      </c>
      <c r="X1439" s="3">
        <v>31595</v>
      </c>
      <c r="Y1439" s="1" t="s">
        <v>6958</v>
      </c>
      <c r="Z1439" s="3">
        <v>42976</v>
      </c>
      <c r="AA1439" s="3">
        <v>43069</v>
      </c>
      <c r="AB1439" s="1" t="s">
        <v>852</v>
      </c>
      <c r="AC1439" s="1" t="s">
        <v>853</v>
      </c>
      <c r="AD1439" s="1" t="s">
        <v>43</v>
      </c>
    </row>
    <row r="1440" spans="1:30" x14ac:dyDescent="0.2">
      <c r="A1440" s="1" t="str">
        <f t="shared" si="44"/>
        <v>21C000113849</v>
      </c>
      <c r="B1440" s="1" t="s">
        <v>425</v>
      </c>
      <c r="C1440" s="1" t="s">
        <v>29</v>
      </c>
      <c r="D1440" s="1" t="s">
        <v>30</v>
      </c>
      <c r="E1440" s="1" t="s">
        <v>426</v>
      </c>
      <c r="F1440" s="1" t="s">
        <v>6817</v>
      </c>
      <c r="G1440" s="1" t="s">
        <v>6818</v>
      </c>
      <c r="H1440" s="1" t="s">
        <v>1183</v>
      </c>
      <c r="I1440" s="1" t="s">
        <v>6819</v>
      </c>
      <c r="J1440" s="1" t="s">
        <v>6959</v>
      </c>
      <c r="K1440" s="1" t="s">
        <v>846</v>
      </c>
      <c r="L1440" s="1" t="s">
        <v>3586</v>
      </c>
      <c r="M1440" s="1" t="s">
        <v>3607</v>
      </c>
      <c r="N1440" s="1" t="s">
        <v>66</v>
      </c>
      <c r="O1440" s="1" t="s">
        <v>847</v>
      </c>
      <c r="P1440" s="1" t="s">
        <v>197</v>
      </c>
      <c r="Q1440" s="1" t="s">
        <v>85</v>
      </c>
      <c r="R1440" s="1" t="s">
        <v>432</v>
      </c>
      <c r="S1440" s="1" t="str">
        <f t="shared" si="45"/>
        <v>ESCARCENA PINEDA, JOSE ANTONIO</v>
      </c>
      <c r="T1440" s="1" t="s">
        <v>849</v>
      </c>
      <c r="U1440" s="1" t="s">
        <v>850</v>
      </c>
      <c r="V1440" s="1" t="s">
        <v>52</v>
      </c>
      <c r="W1440" s="1" t="s">
        <v>276</v>
      </c>
      <c r="X1440" s="3">
        <v>30670</v>
      </c>
      <c r="Y1440" s="1" t="s">
        <v>6960</v>
      </c>
      <c r="Z1440" s="3">
        <v>42736</v>
      </c>
      <c r="AA1440" s="3">
        <v>42855</v>
      </c>
      <c r="AB1440" s="1" t="s">
        <v>852</v>
      </c>
      <c r="AC1440" s="1" t="s">
        <v>853</v>
      </c>
      <c r="AD1440" s="1" t="s">
        <v>43</v>
      </c>
    </row>
    <row r="1441" spans="1:30" x14ac:dyDescent="0.2">
      <c r="A1441" s="1" t="str">
        <f t="shared" si="44"/>
        <v>1114214911E2</v>
      </c>
      <c r="B1441" s="1" t="s">
        <v>425</v>
      </c>
      <c r="C1441" s="1" t="s">
        <v>29</v>
      </c>
      <c r="D1441" s="1" t="s">
        <v>30</v>
      </c>
      <c r="E1441" s="1" t="s">
        <v>426</v>
      </c>
      <c r="F1441" s="1" t="s">
        <v>6961</v>
      </c>
      <c r="G1441" s="1" t="s">
        <v>6962</v>
      </c>
      <c r="H1441" s="1" t="s">
        <v>1183</v>
      </c>
      <c r="I1441" s="1" t="s">
        <v>6963</v>
      </c>
      <c r="J1441" s="1" t="s">
        <v>6964</v>
      </c>
      <c r="K1441" s="1" t="s">
        <v>32</v>
      </c>
      <c r="L1441" s="1" t="s">
        <v>33</v>
      </c>
      <c r="M1441" s="1" t="s">
        <v>34</v>
      </c>
      <c r="N1441" s="1" t="s">
        <v>35</v>
      </c>
      <c r="O1441" s="1" t="s">
        <v>6965</v>
      </c>
      <c r="P1441" s="1" t="s">
        <v>188</v>
      </c>
      <c r="Q1441" s="1" t="s">
        <v>61</v>
      </c>
      <c r="R1441" s="1" t="s">
        <v>6966</v>
      </c>
      <c r="S1441" s="1" t="str">
        <f t="shared" si="45"/>
        <v>TITO VILCA, VICTOR RENE</v>
      </c>
      <c r="T1441" s="1" t="s">
        <v>63</v>
      </c>
      <c r="U1441" s="1" t="s">
        <v>39</v>
      </c>
      <c r="V1441" s="1" t="s">
        <v>112</v>
      </c>
      <c r="W1441" s="1" t="s">
        <v>6967</v>
      </c>
      <c r="X1441" s="3">
        <v>24541</v>
      </c>
      <c r="Y1441" s="1" t="s">
        <v>6968</v>
      </c>
      <c r="Z1441" s="3">
        <v>42064</v>
      </c>
      <c r="AA1441" s="3">
        <v>43524</v>
      </c>
      <c r="AB1441" s="1" t="s">
        <v>41</v>
      </c>
      <c r="AC1441" s="1" t="s">
        <v>42</v>
      </c>
      <c r="AD1441" s="1" t="s">
        <v>43</v>
      </c>
    </row>
    <row r="1442" spans="1:30" x14ac:dyDescent="0.2">
      <c r="A1442" s="1" t="str">
        <f t="shared" si="44"/>
        <v>1101118411E4</v>
      </c>
      <c r="B1442" s="1" t="s">
        <v>425</v>
      </c>
      <c r="C1442" s="1" t="s">
        <v>29</v>
      </c>
      <c r="D1442" s="1" t="s">
        <v>30</v>
      </c>
      <c r="E1442" s="1" t="s">
        <v>426</v>
      </c>
      <c r="F1442" s="1" t="s">
        <v>6961</v>
      </c>
      <c r="G1442" s="1" t="s">
        <v>6962</v>
      </c>
      <c r="H1442" s="1" t="s">
        <v>1183</v>
      </c>
      <c r="I1442" s="1" t="s">
        <v>6963</v>
      </c>
      <c r="J1442" s="1" t="s">
        <v>6969</v>
      </c>
      <c r="K1442" s="1" t="s">
        <v>32</v>
      </c>
      <c r="L1442" s="1" t="s">
        <v>32</v>
      </c>
      <c r="M1442" s="1" t="s">
        <v>45</v>
      </c>
      <c r="N1442" s="1" t="s">
        <v>46</v>
      </c>
      <c r="O1442" s="1" t="s">
        <v>6970</v>
      </c>
      <c r="P1442" s="1" t="s">
        <v>291</v>
      </c>
      <c r="Q1442" s="1" t="s">
        <v>152</v>
      </c>
      <c r="R1442" s="1" t="s">
        <v>195</v>
      </c>
      <c r="S1442" s="1" t="str">
        <f t="shared" si="45"/>
        <v>CUTIPA LLANQUE, ELIZABETH</v>
      </c>
      <c r="T1442" s="1" t="s">
        <v>55</v>
      </c>
      <c r="U1442" s="1" t="s">
        <v>51</v>
      </c>
      <c r="V1442" s="1" t="s">
        <v>52</v>
      </c>
      <c r="W1442" s="1" t="s">
        <v>6971</v>
      </c>
      <c r="X1442" s="3">
        <v>23148</v>
      </c>
      <c r="Y1442" s="1" t="s">
        <v>6972</v>
      </c>
      <c r="Z1442" s="3">
        <v>42430</v>
      </c>
      <c r="AB1442" s="1" t="s">
        <v>41</v>
      </c>
      <c r="AC1442" s="1" t="s">
        <v>42</v>
      </c>
      <c r="AD1442" s="1" t="s">
        <v>43</v>
      </c>
    </row>
    <row r="1443" spans="1:30" x14ac:dyDescent="0.2">
      <c r="A1443" s="1" t="str">
        <f t="shared" si="44"/>
        <v>1114214911E3</v>
      </c>
      <c r="B1443" s="1" t="s">
        <v>425</v>
      </c>
      <c r="C1443" s="1" t="s">
        <v>29</v>
      </c>
      <c r="D1443" s="1" t="s">
        <v>30</v>
      </c>
      <c r="E1443" s="1" t="s">
        <v>426</v>
      </c>
      <c r="F1443" s="1" t="s">
        <v>6961</v>
      </c>
      <c r="G1443" s="1" t="s">
        <v>6962</v>
      </c>
      <c r="H1443" s="1" t="s">
        <v>1183</v>
      </c>
      <c r="I1443" s="1" t="s">
        <v>6963</v>
      </c>
      <c r="J1443" s="1" t="s">
        <v>6973</v>
      </c>
      <c r="K1443" s="1" t="s">
        <v>32</v>
      </c>
      <c r="L1443" s="1" t="s">
        <v>32</v>
      </c>
      <c r="M1443" s="1" t="s">
        <v>45</v>
      </c>
      <c r="N1443" s="1" t="s">
        <v>66</v>
      </c>
      <c r="O1443" s="1" t="s">
        <v>6974</v>
      </c>
      <c r="P1443" s="1" t="s">
        <v>843</v>
      </c>
      <c r="Q1443" s="1" t="s">
        <v>153</v>
      </c>
      <c r="R1443" s="1" t="s">
        <v>6975</v>
      </c>
      <c r="S1443" s="1" t="str">
        <f t="shared" si="45"/>
        <v>OCHOA HUAYNA, MARY INES</v>
      </c>
      <c r="T1443" s="1" t="s">
        <v>69</v>
      </c>
      <c r="U1443" s="1" t="s">
        <v>51</v>
      </c>
      <c r="V1443" s="1" t="s">
        <v>52</v>
      </c>
      <c r="W1443" s="1" t="s">
        <v>6976</v>
      </c>
      <c r="X1443" s="3">
        <v>29771</v>
      </c>
      <c r="Y1443" s="1" t="s">
        <v>6977</v>
      </c>
      <c r="Z1443" s="3">
        <v>42795</v>
      </c>
      <c r="AA1443" s="3">
        <v>43100</v>
      </c>
      <c r="AB1443" s="1" t="s">
        <v>41</v>
      </c>
      <c r="AC1443" s="1" t="s">
        <v>71</v>
      </c>
      <c r="AD1443" s="1" t="s">
        <v>43</v>
      </c>
    </row>
    <row r="1444" spans="1:30" x14ac:dyDescent="0.2">
      <c r="A1444" s="1" t="str">
        <f t="shared" si="44"/>
        <v>1114214911E4</v>
      </c>
      <c r="B1444" s="1" t="s">
        <v>425</v>
      </c>
      <c r="C1444" s="1" t="s">
        <v>29</v>
      </c>
      <c r="D1444" s="1" t="s">
        <v>30</v>
      </c>
      <c r="E1444" s="1" t="s">
        <v>426</v>
      </c>
      <c r="F1444" s="1" t="s">
        <v>6961</v>
      </c>
      <c r="G1444" s="1" t="s">
        <v>6962</v>
      </c>
      <c r="H1444" s="1" t="s">
        <v>1183</v>
      </c>
      <c r="I1444" s="1" t="s">
        <v>6963</v>
      </c>
      <c r="J1444" s="1" t="s">
        <v>6978</v>
      </c>
      <c r="K1444" s="1" t="s">
        <v>32</v>
      </c>
      <c r="L1444" s="1" t="s">
        <v>32</v>
      </c>
      <c r="M1444" s="1" t="s">
        <v>45</v>
      </c>
      <c r="N1444" s="1" t="s">
        <v>66</v>
      </c>
      <c r="O1444" s="1" t="s">
        <v>6979</v>
      </c>
      <c r="P1444" s="1" t="s">
        <v>82</v>
      </c>
      <c r="Q1444" s="1" t="s">
        <v>105</v>
      </c>
      <c r="R1444" s="1" t="s">
        <v>6980</v>
      </c>
      <c r="S1444" s="1" t="str">
        <f t="shared" si="45"/>
        <v>QUISPE COLQUE, JESUSA AMELIA</v>
      </c>
      <c r="T1444" s="1" t="s">
        <v>69</v>
      </c>
      <c r="U1444" s="1" t="s">
        <v>51</v>
      </c>
      <c r="V1444" s="1" t="s">
        <v>52</v>
      </c>
      <c r="W1444" s="1" t="s">
        <v>6981</v>
      </c>
      <c r="X1444" s="3">
        <v>24030</v>
      </c>
      <c r="Y1444" s="1" t="s">
        <v>6982</v>
      </c>
      <c r="Z1444" s="3">
        <v>42795</v>
      </c>
      <c r="AA1444" s="3">
        <v>43100</v>
      </c>
      <c r="AB1444" s="1" t="s">
        <v>41</v>
      </c>
      <c r="AC1444" s="1" t="s">
        <v>71</v>
      </c>
      <c r="AD1444" s="1" t="s">
        <v>43</v>
      </c>
    </row>
    <row r="1445" spans="1:30" x14ac:dyDescent="0.2">
      <c r="A1445" s="1" t="str">
        <f t="shared" si="44"/>
        <v>1114214911E5</v>
      </c>
      <c r="B1445" s="1" t="s">
        <v>425</v>
      </c>
      <c r="C1445" s="1" t="s">
        <v>29</v>
      </c>
      <c r="D1445" s="1" t="s">
        <v>30</v>
      </c>
      <c r="E1445" s="1" t="s">
        <v>426</v>
      </c>
      <c r="F1445" s="1" t="s">
        <v>6961</v>
      </c>
      <c r="G1445" s="1" t="s">
        <v>6962</v>
      </c>
      <c r="H1445" s="1" t="s">
        <v>1183</v>
      </c>
      <c r="I1445" s="1" t="s">
        <v>6963</v>
      </c>
      <c r="J1445" s="1" t="s">
        <v>6983</v>
      </c>
      <c r="K1445" s="1" t="s">
        <v>32</v>
      </c>
      <c r="L1445" s="1" t="s">
        <v>32</v>
      </c>
      <c r="M1445" s="1" t="s">
        <v>45</v>
      </c>
      <c r="N1445" s="1" t="s">
        <v>66</v>
      </c>
      <c r="O1445" s="1" t="s">
        <v>6984</v>
      </c>
      <c r="P1445" s="1" t="s">
        <v>2033</v>
      </c>
      <c r="Q1445" s="1" t="s">
        <v>64</v>
      </c>
      <c r="R1445" s="1" t="s">
        <v>6985</v>
      </c>
      <c r="S1445" s="1" t="str">
        <f t="shared" si="45"/>
        <v>BARRAZA GALLEGOS, MERY NELY</v>
      </c>
      <c r="T1445" s="1" t="s">
        <v>69</v>
      </c>
      <c r="U1445" s="1" t="s">
        <v>860</v>
      </c>
      <c r="V1445" s="1" t="s">
        <v>52</v>
      </c>
      <c r="W1445" s="1" t="s">
        <v>6986</v>
      </c>
      <c r="X1445" s="3">
        <v>29484</v>
      </c>
      <c r="Y1445" s="1" t="s">
        <v>6987</v>
      </c>
      <c r="Z1445" s="3">
        <v>42795</v>
      </c>
      <c r="AA1445" s="3">
        <v>43100</v>
      </c>
      <c r="AB1445" s="1" t="s">
        <v>324</v>
      </c>
      <c r="AC1445" s="1" t="s">
        <v>71</v>
      </c>
      <c r="AD1445" s="1" t="s">
        <v>43</v>
      </c>
    </row>
    <row r="1446" spans="1:30" x14ac:dyDescent="0.2">
      <c r="A1446" s="1" t="str">
        <f t="shared" si="44"/>
        <v>1114214911E5</v>
      </c>
      <c r="B1446" s="1" t="s">
        <v>425</v>
      </c>
      <c r="C1446" s="1" t="s">
        <v>29</v>
      </c>
      <c r="D1446" s="1" t="s">
        <v>30</v>
      </c>
      <c r="E1446" s="1" t="s">
        <v>426</v>
      </c>
      <c r="F1446" s="1" t="s">
        <v>6961</v>
      </c>
      <c r="G1446" s="1" t="s">
        <v>6962</v>
      </c>
      <c r="H1446" s="1" t="s">
        <v>1183</v>
      </c>
      <c r="I1446" s="1" t="s">
        <v>6963</v>
      </c>
      <c r="J1446" s="1" t="s">
        <v>6983</v>
      </c>
      <c r="K1446" s="1" t="s">
        <v>32</v>
      </c>
      <c r="L1446" s="1" t="s">
        <v>32</v>
      </c>
      <c r="M1446" s="1" t="s">
        <v>3690</v>
      </c>
      <c r="N1446" s="1" t="s">
        <v>46</v>
      </c>
      <c r="O1446" s="1" t="s">
        <v>6988</v>
      </c>
      <c r="P1446" s="1" t="s">
        <v>343</v>
      </c>
      <c r="Q1446" s="1" t="s">
        <v>6989</v>
      </c>
      <c r="R1446" s="1" t="s">
        <v>6990</v>
      </c>
      <c r="S1446" s="1" t="str">
        <f t="shared" si="45"/>
        <v>VARGAS APANCHO, GHERVER OLGER</v>
      </c>
      <c r="T1446" s="1" t="s">
        <v>55</v>
      </c>
      <c r="U1446" s="1" t="s">
        <v>51</v>
      </c>
      <c r="V1446" s="1" t="s">
        <v>3691</v>
      </c>
      <c r="W1446" s="1" t="s">
        <v>6991</v>
      </c>
      <c r="X1446" s="3">
        <v>28889</v>
      </c>
      <c r="Y1446" s="1" t="s">
        <v>6992</v>
      </c>
      <c r="Z1446" s="3">
        <v>42795</v>
      </c>
      <c r="AA1446" s="3">
        <v>43100</v>
      </c>
      <c r="AB1446" s="1" t="s">
        <v>41</v>
      </c>
      <c r="AC1446" s="1" t="s">
        <v>42</v>
      </c>
      <c r="AD1446" s="1" t="s">
        <v>43</v>
      </c>
    </row>
    <row r="1447" spans="1:30" x14ac:dyDescent="0.2">
      <c r="A1447" s="1" t="str">
        <f t="shared" si="44"/>
        <v>1114214911E6</v>
      </c>
      <c r="B1447" s="1" t="s">
        <v>425</v>
      </c>
      <c r="C1447" s="1" t="s">
        <v>29</v>
      </c>
      <c r="D1447" s="1" t="s">
        <v>30</v>
      </c>
      <c r="E1447" s="1" t="s">
        <v>426</v>
      </c>
      <c r="F1447" s="1" t="s">
        <v>6961</v>
      </c>
      <c r="G1447" s="1" t="s">
        <v>6962</v>
      </c>
      <c r="H1447" s="1" t="s">
        <v>1183</v>
      </c>
      <c r="I1447" s="1" t="s">
        <v>6963</v>
      </c>
      <c r="J1447" s="1" t="s">
        <v>6993</v>
      </c>
      <c r="K1447" s="1" t="s">
        <v>32</v>
      </c>
      <c r="L1447" s="1" t="s">
        <v>32</v>
      </c>
      <c r="M1447" s="1" t="s">
        <v>45</v>
      </c>
      <c r="N1447" s="1" t="s">
        <v>46</v>
      </c>
      <c r="O1447" s="1" t="s">
        <v>6994</v>
      </c>
      <c r="P1447" s="1" t="s">
        <v>1049</v>
      </c>
      <c r="Q1447" s="1" t="s">
        <v>927</v>
      </c>
      <c r="R1447" s="1" t="s">
        <v>6995</v>
      </c>
      <c r="S1447" s="1" t="str">
        <f t="shared" si="45"/>
        <v>PHALA HUANACUNI, ELISEO ROLANDO</v>
      </c>
      <c r="T1447" s="1" t="s">
        <v>69</v>
      </c>
      <c r="U1447" s="1" t="s">
        <v>51</v>
      </c>
      <c r="V1447" s="1" t="s">
        <v>52</v>
      </c>
      <c r="W1447" s="1" t="s">
        <v>6996</v>
      </c>
      <c r="X1447" s="3">
        <v>26434</v>
      </c>
      <c r="Y1447" s="1" t="s">
        <v>6997</v>
      </c>
      <c r="Z1447" s="3">
        <v>42795</v>
      </c>
      <c r="AB1447" s="1" t="s">
        <v>41</v>
      </c>
      <c r="AC1447" s="1" t="s">
        <v>42</v>
      </c>
      <c r="AD1447" s="1" t="s">
        <v>43</v>
      </c>
    </row>
    <row r="1448" spans="1:30" x14ac:dyDescent="0.2">
      <c r="A1448" s="1" t="str">
        <f t="shared" si="44"/>
        <v>1114214911E7</v>
      </c>
      <c r="B1448" s="1" t="s">
        <v>425</v>
      </c>
      <c r="C1448" s="1" t="s">
        <v>29</v>
      </c>
      <c r="D1448" s="1" t="s">
        <v>30</v>
      </c>
      <c r="E1448" s="1" t="s">
        <v>426</v>
      </c>
      <c r="F1448" s="1" t="s">
        <v>6961</v>
      </c>
      <c r="G1448" s="1" t="s">
        <v>6962</v>
      </c>
      <c r="H1448" s="1" t="s">
        <v>1183</v>
      </c>
      <c r="I1448" s="1" t="s">
        <v>6963</v>
      </c>
      <c r="J1448" s="1" t="s">
        <v>6998</v>
      </c>
      <c r="K1448" s="1" t="s">
        <v>32</v>
      </c>
      <c r="L1448" s="1" t="s">
        <v>32</v>
      </c>
      <c r="M1448" s="1" t="s">
        <v>45</v>
      </c>
      <c r="N1448" s="1" t="s">
        <v>46</v>
      </c>
      <c r="O1448" s="1" t="s">
        <v>6999</v>
      </c>
      <c r="P1448" s="1" t="s">
        <v>1002</v>
      </c>
      <c r="Q1448" s="1" t="s">
        <v>7000</v>
      </c>
      <c r="R1448" s="1" t="s">
        <v>955</v>
      </c>
      <c r="S1448" s="1" t="str">
        <f t="shared" si="45"/>
        <v>PAYE CAYRA, FRANCISCO</v>
      </c>
      <c r="T1448" s="1" t="s">
        <v>69</v>
      </c>
      <c r="U1448" s="1" t="s">
        <v>51</v>
      </c>
      <c r="V1448" s="1" t="s">
        <v>52</v>
      </c>
      <c r="W1448" s="1" t="s">
        <v>7001</v>
      </c>
      <c r="X1448" s="3">
        <v>22798</v>
      </c>
      <c r="Y1448" s="1" t="s">
        <v>7002</v>
      </c>
      <c r="Z1448" s="3">
        <v>42430</v>
      </c>
      <c r="AB1448" s="1" t="s">
        <v>41</v>
      </c>
      <c r="AC1448" s="1" t="s">
        <v>42</v>
      </c>
      <c r="AD1448" s="1" t="s">
        <v>43</v>
      </c>
    </row>
    <row r="1449" spans="1:30" x14ac:dyDescent="0.2">
      <c r="A1449" s="1" t="str">
        <f t="shared" si="44"/>
        <v>1114214911E9</v>
      </c>
      <c r="B1449" s="1" t="s">
        <v>425</v>
      </c>
      <c r="C1449" s="1" t="s">
        <v>29</v>
      </c>
      <c r="D1449" s="1" t="s">
        <v>30</v>
      </c>
      <c r="E1449" s="1" t="s">
        <v>426</v>
      </c>
      <c r="F1449" s="1" t="s">
        <v>6961</v>
      </c>
      <c r="G1449" s="1" t="s">
        <v>6962</v>
      </c>
      <c r="H1449" s="1" t="s">
        <v>1183</v>
      </c>
      <c r="I1449" s="1" t="s">
        <v>6963</v>
      </c>
      <c r="J1449" s="1" t="s">
        <v>7003</v>
      </c>
      <c r="K1449" s="1" t="s">
        <v>32</v>
      </c>
      <c r="L1449" s="1" t="s">
        <v>32</v>
      </c>
      <c r="M1449" s="1" t="s">
        <v>45</v>
      </c>
      <c r="N1449" s="1" t="s">
        <v>46</v>
      </c>
      <c r="O1449" s="1" t="s">
        <v>7004</v>
      </c>
      <c r="P1449" s="1" t="s">
        <v>320</v>
      </c>
      <c r="Q1449" s="1" t="s">
        <v>374</v>
      </c>
      <c r="R1449" s="1" t="s">
        <v>7005</v>
      </c>
      <c r="S1449" s="1" t="str">
        <f t="shared" si="45"/>
        <v>AGUILAR DIAZ, ROGER ARTURO</v>
      </c>
      <c r="T1449" s="1" t="s">
        <v>55</v>
      </c>
      <c r="U1449" s="1" t="s">
        <v>51</v>
      </c>
      <c r="V1449" s="1" t="s">
        <v>52</v>
      </c>
      <c r="W1449" s="1" t="s">
        <v>7006</v>
      </c>
      <c r="X1449" s="3">
        <v>30940</v>
      </c>
      <c r="Y1449" s="1" t="s">
        <v>7007</v>
      </c>
      <c r="Z1449" s="3">
        <v>42430</v>
      </c>
      <c r="AB1449" s="1" t="s">
        <v>41</v>
      </c>
      <c r="AC1449" s="1" t="s">
        <v>42</v>
      </c>
      <c r="AD1449" s="1" t="s">
        <v>43</v>
      </c>
    </row>
    <row r="1450" spans="1:30" x14ac:dyDescent="0.2">
      <c r="A1450" s="1" t="str">
        <f t="shared" si="44"/>
        <v>1114214921E2</v>
      </c>
      <c r="B1450" s="1" t="s">
        <v>425</v>
      </c>
      <c r="C1450" s="1" t="s">
        <v>29</v>
      </c>
      <c r="D1450" s="1" t="s">
        <v>30</v>
      </c>
      <c r="E1450" s="1" t="s">
        <v>426</v>
      </c>
      <c r="F1450" s="1" t="s">
        <v>6961</v>
      </c>
      <c r="G1450" s="1" t="s">
        <v>6962</v>
      </c>
      <c r="H1450" s="1" t="s">
        <v>1183</v>
      </c>
      <c r="I1450" s="1" t="s">
        <v>6963</v>
      </c>
      <c r="J1450" s="1" t="s">
        <v>7008</v>
      </c>
      <c r="K1450" s="1" t="s">
        <v>32</v>
      </c>
      <c r="L1450" s="1" t="s">
        <v>32</v>
      </c>
      <c r="M1450" s="1" t="s">
        <v>3878</v>
      </c>
      <c r="N1450" s="1" t="s">
        <v>46</v>
      </c>
      <c r="O1450" s="1" t="s">
        <v>7009</v>
      </c>
      <c r="P1450" s="1" t="s">
        <v>176</v>
      </c>
      <c r="Q1450" s="1" t="s">
        <v>82</v>
      </c>
      <c r="R1450" s="1" t="s">
        <v>2847</v>
      </c>
      <c r="S1450" s="1" t="str">
        <f t="shared" si="45"/>
        <v>GALINDO QUISPE, RODOLFO</v>
      </c>
      <c r="T1450" s="1" t="s">
        <v>55</v>
      </c>
      <c r="U1450" s="1" t="s">
        <v>51</v>
      </c>
      <c r="V1450" s="1" t="s">
        <v>3881</v>
      </c>
      <c r="W1450" s="1" t="s">
        <v>7010</v>
      </c>
      <c r="X1450" s="3">
        <v>26040</v>
      </c>
      <c r="Y1450" s="1" t="s">
        <v>7011</v>
      </c>
      <c r="Z1450" s="3">
        <v>42795</v>
      </c>
      <c r="AA1450" s="3">
        <v>43100</v>
      </c>
      <c r="AB1450" s="1" t="s">
        <v>41</v>
      </c>
      <c r="AC1450" s="1" t="s">
        <v>42</v>
      </c>
      <c r="AD1450" s="1" t="s">
        <v>43</v>
      </c>
    </row>
    <row r="1451" spans="1:30" x14ac:dyDescent="0.2">
      <c r="A1451" s="1" t="str">
        <f t="shared" si="44"/>
        <v>1114214921E2</v>
      </c>
      <c r="B1451" s="1" t="s">
        <v>425</v>
      </c>
      <c r="C1451" s="1" t="s">
        <v>29</v>
      </c>
      <c r="D1451" s="1" t="s">
        <v>30</v>
      </c>
      <c r="E1451" s="1" t="s">
        <v>426</v>
      </c>
      <c r="F1451" s="1" t="s">
        <v>6961</v>
      </c>
      <c r="G1451" s="1" t="s">
        <v>6962</v>
      </c>
      <c r="H1451" s="1" t="s">
        <v>1183</v>
      </c>
      <c r="I1451" s="1" t="s">
        <v>6963</v>
      </c>
      <c r="J1451" s="1" t="s">
        <v>7008</v>
      </c>
      <c r="K1451" s="1" t="s">
        <v>32</v>
      </c>
      <c r="L1451" s="1" t="s">
        <v>32</v>
      </c>
      <c r="M1451" s="1" t="s">
        <v>45</v>
      </c>
      <c r="N1451" s="1" t="s">
        <v>66</v>
      </c>
      <c r="O1451" s="1" t="s">
        <v>7012</v>
      </c>
      <c r="P1451" s="1" t="s">
        <v>905</v>
      </c>
      <c r="Q1451" s="1" t="s">
        <v>82</v>
      </c>
      <c r="R1451" s="1" t="s">
        <v>745</v>
      </c>
      <c r="S1451" s="1" t="str">
        <f t="shared" si="45"/>
        <v>QUIÑONEZ QUISPE, VIDAL</v>
      </c>
      <c r="T1451" s="1" t="s">
        <v>69</v>
      </c>
      <c r="U1451" s="1" t="s">
        <v>860</v>
      </c>
      <c r="V1451" s="1" t="s">
        <v>52</v>
      </c>
      <c r="W1451" s="1" t="s">
        <v>7013</v>
      </c>
      <c r="X1451" s="3">
        <v>29386</v>
      </c>
      <c r="Y1451" s="1" t="s">
        <v>7014</v>
      </c>
      <c r="Z1451" s="3">
        <v>42795</v>
      </c>
      <c r="AA1451" s="3">
        <v>43100</v>
      </c>
      <c r="AB1451" s="1" t="s">
        <v>324</v>
      </c>
      <c r="AC1451" s="1" t="s">
        <v>71</v>
      </c>
      <c r="AD1451" s="1" t="s">
        <v>43</v>
      </c>
    </row>
    <row r="1452" spans="1:30" x14ac:dyDescent="0.2">
      <c r="A1452" s="1" t="str">
        <f t="shared" si="44"/>
        <v>1132113321E8</v>
      </c>
      <c r="B1452" s="1" t="s">
        <v>425</v>
      </c>
      <c r="C1452" s="1" t="s">
        <v>29</v>
      </c>
      <c r="D1452" s="1" t="s">
        <v>30</v>
      </c>
      <c r="E1452" s="1" t="s">
        <v>426</v>
      </c>
      <c r="F1452" s="1" t="s">
        <v>6961</v>
      </c>
      <c r="G1452" s="1" t="s">
        <v>6962</v>
      </c>
      <c r="H1452" s="1" t="s">
        <v>1183</v>
      </c>
      <c r="I1452" s="1" t="s">
        <v>6963</v>
      </c>
      <c r="J1452" s="1" t="s">
        <v>7015</v>
      </c>
      <c r="K1452" s="1" t="s">
        <v>32</v>
      </c>
      <c r="L1452" s="1" t="s">
        <v>32</v>
      </c>
      <c r="M1452" s="1" t="s">
        <v>45</v>
      </c>
      <c r="N1452" s="1" t="s">
        <v>46</v>
      </c>
      <c r="O1452" s="1" t="s">
        <v>7016</v>
      </c>
      <c r="P1452" s="1" t="s">
        <v>7017</v>
      </c>
      <c r="Q1452" s="1" t="s">
        <v>1102</v>
      </c>
      <c r="R1452" s="1" t="s">
        <v>5115</v>
      </c>
      <c r="S1452" s="1" t="str">
        <f t="shared" si="45"/>
        <v>OCHOCHOQUE YANAPA, SABINO</v>
      </c>
      <c r="T1452" s="1" t="s">
        <v>69</v>
      </c>
      <c r="U1452" s="1" t="s">
        <v>51</v>
      </c>
      <c r="V1452" s="1" t="s">
        <v>52</v>
      </c>
      <c r="W1452" s="1" t="s">
        <v>7018</v>
      </c>
      <c r="X1452" s="3">
        <v>21190</v>
      </c>
      <c r="Y1452" s="1" t="s">
        <v>7019</v>
      </c>
      <c r="Z1452" s="3">
        <v>42430</v>
      </c>
      <c r="AB1452" s="1" t="s">
        <v>41</v>
      </c>
      <c r="AC1452" s="1" t="s">
        <v>42</v>
      </c>
      <c r="AD1452" s="1" t="s">
        <v>43</v>
      </c>
    </row>
    <row r="1453" spans="1:30" x14ac:dyDescent="0.2">
      <c r="A1453" s="1" t="str">
        <f t="shared" si="44"/>
        <v>1159113512E9</v>
      </c>
      <c r="B1453" s="1" t="s">
        <v>425</v>
      </c>
      <c r="C1453" s="1" t="s">
        <v>29</v>
      </c>
      <c r="D1453" s="1" t="s">
        <v>30</v>
      </c>
      <c r="E1453" s="1" t="s">
        <v>426</v>
      </c>
      <c r="F1453" s="1" t="s">
        <v>6961</v>
      </c>
      <c r="G1453" s="1" t="s">
        <v>6962</v>
      </c>
      <c r="H1453" s="1" t="s">
        <v>1183</v>
      </c>
      <c r="I1453" s="1" t="s">
        <v>6963</v>
      </c>
      <c r="J1453" s="1" t="s">
        <v>7020</v>
      </c>
      <c r="K1453" s="1" t="s">
        <v>32</v>
      </c>
      <c r="L1453" s="1" t="s">
        <v>32</v>
      </c>
      <c r="M1453" s="1" t="s">
        <v>45</v>
      </c>
      <c r="N1453" s="1" t="s">
        <v>46</v>
      </c>
      <c r="O1453" s="1" t="s">
        <v>4460</v>
      </c>
      <c r="P1453" s="1" t="s">
        <v>563</v>
      </c>
      <c r="Q1453" s="1" t="s">
        <v>4541</v>
      </c>
      <c r="R1453" s="1" t="s">
        <v>199</v>
      </c>
      <c r="S1453" s="1" t="str">
        <f t="shared" si="45"/>
        <v>MENDIZABAL GIRON, GLADYS</v>
      </c>
      <c r="T1453" s="1" t="s">
        <v>55</v>
      </c>
      <c r="U1453" s="1" t="s">
        <v>51</v>
      </c>
      <c r="V1453" s="1" t="s">
        <v>52</v>
      </c>
      <c r="W1453" s="1" t="s">
        <v>7021</v>
      </c>
      <c r="X1453" s="3">
        <v>21971</v>
      </c>
      <c r="Y1453" s="1" t="s">
        <v>7022</v>
      </c>
      <c r="Z1453" s="3">
        <v>42430</v>
      </c>
      <c r="AB1453" s="1" t="s">
        <v>41</v>
      </c>
      <c r="AC1453" s="1" t="s">
        <v>42</v>
      </c>
      <c r="AD1453" s="1" t="s">
        <v>43</v>
      </c>
    </row>
    <row r="1454" spans="1:30" x14ac:dyDescent="0.2">
      <c r="A1454" s="1" t="str">
        <f t="shared" si="44"/>
        <v>CD0E29700303</v>
      </c>
      <c r="B1454" s="1" t="s">
        <v>425</v>
      </c>
      <c r="C1454" s="1" t="s">
        <v>29</v>
      </c>
      <c r="D1454" s="1" t="s">
        <v>30</v>
      </c>
      <c r="E1454" s="1" t="s">
        <v>426</v>
      </c>
      <c r="F1454" s="1" t="s">
        <v>6961</v>
      </c>
      <c r="G1454" s="1" t="s">
        <v>6962</v>
      </c>
      <c r="H1454" s="1" t="s">
        <v>1183</v>
      </c>
      <c r="I1454" s="1" t="s">
        <v>6963</v>
      </c>
      <c r="J1454" s="1" t="s">
        <v>7023</v>
      </c>
      <c r="K1454" s="1" t="s">
        <v>32</v>
      </c>
      <c r="L1454" s="1" t="s">
        <v>32</v>
      </c>
      <c r="M1454" s="1" t="s">
        <v>45</v>
      </c>
      <c r="N1454" s="1" t="s">
        <v>66</v>
      </c>
      <c r="O1454" s="1" t="s">
        <v>2995</v>
      </c>
      <c r="P1454" s="1" t="s">
        <v>82</v>
      </c>
      <c r="Q1454" s="1" t="s">
        <v>371</v>
      </c>
      <c r="R1454" s="1" t="s">
        <v>7024</v>
      </c>
      <c r="S1454" s="1" t="str">
        <f t="shared" si="45"/>
        <v>QUISPE GUTIERREZ, RICHARD NINO</v>
      </c>
      <c r="T1454" s="1" t="s">
        <v>69</v>
      </c>
      <c r="U1454" s="1" t="s">
        <v>948</v>
      </c>
      <c r="V1454" s="1" t="s">
        <v>52</v>
      </c>
      <c r="W1454" s="1" t="s">
        <v>7025</v>
      </c>
      <c r="X1454" s="3">
        <v>31380</v>
      </c>
      <c r="Y1454" s="1" t="s">
        <v>7026</v>
      </c>
      <c r="Z1454" s="3">
        <v>42795</v>
      </c>
      <c r="AA1454" s="3">
        <v>43100</v>
      </c>
      <c r="AB1454" s="1" t="s">
        <v>3000</v>
      </c>
      <c r="AC1454" s="1" t="s">
        <v>71</v>
      </c>
      <c r="AD1454" s="1" t="s">
        <v>43</v>
      </c>
    </row>
    <row r="1455" spans="1:30" x14ac:dyDescent="0.2">
      <c r="A1455" s="1" t="str">
        <f t="shared" si="44"/>
        <v>CD1E27701313</v>
      </c>
      <c r="B1455" s="1" t="s">
        <v>425</v>
      </c>
      <c r="C1455" s="1" t="s">
        <v>29</v>
      </c>
      <c r="D1455" s="1" t="s">
        <v>30</v>
      </c>
      <c r="E1455" s="1" t="s">
        <v>426</v>
      </c>
      <c r="F1455" s="1" t="s">
        <v>6961</v>
      </c>
      <c r="G1455" s="1" t="s">
        <v>6962</v>
      </c>
      <c r="H1455" s="1" t="s">
        <v>1183</v>
      </c>
      <c r="I1455" s="1" t="s">
        <v>6963</v>
      </c>
      <c r="J1455" s="1" t="s">
        <v>7027</v>
      </c>
      <c r="K1455" s="1" t="s">
        <v>32</v>
      </c>
      <c r="L1455" s="1" t="s">
        <v>32</v>
      </c>
      <c r="M1455" s="1" t="s">
        <v>45</v>
      </c>
      <c r="N1455" s="1" t="s">
        <v>66</v>
      </c>
      <c r="O1455" s="1" t="s">
        <v>2995</v>
      </c>
      <c r="P1455" s="1" t="s">
        <v>7028</v>
      </c>
      <c r="Q1455" s="1" t="s">
        <v>114</v>
      </c>
      <c r="R1455" s="1" t="s">
        <v>7029</v>
      </c>
      <c r="S1455" s="1" t="str">
        <f t="shared" si="45"/>
        <v>PANDIA MAMANI, JAIME DAVID</v>
      </c>
      <c r="T1455" s="1" t="s">
        <v>69</v>
      </c>
      <c r="U1455" s="1" t="s">
        <v>948</v>
      </c>
      <c r="V1455" s="1" t="s">
        <v>52</v>
      </c>
      <c r="W1455" s="1" t="s">
        <v>7030</v>
      </c>
      <c r="X1455" s="3">
        <v>32361</v>
      </c>
      <c r="Y1455" s="1" t="s">
        <v>7031</v>
      </c>
      <c r="Z1455" s="3">
        <v>42795</v>
      </c>
      <c r="AA1455" s="3">
        <v>43100</v>
      </c>
      <c r="AB1455" s="1" t="s">
        <v>3000</v>
      </c>
      <c r="AC1455" s="1" t="s">
        <v>71</v>
      </c>
      <c r="AD1455" s="1" t="s">
        <v>43</v>
      </c>
    </row>
    <row r="1456" spans="1:30" x14ac:dyDescent="0.2">
      <c r="A1456" s="1" t="str">
        <f t="shared" si="44"/>
        <v>CD1E28701313</v>
      </c>
      <c r="B1456" s="1" t="s">
        <v>425</v>
      </c>
      <c r="C1456" s="1" t="s">
        <v>29</v>
      </c>
      <c r="D1456" s="1" t="s">
        <v>30</v>
      </c>
      <c r="E1456" s="1" t="s">
        <v>426</v>
      </c>
      <c r="F1456" s="1" t="s">
        <v>6961</v>
      </c>
      <c r="G1456" s="1" t="s">
        <v>6962</v>
      </c>
      <c r="H1456" s="1" t="s">
        <v>1183</v>
      </c>
      <c r="I1456" s="1" t="s">
        <v>6963</v>
      </c>
      <c r="J1456" s="1" t="s">
        <v>7032</v>
      </c>
      <c r="K1456" s="1" t="s">
        <v>32</v>
      </c>
      <c r="L1456" s="1" t="s">
        <v>32</v>
      </c>
      <c r="M1456" s="1" t="s">
        <v>45</v>
      </c>
      <c r="N1456" s="1" t="s">
        <v>66</v>
      </c>
      <c r="O1456" s="1" t="s">
        <v>2995</v>
      </c>
      <c r="P1456" s="1" t="s">
        <v>905</v>
      </c>
      <c r="Q1456" s="1" t="s">
        <v>82</v>
      </c>
      <c r="R1456" s="1" t="s">
        <v>745</v>
      </c>
      <c r="S1456" s="1" t="str">
        <f t="shared" si="45"/>
        <v>QUIÑONEZ QUISPE, VIDAL</v>
      </c>
      <c r="T1456" s="1" t="s">
        <v>69</v>
      </c>
      <c r="U1456" s="1" t="s">
        <v>860</v>
      </c>
      <c r="V1456" s="1" t="s">
        <v>52</v>
      </c>
      <c r="W1456" s="1" t="s">
        <v>7013</v>
      </c>
      <c r="X1456" s="3">
        <v>29386</v>
      </c>
      <c r="Y1456" s="1" t="s">
        <v>7014</v>
      </c>
      <c r="Z1456" s="3">
        <v>42795</v>
      </c>
      <c r="AA1456" s="3">
        <v>43100</v>
      </c>
      <c r="AB1456" s="1" t="s">
        <v>3000</v>
      </c>
      <c r="AC1456" s="1" t="s">
        <v>71</v>
      </c>
      <c r="AD1456" s="1" t="s">
        <v>43</v>
      </c>
    </row>
    <row r="1457" spans="1:30" x14ac:dyDescent="0.2">
      <c r="A1457" s="1" t="str">
        <f t="shared" si="44"/>
        <v>CD1E29701313</v>
      </c>
      <c r="B1457" s="1" t="s">
        <v>425</v>
      </c>
      <c r="C1457" s="1" t="s">
        <v>29</v>
      </c>
      <c r="D1457" s="1" t="s">
        <v>30</v>
      </c>
      <c r="E1457" s="1" t="s">
        <v>426</v>
      </c>
      <c r="F1457" s="1" t="s">
        <v>6961</v>
      </c>
      <c r="G1457" s="1" t="s">
        <v>6962</v>
      </c>
      <c r="H1457" s="1" t="s">
        <v>1183</v>
      </c>
      <c r="I1457" s="1" t="s">
        <v>6963</v>
      </c>
      <c r="J1457" s="1" t="s">
        <v>7033</v>
      </c>
      <c r="K1457" s="1" t="s">
        <v>32</v>
      </c>
      <c r="L1457" s="1" t="s">
        <v>32</v>
      </c>
      <c r="M1457" s="1" t="s">
        <v>45</v>
      </c>
      <c r="N1457" s="1" t="s">
        <v>66</v>
      </c>
      <c r="O1457" s="1" t="s">
        <v>2995</v>
      </c>
      <c r="P1457" s="1" t="s">
        <v>2033</v>
      </c>
      <c r="Q1457" s="1" t="s">
        <v>64</v>
      </c>
      <c r="R1457" s="1" t="s">
        <v>6985</v>
      </c>
      <c r="S1457" s="1" t="str">
        <f t="shared" si="45"/>
        <v>BARRAZA GALLEGOS, MERY NELY</v>
      </c>
      <c r="T1457" s="1" t="s">
        <v>69</v>
      </c>
      <c r="U1457" s="1" t="s">
        <v>860</v>
      </c>
      <c r="V1457" s="1" t="s">
        <v>52</v>
      </c>
      <c r="W1457" s="1" t="s">
        <v>6986</v>
      </c>
      <c r="X1457" s="3">
        <v>29484</v>
      </c>
      <c r="Y1457" s="1" t="s">
        <v>6987</v>
      </c>
      <c r="Z1457" s="3">
        <v>42795</v>
      </c>
      <c r="AA1457" s="3">
        <v>43100</v>
      </c>
      <c r="AB1457" s="1" t="s">
        <v>3000</v>
      </c>
      <c r="AC1457" s="1" t="s">
        <v>71</v>
      </c>
      <c r="AD1457" s="1" t="s">
        <v>43</v>
      </c>
    </row>
    <row r="1458" spans="1:30" x14ac:dyDescent="0.2">
      <c r="A1458" s="1" t="str">
        <f t="shared" si="44"/>
        <v>1114214911E8</v>
      </c>
      <c r="B1458" s="1" t="s">
        <v>425</v>
      </c>
      <c r="C1458" s="1" t="s">
        <v>29</v>
      </c>
      <c r="D1458" s="1" t="s">
        <v>30</v>
      </c>
      <c r="E1458" s="1" t="s">
        <v>426</v>
      </c>
      <c r="F1458" s="1" t="s">
        <v>6961</v>
      </c>
      <c r="G1458" s="1" t="s">
        <v>6962</v>
      </c>
      <c r="H1458" s="1" t="s">
        <v>1183</v>
      </c>
      <c r="I1458" s="1" t="s">
        <v>6963</v>
      </c>
      <c r="J1458" s="1" t="s">
        <v>7034</v>
      </c>
      <c r="K1458" s="1" t="s">
        <v>32</v>
      </c>
      <c r="L1458" s="1" t="s">
        <v>84</v>
      </c>
      <c r="M1458" s="1" t="s">
        <v>84</v>
      </c>
      <c r="N1458" s="1" t="s">
        <v>46</v>
      </c>
      <c r="O1458" s="1" t="s">
        <v>7035</v>
      </c>
      <c r="P1458" s="1" t="s">
        <v>241</v>
      </c>
      <c r="Q1458" s="1" t="s">
        <v>491</v>
      </c>
      <c r="R1458" s="1" t="s">
        <v>7036</v>
      </c>
      <c r="S1458" s="1" t="str">
        <f t="shared" si="45"/>
        <v>ARCE VILLASANTE, EDITH DORA</v>
      </c>
      <c r="T1458" s="1" t="s">
        <v>44</v>
      </c>
      <c r="U1458" s="1" t="s">
        <v>51</v>
      </c>
      <c r="V1458" s="1" t="s">
        <v>52</v>
      </c>
      <c r="W1458" s="1" t="s">
        <v>7037</v>
      </c>
      <c r="X1458" s="3">
        <v>27214</v>
      </c>
      <c r="Y1458" s="1" t="s">
        <v>7038</v>
      </c>
      <c r="AB1458" s="1" t="s">
        <v>41</v>
      </c>
      <c r="AC1458" s="1" t="s">
        <v>87</v>
      </c>
      <c r="AD1458" s="1" t="s">
        <v>43</v>
      </c>
    </row>
    <row r="1459" spans="1:30" x14ac:dyDescent="0.2">
      <c r="A1459" s="1" t="str">
        <f t="shared" si="44"/>
        <v>1114214921E1</v>
      </c>
      <c r="B1459" s="1" t="s">
        <v>425</v>
      </c>
      <c r="C1459" s="1" t="s">
        <v>29</v>
      </c>
      <c r="D1459" s="1" t="s">
        <v>30</v>
      </c>
      <c r="E1459" s="1" t="s">
        <v>426</v>
      </c>
      <c r="F1459" s="1" t="s">
        <v>6961</v>
      </c>
      <c r="G1459" s="1" t="s">
        <v>6962</v>
      </c>
      <c r="H1459" s="1" t="s">
        <v>1183</v>
      </c>
      <c r="I1459" s="1" t="s">
        <v>6963</v>
      </c>
      <c r="J1459" s="1" t="s">
        <v>7039</v>
      </c>
      <c r="K1459" s="1" t="s">
        <v>97</v>
      </c>
      <c r="L1459" s="1" t="s">
        <v>98</v>
      </c>
      <c r="M1459" s="1" t="s">
        <v>103</v>
      </c>
      <c r="N1459" s="1" t="s">
        <v>66</v>
      </c>
      <c r="O1459" s="1" t="s">
        <v>7040</v>
      </c>
      <c r="P1459" s="1" t="s">
        <v>420</v>
      </c>
      <c r="Q1459" s="1" t="s">
        <v>82</v>
      </c>
      <c r="R1459" s="1" t="s">
        <v>345</v>
      </c>
      <c r="S1459" s="1" t="str">
        <f t="shared" si="45"/>
        <v>POMA QUISPE, DELIA</v>
      </c>
      <c r="T1459" s="1" t="s">
        <v>109</v>
      </c>
      <c r="U1459" s="1" t="s">
        <v>39</v>
      </c>
      <c r="V1459" s="1" t="s">
        <v>52</v>
      </c>
      <c r="W1459" s="1" t="s">
        <v>7041</v>
      </c>
      <c r="X1459" s="3">
        <v>29879</v>
      </c>
      <c r="Y1459" s="1" t="s">
        <v>7042</v>
      </c>
      <c r="Z1459" s="3">
        <v>42737</v>
      </c>
      <c r="AA1459" s="3">
        <v>43100</v>
      </c>
      <c r="AB1459" s="1" t="s">
        <v>41</v>
      </c>
      <c r="AC1459" s="1" t="s">
        <v>102</v>
      </c>
      <c r="AD1459" s="1" t="s">
        <v>43</v>
      </c>
    </row>
    <row r="1460" spans="1:30" x14ac:dyDescent="0.2">
      <c r="A1460" s="1" t="str">
        <f t="shared" si="44"/>
        <v>21C000113708</v>
      </c>
      <c r="B1460" s="1" t="s">
        <v>425</v>
      </c>
      <c r="C1460" s="1" t="s">
        <v>29</v>
      </c>
      <c r="D1460" s="1" t="s">
        <v>30</v>
      </c>
      <c r="E1460" s="1" t="s">
        <v>426</v>
      </c>
      <c r="F1460" s="1" t="s">
        <v>6961</v>
      </c>
      <c r="G1460" s="1" t="s">
        <v>6962</v>
      </c>
      <c r="H1460" s="1" t="s">
        <v>1183</v>
      </c>
      <c r="I1460" s="1" t="s">
        <v>6963</v>
      </c>
      <c r="J1460" s="1" t="s">
        <v>7043</v>
      </c>
      <c r="K1460" s="1" t="s">
        <v>846</v>
      </c>
      <c r="L1460" s="1" t="s">
        <v>3586</v>
      </c>
      <c r="M1460" s="1" t="s">
        <v>3587</v>
      </c>
      <c r="N1460" s="1" t="s">
        <v>66</v>
      </c>
      <c r="O1460" s="1" t="s">
        <v>847</v>
      </c>
      <c r="P1460" s="1" t="s">
        <v>7044</v>
      </c>
      <c r="Q1460" s="1" t="s">
        <v>7045</v>
      </c>
      <c r="R1460" s="1" t="s">
        <v>289</v>
      </c>
      <c r="S1460" s="1" t="str">
        <f t="shared" si="45"/>
        <v>PEQQUEÑA CCASA, PEDRO</v>
      </c>
      <c r="T1460" s="1" t="s">
        <v>849</v>
      </c>
      <c r="U1460" s="1" t="s">
        <v>850</v>
      </c>
      <c r="V1460" s="1" t="s">
        <v>52</v>
      </c>
      <c r="W1460" s="1" t="s">
        <v>276</v>
      </c>
      <c r="X1460" s="3">
        <v>30004</v>
      </c>
      <c r="Y1460" s="1" t="s">
        <v>7046</v>
      </c>
      <c r="Z1460" s="3">
        <v>42824</v>
      </c>
      <c r="AA1460" s="3">
        <v>42916</v>
      </c>
      <c r="AB1460" s="1" t="s">
        <v>852</v>
      </c>
      <c r="AC1460" s="1" t="s">
        <v>853</v>
      </c>
      <c r="AD1460" s="1" t="s">
        <v>43</v>
      </c>
    </row>
    <row r="1461" spans="1:30" x14ac:dyDescent="0.2">
      <c r="A1461" s="1" t="str">
        <f t="shared" si="44"/>
        <v>21C000113732</v>
      </c>
      <c r="B1461" s="1" t="s">
        <v>425</v>
      </c>
      <c r="C1461" s="1" t="s">
        <v>29</v>
      </c>
      <c r="D1461" s="1" t="s">
        <v>30</v>
      </c>
      <c r="E1461" s="1" t="s">
        <v>426</v>
      </c>
      <c r="F1461" s="1" t="s">
        <v>6961</v>
      </c>
      <c r="G1461" s="1" t="s">
        <v>6962</v>
      </c>
      <c r="H1461" s="1" t="s">
        <v>1183</v>
      </c>
      <c r="I1461" s="1" t="s">
        <v>6963</v>
      </c>
      <c r="J1461" s="1" t="s">
        <v>7047</v>
      </c>
      <c r="K1461" s="1" t="s">
        <v>846</v>
      </c>
      <c r="L1461" s="1" t="s">
        <v>3586</v>
      </c>
      <c r="M1461" s="1" t="s">
        <v>3591</v>
      </c>
      <c r="N1461" s="1" t="s">
        <v>66</v>
      </c>
      <c r="O1461" s="1" t="s">
        <v>847</v>
      </c>
      <c r="P1461" s="1" t="s">
        <v>161</v>
      </c>
      <c r="Q1461" s="1" t="s">
        <v>291</v>
      </c>
      <c r="R1461" s="1" t="s">
        <v>670</v>
      </c>
      <c r="S1461" s="1" t="str">
        <f t="shared" si="45"/>
        <v>RAMOS CUTIPA, LUZ MERY</v>
      </c>
      <c r="T1461" s="1" t="s">
        <v>849</v>
      </c>
      <c r="U1461" s="1" t="s">
        <v>850</v>
      </c>
      <c r="V1461" s="1" t="s">
        <v>52</v>
      </c>
      <c r="W1461" s="1" t="s">
        <v>276</v>
      </c>
      <c r="X1461" s="3">
        <v>33752</v>
      </c>
      <c r="Y1461" s="1" t="s">
        <v>7048</v>
      </c>
      <c r="Z1461" s="3">
        <v>42824</v>
      </c>
      <c r="AA1461" s="3">
        <v>42916</v>
      </c>
      <c r="AB1461" s="1" t="s">
        <v>852</v>
      </c>
      <c r="AC1461" s="1" t="s">
        <v>853</v>
      </c>
      <c r="AD1461" s="1" t="s">
        <v>43</v>
      </c>
    </row>
    <row r="1462" spans="1:30" x14ac:dyDescent="0.2">
      <c r="A1462" s="1" t="str">
        <f t="shared" si="44"/>
        <v>21C000113757</v>
      </c>
      <c r="B1462" s="1" t="s">
        <v>425</v>
      </c>
      <c r="C1462" s="1" t="s">
        <v>29</v>
      </c>
      <c r="D1462" s="1" t="s">
        <v>30</v>
      </c>
      <c r="E1462" s="1" t="s">
        <v>426</v>
      </c>
      <c r="F1462" s="1" t="s">
        <v>6961</v>
      </c>
      <c r="G1462" s="1" t="s">
        <v>6962</v>
      </c>
      <c r="H1462" s="1" t="s">
        <v>1183</v>
      </c>
      <c r="I1462" s="1" t="s">
        <v>6963</v>
      </c>
      <c r="J1462" s="1" t="s">
        <v>7049</v>
      </c>
      <c r="K1462" s="1" t="s">
        <v>846</v>
      </c>
      <c r="L1462" s="1" t="s">
        <v>3586</v>
      </c>
      <c r="M1462" s="1" t="s">
        <v>3600</v>
      </c>
      <c r="N1462" s="1" t="s">
        <v>66</v>
      </c>
      <c r="O1462" s="1" t="s">
        <v>847</v>
      </c>
      <c r="P1462" s="1" t="s">
        <v>4862</v>
      </c>
      <c r="Q1462" s="1" t="s">
        <v>1002</v>
      </c>
      <c r="R1462" s="1" t="s">
        <v>7050</v>
      </c>
      <c r="S1462" s="1" t="str">
        <f t="shared" si="45"/>
        <v>CALSINA PAYE, PETHER ROMAN</v>
      </c>
      <c r="T1462" s="1" t="s">
        <v>849</v>
      </c>
      <c r="U1462" s="1" t="s">
        <v>850</v>
      </c>
      <c r="V1462" s="1" t="s">
        <v>52</v>
      </c>
      <c r="W1462" s="1" t="s">
        <v>276</v>
      </c>
      <c r="X1462" s="3">
        <v>24396</v>
      </c>
      <c r="Y1462" s="1" t="s">
        <v>7051</v>
      </c>
      <c r="Z1462" s="3">
        <v>42736</v>
      </c>
      <c r="AA1462" s="3">
        <v>42855</v>
      </c>
      <c r="AB1462" s="1" t="s">
        <v>852</v>
      </c>
      <c r="AC1462" s="1" t="s">
        <v>853</v>
      </c>
      <c r="AD1462" s="1" t="s">
        <v>43</v>
      </c>
    </row>
    <row r="1463" spans="1:30" x14ac:dyDescent="0.2">
      <c r="A1463" s="1" t="str">
        <f t="shared" si="44"/>
        <v>21C000113780</v>
      </c>
      <c r="B1463" s="1" t="s">
        <v>425</v>
      </c>
      <c r="C1463" s="1" t="s">
        <v>29</v>
      </c>
      <c r="D1463" s="1" t="s">
        <v>30</v>
      </c>
      <c r="E1463" s="1" t="s">
        <v>426</v>
      </c>
      <c r="F1463" s="1" t="s">
        <v>6961</v>
      </c>
      <c r="G1463" s="1" t="s">
        <v>6962</v>
      </c>
      <c r="H1463" s="1" t="s">
        <v>1183</v>
      </c>
      <c r="I1463" s="1" t="s">
        <v>6963</v>
      </c>
      <c r="J1463" s="1" t="s">
        <v>7052</v>
      </c>
      <c r="K1463" s="1" t="s">
        <v>846</v>
      </c>
      <c r="L1463" s="1" t="s">
        <v>3586</v>
      </c>
      <c r="M1463" s="1" t="s">
        <v>5435</v>
      </c>
      <c r="N1463" s="1" t="s">
        <v>66</v>
      </c>
      <c r="O1463" s="1" t="s">
        <v>847</v>
      </c>
      <c r="P1463" s="1" t="s">
        <v>927</v>
      </c>
      <c r="Q1463" s="1" t="s">
        <v>161</v>
      </c>
      <c r="R1463" s="1" t="s">
        <v>980</v>
      </c>
      <c r="S1463" s="1" t="str">
        <f t="shared" si="45"/>
        <v>HUANACUNI RAMOS, DINA</v>
      </c>
      <c r="T1463" s="1" t="s">
        <v>849</v>
      </c>
      <c r="U1463" s="1" t="s">
        <v>850</v>
      </c>
      <c r="V1463" s="1" t="s">
        <v>52</v>
      </c>
      <c r="W1463" s="1" t="s">
        <v>276</v>
      </c>
      <c r="X1463" s="3">
        <v>31834</v>
      </c>
      <c r="Y1463" s="1" t="s">
        <v>7053</v>
      </c>
      <c r="Z1463" s="3">
        <v>42795</v>
      </c>
      <c r="AA1463" s="3">
        <v>43100</v>
      </c>
      <c r="AB1463" s="1" t="s">
        <v>852</v>
      </c>
      <c r="AC1463" s="1" t="s">
        <v>853</v>
      </c>
      <c r="AD1463" s="1" t="s">
        <v>43</v>
      </c>
    </row>
    <row r="1464" spans="1:30" x14ac:dyDescent="0.2">
      <c r="A1464" s="1" t="str">
        <f t="shared" si="44"/>
        <v>21C000113790</v>
      </c>
      <c r="B1464" s="1" t="s">
        <v>425</v>
      </c>
      <c r="C1464" s="1" t="s">
        <v>29</v>
      </c>
      <c r="D1464" s="1" t="s">
        <v>30</v>
      </c>
      <c r="E1464" s="1" t="s">
        <v>426</v>
      </c>
      <c r="F1464" s="1" t="s">
        <v>6961</v>
      </c>
      <c r="G1464" s="1" t="s">
        <v>6962</v>
      </c>
      <c r="H1464" s="1" t="s">
        <v>1183</v>
      </c>
      <c r="I1464" s="1" t="s">
        <v>6963</v>
      </c>
      <c r="J1464" s="1" t="s">
        <v>7054</v>
      </c>
      <c r="K1464" s="1" t="s">
        <v>846</v>
      </c>
      <c r="L1464" s="1" t="s">
        <v>3586</v>
      </c>
      <c r="M1464" s="1" t="s">
        <v>6207</v>
      </c>
      <c r="N1464" s="1" t="s">
        <v>66</v>
      </c>
      <c r="O1464" s="1" t="s">
        <v>847</v>
      </c>
      <c r="P1464" s="1" t="s">
        <v>82</v>
      </c>
      <c r="Q1464" s="1" t="s">
        <v>114</v>
      </c>
      <c r="R1464" s="1" t="s">
        <v>375</v>
      </c>
      <c r="S1464" s="1" t="str">
        <f t="shared" si="45"/>
        <v>QUISPE MAMANI, MARINA</v>
      </c>
      <c r="T1464" s="1" t="s">
        <v>849</v>
      </c>
      <c r="U1464" s="1" t="s">
        <v>850</v>
      </c>
      <c r="V1464" s="1" t="s">
        <v>52</v>
      </c>
      <c r="W1464" s="1" t="s">
        <v>276</v>
      </c>
      <c r="X1464" s="3">
        <v>27929</v>
      </c>
      <c r="Y1464" s="1" t="s">
        <v>7055</v>
      </c>
      <c r="Z1464" s="3">
        <v>42986</v>
      </c>
      <c r="AA1464" s="3">
        <v>43069</v>
      </c>
      <c r="AB1464" s="1" t="s">
        <v>852</v>
      </c>
      <c r="AC1464" s="1" t="s">
        <v>853</v>
      </c>
      <c r="AD1464" s="1" t="s">
        <v>43</v>
      </c>
    </row>
    <row r="1465" spans="1:30" x14ac:dyDescent="0.2">
      <c r="A1465" s="1" t="str">
        <f t="shared" si="44"/>
        <v>21C000113811</v>
      </c>
      <c r="B1465" s="1" t="s">
        <v>425</v>
      </c>
      <c r="C1465" s="1" t="s">
        <v>29</v>
      </c>
      <c r="D1465" s="1" t="s">
        <v>30</v>
      </c>
      <c r="E1465" s="1" t="s">
        <v>426</v>
      </c>
      <c r="F1465" s="1" t="s">
        <v>6961</v>
      </c>
      <c r="G1465" s="1" t="s">
        <v>6962</v>
      </c>
      <c r="H1465" s="1" t="s">
        <v>1183</v>
      </c>
      <c r="I1465" s="1" t="s">
        <v>6963</v>
      </c>
      <c r="J1465" s="1" t="s">
        <v>7056</v>
      </c>
      <c r="K1465" s="1" t="s">
        <v>846</v>
      </c>
      <c r="L1465" s="1" t="s">
        <v>3586</v>
      </c>
      <c r="M1465" s="1" t="s">
        <v>3607</v>
      </c>
      <c r="N1465" s="1" t="s">
        <v>66</v>
      </c>
      <c r="O1465" s="1" t="s">
        <v>847</v>
      </c>
      <c r="P1465" s="1" t="s">
        <v>7057</v>
      </c>
      <c r="Q1465" s="1" t="s">
        <v>1019</v>
      </c>
      <c r="R1465" s="1" t="s">
        <v>7058</v>
      </c>
      <c r="S1465" s="1" t="str">
        <f t="shared" si="45"/>
        <v>PACORICONA TOQUE, CLAUDIO</v>
      </c>
      <c r="T1465" s="1" t="s">
        <v>849</v>
      </c>
      <c r="U1465" s="1" t="s">
        <v>850</v>
      </c>
      <c r="V1465" s="1" t="s">
        <v>52</v>
      </c>
      <c r="W1465" s="1" t="s">
        <v>276</v>
      </c>
      <c r="X1465" s="3">
        <v>28062</v>
      </c>
      <c r="Y1465" s="1" t="s">
        <v>7059</v>
      </c>
      <c r="Z1465" s="3">
        <v>42736</v>
      </c>
      <c r="AA1465" s="3">
        <v>42855</v>
      </c>
      <c r="AB1465" s="1" t="s">
        <v>852</v>
      </c>
      <c r="AC1465" s="1" t="s">
        <v>853</v>
      </c>
      <c r="AD1465" s="1" t="s">
        <v>43</v>
      </c>
    </row>
    <row r="1466" spans="1:30" x14ac:dyDescent="0.2">
      <c r="A1466" s="1" t="str">
        <f t="shared" si="44"/>
        <v>21C000113832</v>
      </c>
      <c r="B1466" s="1" t="s">
        <v>425</v>
      </c>
      <c r="C1466" s="1" t="s">
        <v>29</v>
      </c>
      <c r="D1466" s="1" t="s">
        <v>30</v>
      </c>
      <c r="E1466" s="1" t="s">
        <v>426</v>
      </c>
      <c r="F1466" s="1" t="s">
        <v>6961</v>
      </c>
      <c r="G1466" s="1" t="s">
        <v>6962</v>
      </c>
      <c r="H1466" s="1" t="s">
        <v>1183</v>
      </c>
      <c r="I1466" s="1" t="s">
        <v>6963</v>
      </c>
      <c r="J1466" s="1" t="s">
        <v>7060</v>
      </c>
      <c r="K1466" s="1" t="s">
        <v>846</v>
      </c>
      <c r="L1466" s="1" t="s">
        <v>3586</v>
      </c>
      <c r="M1466" s="1" t="s">
        <v>3607</v>
      </c>
      <c r="N1466" s="1" t="s">
        <v>66</v>
      </c>
      <c r="O1466" s="1" t="s">
        <v>847</v>
      </c>
      <c r="P1466" s="1" t="s">
        <v>60</v>
      </c>
      <c r="Q1466" s="1" t="s">
        <v>61</v>
      </c>
      <c r="R1466" s="1" t="s">
        <v>7061</v>
      </c>
      <c r="S1466" s="1" t="str">
        <f t="shared" si="45"/>
        <v>ARIAS VILCA, EDWIN ALEX</v>
      </c>
      <c r="T1466" s="1" t="s">
        <v>849</v>
      </c>
      <c r="U1466" s="1" t="s">
        <v>850</v>
      </c>
      <c r="V1466" s="1" t="s">
        <v>52</v>
      </c>
      <c r="W1466" s="1" t="s">
        <v>276</v>
      </c>
      <c r="X1466" s="3">
        <v>23169</v>
      </c>
      <c r="Y1466" s="1" t="s">
        <v>7062</v>
      </c>
      <c r="Z1466" s="3">
        <v>42736</v>
      </c>
      <c r="AA1466" s="3">
        <v>42855</v>
      </c>
      <c r="AB1466" s="1" t="s">
        <v>852</v>
      </c>
      <c r="AC1466" s="1" t="s">
        <v>853</v>
      </c>
      <c r="AD1466" s="1" t="s">
        <v>43</v>
      </c>
    </row>
    <row r="1467" spans="1:30" x14ac:dyDescent="0.2">
      <c r="A1467" s="1" t="str">
        <f t="shared" si="44"/>
        <v>21C000113853</v>
      </c>
      <c r="B1467" s="1" t="s">
        <v>425</v>
      </c>
      <c r="C1467" s="1" t="s">
        <v>29</v>
      </c>
      <c r="D1467" s="1" t="s">
        <v>30</v>
      </c>
      <c r="E1467" s="1" t="s">
        <v>426</v>
      </c>
      <c r="F1467" s="1" t="s">
        <v>6961</v>
      </c>
      <c r="G1467" s="1" t="s">
        <v>6962</v>
      </c>
      <c r="H1467" s="1" t="s">
        <v>1183</v>
      </c>
      <c r="I1467" s="1" t="s">
        <v>6963</v>
      </c>
      <c r="J1467" s="1" t="s">
        <v>7063</v>
      </c>
      <c r="K1467" s="1" t="s">
        <v>846</v>
      </c>
      <c r="L1467" s="1" t="s">
        <v>3586</v>
      </c>
      <c r="M1467" s="1" t="s">
        <v>3607</v>
      </c>
      <c r="N1467" s="1" t="s">
        <v>66</v>
      </c>
      <c r="O1467" s="1" t="s">
        <v>847</v>
      </c>
      <c r="P1467" s="1" t="s">
        <v>247</v>
      </c>
      <c r="Q1467" s="1" t="s">
        <v>286</v>
      </c>
      <c r="R1467" s="1" t="s">
        <v>908</v>
      </c>
      <c r="S1467" s="1" t="str">
        <f t="shared" si="45"/>
        <v>NAVARRO CCALLO, ISIDRO</v>
      </c>
      <c r="T1467" s="1" t="s">
        <v>849</v>
      </c>
      <c r="U1467" s="1" t="s">
        <v>850</v>
      </c>
      <c r="V1467" s="1" t="s">
        <v>52</v>
      </c>
      <c r="W1467" s="1" t="s">
        <v>276</v>
      </c>
      <c r="X1467" s="3">
        <v>21909</v>
      </c>
      <c r="Y1467" s="1" t="s">
        <v>7064</v>
      </c>
      <c r="Z1467" s="3">
        <v>42824</v>
      </c>
      <c r="AA1467" s="3">
        <v>42916</v>
      </c>
      <c r="AB1467" s="1" t="s">
        <v>852</v>
      </c>
      <c r="AC1467" s="1" t="s">
        <v>853</v>
      </c>
      <c r="AD1467" s="1" t="s">
        <v>43</v>
      </c>
    </row>
    <row r="1468" spans="1:30" x14ac:dyDescent="0.2">
      <c r="A1468" s="1" t="str">
        <f t="shared" si="44"/>
        <v>1161114021E4</v>
      </c>
      <c r="B1468" s="1" t="s">
        <v>440</v>
      </c>
      <c r="C1468" s="1" t="s">
        <v>29</v>
      </c>
      <c r="D1468" s="1" t="s">
        <v>30</v>
      </c>
      <c r="E1468" s="1" t="s">
        <v>252</v>
      </c>
      <c r="F1468" s="1" t="s">
        <v>7065</v>
      </c>
      <c r="G1468" s="1" t="s">
        <v>7066</v>
      </c>
      <c r="H1468" s="1" t="s">
        <v>1183</v>
      </c>
      <c r="I1468" s="1" t="s">
        <v>7067</v>
      </c>
      <c r="J1468" s="1" t="s">
        <v>7068</v>
      </c>
      <c r="K1468" s="1" t="s">
        <v>32</v>
      </c>
      <c r="L1468" s="1" t="s">
        <v>33</v>
      </c>
      <c r="M1468" s="1" t="s">
        <v>34</v>
      </c>
      <c r="N1468" s="1" t="s">
        <v>35</v>
      </c>
      <c r="O1468" s="1" t="s">
        <v>7069</v>
      </c>
      <c r="P1468" s="1" t="s">
        <v>873</v>
      </c>
      <c r="Q1468" s="1" t="s">
        <v>134</v>
      </c>
      <c r="R1468" s="1" t="s">
        <v>7070</v>
      </c>
      <c r="S1468" s="1" t="str">
        <f t="shared" si="45"/>
        <v>SARDON FLORES, WALDO</v>
      </c>
      <c r="T1468" s="1" t="s">
        <v>50</v>
      </c>
      <c r="U1468" s="1" t="s">
        <v>39</v>
      </c>
      <c r="V1468" s="1" t="s">
        <v>112</v>
      </c>
      <c r="W1468" s="1" t="s">
        <v>7071</v>
      </c>
      <c r="X1468" s="3">
        <v>25554</v>
      </c>
      <c r="Y1468" s="1" t="s">
        <v>7072</v>
      </c>
      <c r="Z1468" s="3">
        <v>42064</v>
      </c>
      <c r="AA1468" s="3">
        <v>43524</v>
      </c>
      <c r="AB1468" s="1" t="s">
        <v>41</v>
      </c>
      <c r="AC1468" s="1" t="s">
        <v>42</v>
      </c>
      <c r="AD1468" s="1" t="s">
        <v>43</v>
      </c>
    </row>
    <row r="1469" spans="1:30" x14ac:dyDescent="0.2">
      <c r="A1469" s="1" t="str">
        <f t="shared" si="44"/>
        <v>1110114212E5</v>
      </c>
      <c r="B1469" s="1" t="s">
        <v>440</v>
      </c>
      <c r="C1469" s="1" t="s">
        <v>29</v>
      </c>
      <c r="D1469" s="1" t="s">
        <v>30</v>
      </c>
      <c r="E1469" s="1" t="s">
        <v>252</v>
      </c>
      <c r="F1469" s="1" t="s">
        <v>7065</v>
      </c>
      <c r="G1469" s="1" t="s">
        <v>7066</v>
      </c>
      <c r="H1469" s="1" t="s">
        <v>1183</v>
      </c>
      <c r="I1469" s="1" t="s">
        <v>7067</v>
      </c>
      <c r="J1469" s="1" t="s">
        <v>7073</v>
      </c>
      <c r="K1469" s="1" t="s">
        <v>32</v>
      </c>
      <c r="L1469" s="1" t="s">
        <v>32</v>
      </c>
      <c r="M1469" s="1" t="s">
        <v>45</v>
      </c>
      <c r="N1469" s="1" t="s">
        <v>46</v>
      </c>
      <c r="O1469" s="1" t="s">
        <v>5175</v>
      </c>
      <c r="P1469" s="1" t="s">
        <v>358</v>
      </c>
      <c r="Q1469" s="1" t="s">
        <v>741</v>
      </c>
      <c r="R1469" s="1" t="s">
        <v>281</v>
      </c>
      <c r="S1469" s="1" t="str">
        <f t="shared" si="45"/>
        <v>COAQUIRA TIPO, EDITH</v>
      </c>
      <c r="T1469" s="1" t="s">
        <v>69</v>
      </c>
      <c r="U1469" s="1" t="s">
        <v>51</v>
      </c>
      <c r="V1469" s="1" t="s">
        <v>52</v>
      </c>
      <c r="W1469" s="1" t="s">
        <v>7074</v>
      </c>
      <c r="X1469" s="3">
        <v>25808</v>
      </c>
      <c r="Y1469" s="1" t="s">
        <v>7075</v>
      </c>
      <c r="AB1469" s="1" t="s">
        <v>41</v>
      </c>
      <c r="AC1469" s="1" t="s">
        <v>42</v>
      </c>
      <c r="AD1469" s="1" t="s">
        <v>43</v>
      </c>
    </row>
    <row r="1470" spans="1:30" x14ac:dyDescent="0.2">
      <c r="A1470" s="1" t="str">
        <f t="shared" si="44"/>
        <v>1161114011E0</v>
      </c>
      <c r="B1470" s="1" t="s">
        <v>440</v>
      </c>
      <c r="C1470" s="1" t="s">
        <v>29</v>
      </c>
      <c r="D1470" s="1" t="s">
        <v>30</v>
      </c>
      <c r="E1470" s="1" t="s">
        <v>252</v>
      </c>
      <c r="F1470" s="1" t="s">
        <v>7065</v>
      </c>
      <c r="G1470" s="1" t="s">
        <v>7066</v>
      </c>
      <c r="H1470" s="1" t="s">
        <v>1183</v>
      </c>
      <c r="I1470" s="1" t="s">
        <v>7067</v>
      </c>
      <c r="J1470" s="1" t="s">
        <v>7076</v>
      </c>
      <c r="K1470" s="1" t="s">
        <v>32</v>
      </c>
      <c r="L1470" s="1" t="s">
        <v>32</v>
      </c>
      <c r="M1470" s="1" t="s">
        <v>45</v>
      </c>
      <c r="N1470" s="1" t="s">
        <v>46</v>
      </c>
      <c r="O1470" s="1" t="s">
        <v>56</v>
      </c>
      <c r="P1470" s="1" t="s">
        <v>318</v>
      </c>
      <c r="Q1470" s="1" t="s">
        <v>318</v>
      </c>
      <c r="R1470" s="1" t="s">
        <v>1071</v>
      </c>
      <c r="S1470" s="1" t="str">
        <f t="shared" si="45"/>
        <v>LUQUE LUQUE, RENE</v>
      </c>
      <c r="T1470" s="1" t="s">
        <v>50</v>
      </c>
      <c r="U1470" s="1" t="s">
        <v>51</v>
      </c>
      <c r="V1470" s="1" t="s">
        <v>52</v>
      </c>
      <c r="W1470" s="1" t="s">
        <v>7077</v>
      </c>
      <c r="X1470" s="3">
        <v>25779</v>
      </c>
      <c r="Y1470" s="1" t="s">
        <v>7078</v>
      </c>
      <c r="AB1470" s="1" t="s">
        <v>41</v>
      </c>
      <c r="AC1470" s="1" t="s">
        <v>42</v>
      </c>
      <c r="AD1470" s="1" t="s">
        <v>43</v>
      </c>
    </row>
    <row r="1471" spans="1:30" x14ac:dyDescent="0.2">
      <c r="A1471" s="1" t="str">
        <f t="shared" si="44"/>
        <v>1161114011E2</v>
      </c>
      <c r="B1471" s="1" t="s">
        <v>440</v>
      </c>
      <c r="C1471" s="1" t="s">
        <v>29</v>
      </c>
      <c r="D1471" s="1" t="s">
        <v>30</v>
      </c>
      <c r="E1471" s="1" t="s">
        <v>252</v>
      </c>
      <c r="F1471" s="1" t="s">
        <v>7065</v>
      </c>
      <c r="G1471" s="1" t="s">
        <v>7066</v>
      </c>
      <c r="H1471" s="1" t="s">
        <v>1183</v>
      </c>
      <c r="I1471" s="1" t="s">
        <v>7067</v>
      </c>
      <c r="J1471" s="1" t="s">
        <v>7079</v>
      </c>
      <c r="K1471" s="1" t="s">
        <v>32</v>
      </c>
      <c r="L1471" s="1" t="s">
        <v>32</v>
      </c>
      <c r="M1471" s="1" t="s">
        <v>45</v>
      </c>
      <c r="N1471" s="1" t="s">
        <v>66</v>
      </c>
      <c r="O1471" s="1" t="s">
        <v>7080</v>
      </c>
      <c r="P1471" s="1" t="s">
        <v>197</v>
      </c>
      <c r="Q1471" s="1" t="s">
        <v>435</v>
      </c>
      <c r="R1471" s="1" t="s">
        <v>7081</v>
      </c>
      <c r="S1471" s="1" t="str">
        <f t="shared" si="45"/>
        <v>ESCARCENA RAFAEL, VICTORIA MARISOL</v>
      </c>
      <c r="T1471" s="1" t="s">
        <v>69</v>
      </c>
      <c r="U1471" s="1" t="s">
        <v>51</v>
      </c>
      <c r="V1471" s="1" t="s">
        <v>52</v>
      </c>
      <c r="W1471" s="1" t="s">
        <v>7082</v>
      </c>
      <c r="X1471" s="3">
        <v>25337</v>
      </c>
      <c r="Y1471" s="1" t="s">
        <v>7083</v>
      </c>
      <c r="Z1471" s="3">
        <v>42795</v>
      </c>
      <c r="AA1471" s="3">
        <v>43100</v>
      </c>
      <c r="AB1471" s="1" t="s">
        <v>41</v>
      </c>
      <c r="AC1471" s="1" t="s">
        <v>71</v>
      </c>
      <c r="AD1471" s="1" t="s">
        <v>43</v>
      </c>
    </row>
    <row r="1472" spans="1:30" x14ac:dyDescent="0.2">
      <c r="A1472" s="1" t="str">
        <f t="shared" si="44"/>
        <v>1161114011E4</v>
      </c>
      <c r="B1472" s="1" t="s">
        <v>440</v>
      </c>
      <c r="C1472" s="1" t="s">
        <v>29</v>
      </c>
      <c r="D1472" s="1" t="s">
        <v>30</v>
      </c>
      <c r="E1472" s="1" t="s">
        <v>252</v>
      </c>
      <c r="F1472" s="1" t="s">
        <v>7065</v>
      </c>
      <c r="G1472" s="1" t="s">
        <v>7066</v>
      </c>
      <c r="H1472" s="1" t="s">
        <v>1183</v>
      </c>
      <c r="I1472" s="1" t="s">
        <v>7067</v>
      </c>
      <c r="J1472" s="1" t="s">
        <v>7084</v>
      </c>
      <c r="K1472" s="1" t="s">
        <v>32</v>
      </c>
      <c r="L1472" s="1" t="s">
        <v>32</v>
      </c>
      <c r="M1472" s="1" t="s">
        <v>45</v>
      </c>
      <c r="N1472" s="1" t="s">
        <v>46</v>
      </c>
      <c r="O1472" s="1" t="s">
        <v>7085</v>
      </c>
      <c r="P1472" s="1" t="s">
        <v>535</v>
      </c>
      <c r="Q1472" s="1" t="s">
        <v>134</v>
      </c>
      <c r="R1472" s="1" t="s">
        <v>436</v>
      </c>
      <c r="S1472" s="1" t="str">
        <f t="shared" si="45"/>
        <v>CALSIN FLORES, VALENTINA</v>
      </c>
      <c r="T1472" s="1" t="s">
        <v>55</v>
      </c>
      <c r="U1472" s="1" t="s">
        <v>51</v>
      </c>
      <c r="V1472" s="1" t="s">
        <v>52</v>
      </c>
      <c r="W1472" s="1" t="s">
        <v>7086</v>
      </c>
      <c r="X1472" s="3">
        <v>20865</v>
      </c>
      <c r="Y1472" s="1" t="s">
        <v>7087</v>
      </c>
      <c r="AB1472" s="1" t="s">
        <v>41</v>
      </c>
      <c r="AC1472" s="1" t="s">
        <v>42</v>
      </c>
      <c r="AD1472" s="1" t="s">
        <v>43</v>
      </c>
    </row>
    <row r="1473" spans="1:30" x14ac:dyDescent="0.2">
      <c r="A1473" s="1" t="str">
        <f t="shared" si="44"/>
        <v>1161114011E6</v>
      </c>
      <c r="B1473" s="1" t="s">
        <v>440</v>
      </c>
      <c r="C1473" s="1" t="s">
        <v>29</v>
      </c>
      <c r="D1473" s="1" t="s">
        <v>30</v>
      </c>
      <c r="E1473" s="1" t="s">
        <v>252</v>
      </c>
      <c r="F1473" s="1" t="s">
        <v>7065</v>
      </c>
      <c r="G1473" s="1" t="s">
        <v>7066</v>
      </c>
      <c r="H1473" s="1" t="s">
        <v>1183</v>
      </c>
      <c r="I1473" s="1" t="s">
        <v>7067</v>
      </c>
      <c r="J1473" s="1" t="s">
        <v>7088</v>
      </c>
      <c r="K1473" s="1" t="s">
        <v>32</v>
      </c>
      <c r="L1473" s="1" t="s">
        <v>32</v>
      </c>
      <c r="M1473" s="1" t="s">
        <v>45</v>
      </c>
      <c r="N1473" s="1" t="s">
        <v>66</v>
      </c>
      <c r="O1473" s="1" t="s">
        <v>7089</v>
      </c>
      <c r="P1473" s="1" t="s">
        <v>134</v>
      </c>
      <c r="Q1473" s="1" t="s">
        <v>173</v>
      </c>
      <c r="R1473" s="1" t="s">
        <v>467</v>
      </c>
      <c r="S1473" s="1" t="str">
        <f t="shared" si="45"/>
        <v>FLORES YUCRA, FLOR DE MARIA</v>
      </c>
      <c r="T1473" s="1" t="s">
        <v>69</v>
      </c>
      <c r="U1473" s="1" t="s">
        <v>51</v>
      </c>
      <c r="V1473" s="1" t="s">
        <v>52</v>
      </c>
      <c r="W1473" s="1" t="s">
        <v>7090</v>
      </c>
      <c r="X1473" s="3">
        <v>31092</v>
      </c>
      <c r="Y1473" s="1" t="s">
        <v>7091</v>
      </c>
      <c r="Z1473" s="3">
        <v>42795</v>
      </c>
      <c r="AA1473" s="3">
        <v>43100</v>
      </c>
      <c r="AB1473" s="1" t="s">
        <v>41</v>
      </c>
      <c r="AC1473" s="1" t="s">
        <v>71</v>
      </c>
      <c r="AD1473" s="1" t="s">
        <v>43</v>
      </c>
    </row>
    <row r="1474" spans="1:30" x14ac:dyDescent="0.2">
      <c r="A1474" s="1" t="str">
        <f t="shared" si="44"/>
        <v>1161114011E7</v>
      </c>
      <c r="B1474" s="1" t="s">
        <v>440</v>
      </c>
      <c r="C1474" s="1" t="s">
        <v>29</v>
      </c>
      <c r="D1474" s="1" t="s">
        <v>30</v>
      </c>
      <c r="E1474" s="1" t="s">
        <v>252</v>
      </c>
      <c r="F1474" s="1" t="s">
        <v>7065</v>
      </c>
      <c r="G1474" s="1" t="s">
        <v>7066</v>
      </c>
      <c r="H1474" s="1" t="s">
        <v>1183</v>
      </c>
      <c r="I1474" s="1" t="s">
        <v>7067</v>
      </c>
      <c r="J1474" s="1" t="s">
        <v>7092</v>
      </c>
      <c r="K1474" s="1" t="s">
        <v>32</v>
      </c>
      <c r="L1474" s="1" t="s">
        <v>32</v>
      </c>
      <c r="M1474" s="1" t="s">
        <v>45</v>
      </c>
      <c r="N1474" s="1" t="s">
        <v>46</v>
      </c>
      <c r="O1474" s="1" t="s">
        <v>56</v>
      </c>
      <c r="P1474" s="1" t="s">
        <v>562</v>
      </c>
      <c r="Q1474" s="1" t="s">
        <v>113</v>
      </c>
      <c r="R1474" s="1" t="s">
        <v>7093</v>
      </c>
      <c r="S1474" s="1" t="str">
        <f t="shared" si="45"/>
        <v>GALVEZ CHAMBI, ROSA MERY</v>
      </c>
      <c r="T1474" s="1" t="s">
        <v>55</v>
      </c>
      <c r="U1474" s="1" t="s">
        <v>51</v>
      </c>
      <c r="V1474" s="1" t="s">
        <v>52</v>
      </c>
      <c r="W1474" s="1" t="s">
        <v>7094</v>
      </c>
      <c r="X1474" s="3">
        <v>24280</v>
      </c>
      <c r="Y1474" s="1" t="s">
        <v>7095</v>
      </c>
      <c r="AB1474" s="1" t="s">
        <v>41</v>
      </c>
      <c r="AC1474" s="1" t="s">
        <v>42</v>
      </c>
      <c r="AD1474" s="1" t="s">
        <v>43</v>
      </c>
    </row>
    <row r="1475" spans="1:30" x14ac:dyDescent="0.2">
      <c r="A1475" s="1" t="str">
        <f t="shared" si="44"/>
        <v>1161114011E8</v>
      </c>
      <c r="B1475" s="1" t="s">
        <v>440</v>
      </c>
      <c r="C1475" s="1" t="s">
        <v>29</v>
      </c>
      <c r="D1475" s="1" t="s">
        <v>30</v>
      </c>
      <c r="E1475" s="1" t="s">
        <v>252</v>
      </c>
      <c r="F1475" s="1" t="s">
        <v>7065</v>
      </c>
      <c r="G1475" s="1" t="s">
        <v>7066</v>
      </c>
      <c r="H1475" s="1" t="s">
        <v>1183</v>
      </c>
      <c r="I1475" s="1" t="s">
        <v>7067</v>
      </c>
      <c r="J1475" s="1" t="s">
        <v>7096</v>
      </c>
      <c r="K1475" s="1" t="s">
        <v>32</v>
      </c>
      <c r="L1475" s="1" t="s">
        <v>32</v>
      </c>
      <c r="M1475" s="1" t="s">
        <v>45</v>
      </c>
      <c r="N1475" s="1" t="s">
        <v>46</v>
      </c>
      <c r="O1475" s="1" t="s">
        <v>56</v>
      </c>
      <c r="P1475" s="1" t="s">
        <v>146</v>
      </c>
      <c r="Q1475" s="1" t="s">
        <v>759</v>
      </c>
      <c r="R1475" s="1" t="s">
        <v>888</v>
      </c>
      <c r="S1475" s="1" t="str">
        <f t="shared" si="45"/>
        <v>GONZALES MENA, BERTHA</v>
      </c>
      <c r="T1475" s="1" t="s">
        <v>50</v>
      </c>
      <c r="U1475" s="1" t="s">
        <v>51</v>
      </c>
      <c r="V1475" s="1" t="s">
        <v>52</v>
      </c>
      <c r="W1475" s="1" t="s">
        <v>7097</v>
      </c>
      <c r="X1475" s="3">
        <v>22148</v>
      </c>
      <c r="Y1475" s="1" t="s">
        <v>7098</v>
      </c>
      <c r="AB1475" s="1" t="s">
        <v>41</v>
      </c>
      <c r="AC1475" s="1" t="s">
        <v>42</v>
      </c>
      <c r="AD1475" s="1" t="s">
        <v>43</v>
      </c>
    </row>
    <row r="1476" spans="1:30" x14ac:dyDescent="0.2">
      <c r="A1476" s="1" t="str">
        <f t="shared" ref="A1476:A1539" si="46">J1476</f>
        <v>1161114011E9</v>
      </c>
      <c r="B1476" s="1" t="s">
        <v>440</v>
      </c>
      <c r="C1476" s="1" t="s">
        <v>29</v>
      </c>
      <c r="D1476" s="1" t="s">
        <v>30</v>
      </c>
      <c r="E1476" s="1" t="s">
        <v>252</v>
      </c>
      <c r="F1476" s="1" t="s">
        <v>7065</v>
      </c>
      <c r="G1476" s="1" t="s">
        <v>7066</v>
      </c>
      <c r="H1476" s="1" t="s">
        <v>1183</v>
      </c>
      <c r="I1476" s="1" t="s">
        <v>7067</v>
      </c>
      <c r="J1476" s="1" t="s">
        <v>7099</v>
      </c>
      <c r="K1476" s="1" t="s">
        <v>32</v>
      </c>
      <c r="L1476" s="1" t="s">
        <v>32</v>
      </c>
      <c r="M1476" s="1" t="s">
        <v>45</v>
      </c>
      <c r="N1476" s="1" t="s">
        <v>46</v>
      </c>
      <c r="O1476" s="1" t="s">
        <v>56</v>
      </c>
      <c r="P1476" s="1" t="s">
        <v>381</v>
      </c>
      <c r="Q1476" s="1" t="s">
        <v>427</v>
      </c>
      <c r="R1476" s="1" t="s">
        <v>7100</v>
      </c>
      <c r="S1476" s="1" t="str">
        <f t="shared" ref="S1476:S1539" si="47">CONCATENATE(P1476," ",Q1476,", ",R1476)</f>
        <v>JARA ZEVALLOS, PEDRO ALONSO</v>
      </c>
      <c r="T1476" s="1" t="s">
        <v>50</v>
      </c>
      <c r="U1476" s="1" t="s">
        <v>51</v>
      </c>
      <c r="V1476" s="1" t="s">
        <v>52</v>
      </c>
      <c r="W1476" s="1" t="s">
        <v>7101</v>
      </c>
      <c r="X1476" s="3">
        <v>23760</v>
      </c>
      <c r="Y1476" s="1" t="s">
        <v>7102</v>
      </c>
      <c r="AB1476" s="1" t="s">
        <v>41</v>
      </c>
      <c r="AC1476" s="1" t="s">
        <v>42</v>
      </c>
      <c r="AD1476" s="1" t="s">
        <v>43</v>
      </c>
    </row>
    <row r="1477" spans="1:30" x14ac:dyDescent="0.2">
      <c r="A1477" s="1" t="str">
        <f t="shared" si="46"/>
        <v>1161114021E0</v>
      </c>
      <c r="B1477" s="1" t="s">
        <v>440</v>
      </c>
      <c r="C1477" s="1" t="s">
        <v>29</v>
      </c>
      <c r="D1477" s="1" t="s">
        <v>30</v>
      </c>
      <c r="E1477" s="1" t="s">
        <v>252</v>
      </c>
      <c r="F1477" s="1" t="s">
        <v>7065</v>
      </c>
      <c r="G1477" s="1" t="s">
        <v>7066</v>
      </c>
      <c r="H1477" s="1" t="s">
        <v>1183</v>
      </c>
      <c r="I1477" s="1" t="s">
        <v>7067</v>
      </c>
      <c r="J1477" s="1" t="s">
        <v>7103</v>
      </c>
      <c r="K1477" s="1" t="s">
        <v>32</v>
      </c>
      <c r="L1477" s="1" t="s">
        <v>32</v>
      </c>
      <c r="M1477" s="1" t="s">
        <v>45</v>
      </c>
      <c r="N1477" s="1" t="s">
        <v>46</v>
      </c>
      <c r="O1477" s="1" t="s">
        <v>7104</v>
      </c>
      <c r="P1477" s="1" t="s">
        <v>7105</v>
      </c>
      <c r="Q1477" s="1" t="s">
        <v>161</v>
      </c>
      <c r="R1477" s="1" t="s">
        <v>7106</v>
      </c>
      <c r="S1477" s="1" t="str">
        <f t="shared" si="47"/>
        <v>CCAPACCA RAMOS, NERY LURDEZ</v>
      </c>
      <c r="T1477" s="1" t="s">
        <v>69</v>
      </c>
      <c r="U1477" s="1" t="s">
        <v>51</v>
      </c>
      <c r="V1477" s="1" t="s">
        <v>52</v>
      </c>
      <c r="W1477" s="1" t="s">
        <v>7107</v>
      </c>
      <c r="X1477" s="3">
        <v>25169</v>
      </c>
      <c r="Y1477" s="1" t="s">
        <v>7108</v>
      </c>
      <c r="AB1477" s="1" t="s">
        <v>41</v>
      </c>
      <c r="AC1477" s="1" t="s">
        <v>42</v>
      </c>
      <c r="AD1477" s="1" t="s">
        <v>43</v>
      </c>
    </row>
    <row r="1478" spans="1:30" x14ac:dyDescent="0.2">
      <c r="A1478" s="1" t="str">
        <f t="shared" si="46"/>
        <v>1161114021E3</v>
      </c>
      <c r="B1478" s="1" t="s">
        <v>440</v>
      </c>
      <c r="C1478" s="1" t="s">
        <v>29</v>
      </c>
      <c r="D1478" s="1" t="s">
        <v>30</v>
      </c>
      <c r="E1478" s="1" t="s">
        <v>252</v>
      </c>
      <c r="F1478" s="1" t="s">
        <v>7065</v>
      </c>
      <c r="G1478" s="1" t="s">
        <v>7066</v>
      </c>
      <c r="H1478" s="1" t="s">
        <v>1183</v>
      </c>
      <c r="I1478" s="1" t="s">
        <v>7067</v>
      </c>
      <c r="J1478" s="1" t="s">
        <v>7109</v>
      </c>
      <c r="K1478" s="1" t="s">
        <v>32</v>
      </c>
      <c r="L1478" s="1" t="s">
        <v>32</v>
      </c>
      <c r="M1478" s="1" t="s">
        <v>45</v>
      </c>
      <c r="N1478" s="1" t="s">
        <v>66</v>
      </c>
      <c r="O1478" s="1" t="s">
        <v>7110</v>
      </c>
      <c r="P1478" s="1" t="s">
        <v>170</v>
      </c>
      <c r="Q1478" s="1" t="s">
        <v>114</v>
      </c>
      <c r="R1478" s="1" t="s">
        <v>858</v>
      </c>
      <c r="S1478" s="1" t="str">
        <f t="shared" si="47"/>
        <v>COYLA MAMANI, CESAR</v>
      </c>
      <c r="T1478" s="1" t="s">
        <v>69</v>
      </c>
      <c r="U1478" s="1" t="s">
        <v>860</v>
      </c>
      <c r="V1478" s="1" t="s">
        <v>52</v>
      </c>
      <c r="W1478" s="1" t="s">
        <v>7111</v>
      </c>
      <c r="X1478" s="3">
        <v>30599</v>
      </c>
      <c r="Y1478" s="1" t="s">
        <v>7112</v>
      </c>
      <c r="Z1478" s="3">
        <v>42824</v>
      </c>
      <c r="AA1478" s="3">
        <v>43100</v>
      </c>
      <c r="AB1478" s="1" t="s">
        <v>324</v>
      </c>
      <c r="AC1478" s="1" t="s">
        <v>71</v>
      </c>
      <c r="AD1478" s="1" t="s">
        <v>43</v>
      </c>
    </row>
    <row r="1479" spans="1:30" x14ac:dyDescent="0.2">
      <c r="A1479" s="1" t="str">
        <f t="shared" si="46"/>
        <v>1161114021E3</v>
      </c>
      <c r="B1479" s="1" t="s">
        <v>440</v>
      </c>
      <c r="C1479" s="1" t="s">
        <v>29</v>
      </c>
      <c r="D1479" s="1" t="s">
        <v>30</v>
      </c>
      <c r="E1479" s="1" t="s">
        <v>252</v>
      </c>
      <c r="F1479" s="1" t="s">
        <v>7065</v>
      </c>
      <c r="G1479" s="1" t="s">
        <v>7066</v>
      </c>
      <c r="H1479" s="1" t="s">
        <v>1183</v>
      </c>
      <c r="I1479" s="1" t="s">
        <v>7067</v>
      </c>
      <c r="J1479" s="1" t="s">
        <v>7109</v>
      </c>
      <c r="K1479" s="1" t="s">
        <v>32</v>
      </c>
      <c r="L1479" s="1" t="s">
        <v>32</v>
      </c>
      <c r="M1479" s="1" t="s">
        <v>3690</v>
      </c>
      <c r="N1479" s="1" t="s">
        <v>46</v>
      </c>
      <c r="O1479" s="1" t="s">
        <v>56</v>
      </c>
      <c r="P1479" s="1" t="s">
        <v>82</v>
      </c>
      <c r="Q1479" s="1" t="s">
        <v>7113</v>
      </c>
      <c r="R1479" s="1" t="s">
        <v>236</v>
      </c>
      <c r="S1479" s="1" t="str">
        <f t="shared" si="47"/>
        <v>QUISPE SOLORZANO, JULIAN</v>
      </c>
      <c r="T1479" s="1" t="s">
        <v>50</v>
      </c>
      <c r="U1479" s="1" t="s">
        <v>51</v>
      </c>
      <c r="V1479" s="1" t="s">
        <v>3691</v>
      </c>
      <c r="W1479" s="1" t="s">
        <v>7114</v>
      </c>
      <c r="X1479" s="3">
        <v>25256</v>
      </c>
      <c r="Y1479" s="1" t="s">
        <v>7115</v>
      </c>
      <c r="Z1479" s="3">
        <v>42795</v>
      </c>
      <c r="AA1479" s="3">
        <v>43100</v>
      </c>
      <c r="AB1479" s="1" t="s">
        <v>41</v>
      </c>
      <c r="AC1479" s="1" t="s">
        <v>42</v>
      </c>
      <c r="AD1479" s="1" t="s">
        <v>43</v>
      </c>
    </row>
    <row r="1480" spans="1:30" x14ac:dyDescent="0.2">
      <c r="A1480" s="1" t="str">
        <f t="shared" si="46"/>
        <v>1161114021E5</v>
      </c>
      <c r="B1480" s="1" t="s">
        <v>440</v>
      </c>
      <c r="C1480" s="1" t="s">
        <v>29</v>
      </c>
      <c r="D1480" s="1" t="s">
        <v>30</v>
      </c>
      <c r="E1480" s="1" t="s">
        <v>252</v>
      </c>
      <c r="F1480" s="1" t="s">
        <v>7065</v>
      </c>
      <c r="G1480" s="1" t="s">
        <v>7066</v>
      </c>
      <c r="H1480" s="1" t="s">
        <v>1183</v>
      </c>
      <c r="I1480" s="1" t="s">
        <v>7067</v>
      </c>
      <c r="J1480" s="1" t="s">
        <v>7116</v>
      </c>
      <c r="K1480" s="1" t="s">
        <v>32</v>
      </c>
      <c r="L1480" s="1" t="s">
        <v>32</v>
      </c>
      <c r="M1480" s="1" t="s">
        <v>45</v>
      </c>
      <c r="N1480" s="1" t="s">
        <v>66</v>
      </c>
      <c r="O1480" s="1" t="s">
        <v>7117</v>
      </c>
      <c r="P1480" s="1" t="s">
        <v>414</v>
      </c>
      <c r="Q1480" s="1" t="s">
        <v>167</v>
      </c>
      <c r="R1480" s="1" t="s">
        <v>5904</v>
      </c>
      <c r="S1480" s="1" t="str">
        <f t="shared" si="47"/>
        <v>ANCCO GOMEZ, ENILDA</v>
      </c>
      <c r="T1480" s="1" t="s">
        <v>69</v>
      </c>
      <c r="U1480" s="1" t="s">
        <v>860</v>
      </c>
      <c r="V1480" s="1" t="s">
        <v>52</v>
      </c>
      <c r="W1480" s="1" t="s">
        <v>7118</v>
      </c>
      <c r="X1480" s="3">
        <v>26447</v>
      </c>
      <c r="Y1480" s="1" t="s">
        <v>7119</v>
      </c>
      <c r="Z1480" s="3">
        <v>42826</v>
      </c>
      <c r="AA1480" s="3">
        <v>43100</v>
      </c>
      <c r="AB1480" s="1" t="s">
        <v>324</v>
      </c>
      <c r="AC1480" s="1" t="s">
        <v>71</v>
      </c>
      <c r="AD1480" s="1" t="s">
        <v>43</v>
      </c>
    </row>
    <row r="1481" spans="1:30" x14ac:dyDescent="0.2">
      <c r="A1481" s="1" t="str">
        <f t="shared" si="46"/>
        <v>1161114021E5</v>
      </c>
      <c r="B1481" s="1" t="s">
        <v>440</v>
      </c>
      <c r="C1481" s="1" t="s">
        <v>29</v>
      </c>
      <c r="D1481" s="1" t="s">
        <v>30</v>
      </c>
      <c r="E1481" s="1" t="s">
        <v>252</v>
      </c>
      <c r="F1481" s="1" t="s">
        <v>7065</v>
      </c>
      <c r="G1481" s="1" t="s">
        <v>7066</v>
      </c>
      <c r="H1481" s="1" t="s">
        <v>1183</v>
      </c>
      <c r="I1481" s="1" t="s">
        <v>7067</v>
      </c>
      <c r="J1481" s="1" t="s">
        <v>7116</v>
      </c>
      <c r="K1481" s="1" t="s">
        <v>32</v>
      </c>
      <c r="L1481" s="1" t="s">
        <v>32</v>
      </c>
      <c r="M1481" s="1" t="s">
        <v>3690</v>
      </c>
      <c r="N1481" s="1" t="s">
        <v>46</v>
      </c>
      <c r="O1481" s="1" t="s">
        <v>56</v>
      </c>
      <c r="P1481" s="1" t="s">
        <v>323</v>
      </c>
      <c r="Q1481" s="1" t="s">
        <v>82</v>
      </c>
      <c r="R1481" s="1" t="s">
        <v>7120</v>
      </c>
      <c r="S1481" s="1" t="str">
        <f t="shared" si="47"/>
        <v>TAPIA QUISPE, JUANA GUALBERTA</v>
      </c>
      <c r="T1481" s="1" t="s">
        <v>50</v>
      </c>
      <c r="U1481" s="1" t="s">
        <v>51</v>
      </c>
      <c r="V1481" s="1" t="s">
        <v>3691</v>
      </c>
      <c r="W1481" s="1" t="s">
        <v>7121</v>
      </c>
      <c r="X1481" s="3">
        <v>22474</v>
      </c>
      <c r="Y1481" s="1" t="s">
        <v>7122</v>
      </c>
      <c r="Z1481" s="3">
        <v>42826</v>
      </c>
      <c r="AA1481" s="3">
        <v>43100</v>
      </c>
      <c r="AB1481" s="1" t="s">
        <v>41</v>
      </c>
      <c r="AC1481" s="1" t="s">
        <v>42</v>
      </c>
      <c r="AD1481" s="1" t="s">
        <v>43</v>
      </c>
    </row>
    <row r="1482" spans="1:30" x14ac:dyDescent="0.2">
      <c r="A1482" s="1" t="str">
        <f t="shared" si="46"/>
        <v>1161114021E7</v>
      </c>
      <c r="B1482" s="1" t="s">
        <v>440</v>
      </c>
      <c r="C1482" s="1" t="s">
        <v>29</v>
      </c>
      <c r="D1482" s="1" t="s">
        <v>30</v>
      </c>
      <c r="E1482" s="1" t="s">
        <v>252</v>
      </c>
      <c r="F1482" s="1" t="s">
        <v>7065</v>
      </c>
      <c r="G1482" s="1" t="s">
        <v>7066</v>
      </c>
      <c r="H1482" s="1" t="s">
        <v>1183</v>
      </c>
      <c r="I1482" s="1" t="s">
        <v>7067</v>
      </c>
      <c r="J1482" s="1" t="s">
        <v>7123</v>
      </c>
      <c r="K1482" s="1" t="s">
        <v>32</v>
      </c>
      <c r="L1482" s="1" t="s">
        <v>32</v>
      </c>
      <c r="M1482" s="1" t="s">
        <v>45</v>
      </c>
      <c r="N1482" s="1" t="s">
        <v>66</v>
      </c>
      <c r="O1482" s="1" t="s">
        <v>7124</v>
      </c>
      <c r="P1482" s="1" t="s">
        <v>767</v>
      </c>
      <c r="Q1482" s="1" t="s">
        <v>7125</v>
      </c>
      <c r="R1482" s="1" t="s">
        <v>736</v>
      </c>
      <c r="S1482" s="1" t="str">
        <f t="shared" si="47"/>
        <v>CHUQUIMAMANI PAYEHUANCA, INES</v>
      </c>
      <c r="T1482" s="1" t="s">
        <v>69</v>
      </c>
      <c r="U1482" s="1" t="s">
        <v>860</v>
      </c>
      <c r="V1482" s="1" t="s">
        <v>52</v>
      </c>
      <c r="W1482" s="1" t="s">
        <v>7126</v>
      </c>
      <c r="X1482" s="3">
        <v>33004</v>
      </c>
      <c r="Y1482" s="1" t="s">
        <v>7127</v>
      </c>
      <c r="Z1482" s="3">
        <v>42795</v>
      </c>
      <c r="AA1482" s="3">
        <v>43100</v>
      </c>
      <c r="AB1482" s="1" t="s">
        <v>324</v>
      </c>
      <c r="AC1482" s="1" t="s">
        <v>71</v>
      </c>
      <c r="AD1482" s="1" t="s">
        <v>43</v>
      </c>
    </row>
    <row r="1483" spans="1:30" x14ac:dyDescent="0.2">
      <c r="A1483" s="1" t="str">
        <f t="shared" si="46"/>
        <v>1161114021E7</v>
      </c>
      <c r="B1483" s="1" t="s">
        <v>440</v>
      </c>
      <c r="C1483" s="1" t="s">
        <v>29</v>
      </c>
      <c r="D1483" s="1" t="s">
        <v>30</v>
      </c>
      <c r="E1483" s="1" t="s">
        <v>252</v>
      </c>
      <c r="F1483" s="1" t="s">
        <v>7065</v>
      </c>
      <c r="G1483" s="1" t="s">
        <v>7066</v>
      </c>
      <c r="H1483" s="1" t="s">
        <v>1183</v>
      </c>
      <c r="I1483" s="1" t="s">
        <v>7067</v>
      </c>
      <c r="J1483" s="1" t="s">
        <v>7123</v>
      </c>
      <c r="K1483" s="1" t="s">
        <v>32</v>
      </c>
      <c r="L1483" s="1" t="s">
        <v>32</v>
      </c>
      <c r="M1483" s="1" t="s">
        <v>3878</v>
      </c>
      <c r="N1483" s="1" t="s">
        <v>46</v>
      </c>
      <c r="O1483" s="1" t="s">
        <v>56</v>
      </c>
      <c r="P1483" s="1" t="s">
        <v>471</v>
      </c>
      <c r="Q1483" s="1" t="s">
        <v>582</v>
      </c>
      <c r="R1483" s="1" t="s">
        <v>391</v>
      </c>
      <c r="S1483" s="1" t="str">
        <f t="shared" si="47"/>
        <v>TINTAYA ZAPANA, DORIS</v>
      </c>
      <c r="T1483" s="1" t="s">
        <v>55</v>
      </c>
      <c r="U1483" s="1" t="s">
        <v>51</v>
      </c>
      <c r="V1483" s="1" t="s">
        <v>3881</v>
      </c>
      <c r="W1483" s="1" t="s">
        <v>7128</v>
      </c>
      <c r="X1483" s="3">
        <v>25795</v>
      </c>
      <c r="Y1483" s="1" t="s">
        <v>7129</v>
      </c>
      <c r="Z1483" s="3">
        <v>42795</v>
      </c>
      <c r="AA1483" s="3">
        <v>43100</v>
      </c>
      <c r="AB1483" s="1" t="s">
        <v>41</v>
      </c>
      <c r="AC1483" s="1" t="s">
        <v>42</v>
      </c>
      <c r="AD1483" s="1" t="s">
        <v>43</v>
      </c>
    </row>
    <row r="1484" spans="1:30" x14ac:dyDescent="0.2">
      <c r="A1484" s="1" t="str">
        <f t="shared" si="46"/>
        <v>1161114021E9</v>
      </c>
      <c r="B1484" s="1" t="s">
        <v>440</v>
      </c>
      <c r="C1484" s="1" t="s">
        <v>29</v>
      </c>
      <c r="D1484" s="1" t="s">
        <v>30</v>
      </c>
      <c r="E1484" s="1" t="s">
        <v>252</v>
      </c>
      <c r="F1484" s="1" t="s">
        <v>7065</v>
      </c>
      <c r="G1484" s="1" t="s">
        <v>7066</v>
      </c>
      <c r="H1484" s="1" t="s">
        <v>1183</v>
      </c>
      <c r="I1484" s="1" t="s">
        <v>7067</v>
      </c>
      <c r="J1484" s="1" t="s">
        <v>7130</v>
      </c>
      <c r="K1484" s="1" t="s">
        <v>32</v>
      </c>
      <c r="L1484" s="1" t="s">
        <v>32</v>
      </c>
      <c r="M1484" s="1" t="s">
        <v>45</v>
      </c>
      <c r="N1484" s="1" t="s">
        <v>46</v>
      </c>
      <c r="O1484" s="1" t="s">
        <v>7131</v>
      </c>
      <c r="P1484" s="1" t="s">
        <v>140</v>
      </c>
      <c r="Q1484" s="1" t="s">
        <v>951</v>
      </c>
      <c r="R1484" s="1" t="s">
        <v>904</v>
      </c>
      <c r="S1484" s="1" t="str">
        <f t="shared" si="47"/>
        <v>VELASQUEZ IGNACIO, HERNAN</v>
      </c>
      <c r="T1484" s="1" t="s">
        <v>55</v>
      </c>
      <c r="U1484" s="1" t="s">
        <v>51</v>
      </c>
      <c r="V1484" s="1" t="s">
        <v>52</v>
      </c>
      <c r="W1484" s="1" t="s">
        <v>7132</v>
      </c>
      <c r="X1484" s="3">
        <v>27238</v>
      </c>
      <c r="Y1484" s="1" t="s">
        <v>7133</v>
      </c>
      <c r="AB1484" s="1" t="s">
        <v>41</v>
      </c>
      <c r="AC1484" s="1" t="s">
        <v>42</v>
      </c>
      <c r="AD1484" s="1" t="s">
        <v>43</v>
      </c>
    </row>
    <row r="1485" spans="1:30" x14ac:dyDescent="0.2">
      <c r="A1485" s="1" t="str">
        <f t="shared" si="46"/>
        <v>1161114031E1</v>
      </c>
      <c r="B1485" s="1" t="s">
        <v>440</v>
      </c>
      <c r="C1485" s="1" t="s">
        <v>29</v>
      </c>
      <c r="D1485" s="1" t="s">
        <v>30</v>
      </c>
      <c r="E1485" s="1" t="s">
        <v>252</v>
      </c>
      <c r="F1485" s="1" t="s">
        <v>7065</v>
      </c>
      <c r="G1485" s="1" t="s">
        <v>7066</v>
      </c>
      <c r="H1485" s="1" t="s">
        <v>1183</v>
      </c>
      <c r="I1485" s="1" t="s">
        <v>7067</v>
      </c>
      <c r="J1485" s="1" t="s">
        <v>7134</v>
      </c>
      <c r="K1485" s="1" t="s">
        <v>32</v>
      </c>
      <c r="L1485" s="1" t="s">
        <v>32</v>
      </c>
      <c r="M1485" s="1" t="s">
        <v>45</v>
      </c>
      <c r="N1485" s="1" t="s">
        <v>46</v>
      </c>
      <c r="O1485" s="1" t="s">
        <v>7135</v>
      </c>
      <c r="P1485" s="1" t="s">
        <v>7136</v>
      </c>
      <c r="Q1485" s="1" t="s">
        <v>659</v>
      </c>
      <c r="R1485" s="1" t="s">
        <v>574</v>
      </c>
      <c r="S1485" s="1" t="str">
        <f t="shared" si="47"/>
        <v>COPAJA AROCUTIPA, JORGE</v>
      </c>
      <c r="T1485" s="1" t="s">
        <v>50</v>
      </c>
      <c r="U1485" s="1" t="s">
        <v>51</v>
      </c>
      <c r="V1485" s="1" t="s">
        <v>52</v>
      </c>
      <c r="W1485" s="1" t="s">
        <v>7137</v>
      </c>
      <c r="X1485" s="3">
        <v>25775</v>
      </c>
      <c r="Y1485" s="1" t="s">
        <v>7138</v>
      </c>
      <c r="AB1485" s="1" t="s">
        <v>41</v>
      </c>
      <c r="AC1485" s="1" t="s">
        <v>42</v>
      </c>
      <c r="AD1485" s="1" t="s">
        <v>43</v>
      </c>
    </row>
    <row r="1486" spans="1:30" x14ac:dyDescent="0.2">
      <c r="A1486" s="1" t="str">
        <f t="shared" si="46"/>
        <v>1161114031E3</v>
      </c>
      <c r="B1486" s="1" t="s">
        <v>440</v>
      </c>
      <c r="C1486" s="1" t="s">
        <v>29</v>
      </c>
      <c r="D1486" s="1" t="s">
        <v>30</v>
      </c>
      <c r="E1486" s="1" t="s">
        <v>252</v>
      </c>
      <c r="F1486" s="1" t="s">
        <v>7065</v>
      </c>
      <c r="G1486" s="1" t="s">
        <v>7066</v>
      </c>
      <c r="H1486" s="1" t="s">
        <v>1183</v>
      </c>
      <c r="I1486" s="1" t="s">
        <v>7067</v>
      </c>
      <c r="J1486" s="1" t="s">
        <v>7139</v>
      </c>
      <c r="K1486" s="1" t="s">
        <v>32</v>
      </c>
      <c r="L1486" s="1" t="s">
        <v>32</v>
      </c>
      <c r="M1486" s="1" t="s">
        <v>45</v>
      </c>
      <c r="N1486" s="1" t="s">
        <v>66</v>
      </c>
      <c r="O1486" s="1" t="s">
        <v>7140</v>
      </c>
      <c r="P1486" s="1" t="s">
        <v>183</v>
      </c>
      <c r="Q1486" s="1" t="s">
        <v>114</v>
      </c>
      <c r="R1486" s="1" t="s">
        <v>7141</v>
      </c>
      <c r="S1486" s="1" t="str">
        <f t="shared" si="47"/>
        <v>ROJAS MAMANI, DIANA LIBIA</v>
      </c>
      <c r="T1486" s="1" t="s">
        <v>69</v>
      </c>
      <c r="U1486" s="1" t="s">
        <v>51</v>
      </c>
      <c r="V1486" s="1" t="s">
        <v>52</v>
      </c>
      <c r="W1486" s="1" t="s">
        <v>7142</v>
      </c>
      <c r="X1486" s="3">
        <v>30499</v>
      </c>
      <c r="Y1486" s="1" t="s">
        <v>7143</v>
      </c>
      <c r="Z1486" s="3">
        <v>42795</v>
      </c>
      <c r="AA1486" s="3">
        <v>43100</v>
      </c>
      <c r="AB1486" s="1" t="s">
        <v>41</v>
      </c>
      <c r="AC1486" s="1" t="s">
        <v>71</v>
      </c>
      <c r="AD1486" s="1" t="s">
        <v>43</v>
      </c>
    </row>
    <row r="1487" spans="1:30" x14ac:dyDescent="0.2">
      <c r="A1487" s="1" t="str">
        <f t="shared" si="46"/>
        <v>1161114031E4</v>
      </c>
      <c r="B1487" s="1" t="s">
        <v>440</v>
      </c>
      <c r="C1487" s="1" t="s">
        <v>29</v>
      </c>
      <c r="D1487" s="1" t="s">
        <v>30</v>
      </c>
      <c r="E1487" s="1" t="s">
        <v>252</v>
      </c>
      <c r="F1487" s="1" t="s">
        <v>7065</v>
      </c>
      <c r="G1487" s="1" t="s">
        <v>7066</v>
      </c>
      <c r="H1487" s="1" t="s">
        <v>1183</v>
      </c>
      <c r="I1487" s="1" t="s">
        <v>7067</v>
      </c>
      <c r="J1487" s="1" t="s">
        <v>7144</v>
      </c>
      <c r="K1487" s="1" t="s">
        <v>32</v>
      </c>
      <c r="L1487" s="1" t="s">
        <v>32</v>
      </c>
      <c r="M1487" s="1" t="s">
        <v>45</v>
      </c>
      <c r="N1487" s="1" t="s">
        <v>46</v>
      </c>
      <c r="O1487" s="1" t="s">
        <v>7145</v>
      </c>
      <c r="P1487" s="1" t="s">
        <v>161</v>
      </c>
      <c r="Q1487" s="1" t="s">
        <v>989</v>
      </c>
      <c r="R1487" s="1" t="s">
        <v>398</v>
      </c>
      <c r="S1487" s="1" t="str">
        <f t="shared" si="47"/>
        <v>RAMOS AÑASCO, ROSA MARIA</v>
      </c>
      <c r="T1487" s="1" t="s">
        <v>50</v>
      </c>
      <c r="U1487" s="1" t="s">
        <v>51</v>
      </c>
      <c r="V1487" s="1" t="s">
        <v>52</v>
      </c>
      <c r="W1487" s="1" t="s">
        <v>7146</v>
      </c>
      <c r="X1487" s="3">
        <v>25786</v>
      </c>
      <c r="Y1487" s="1" t="s">
        <v>7147</v>
      </c>
      <c r="AB1487" s="1" t="s">
        <v>41</v>
      </c>
      <c r="AC1487" s="1" t="s">
        <v>42</v>
      </c>
      <c r="AD1487" s="1" t="s">
        <v>43</v>
      </c>
    </row>
    <row r="1488" spans="1:30" x14ac:dyDescent="0.2">
      <c r="A1488" s="1" t="str">
        <f t="shared" si="46"/>
        <v>CD1E21702513</v>
      </c>
      <c r="B1488" s="1" t="s">
        <v>440</v>
      </c>
      <c r="C1488" s="1" t="s">
        <v>29</v>
      </c>
      <c r="D1488" s="1" t="s">
        <v>30</v>
      </c>
      <c r="E1488" s="1" t="s">
        <v>252</v>
      </c>
      <c r="F1488" s="1" t="s">
        <v>7065</v>
      </c>
      <c r="G1488" s="1" t="s">
        <v>7066</v>
      </c>
      <c r="H1488" s="1" t="s">
        <v>1183</v>
      </c>
      <c r="I1488" s="1" t="s">
        <v>7067</v>
      </c>
      <c r="J1488" s="1" t="s">
        <v>7148</v>
      </c>
      <c r="K1488" s="1" t="s">
        <v>32</v>
      </c>
      <c r="L1488" s="1" t="s">
        <v>32</v>
      </c>
      <c r="M1488" s="1" t="s">
        <v>45</v>
      </c>
      <c r="N1488" s="1" t="s">
        <v>66</v>
      </c>
      <c r="O1488" s="1" t="s">
        <v>2995</v>
      </c>
      <c r="P1488" s="1" t="s">
        <v>767</v>
      </c>
      <c r="Q1488" s="1" t="s">
        <v>7125</v>
      </c>
      <c r="R1488" s="1" t="s">
        <v>736</v>
      </c>
      <c r="S1488" s="1" t="str">
        <f t="shared" si="47"/>
        <v>CHUQUIMAMANI PAYEHUANCA, INES</v>
      </c>
      <c r="T1488" s="1" t="s">
        <v>69</v>
      </c>
      <c r="U1488" s="1" t="s">
        <v>860</v>
      </c>
      <c r="V1488" s="1" t="s">
        <v>52</v>
      </c>
      <c r="W1488" s="1" t="s">
        <v>7126</v>
      </c>
      <c r="X1488" s="3">
        <v>33004</v>
      </c>
      <c r="Y1488" s="1" t="s">
        <v>7127</v>
      </c>
      <c r="Z1488" s="3">
        <v>42795</v>
      </c>
      <c r="AA1488" s="3">
        <v>43100</v>
      </c>
      <c r="AB1488" s="1" t="s">
        <v>3000</v>
      </c>
      <c r="AC1488" s="1" t="s">
        <v>71</v>
      </c>
      <c r="AD1488" s="1" t="s">
        <v>43</v>
      </c>
    </row>
    <row r="1489" spans="1:30" x14ac:dyDescent="0.2">
      <c r="A1489" s="1" t="str">
        <f t="shared" si="46"/>
        <v>CD1E22702513</v>
      </c>
      <c r="B1489" s="1" t="s">
        <v>440</v>
      </c>
      <c r="C1489" s="1" t="s">
        <v>29</v>
      </c>
      <c r="D1489" s="1" t="s">
        <v>30</v>
      </c>
      <c r="E1489" s="1" t="s">
        <v>252</v>
      </c>
      <c r="F1489" s="1" t="s">
        <v>7065</v>
      </c>
      <c r="G1489" s="1" t="s">
        <v>7066</v>
      </c>
      <c r="H1489" s="1" t="s">
        <v>1183</v>
      </c>
      <c r="I1489" s="1" t="s">
        <v>7067</v>
      </c>
      <c r="J1489" s="1" t="s">
        <v>7149</v>
      </c>
      <c r="K1489" s="1" t="s">
        <v>32</v>
      </c>
      <c r="L1489" s="1" t="s">
        <v>32</v>
      </c>
      <c r="M1489" s="1" t="s">
        <v>45</v>
      </c>
      <c r="N1489" s="1" t="s">
        <v>66</v>
      </c>
      <c r="O1489" s="1" t="s">
        <v>2995</v>
      </c>
      <c r="P1489" s="1" t="s">
        <v>414</v>
      </c>
      <c r="Q1489" s="1" t="s">
        <v>167</v>
      </c>
      <c r="R1489" s="1" t="s">
        <v>5904</v>
      </c>
      <c r="S1489" s="1" t="str">
        <f t="shared" si="47"/>
        <v>ANCCO GOMEZ, ENILDA</v>
      </c>
      <c r="T1489" s="1" t="s">
        <v>69</v>
      </c>
      <c r="U1489" s="1" t="s">
        <v>3977</v>
      </c>
      <c r="V1489" s="1" t="s">
        <v>52</v>
      </c>
      <c r="W1489" s="1" t="s">
        <v>7118</v>
      </c>
      <c r="X1489" s="3">
        <v>26447</v>
      </c>
      <c r="Y1489" s="1" t="s">
        <v>7119</v>
      </c>
      <c r="Z1489" s="3">
        <v>42795</v>
      </c>
      <c r="AA1489" s="3">
        <v>43100</v>
      </c>
      <c r="AB1489" s="1" t="s">
        <v>3000</v>
      </c>
      <c r="AC1489" s="1" t="s">
        <v>71</v>
      </c>
      <c r="AD1489" s="1" t="s">
        <v>43</v>
      </c>
    </row>
    <row r="1490" spans="1:30" x14ac:dyDescent="0.2">
      <c r="A1490" s="1" t="str">
        <f t="shared" si="46"/>
        <v>CD1E23702513</v>
      </c>
      <c r="B1490" s="1" t="s">
        <v>440</v>
      </c>
      <c r="C1490" s="1" t="s">
        <v>29</v>
      </c>
      <c r="D1490" s="1" t="s">
        <v>30</v>
      </c>
      <c r="E1490" s="1" t="s">
        <v>252</v>
      </c>
      <c r="F1490" s="1" t="s">
        <v>7065</v>
      </c>
      <c r="G1490" s="1" t="s">
        <v>7066</v>
      </c>
      <c r="H1490" s="1" t="s">
        <v>1183</v>
      </c>
      <c r="I1490" s="1" t="s">
        <v>7067</v>
      </c>
      <c r="J1490" s="1" t="s">
        <v>7150</v>
      </c>
      <c r="K1490" s="1" t="s">
        <v>32</v>
      </c>
      <c r="L1490" s="1" t="s">
        <v>32</v>
      </c>
      <c r="M1490" s="1" t="s">
        <v>45</v>
      </c>
      <c r="N1490" s="1" t="s">
        <v>66</v>
      </c>
      <c r="O1490" s="1" t="s">
        <v>2995</v>
      </c>
      <c r="P1490" s="1" t="s">
        <v>168</v>
      </c>
      <c r="Q1490" s="1" t="s">
        <v>541</v>
      </c>
      <c r="R1490" s="1" t="s">
        <v>793</v>
      </c>
      <c r="S1490" s="1" t="str">
        <f t="shared" si="47"/>
        <v>CHURA HUARAYA, GERMAN</v>
      </c>
      <c r="T1490" s="1" t="s">
        <v>69</v>
      </c>
      <c r="U1490" s="1" t="s">
        <v>948</v>
      </c>
      <c r="V1490" s="1" t="s">
        <v>52</v>
      </c>
      <c r="W1490" s="1" t="s">
        <v>7151</v>
      </c>
      <c r="X1490" s="3">
        <v>24970</v>
      </c>
      <c r="Y1490" s="1" t="s">
        <v>7152</v>
      </c>
      <c r="Z1490" s="3">
        <v>42795</v>
      </c>
      <c r="AA1490" s="3">
        <v>43100</v>
      </c>
      <c r="AB1490" s="1" t="s">
        <v>3000</v>
      </c>
      <c r="AC1490" s="1" t="s">
        <v>71</v>
      </c>
      <c r="AD1490" s="1" t="s">
        <v>43</v>
      </c>
    </row>
    <row r="1491" spans="1:30" x14ac:dyDescent="0.2">
      <c r="A1491" s="1" t="str">
        <f t="shared" si="46"/>
        <v>CD1E24702513</v>
      </c>
      <c r="B1491" s="1" t="s">
        <v>440</v>
      </c>
      <c r="C1491" s="1" t="s">
        <v>29</v>
      </c>
      <c r="D1491" s="1" t="s">
        <v>30</v>
      </c>
      <c r="E1491" s="1" t="s">
        <v>252</v>
      </c>
      <c r="F1491" s="1" t="s">
        <v>7065</v>
      </c>
      <c r="G1491" s="1" t="s">
        <v>7066</v>
      </c>
      <c r="H1491" s="1" t="s">
        <v>1183</v>
      </c>
      <c r="I1491" s="1" t="s">
        <v>7067</v>
      </c>
      <c r="J1491" s="1" t="s">
        <v>7153</v>
      </c>
      <c r="K1491" s="1" t="s">
        <v>32</v>
      </c>
      <c r="L1491" s="1" t="s">
        <v>32</v>
      </c>
      <c r="M1491" s="1" t="s">
        <v>45</v>
      </c>
      <c r="N1491" s="1" t="s">
        <v>66</v>
      </c>
      <c r="O1491" s="1" t="s">
        <v>2995</v>
      </c>
      <c r="P1491" s="1" t="s">
        <v>168</v>
      </c>
      <c r="Q1491" s="1" t="s">
        <v>541</v>
      </c>
      <c r="R1491" s="1" t="s">
        <v>793</v>
      </c>
      <c r="S1491" s="1" t="str">
        <f t="shared" si="47"/>
        <v>CHURA HUARAYA, GERMAN</v>
      </c>
      <c r="T1491" s="1" t="s">
        <v>69</v>
      </c>
      <c r="U1491" s="1" t="s">
        <v>69</v>
      </c>
      <c r="V1491" s="1" t="s">
        <v>52</v>
      </c>
      <c r="W1491" s="1" t="s">
        <v>7151</v>
      </c>
      <c r="X1491" s="3">
        <v>24970</v>
      </c>
      <c r="Y1491" s="1" t="s">
        <v>7152</v>
      </c>
      <c r="Z1491" s="3">
        <v>42795</v>
      </c>
      <c r="AA1491" s="3">
        <v>43100</v>
      </c>
      <c r="AB1491" s="1" t="s">
        <v>3000</v>
      </c>
      <c r="AC1491" s="1" t="s">
        <v>71</v>
      </c>
      <c r="AD1491" s="1" t="s">
        <v>43</v>
      </c>
    </row>
    <row r="1492" spans="1:30" x14ac:dyDescent="0.2">
      <c r="A1492" s="1" t="str">
        <f t="shared" si="46"/>
        <v>CD1E25702513</v>
      </c>
      <c r="B1492" s="1" t="s">
        <v>440</v>
      </c>
      <c r="C1492" s="1" t="s">
        <v>29</v>
      </c>
      <c r="D1492" s="1" t="s">
        <v>30</v>
      </c>
      <c r="E1492" s="1" t="s">
        <v>252</v>
      </c>
      <c r="F1492" s="1" t="s">
        <v>7065</v>
      </c>
      <c r="G1492" s="1" t="s">
        <v>7066</v>
      </c>
      <c r="H1492" s="1" t="s">
        <v>1183</v>
      </c>
      <c r="I1492" s="1" t="s">
        <v>7067</v>
      </c>
      <c r="J1492" s="1" t="s">
        <v>7154</v>
      </c>
      <c r="K1492" s="1" t="s">
        <v>32</v>
      </c>
      <c r="L1492" s="1" t="s">
        <v>32</v>
      </c>
      <c r="M1492" s="1" t="s">
        <v>45</v>
      </c>
      <c r="N1492" s="1" t="s">
        <v>66</v>
      </c>
      <c r="O1492" s="1" t="s">
        <v>2995</v>
      </c>
      <c r="P1492" s="1" t="s">
        <v>170</v>
      </c>
      <c r="Q1492" s="1" t="s">
        <v>114</v>
      </c>
      <c r="R1492" s="1" t="s">
        <v>858</v>
      </c>
      <c r="S1492" s="1" t="str">
        <f t="shared" si="47"/>
        <v>COYLA MAMANI, CESAR</v>
      </c>
      <c r="T1492" s="1" t="s">
        <v>69</v>
      </c>
      <c r="U1492" s="1" t="s">
        <v>860</v>
      </c>
      <c r="V1492" s="1" t="s">
        <v>52</v>
      </c>
      <c r="W1492" s="1" t="s">
        <v>7111</v>
      </c>
      <c r="X1492" s="3">
        <v>30599</v>
      </c>
      <c r="Y1492" s="1" t="s">
        <v>7112</v>
      </c>
      <c r="Z1492" s="3">
        <v>42824</v>
      </c>
      <c r="AA1492" s="3">
        <v>43100</v>
      </c>
      <c r="AB1492" s="1" t="s">
        <v>3000</v>
      </c>
      <c r="AC1492" s="1" t="s">
        <v>71</v>
      </c>
      <c r="AD1492" s="1" t="s">
        <v>43</v>
      </c>
    </row>
    <row r="1493" spans="1:30" x14ac:dyDescent="0.2">
      <c r="A1493" s="1" t="str">
        <f t="shared" si="46"/>
        <v>CD1E28701513</v>
      </c>
      <c r="B1493" s="1" t="s">
        <v>440</v>
      </c>
      <c r="C1493" s="1" t="s">
        <v>29</v>
      </c>
      <c r="D1493" s="1" t="s">
        <v>30</v>
      </c>
      <c r="E1493" s="1" t="s">
        <v>252</v>
      </c>
      <c r="F1493" s="1" t="s">
        <v>7065</v>
      </c>
      <c r="G1493" s="1" t="s">
        <v>7066</v>
      </c>
      <c r="H1493" s="1" t="s">
        <v>1183</v>
      </c>
      <c r="I1493" s="1" t="s">
        <v>7067</v>
      </c>
      <c r="J1493" s="1" t="s">
        <v>7155</v>
      </c>
      <c r="K1493" s="1" t="s">
        <v>32</v>
      </c>
      <c r="L1493" s="1" t="s">
        <v>32</v>
      </c>
      <c r="M1493" s="1" t="s">
        <v>45</v>
      </c>
      <c r="N1493" s="1" t="s">
        <v>66</v>
      </c>
      <c r="O1493" s="1" t="s">
        <v>2995</v>
      </c>
      <c r="P1493" s="1" t="s">
        <v>225</v>
      </c>
      <c r="Q1493" s="1" t="s">
        <v>82</v>
      </c>
      <c r="R1493" s="1" t="s">
        <v>7156</v>
      </c>
      <c r="S1493" s="1" t="str">
        <f t="shared" si="47"/>
        <v>CUNO QUISPE, AGUSTIN RENEE</v>
      </c>
      <c r="T1493" s="1" t="s">
        <v>69</v>
      </c>
      <c r="U1493" s="1" t="s">
        <v>948</v>
      </c>
      <c r="V1493" s="1" t="s">
        <v>52</v>
      </c>
      <c r="W1493" s="1" t="s">
        <v>7157</v>
      </c>
      <c r="X1493" s="3">
        <v>26562</v>
      </c>
      <c r="Y1493" s="1" t="s">
        <v>7158</v>
      </c>
      <c r="Z1493" s="3">
        <v>42795</v>
      </c>
      <c r="AA1493" s="3">
        <v>43100</v>
      </c>
      <c r="AB1493" s="1" t="s">
        <v>3000</v>
      </c>
      <c r="AC1493" s="1" t="s">
        <v>71</v>
      </c>
      <c r="AD1493" s="1" t="s">
        <v>43</v>
      </c>
    </row>
    <row r="1494" spans="1:30" x14ac:dyDescent="0.2">
      <c r="A1494" s="1" t="str">
        <f t="shared" si="46"/>
        <v>CD1E29701513</v>
      </c>
      <c r="B1494" s="1" t="s">
        <v>440</v>
      </c>
      <c r="C1494" s="1" t="s">
        <v>29</v>
      </c>
      <c r="D1494" s="1" t="s">
        <v>30</v>
      </c>
      <c r="E1494" s="1" t="s">
        <v>252</v>
      </c>
      <c r="F1494" s="1" t="s">
        <v>7065</v>
      </c>
      <c r="G1494" s="1" t="s">
        <v>7066</v>
      </c>
      <c r="H1494" s="1" t="s">
        <v>1183</v>
      </c>
      <c r="I1494" s="1" t="s">
        <v>7067</v>
      </c>
      <c r="J1494" s="1" t="s">
        <v>7159</v>
      </c>
      <c r="K1494" s="1" t="s">
        <v>32</v>
      </c>
      <c r="L1494" s="1" t="s">
        <v>32</v>
      </c>
      <c r="M1494" s="1" t="s">
        <v>45</v>
      </c>
      <c r="N1494" s="1" t="s">
        <v>66</v>
      </c>
      <c r="O1494" s="1" t="s">
        <v>2995</v>
      </c>
      <c r="P1494" s="1" t="s">
        <v>225</v>
      </c>
      <c r="Q1494" s="1" t="s">
        <v>82</v>
      </c>
      <c r="R1494" s="1" t="s">
        <v>7156</v>
      </c>
      <c r="S1494" s="1" t="str">
        <f t="shared" si="47"/>
        <v>CUNO QUISPE, AGUSTIN RENEE</v>
      </c>
      <c r="T1494" s="1" t="s">
        <v>69</v>
      </c>
      <c r="U1494" s="1" t="s">
        <v>55</v>
      </c>
      <c r="V1494" s="1" t="s">
        <v>52</v>
      </c>
      <c r="W1494" s="1" t="s">
        <v>7157</v>
      </c>
      <c r="X1494" s="3">
        <v>26562</v>
      </c>
      <c r="Y1494" s="1" t="s">
        <v>7158</v>
      </c>
      <c r="Z1494" s="3">
        <v>42795</v>
      </c>
      <c r="AA1494" s="3">
        <v>43100</v>
      </c>
      <c r="AB1494" s="1" t="s">
        <v>3000</v>
      </c>
      <c r="AC1494" s="1" t="s">
        <v>71</v>
      </c>
      <c r="AD1494" s="1" t="s">
        <v>43</v>
      </c>
    </row>
    <row r="1495" spans="1:30" x14ac:dyDescent="0.2">
      <c r="A1495" s="1" t="str">
        <f t="shared" si="46"/>
        <v>1161114021E1</v>
      </c>
      <c r="B1495" s="1" t="s">
        <v>440</v>
      </c>
      <c r="C1495" s="1" t="s">
        <v>29</v>
      </c>
      <c r="D1495" s="1" t="s">
        <v>30</v>
      </c>
      <c r="E1495" s="1" t="s">
        <v>252</v>
      </c>
      <c r="F1495" s="1" t="s">
        <v>7065</v>
      </c>
      <c r="G1495" s="1" t="s">
        <v>7066</v>
      </c>
      <c r="H1495" s="1" t="s">
        <v>1183</v>
      </c>
      <c r="I1495" s="1" t="s">
        <v>7067</v>
      </c>
      <c r="J1495" s="1" t="s">
        <v>7160</v>
      </c>
      <c r="K1495" s="1" t="s">
        <v>32</v>
      </c>
      <c r="L1495" s="1" t="s">
        <v>84</v>
      </c>
      <c r="M1495" s="1" t="s">
        <v>84</v>
      </c>
      <c r="N1495" s="1" t="s">
        <v>46</v>
      </c>
      <c r="O1495" s="1" t="s">
        <v>7161</v>
      </c>
      <c r="P1495" s="1" t="s">
        <v>890</v>
      </c>
      <c r="Q1495" s="1" t="s">
        <v>94</v>
      </c>
      <c r="R1495" s="1" t="s">
        <v>559</v>
      </c>
      <c r="S1495" s="1" t="str">
        <f t="shared" si="47"/>
        <v>MELENDEZ CARBAJAL, EFRAIN</v>
      </c>
      <c r="T1495" s="1" t="s">
        <v>44</v>
      </c>
      <c r="U1495" s="1" t="s">
        <v>51</v>
      </c>
      <c r="V1495" s="1" t="s">
        <v>52</v>
      </c>
      <c r="W1495" s="1" t="s">
        <v>7162</v>
      </c>
      <c r="X1495" s="3">
        <v>25719</v>
      </c>
      <c r="Y1495" s="1" t="s">
        <v>7163</v>
      </c>
      <c r="AB1495" s="1" t="s">
        <v>41</v>
      </c>
      <c r="AC1495" s="1" t="s">
        <v>87</v>
      </c>
      <c r="AD1495" s="1" t="s">
        <v>43</v>
      </c>
    </row>
    <row r="1496" spans="1:30" x14ac:dyDescent="0.2">
      <c r="A1496" s="1" t="str">
        <f t="shared" si="46"/>
        <v>1161114021E8</v>
      </c>
      <c r="B1496" s="1" t="s">
        <v>440</v>
      </c>
      <c r="C1496" s="1" t="s">
        <v>29</v>
      </c>
      <c r="D1496" s="1" t="s">
        <v>30</v>
      </c>
      <c r="E1496" s="1" t="s">
        <v>252</v>
      </c>
      <c r="F1496" s="1" t="s">
        <v>7065</v>
      </c>
      <c r="G1496" s="1" t="s">
        <v>7066</v>
      </c>
      <c r="H1496" s="1" t="s">
        <v>1183</v>
      </c>
      <c r="I1496" s="1" t="s">
        <v>7067</v>
      </c>
      <c r="J1496" s="1" t="s">
        <v>7164</v>
      </c>
      <c r="K1496" s="1" t="s">
        <v>97</v>
      </c>
      <c r="L1496" s="1" t="s">
        <v>788</v>
      </c>
      <c r="M1496" s="1" t="s">
        <v>840</v>
      </c>
      <c r="N1496" s="1" t="s">
        <v>46</v>
      </c>
      <c r="O1496" s="1" t="s">
        <v>7165</v>
      </c>
      <c r="P1496" s="1" t="s">
        <v>408</v>
      </c>
      <c r="Q1496" s="1" t="s">
        <v>1174</v>
      </c>
      <c r="R1496" s="1" t="s">
        <v>7166</v>
      </c>
      <c r="S1496" s="1" t="str">
        <f t="shared" si="47"/>
        <v>CHUQUIMIA ITURRY, LYLI VIRGINIA</v>
      </c>
      <c r="T1496" s="1" t="s">
        <v>202</v>
      </c>
      <c r="U1496" s="1" t="s">
        <v>39</v>
      </c>
      <c r="V1496" s="1" t="s">
        <v>52</v>
      </c>
      <c r="W1496" s="1" t="s">
        <v>7167</v>
      </c>
      <c r="X1496" s="3">
        <v>23187</v>
      </c>
      <c r="Y1496" s="1" t="s">
        <v>7168</v>
      </c>
      <c r="Z1496" s="3">
        <v>42736</v>
      </c>
      <c r="AB1496" s="1" t="s">
        <v>41</v>
      </c>
      <c r="AC1496" s="1" t="s">
        <v>102</v>
      </c>
      <c r="AD1496" s="1" t="s">
        <v>43</v>
      </c>
    </row>
    <row r="1497" spans="1:30" x14ac:dyDescent="0.2">
      <c r="A1497" s="1" t="str">
        <f t="shared" si="46"/>
        <v>1161114011E5</v>
      </c>
      <c r="B1497" s="1" t="s">
        <v>440</v>
      </c>
      <c r="C1497" s="1" t="s">
        <v>29</v>
      </c>
      <c r="D1497" s="1" t="s">
        <v>30</v>
      </c>
      <c r="E1497" s="1" t="s">
        <v>252</v>
      </c>
      <c r="F1497" s="1" t="s">
        <v>7065</v>
      </c>
      <c r="G1497" s="1" t="s">
        <v>7066</v>
      </c>
      <c r="H1497" s="1" t="s">
        <v>1183</v>
      </c>
      <c r="I1497" s="1" t="s">
        <v>7067</v>
      </c>
      <c r="J1497" s="1" t="s">
        <v>7169</v>
      </c>
      <c r="K1497" s="1" t="s">
        <v>97</v>
      </c>
      <c r="L1497" s="1" t="s">
        <v>98</v>
      </c>
      <c r="M1497" s="1" t="s">
        <v>791</v>
      </c>
      <c r="N1497" s="1" t="s">
        <v>66</v>
      </c>
      <c r="O1497" s="1" t="s">
        <v>7170</v>
      </c>
      <c r="P1497" s="1" t="s">
        <v>137</v>
      </c>
      <c r="Q1497" s="1" t="s">
        <v>346</v>
      </c>
      <c r="R1497" s="1" t="s">
        <v>7171</v>
      </c>
      <c r="S1497" s="1" t="str">
        <f t="shared" si="47"/>
        <v>HERRERA HUAMAN, YENEY KATTERINE</v>
      </c>
      <c r="T1497" s="1" t="s">
        <v>109</v>
      </c>
      <c r="U1497" s="1" t="s">
        <v>39</v>
      </c>
      <c r="V1497" s="1" t="s">
        <v>52</v>
      </c>
      <c r="W1497" s="1" t="s">
        <v>7172</v>
      </c>
      <c r="X1497" s="3">
        <v>34002</v>
      </c>
      <c r="Y1497" s="1" t="s">
        <v>7173</v>
      </c>
      <c r="Z1497" s="3">
        <v>42736</v>
      </c>
      <c r="AA1497" s="3">
        <v>43100</v>
      </c>
      <c r="AB1497" s="1" t="s">
        <v>41</v>
      </c>
      <c r="AC1497" s="1" t="s">
        <v>102</v>
      </c>
      <c r="AD1497" s="1" t="s">
        <v>43</v>
      </c>
    </row>
    <row r="1498" spans="1:30" x14ac:dyDescent="0.2">
      <c r="A1498" s="1" t="str">
        <f t="shared" si="46"/>
        <v>1161114021E2</v>
      </c>
      <c r="B1498" s="1" t="s">
        <v>440</v>
      </c>
      <c r="C1498" s="1" t="s">
        <v>29</v>
      </c>
      <c r="D1498" s="1" t="s">
        <v>30</v>
      </c>
      <c r="E1498" s="1" t="s">
        <v>252</v>
      </c>
      <c r="F1498" s="1" t="s">
        <v>7065</v>
      </c>
      <c r="G1498" s="1" t="s">
        <v>7066</v>
      </c>
      <c r="H1498" s="1" t="s">
        <v>1183</v>
      </c>
      <c r="I1498" s="1" t="s">
        <v>7067</v>
      </c>
      <c r="J1498" s="1" t="s">
        <v>7174</v>
      </c>
      <c r="K1498" s="1" t="s">
        <v>97</v>
      </c>
      <c r="L1498" s="1" t="s">
        <v>98</v>
      </c>
      <c r="M1498" s="1" t="s">
        <v>99</v>
      </c>
      <c r="N1498" s="1" t="s">
        <v>46</v>
      </c>
      <c r="O1498" s="1" t="s">
        <v>56</v>
      </c>
      <c r="P1498" s="1" t="s">
        <v>82</v>
      </c>
      <c r="Q1498" s="1" t="s">
        <v>698</v>
      </c>
      <c r="R1498" s="1" t="s">
        <v>364</v>
      </c>
      <c r="S1498" s="1" t="str">
        <f t="shared" si="47"/>
        <v>QUISPE CCAMA, ROSA</v>
      </c>
      <c r="T1498" s="1" t="s">
        <v>202</v>
      </c>
      <c r="U1498" s="1" t="s">
        <v>39</v>
      </c>
      <c r="V1498" s="1" t="s">
        <v>52</v>
      </c>
      <c r="W1498" s="1" t="s">
        <v>7175</v>
      </c>
      <c r="X1498" s="3">
        <v>21560</v>
      </c>
      <c r="Y1498" s="1" t="s">
        <v>7176</v>
      </c>
      <c r="AB1498" s="1" t="s">
        <v>41</v>
      </c>
      <c r="AC1498" s="1" t="s">
        <v>102</v>
      </c>
      <c r="AD1498" s="1" t="s">
        <v>43</v>
      </c>
    </row>
    <row r="1499" spans="1:30" x14ac:dyDescent="0.2">
      <c r="A1499" s="1" t="str">
        <f t="shared" si="46"/>
        <v>1161114021E6</v>
      </c>
      <c r="B1499" s="1" t="s">
        <v>440</v>
      </c>
      <c r="C1499" s="1" t="s">
        <v>29</v>
      </c>
      <c r="D1499" s="1" t="s">
        <v>30</v>
      </c>
      <c r="E1499" s="1" t="s">
        <v>252</v>
      </c>
      <c r="F1499" s="1" t="s">
        <v>7065</v>
      </c>
      <c r="G1499" s="1" t="s">
        <v>7066</v>
      </c>
      <c r="H1499" s="1" t="s">
        <v>1183</v>
      </c>
      <c r="I1499" s="1" t="s">
        <v>7067</v>
      </c>
      <c r="J1499" s="1" t="s">
        <v>7177</v>
      </c>
      <c r="K1499" s="1" t="s">
        <v>97</v>
      </c>
      <c r="L1499" s="1" t="s">
        <v>98</v>
      </c>
      <c r="M1499" s="1" t="s">
        <v>99</v>
      </c>
      <c r="N1499" s="1" t="s">
        <v>66</v>
      </c>
      <c r="O1499" s="1" t="s">
        <v>7178</v>
      </c>
      <c r="P1499" s="1" t="s">
        <v>1125</v>
      </c>
      <c r="Q1499" s="1" t="s">
        <v>192</v>
      </c>
      <c r="R1499" s="1" t="s">
        <v>1031</v>
      </c>
      <c r="S1499" s="1" t="str">
        <f t="shared" si="47"/>
        <v>CORA CAHUANA, MAURO</v>
      </c>
      <c r="T1499" s="1" t="s">
        <v>109</v>
      </c>
      <c r="U1499" s="1" t="s">
        <v>39</v>
      </c>
      <c r="V1499" s="1" t="s">
        <v>52</v>
      </c>
      <c r="W1499" s="1" t="s">
        <v>7179</v>
      </c>
      <c r="X1499" s="3">
        <v>28589</v>
      </c>
      <c r="Y1499" s="1" t="s">
        <v>7180</v>
      </c>
      <c r="Z1499" s="3">
        <v>42887</v>
      </c>
      <c r="AA1499" s="3">
        <v>43100</v>
      </c>
      <c r="AB1499" s="1" t="s">
        <v>41</v>
      </c>
      <c r="AC1499" s="1" t="s">
        <v>102</v>
      </c>
      <c r="AD1499" s="1" t="s">
        <v>43</v>
      </c>
    </row>
    <row r="1500" spans="1:30" x14ac:dyDescent="0.2">
      <c r="A1500" s="1" t="str">
        <f t="shared" si="46"/>
        <v>21C000113701</v>
      </c>
      <c r="B1500" s="1" t="s">
        <v>440</v>
      </c>
      <c r="C1500" s="1" t="s">
        <v>29</v>
      </c>
      <c r="D1500" s="1" t="s">
        <v>30</v>
      </c>
      <c r="E1500" s="1" t="s">
        <v>252</v>
      </c>
      <c r="F1500" s="1" t="s">
        <v>7065</v>
      </c>
      <c r="G1500" s="1" t="s">
        <v>7066</v>
      </c>
      <c r="H1500" s="1" t="s">
        <v>1183</v>
      </c>
      <c r="I1500" s="1" t="s">
        <v>7067</v>
      </c>
      <c r="J1500" s="1" t="s">
        <v>7181</v>
      </c>
      <c r="K1500" s="1" t="s">
        <v>846</v>
      </c>
      <c r="L1500" s="1" t="s">
        <v>3586</v>
      </c>
      <c r="M1500" s="1" t="s">
        <v>3587</v>
      </c>
      <c r="N1500" s="1" t="s">
        <v>66</v>
      </c>
      <c r="O1500" s="1" t="s">
        <v>847</v>
      </c>
      <c r="P1500" s="1" t="s">
        <v>79</v>
      </c>
      <c r="Q1500" s="1" t="s">
        <v>188</v>
      </c>
      <c r="R1500" s="1" t="s">
        <v>7182</v>
      </c>
      <c r="S1500" s="1" t="str">
        <f t="shared" si="47"/>
        <v>GUERRA TITO, PAULINA MAGDALENA</v>
      </c>
      <c r="T1500" s="1" t="s">
        <v>849</v>
      </c>
      <c r="U1500" s="1" t="s">
        <v>850</v>
      </c>
      <c r="V1500" s="1" t="s">
        <v>52</v>
      </c>
      <c r="W1500" s="1" t="s">
        <v>276</v>
      </c>
      <c r="X1500" s="3">
        <v>25769</v>
      </c>
      <c r="Y1500" s="1" t="s">
        <v>7183</v>
      </c>
      <c r="Z1500" s="3">
        <v>42795</v>
      </c>
      <c r="AA1500" s="3">
        <v>42886</v>
      </c>
      <c r="AB1500" s="1" t="s">
        <v>852</v>
      </c>
      <c r="AC1500" s="1" t="s">
        <v>853</v>
      </c>
      <c r="AD1500" s="1" t="s">
        <v>43</v>
      </c>
    </row>
    <row r="1501" spans="1:30" x14ac:dyDescent="0.2">
      <c r="A1501" s="1" t="str">
        <f t="shared" si="46"/>
        <v>21C000113724</v>
      </c>
      <c r="B1501" s="1" t="s">
        <v>440</v>
      </c>
      <c r="C1501" s="1" t="s">
        <v>29</v>
      </c>
      <c r="D1501" s="1" t="s">
        <v>30</v>
      </c>
      <c r="E1501" s="1" t="s">
        <v>252</v>
      </c>
      <c r="F1501" s="1" t="s">
        <v>7065</v>
      </c>
      <c r="G1501" s="1" t="s">
        <v>7066</v>
      </c>
      <c r="H1501" s="1" t="s">
        <v>1183</v>
      </c>
      <c r="I1501" s="1" t="s">
        <v>7067</v>
      </c>
      <c r="J1501" s="1" t="s">
        <v>7184</v>
      </c>
      <c r="K1501" s="1" t="s">
        <v>846</v>
      </c>
      <c r="L1501" s="1" t="s">
        <v>3586</v>
      </c>
      <c r="M1501" s="1" t="s">
        <v>3591</v>
      </c>
      <c r="N1501" s="1" t="s">
        <v>66</v>
      </c>
      <c r="O1501" s="1" t="s">
        <v>847</v>
      </c>
      <c r="P1501" s="1" t="s">
        <v>130</v>
      </c>
      <c r="Q1501" s="1" t="s">
        <v>248</v>
      </c>
      <c r="R1501" s="1" t="s">
        <v>432</v>
      </c>
      <c r="S1501" s="1" t="str">
        <f t="shared" si="47"/>
        <v>TORRES TICONA, JOSE ANTONIO</v>
      </c>
      <c r="T1501" s="1" t="s">
        <v>849</v>
      </c>
      <c r="U1501" s="1" t="s">
        <v>850</v>
      </c>
      <c r="V1501" s="1" t="s">
        <v>52</v>
      </c>
      <c r="W1501" s="1" t="s">
        <v>276</v>
      </c>
      <c r="X1501" s="3">
        <v>31599</v>
      </c>
      <c r="Y1501" s="1" t="s">
        <v>7185</v>
      </c>
      <c r="Z1501" s="3">
        <v>42736</v>
      </c>
      <c r="AA1501" s="3">
        <v>42855</v>
      </c>
      <c r="AB1501" s="1" t="s">
        <v>852</v>
      </c>
      <c r="AC1501" s="1" t="s">
        <v>853</v>
      </c>
      <c r="AD1501" s="1" t="s">
        <v>43</v>
      </c>
    </row>
    <row r="1502" spans="1:30" x14ac:dyDescent="0.2">
      <c r="A1502" s="1" t="str">
        <f t="shared" si="46"/>
        <v>21C000113749</v>
      </c>
      <c r="B1502" s="1" t="s">
        <v>440</v>
      </c>
      <c r="C1502" s="1" t="s">
        <v>29</v>
      </c>
      <c r="D1502" s="1" t="s">
        <v>30</v>
      </c>
      <c r="E1502" s="1" t="s">
        <v>252</v>
      </c>
      <c r="F1502" s="1" t="s">
        <v>7065</v>
      </c>
      <c r="G1502" s="1" t="s">
        <v>7066</v>
      </c>
      <c r="H1502" s="1" t="s">
        <v>1183</v>
      </c>
      <c r="I1502" s="1" t="s">
        <v>7067</v>
      </c>
      <c r="J1502" s="1" t="s">
        <v>7186</v>
      </c>
      <c r="K1502" s="1" t="s">
        <v>846</v>
      </c>
      <c r="L1502" s="1" t="s">
        <v>3586</v>
      </c>
      <c r="M1502" s="1" t="s">
        <v>3600</v>
      </c>
      <c r="N1502" s="1" t="s">
        <v>66</v>
      </c>
      <c r="O1502" s="1" t="s">
        <v>847</v>
      </c>
      <c r="P1502" s="1" t="s">
        <v>165</v>
      </c>
      <c r="Q1502" s="1" t="s">
        <v>698</v>
      </c>
      <c r="R1502" s="1" t="s">
        <v>7187</v>
      </c>
      <c r="S1502" s="1" t="str">
        <f t="shared" si="47"/>
        <v>PEREZ CCAMA, EDITH PAOLA</v>
      </c>
      <c r="T1502" s="1" t="s">
        <v>849</v>
      </c>
      <c r="U1502" s="1" t="s">
        <v>850</v>
      </c>
      <c r="V1502" s="1" t="s">
        <v>52</v>
      </c>
      <c r="W1502" s="1" t="s">
        <v>276</v>
      </c>
      <c r="X1502" s="3">
        <v>30415</v>
      </c>
      <c r="Y1502" s="1" t="s">
        <v>7188</v>
      </c>
      <c r="Z1502" s="3">
        <v>42736</v>
      </c>
      <c r="AA1502" s="3">
        <v>42855</v>
      </c>
      <c r="AB1502" s="1" t="s">
        <v>852</v>
      </c>
      <c r="AC1502" s="1" t="s">
        <v>853</v>
      </c>
      <c r="AD1502" s="1" t="s">
        <v>43</v>
      </c>
    </row>
    <row r="1503" spans="1:30" x14ac:dyDescent="0.2">
      <c r="A1503" s="1" t="str">
        <f t="shared" si="46"/>
        <v>21C000113772</v>
      </c>
      <c r="B1503" s="1" t="s">
        <v>440</v>
      </c>
      <c r="C1503" s="1" t="s">
        <v>29</v>
      </c>
      <c r="D1503" s="1" t="s">
        <v>30</v>
      </c>
      <c r="E1503" s="1" t="s">
        <v>252</v>
      </c>
      <c r="F1503" s="1" t="s">
        <v>7065</v>
      </c>
      <c r="G1503" s="1" t="s">
        <v>7066</v>
      </c>
      <c r="H1503" s="1" t="s">
        <v>1183</v>
      </c>
      <c r="I1503" s="1" t="s">
        <v>7067</v>
      </c>
      <c r="J1503" s="1" t="s">
        <v>7189</v>
      </c>
      <c r="K1503" s="1" t="s">
        <v>846</v>
      </c>
      <c r="L1503" s="1" t="s">
        <v>3586</v>
      </c>
      <c r="M1503" s="1" t="s">
        <v>5435</v>
      </c>
      <c r="N1503" s="1" t="s">
        <v>66</v>
      </c>
      <c r="O1503" s="1" t="s">
        <v>847</v>
      </c>
      <c r="P1503" s="1" t="s">
        <v>352</v>
      </c>
      <c r="Q1503" s="1" t="s">
        <v>212</v>
      </c>
      <c r="R1503" s="1" t="s">
        <v>86</v>
      </c>
      <c r="S1503" s="1" t="str">
        <f t="shared" si="47"/>
        <v>MENDOZA CANAZA, MARLENY</v>
      </c>
      <c r="T1503" s="1" t="s">
        <v>849</v>
      </c>
      <c r="U1503" s="1" t="s">
        <v>850</v>
      </c>
      <c r="V1503" s="1" t="s">
        <v>52</v>
      </c>
      <c r="W1503" s="1" t="s">
        <v>276</v>
      </c>
      <c r="X1503" s="3">
        <v>27319</v>
      </c>
      <c r="Y1503" s="1" t="s">
        <v>7190</v>
      </c>
      <c r="Z1503" s="3">
        <v>42795</v>
      </c>
      <c r="AA1503" s="3">
        <v>42886</v>
      </c>
      <c r="AB1503" s="1" t="s">
        <v>852</v>
      </c>
      <c r="AC1503" s="1" t="s">
        <v>853</v>
      </c>
      <c r="AD1503" s="1" t="s">
        <v>43</v>
      </c>
    </row>
    <row r="1504" spans="1:30" x14ac:dyDescent="0.2">
      <c r="A1504" s="1" t="str">
        <f t="shared" si="46"/>
        <v>21C000113803</v>
      </c>
      <c r="B1504" s="1" t="s">
        <v>440</v>
      </c>
      <c r="C1504" s="1" t="s">
        <v>29</v>
      </c>
      <c r="D1504" s="1" t="s">
        <v>30</v>
      </c>
      <c r="E1504" s="1" t="s">
        <v>252</v>
      </c>
      <c r="F1504" s="1" t="s">
        <v>7065</v>
      </c>
      <c r="G1504" s="1" t="s">
        <v>7066</v>
      </c>
      <c r="H1504" s="1" t="s">
        <v>1183</v>
      </c>
      <c r="I1504" s="1" t="s">
        <v>7067</v>
      </c>
      <c r="J1504" s="1" t="s">
        <v>7191</v>
      </c>
      <c r="K1504" s="1" t="s">
        <v>846</v>
      </c>
      <c r="L1504" s="1" t="s">
        <v>3586</v>
      </c>
      <c r="M1504" s="1" t="s">
        <v>3607</v>
      </c>
      <c r="N1504" s="1" t="s">
        <v>66</v>
      </c>
      <c r="O1504" s="1" t="s">
        <v>847</v>
      </c>
      <c r="P1504" s="1" t="s">
        <v>72</v>
      </c>
      <c r="Q1504" s="1" t="s">
        <v>114</v>
      </c>
      <c r="R1504" s="1" t="s">
        <v>7192</v>
      </c>
      <c r="S1504" s="1" t="str">
        <f t="shared" si="47"/>
        <v>LOAYZA MAMANI, FELIX MARINO</v>
      </c>
      <c r="T1504" s="1" t="s">
        <v>849</v>
      </c>
      <c r="U1504" s="1" t="s">
        <v>850</v>
      </c>
      <c r="V1504" s="1" t="s">
        <v>52</v>
      </c>
      <c r="W1504" s="1" t="s">
        <v>276</v>
      </c>
      <c r="X1504" s="3">
        <v>23804</v>
      </c>
      <c r="Y1504" s="1" t="s">
        <v>7193</v>
      </c>
      <c r="Z1504" s="3">
        <v>42736</v>
      </c>
      <c r="AA1504" s="3">
        <v>42855</v>
      </c>
      <c r="AB1504" s="1" t="s">
        <v>852</v>
      </c>
      <c r="AC1504" s="1" t="s">
        <v>853</v>
      </c>
      <c r="AD1504" s="1" t="s">
        <v>43</v>
      </c>
    </row>
    <row r="1505" spans="1:30" x14ac:dyDescent="0.2">
      <c r="A1505" s="1" t="str">
        <f t="shared" si="46"/>
        <v>21C000113824</v>
      </c>
      <c r="B1505" s="1" t="s">
        <v>440</v>
      </c>
      <c r="C1505" s="1" t="s">
        <v>29</v>
      </c>
      <c r="D1505" s="1" t="s">
        <v>30</v>
      </c>
      <c r="E1505" s="1" t="s">
        <v>252</v>
      </c>
      <c r="F1505" s="1" t="s">
        <v>7065</v>
      </c>
      <c r="G1505" s="1" t="s">
        <v>7066</v>
      </c>
      <c r="H1505" s="1" t="s">
        <v>1183</v>
      </c>
      <c r="I1505" s="1" t="s">
        <v>7067</v>
      </c>
      <c r="J1505" s="1" t="s">
        <v>7194</v>
      </c>
      <c r="K1505" s="1" t="s">
        <v>846</v>
      </c>
      <c r="L1505" s="1" t="s">
        <v>3586</v>
      </c>
      <c r="M1505" s="1" t="s">
        <v>3607</v>
      </c>
      <c r="N1505" s="1" t="s">
        <v>66</v>
      </c>
      <c r="O1505" s="1" t="s">
        <v>847</v>
      </c>
      <c r="P1505" s="1" t="s">
        <v>520</v>
      </c>
      <c r="Q1505" s="1" t="s">
        <v>134</v>
      </c>
      <c r="R1505" s="1" t="s">
        <v>921</v>
      </c>
      <c r="S1505" s="1" t="str">
        <f t="shared" si="47"/>
        <v>CAHUI FLORES, RICARDO</v>
      </c>
      <c r="T1505" s="1" t="s">
        <v>849</v>
      </c>
      <c r="U1505" s="1" t="s">
        <v>850</v>
      </c>
      <c r="V1505" s="1" t="s">
        <v>52</v>
      </c>
      <c r="W1505" s="1" t="s">
        <v>276</v>
      </c>
      <c r="X1505" s="3">
        <v>30777</v>
      </c>
      <c r="Y1505" s="1" t="s">
        <v>7195</v>
      </c>
      <c r="Z1505" s="3">
        <v>42736</v>
      </c>
      <c r="AA1505" s="3">
        <v>42855</v>
      </c>
      <c r="AB1505" s="1" t="s">
        <v>852</v>
      </c>
      <c r="AC1505" s="1" t="s">
        <v>853</v>
      </c>
      <c r="AD1505" s="1" t="s">
        <v>43</v>
      </c>
    </row>
    <row r="1506" spans="1:30" x14ac:dyDescent="0.2">
      <c r="A1506" s="1" t="str">
        <f t="shared" si="46"/>
        <v>21C000113845</v>
      </c>
      <c r="B1506" s="1" t="s">
        <v>440</v>
      </c>
      <c r="C1506" s="1" t="s">
        <v>29</v>
      </c>
      <c r="D1506" s="1" t="s">
        <v>30</v>
      </c>
      <c r="E1506" s="1" t="s">
        <v>252</v>
      </c>
      <c r="F1506" s="1" t="s">
        <v>7065</v>
      </c>
      <c r="G1506" s="1" t="s">
        <v>7066</v>
      </c>
      <c r="H1506" s="1" t="s">
        <v>1183</v>
      </c>
      <c r="I1506" s="1" t="s">
        <v>7067</v>
      </c>
      <c r="J1506" s="1" t="s">
        <v>7196</v>
      </c>
      <c r="K1506" s="1" t="s">
        <v>846</v>
      </c>
      <c r="L1506" s="1" t="s">
        <v>3586</v>
      </c>
      <c r="M1506" s="1" t="s">
        <v>3607</v>
      </c>
      <c r="N1506" s="1" t="s">
        <v>66</v>
      </c>
      <c r="O1506" s="1" t="s">
        <v>847</v>
      </c>
      <c r="P1506" s="1" t="s">
        <v>242</v>
      </c>
      <c r="Q1506" s="1" t="s">
        <v>7197</v>
      </c>
      <c r="R1506" s="1" t="s">
        <v>7198</v>
      </c>
      <c r="S1506" s="1" t="str">
        <f t="shared" si="47"/>
        <v>JIMENEZ MONASTERIO, PAULINO</v>
      </c>
      <c r="T1506" s="1" t="s">
        <v>849</v>
      </c>
      <c r="U1506" s="1" t="s">
        <v>850</v>
      </c>
      <c r="V1506" s="1" t="s">
        <v>52</v>
      </c>
      <c r="W1506" s="1" t="s">
        <v>276</v>
      </c>
      <c r="X1506" s="3">
        <v>27382</v>
      </c>
      <c r="Y1506" s="1" t="s">
        <v>7199</v>
      </c>
      <c r="Z1506" s="3">
        <v>42736</v>
      </c>
      <c r="AA1506" s="3">
        <v>42855</v>
      </c>
      <c r="AB1506" s="1" t="s">
        <v>852</v>
      </c>
      <c r="AC1506" s="1" t="s">
        <v>853</v>
      </c>
      <c r="AD1506" s="1" t="s">
        <v>43</v>
      </c>
    </row>
    <row r="1507" spans="1:30" x14ac:dyDescent="0.2">
      <c r="A1507" s="1" t="str">
        <f t="shared" si="46"/>
        <v>1114114021E1</v>
      </c>
      <c r="B1507" s="1" t="s">
        <v>443</v>
      </c>
      <c r="C1507" s="1" t="s">
        <v>29</v>
      </c>
      <c r="D1507" s="1" t="s">
        <v>30</v>
      </c>
      <c r="E1507" s="1" t="s">
        <v>252</v>
      </c>
      <c r="F1507" s="1" t="s">
        <v>7200</v>
      </c>
      <c r="G1507" s="1" t="s">
        <v>7201</v>
      </c>
      <c r="H1507" s="1" t="s">
        <v>1183</v>
      </c>
      <c r="I1507" s="1" t="s">
        <v>7202</v>
      </c>
      <c r="J1507" s="1" t="s">
        <v>7203</v>
      </c>
      <c r="K1507" s="1" t="s">
        <v>32</v>
      </c>
      <c r="L1507" s="1" t="s">
        <v>33</v>
      </c>
      <c r="M1507" s="1" t="s">
        <v>34</v>
      </c>
      <c r="N1507" s="1" t="s">
        <v>35</v>
      </c>
      <c r="O1507" s="1" t="s">
        <v>7204</v>
      </c>
      <c r="P1507" s="1" t="s">
        <v>371</v>
      </c>
      <c r="Q1507" s="1" t="s">
        <v>64</v>
      </c>
      <c r="R1507" s="1" t="s">
        <v>7205</v>
      </c>
      <c r="S1507" s="1" t="str">
        <f t="shared" si="47"/>
        <v>GUTIERREZ GALLEGOS, ESTHER BETTY</v>
      </c>
      <c r="T1507" s="1" t="s">
        <v>341</v>
      </c>
      <c r="U1507" s="1" t="s">
        <v>39</v>
      </c>
      <c r="V1507" s="1" t="s">
        <v>112</v>
      </c>
      <c r="W1507" s="1" t="s">
        <v>7206</v>
      </c>
      <c r="X1507" s="3">
        <v>24886</v>
      </c>
      <c r="Y1507" s="1" t="s">
        <v>7207</v>
      </c>
      <c r="Z1507" s="3">
        <v>42064</v>
      </c>
      <c r="AA1507" s="3">
        <v>43524</v>
      </c>
      <c r="AB1507" s="1" t="s">
        <v>41</v>
      </c>
      <c r="AC1507" s="1" t="s">
        <v>42</v>
      </c>
      <c r="AD1507" s="1" t="s">
        <v>43</v>
      </c>
    </row>
    <row r="1508" spans="1:30" x14ac:dyDescent="0.2">
      <c r="A1508" s="1" t="str">
        <f t="shared" si="46"/>
        <v>1114114011E2</v>
      </c>
      <c r="B1508" s="1" t="s">
        <v>443</v>
      </c>
      <c r="C1508" s="1" t="s">
        <v>29</v>
      </c>
      <c r="D1508" s="1" t="s">
        <v>30</v>
      </c>
      <c r="E1508" s="1" t="s">
        <v>252</v>
      </c>
      <c r="F1508" s="1" t="s">
        <v>7200</v>
      </c>
      <c r="G1508" s="1" t="s">
        <v>7201</v>
      </c>
      <c r="H1508" s="1" t="s">
        <v>1183</v>
      </c>
      <c r="I1508" s="1" t="s">
        <v>7202</v>
      </c>
      <c r="J1508" s="1" t="s">
        <v>7208</v>
      </c>
      <c r="K1508" s="1" t="s">
        <v>32</v>
      </c>
      <c r="L1508" s="1" t="s">
        <v>1326</v>
      </c>
      <c r="M1508" s="1" t="s">
        <v>5158</v>
      </c>
      <c r="N1508" s="1" t="s">
        <v>765</v>
      </c>
      <c r="O1508" s="1" t="s">
        <v>7209</v>
      </c>
      <c r="P1508" s="1" t="s">
        <v>83</v>
      </c>
      <c r="Q1508" s="1" t="s">
        <v>95</v>
      </c>
      <c r="R1508" s="1" t="s">
        <v>7210</v>
      </c>
      <c r="S1508" s="1" t="str">
        <f t="shared" si="47"/>
        <v>CONDORI MANZANO, WILI OCTAVIO</v>
      </c>
      <c r="T1508" s="1" t="s">
        <v>55</v>
      </c>
      <c r="U1508" s="1" t="s">
        <v>39</v>
      </c>
      <c r="V1508" s="1" t="s">
        <v>52</v>
      </c>
      <c r="W1508" s="1" t="s">
        <v>7211</v>
      </c>
      <c r="X1508" s="3">
        <v>20234</v>
      </c>
      <c r="Y1508" s="1" t="s">
        <v>7212</v>
      </c>
      <c r="Z1508" s="3">
        <v>42795</v>
      </c>
      <c r="AA1508" s="3">
        <v>43100</v>
      </c>
      <c r="AB1508" s="1" t="s">
        <v>41</v>
      </c>
      <c r="AC1508" s="1" t="s">
        <v>42</v>
      </c>
      <c r="AD1508" s="1" t="s">
        <v>43</v>
      </c>
    </row>
    <row r="1509" spans="1:30" x14ac:dyDescent="0.2">
      <c r="A1509" s="1" t="str">
        <f t="shared" si="46"/>
        <v>1114114011E3</v>
      </c>
      <c r="B1509" s="1" t="s">
        <v>443</v>
      </c>
      <c r="C1509" s="1" t="s">
        <v>29</v>
      </c>
      <c r="D1509" s="1" t="s">
        <v>30</v>
      </c>
      <c r="E1509" s="1" t="s">
        <v>252</v>
      </c>
      <c r="F1509" s="1" t="s">
        <v>7200</v>
      </c>
      <c r="G1509" s="1" t="s">
        <v>7201</v>
      </c>
      <c r="H1509" s="1" t="s">
        <v>1183</v>
      </c>
      <c r="I1509" s="1" t="s">
        <v>7202</v>
      </c>
      <c r="J1509" s="1" t="s">
        <v>7213</v>
      </c>
      <c r="K1509" s="1" t="s">
        <v>32</v>
      </c>
      <c r="L1509" s="1" t="s">
        <v>32</v>
      </c>
      <c r="M1509" s="1" t="s">
        <v>45</v>
      </c>
      <c r="N1509" s="1" t="s">
        <v>46</v>
      </c>
      <c r="O1509" s="1" t="s">
        <v>56</v>
      </c>
      <c r="P1509" s="1" t="s">
        <v>269</v>
      </c>
      <c r="Q1509" s="1" t="s">
        <v>7214</v>
      </c>
      <c r="R1509" s="1" t="s">
        <v>970</v>
      </c>
      <c r="S1509" s="1" t="str">
        <f t="shared" si="47"/>
        <v>CALDERON SUXSO, JAIME</v>
      </c>
      <c r="T1509" s="1" t="s">
        <v>69</v>
      </c>
      <c r="U1509" s="1" t="s">
        <v>51</v>
      </c>
      <c r="V1509" s="1" t="s">
        <v>52</v>
      </c>
      <c r="W1509" s="1" t="s">
        <v>7215</v>
      </c>
      <c r="X1509" s="3">
        <v>22063</v>
      </c>
      <c r="Y1509" s="1" t="s">
        <v>7216</v>
      </c>
      <c r="AB1509" s="1" t="s">
        <v>41</v>
      </c>
      <c r="AC1509" s="1" t="s">
        <v>42</v>
      </c>
      <c r="AD1509" s="1" t="s">
        <v>43</v>
      </c>
    </row>
    <row r="1510" spans="1:30" x14ac:dyDescent="0.2">
      <c r="A1510" s="1" t="str">
        <f t="shared" si="46"/>
        <v>1114114011E4</v>
      </c>
      <c r="B1510" s="1" t="s">
        <v>443</v>
      </c>
      <c r="C1510" s="1" t="s">
        <v>29</v>
      </c>
      <c r="D1510" s="1" t="s">
        <v>30</v>
      </c>
      <c r="E1510" s="1" t="s">
        <v>252</v>
      </c>
      <c r="F1510" s="1" t="s">
        <v>7200</v>
      </c>
      <c r="G1510" s="1" t="s">
        <v>7201</v>
      </c>
      <c r="H1510" s="1" t="s">
        <v>1183</v>
      </c>
      <c r="I1510" s="1" t="s">
        <v>7202</v>
      </c>
      <c r="J1510" s="1" t="s">
        <v>7217</v>
      </c>
      <c r="K1510" s="1" t="s">
        <v>32</v>
      </c>
      <c r="L1510" s="1" t="s">
        <v>32</v>
      </c>
      <c r="M1510" s="1" t="s">
        <v>45</v>
      </c>
      <c r="N1510" s="1" t="s">
        <v>66</v>
      </c>
      <c r="O1510" s="1" t="s">
        <v>7218</v>
      </c>
      <c r="P1510" s="1" t="s">
        <v>796</v>
      </c>
      <c r="Q1510" s="1" t="s">
        <v>82</v>
      </c>
      <c r="R1510" s="1" t="s">
        <v>769</v>
      </c>
      <c r="S1510" s="1" t="str">
        <f t="shared" si="47"/>
        <v>LEON QUISPE, JUAN</v>
      </c>
      <c r="T1510" s="1" t="s">
        <v>69</v>
      </c>
      <c r="U1510" s="1" t="s">
        <v>51</v>
      </c>
      <c r="V1510" s="1" t="s">
        <v>52</v>
      </c>
      <c r="W1510" s="1" t="s">
        <v>7219</v>
      </c>
      <c r="X1510" s="3">
        <v>28749</v>
      </c>
      <c r="Y1510" s="1" t="s">
        <v>7220</v>
      </c>
      <c r="Z1510" s="3">
        <v>42795</v>
      </c>
      <c r="AA1510" s="3">
        <v>43100</v>
      </c>
      <c r="AB1510" s="1" t="s">
        <v>41</v>
      </c>
      <c r="AC1510" s="1" t="s">
        <v>71</v>
      </c>
      <c r="AD1510" s="1" t="s">
        <v>43</v>
      </c>
    </row>
    <row r="1511" spans="1:30" x14ac:dyDescent="0.2">
      <c r="A1511" s="1" t="str">
        <f t="shared" si="46"/>
        <v>1114114011E5</v>
      </c>
      <c r="B1511" s="1" t="s">
        <v>443</v>
      </c>
      <c r="C1511" s="1" t="s">
        <v>29</v>
      </c>
      <c r="D1511" s="1" t="s">
        <v>30</v>
      </c>
      <c r="E1511" s="1" t="s">
        <v>252</v>
      </c>
      <c r="F1511" s="1" t="s">
        <v>7200</v>
      </c>
      <c r="G1511" s="1" t="s">
        <v>7201</v>
      </c>
      <c r="H1511" s="1" t="s">
        <v>1183</v>
      </c>
      <c r="I1511" s="1" t="s">
        <v>7202</v>
      </c>
      <c r="J1511" s="1" t="s">
        <v>7221</v>
      </c>
      <c r="K1511" s="1" t="s">
        <v>32</v>
      </c>
      <c r="L1511" s="1" t="s">
        <v>32</v>
      </c>
      <c r="M1511" s="1" t="s">
        <v>45</v>
      </c>
      <c r="N1511" s="1" t="s">
        <v>46</v>
      </c>
      <c r="O1511" s="1" t="s">
        <v>7222</v>
      </c>
      <c r="P1511" s="1" t="s">
        <v>7223</v>
      </c>
      <c r="Q1511" s="1" t="s">
        <v>1013</v>
      </c>
      <c r="R1511" s="1" t="s">
        <v>7224</v>
      </c>
      <c r="S1511" s="1" t="str">
        <f t="shared" si="47"/>
        <v>PEÑARRIETA RODRIGO, HECTOR LUIS</v>
      </c>
      <c r="T1511" s="1" t="s">
        <v>50</v>
      </c>
      <c r="U1511" s="1" t="s">
        <v>51</v>
      </c>
      <c r="V1511" s="1" t="s">
        <v>52</v>
      </c>
      <c r="W1511" s="1" t="s">
        <v>7225</v>
      </c>
      <c r="X1511" s="3">
        <v>24607</v>
      </c>
      <c r="Y1511" s="1" t="s">
        <v>7226</v>
      </c>
      <c r="AB1511" s="1" t="s">
        <v>41</v>
      </c>
      <c r="AC1511" s="1" t="s">
        <v>42</v>
      </c>
      <c r="AD1511" s="1" t="s">
        <v>43</v>
      </c>
    </row>
    <row r="1512" spans="1:30" x14ac:dyDescent="0.2">
      <c r="A1512" s="1" t="str">
        <f t="shared" si="46"/>
        <v>1114114011E6</v>
      </c>
      <c r="B1512" s="1" t="s">
        <v>443</v>
      </c>
      <c r="C1512" s="1" t="s">
        <v>29</v>
      </c>
      <c r="D1512" s="1" t="s">
        <v>30</v>
      </c>
      <c r="E1512" s="1" t="s">
        <v>252</v>
      </c>
      <c r="F1512" s="1" t="s">
        <v>7200</v>
      </c>
      <c r="G1512" s="1" t="s">
        <v>7201</v>
      </c>
      <c r="H1512" s="1" t="s">
        <v>1183</v>
      </c>
      <c r="I1512" s="1" t="s">
        <v>7202</v>
      </c>
      <c r="J1512" s="1" t="s">
        <v>7227</v>
      </c>
      <c r="K1512" s="1" t="s">
        <v>32</v>
      </c>
      <c r="L1512" s="1" t="s">
        <v>32</v>
      </c>
      <c r="M1512" s="1" t="s">
        <v>45</v>
      </c>
      <c r="N1512" s="1" t="s">
        <v>46</v>
      </c>
      <c r="O1512" s="1" t="s">
        <v>7228</v>
      </c>
      <c r="P1512" s="1" t="s">
        <v>82</v>
      </c>
      <c r="Q1512" s="1" t="s">
        <v>203</v>
      </c>
      <c r="R1512" s="1" t="s">
        <v>364</v>
      </c>
      <c r="S1512" s="1" t="str">
        <f t="shared" si="47"/>
        <v>QUISPE APAZA, ROSA</v>
      </c>
      <c r="T1512" s="1" t="s">
        <v>69</v>
      </c>
      <c r="U1512" s="1" t="s">
        <v>51</v>
      </c>
      <c r="V1512" s="1" t="s">
        <v>52</v>
      </c>
      <c r="W1512" s="1" t="s">
        <v>7229</v>
      </c>
      <c r="X1512" s="3">
        <v>27271</v>
      </c>
      <c r="Y1512" s="1" t="s">
        <v>7230</v>
      </c>
      <c r="AB1512" s="1" t="s">
        <v>41</v>
      </c>
      <c r="AC1512" s="1" t="s">
        <v>42</v>
      </c>
      <c r="AD1512" s="1" t="s">
        <v>43</v>
      </c>
    </row>
    <row r="1513" spans="1:30" x14ac:dyDescent="0.2">
      <c r="A1513" s="1" t="str">
        <f t="shared" si="46"/>
        <v>1114114011E7</v>
      </c>
      <c r="B1513" s="1" t="s">
        <v>443</v>
      </c>
      <c r="C1513" s="1" t="s">
        <v>29</v>
      </c>
      <c r="D1513" s="1" t="s">
        <v>30</v>
      </c>
      <c r="E1513" s="1" t="s">
        <v>252</v>
      </c>
      <c r="F1513" s="1" t="s">
        <v>7200</v>
      </c>
      <c r="G1513" s="1" t="s">
        <v>7201</v>
      </c>
      <c r="H1513" s="1" t="s">
        <v>1183</v>
      </c>
      <c r="I1513" s="1" t="s">
        <v>7202</v>
      </c>
      <c r="J1513" s="1" t="s">
        <v>7231</v>
      </c>
      <c r="K1513" s="1" t="s">
        <v>32</v>
      </c>
      <c r="L1513" s="1" t="s">
        <v>32</v>
      </c>
      <c r="M1513" s="1" t="s">
        <v>45</v>
      </c>
      <c r="N1513" s="1" t="s">
        <v>46</v>
      </c>
      <c r="O1513" s="1" t="s">
        <v>7232</v>
      </c>
      <c r="P1513" s="1" t="s">
        <v>140</v>
      </c>
      <c r="Q1513" s="1" t="s">
        <v>141</v>
      </c>
      <c r="R1513" s="1" t="s">
        <v>1075</v>
      </c>
      <c r="S1513" s="1" t="str">
        <f t="shared" si="47"/>
        <v>VELASQUEZ CRUZ, JULIO</v>
      </c>
      <c r="T1513" s="1" t="s">
        <v>69</v>
      </c>
      <c r="U1513" s="1" t="s">
        <v>51</v>
      </c>
      <c r="V1513" s="1" t="s">
        <v>52</v>
      </c>
      <c r="W1513" s="1" t="s">
        <v>7233</v>
      </c>
      <c r="X1513" s="3">
        <v>26141</v>
      </c>
      <c r="Y1513" s="1" t="s">
        <v>7234</v>
      </c>
      <c r="AB1513" s="1" t="s">
        <v>41</v>
      </c>
      <c r="AC1513" s="1" t="s">
        <v>42</v>
      </c>
      <c r="AD1513" s="1" t="s">
        <v>43</v>
      </c>
    </row>
    <row r="1514" spans="1:30" x14ac:dyDescent="0.2">
      <c r="A1514" s="1" t="str">
        <f t="shared" si="46"/>
        <v>1114114011E9</v>
      </c>
      <c r="B1514" s="1" t="s">
        <v>443</v>
      </c>
      <c r="C1514" s="1" t="s">
        <v>29</v>
      </c>
      <c r="D1514" s="1" t="s">
        <v>30</v>
      </c>
      <c r="E1514" s="1" t="s">
        <v>252</v>
      </c>
      <c r="F1514" s="1" t="s">
        <v>7200</v>
      </c>
      <c r="G1514" s="1" t="s">
        <v>7201</v>
      </c>
      <c r="H1514" s="1" t="s">
        <v>1183</v>
      </c>
      <c r="I1514" s="1" t="s">
        <v>7202</v>
      </c>
      <c r="J1514" s="1" t="s">
        <v>7235</v>
      </c>
      <c r="K1514" s="1" t="s">
        <v>32</v>
      </c>
      <c r="L1514" s="1" t="s">
        <v>32</v>
      </c>
      <c r="M1514" s="1" t="s">
        <v>45</v>
      </c>
      <c r="N1514" s="1" t="s">
        <v>66</v>
      </c>
      <c r="O1514" s="1" t="s">
        <v>7236</v>
      </c>
      <c r="P1514" s="1" t="s">
        <v>305</v>
      </c>
      <c r="Q1514" s="1" t="s">
        <v>73</v>
      </c>
      <c r="R1514" s="1" t="s">
        <v>289</v>
      </c>
      <c r="S1514" s="1" t="str">
        <f t="shared" si="47"/>
        <v>CHAMBILLA CHOQUE, PEDRO</v>
      </c>
      <c r="T1514" s="1" t="s">
        <v>69</v>
      </c>
      <c r="U1514" s="1" t="s">
        <v>51</v>
      </c>
      <c r="V1514" s="1" t="s">
        <v>52</v>
      </c>
      <c r="W1514" s="1" t="s">
        <v>7237</v>
      </c>
      <c r="X1514" s="3">
        <v>23816</v>
      </c>
      <c r="Y1514" s="1" t="s">
        <v>7238</v>
      </c>
      <c r="Z1514" s="3">
        <v>42795</v>
      </c>
      <c r="AA1514" s="3">
        <v>43100</v>
      </c>
      <c r="AB1514" s="1" t="s">
        <v>41</v>
      </c>
      <c r="AC1514" s="1" t="s">
        <v>71</v>
      </c>
      <c r="AD1514" s="1" t="s">
        <v>43</v>
      </c>
    </row>
    <row r="1515" spans="1:30" x14ac:dyDescent="0.2">
      <c r="A1515" s="1" t="str">
        <f t="shared" si="46"/>
        <v>1114114021E2</v>
      </c>
      <c r="B1515" s="1" t="s">
        <v>443</v>
      </c>
      <c r="C1515" s="1" t="s">
        <v>29</v>
      </c>
      <c r="D1515" s="1" t="s">
        <v>30</v>
      </c>
      <c r="E1515" s="1" t="s">
        <v>252</v>
      </c>
      <c r="F1515" s="1" t="s">
        <v>7200</v>
      </c>
      <c r="G1515" s="1" t="s">
        <v>7201</v>
      </c>
      <c r="H1515" s="1" t="s">
        <v>1183</v>
      </c>
      <c r="I1515" s="1" t="s">
        <v>7202</v>
      </c>
      <c r="J1515" s="1" t="s">
        <v>7239</v>
      </c>
      <c r="K1515" s="1" t="s">
        <v>32</v>
      </c>
      <c r="L1515" s="1" t="s">
        <v>32</v>
      </c>
      <c r="M1515" s="1" t="s">
        <v>45</v>
      </c>
      <c r="N1515" s="1" t="s">
        <v>46</v>
      </c>
      <c r="O1515" s="1" t="s">
        <v>7240</v>
      </c>
      <c r="P1515" s="1" t="s">
        <v>83</v>
      </c>
      <c r="Q1515" s="1" t="s">
        <v>95</v>
      </c>
      <c r="R1515" s="1" t="s">
        <v>7210</v>
      </c>
      <c r="S1515" s="1" t="str">
        <f t="shared" si="47"/>
        <v>CONDORI MANZANO, WILI OCTAVIO</v>
      </c>
      <c r="T1515" s="1" t="s">
        <v>55</v>
      </c>
      <c r="U1515" s="1" t="s">
        <v>51</v>
      </c>
      <c r="V1515" s="1" t="s">
        <v>891</v>
      </c>
      <c r="W1515" s="1" t="s">
        <v>7211</v>
      </c>
      <c r="X1515" s="3">
        <v>20234</v>
      </c>
      <c r="Y1515" s="1" t="s">
        <v>7212</v>
      </c>
      <c r="Z1515" s="3">
        <v>42795</v>
      </c>
      <c r="AA1515" s="3">
        <v>43100</v>
      </c>
      <c r="AB1515" s="1" t="s">
        <v>41</v>
      </c>
      <c r="AC1515" s="1" t="s">
        <v>42</v>
      </c>
      <c r="AD1515" s="1" t="s">
        <v>43</v>
      </c>
    </row>
    <row r="1516" spans="1:30" x14ac:dyDescent="0.2">
      <c r="A1516" s="1" t="str">
        <f t="shared" si="46"/>
        <v>1114114021E2</v>
      </c>
      <c r="B1516" s="1" t="s">
        <v>443</v>
      </c>
      <c r="C1516" s="1" t="s">
        <v>29</v>
      </c>
      <c r="D1516" s="1" t="s">
        <v>30</v>
      </c>
      <c r="E1516" s="1" t="s">
        <v>252</v>
      </c>
      <c r="F1516" s="1" t="s">
        <v>7200</v>
      </c>
      <c r="G1516" s="1" t="s">
        <v>7201</v>
      </c>
      <c r="H1516" s="1" t="s">
        <v>1183</v>
      </c>
      <c r="I1516" s="1" t="s">
        <v>7202</v>
      </c>
      <c r="J1516" s="1" t="s">
        <v>7239</v>
      </c>
      <c r="K1516" s="1" t="s">
        <v>32</v>
      </c>
      <c r="L1516" s="1" t="s">
        <v>32</v>
      </c>
      <c r="M1516" s="1" t="s">
        <v>45</v>
      </c>
      <c r="N1516" s="1" t="s">
        <v>66</v>
      </c>
      <c r="O1516" s="1" t="s">
        <v>7241</v>
      </c>
      <c r="P1516" s="1" t="s">
        <v>159</v>
      </c>
      <c r="Q1516" s="1" t="s">
        <v>410</v>
      </c>
      <c r="R1516" s="1" t="s">
        <v>7242</v>
      </c>
      <c r="S1516" s="1" t="str">
        <f t="shared" si="47"/>
        <v>LAURA CURASI, JORGE JUAN</v>
      </c>
      <c r="T1516" s="1" t="s">
        <v>69</v>
      </c>
      <c r="U1516" s="1" t="s">
        <v>51</v>
      </c>
      <c r="V1516" s="1" t="s">
        <v>52</v>
      </c>
      <c r="W1516" s="1" t="s">
        <v>7243</v>
      </c>
      <c r="X1516" s="3">
        <v>24985</v>
      </c>
      <c r="Y1516" s="1" t="s">
        <v>7244</v>
      </c>
      <c r="Z1516" s="3">
        <v>42795</v>
      </c>
      <c r="AA1516" s="3">
        <v>43100</v>
      </c>
      <c r="AB1516" s="1" t="s">
        <v>324</v>
      </c>
      <c r="AC1516" s="1" t="s">
        <v>71</v>
      </c>
      <c r="AD1516" s="1" t="s">
        <v>43</v>
      </c>
    </row>
    <row r="1517" spans="1:30" x14ac:dyDescent="0.2">
      <c r="A1517" s="1" t="str">
        <f t="shared" si="46"/>
        <v>1114114011E0</v>
      </c>
      <c r="B1517" s="1" t="s">
        <v>443</v>
      </c>
      <c r="C1517" s="1" t="s">
        <v>29</v>
      </c>
      <c r="D1517" s="1" t="s">
        <v>30</v>
      </c>
      <c r="E1517" s="1" t="s">
        <v>252</v>
      </c>
      <c r="F1517" s="1" t="s">
        <v>7200</v>
      </c>
      <c r="G1517" s="1" t="s">
        <v>7201</v>
      </c>
      <c r="H1517" s="1" t="s">
        <v>1183</v>
      </c>
      <c r="I1517" s="1" t="s">
        <v>7202</v>
      </c>
      <c r="J1517" s="1" t="s">
        <v>7245</v>
      </c>
      <c r="K1517" s="1" t="s">
        <v>32</v>
      </c>
      <c r="L1517" s="1" t="s">
        <v>84</v>
      </c>
      <c r="M1517" s="1" t="s">
        <v>84</v>
      </c>
      <c r="N1517" s="1" t="s">
        <v>46</v>
      </c>
      <c r="O1517" s="1" t="s">
        <v>7246</v>
      </c>
      <c r="P1517" s="1" t="s">
        <v>864</v>
      </c>
      <c r="Q1517" s="1" t="s">
        <v>7247</v>
      </c>
      <c r="R1517" s="1" t="s">
        <v>7248</v>
      </c>
      <c r="S1517" s="1" t="str">
        <f t="shared" si="47"/>
        <v>CHALCO UGARTE, EDER CRISOLOGO</v>
      </c>
      <c r="T1517" s="1" t="s">
        <v>44</v>
      </c>
      <c r="U1517" s="1" t="s">
        <v>51</v>
      </c>
      <c r="V1517" s="1" t="s">
        <v>52</v>
      </c>
      <c r="W1517" s="1" t="s">
        <v>7249</v>
      </c>
      <c r="X1517" s="3">
        <v>21158</v>
      </c>
      <c r="Y1517" s="1" t="s">
        <v>7250</v>
      </c>
      <c r="AB1517" s="1" t="s">
        <v>41</v>
      </c>
      <c r="AC1517" s="1" t="s">
        <v>87</v>
      </c>
      <c r="AD1517" s="1" t="s">
        <v>43</v>
      </c>
    </row>
    <row r="1518" spans="1:30" x14ac:dyDescent="0.2">
      <c r="A1518" s="1" t="str">
        <f t="shared" si="46"/>
        <v>1114114011E8</v>
      </c>
      <c r="B1518" s="1" t="s">
        <v>443</v>
      </c>
      <c r="C1518" s="1" t="s">
        <v>29</v>
      </c>
      <c r="D1518" s="1" t="s">
        <v>30</v>
      </c>
      <c r="E1518" s="1" t="s">
        <v>252</v>
      </c>
      <c r="F1518" s="1" t="s">
        <v>7200</v>
      </c>
      <c r="G1518" s="1" t="s">
        <v>7201</v>
      </c>
      <c r="H1518" s="1" t="s">
        <v>1183</v>
      </c>
      <c r="I1518" s="1" t="s">
        <v>7202</v>
      </c>
      <c r="J1518" s="1" t="s">
        <v>7251</v>
      </c>
      <c r="K1518" s="1" t="s">
        <v>97</v>
      </c>
      <c r="L1518" s="1" t="s">
        <v>98</v>
      </c>
      <c r="M1518" s="1" t="s">
        <v>103</v>
      </c>
      <c r="N1518" s="1" t="s">
        <v>66</v>
      </c>
      <c r="O1518" s="1" t="s">
        <v>7252</v>
      </c>
      <c r="P1518" s="1" t="s">
        <v>1062</v>
      </c>
      <c r="Q1518" s="1" t="s">
        <v>248</v>
      </c>
      <c r="R1518" s="1" t="s">
        <v>7253</v>
      </c>
      <c r="S1518" s="1" t="str">
        <f t="shared" si="47"/>
        <v>ENCINAS TICONA, ADALID</v>
      </c>
      <c r="T1518" s="1" t="s">
        <v>109</v>
      </c>
      <c r="U1518" s="1" t="s">
        <v>39</v>
      </c>
      <c r="V1518" s="1" t="s">
        <v>52</v>
      </c>
      <c r="W1518" s="1" t="s">
        <v>7254</v>
      </c>
      <c r="X1518" s="3">
        <v>33882</v>
      </c>
      <c r="Y1518" s="1" t="s">
        <v>7255</v>
      </c>
      <c r="Z1518" s="3">
        <v>42767</v>
      </c>
      <c r="AA1518" s="3">
        <v>43100</v>
      </c>
      <c r="AB1518" s="1" t="s">
        <v>41</v>
      </c>
      <c r="AC1518" s="1" t="s">
        <v>102</v>
      </c>
      <c r="AD1518" s="1" t="s">
        <v>43</v>
      </c>
    </row>
    <row r="1519" spans="1:30" x14ac:dyDescent="0.2">
      <c r="A1519" s="1" t="str">
        <f t="shared" si="46"/>
        <v>1129114021E3</v>
      </c>
      <c r="B1519" s="1" t="s">
        <v>433</v>
      </c>
      <c r="C1519" s="1" t="s">
        <v>29</v>
      </c>
      <c r="D1519" s="1" t="s">
        <v>30</v>
      </c>
      <c r="E1519" s="1" t="s">
        <v>401</v>
      </c>
      <c r="F1519" s="1" t="s">
        <v>7256</v>
      </c>
      <c r="G1519" s="1" t="s">
        <v>7257</v>
      </c>
      <c r="H1519" s="1" t="s">
        <v>1183</v>
      </c>
      <c r="I1519" s="1" t="s">
        <v>7258</v>
      </c>
      <c r="J1519" s="1" t="s">
        <v>7259</v>
      </c>
      <c r="K1519" s="1" t="s">
        <v>32</v>
      </c>
      <c r="L1519" s="1" t="s">
        <v>33</v>
      </c>
      <c r="M1519" s="1" t="s">
        <v>34</v>
      </c>
      <c r="N1519" s="1" t="s">
        <v>35</v>
      </c>
      <c r="O1519" s="1" t="s">
        <v>7260</v>
      </c>
      <c r="P1519" s="1" t="s">
        <v>535</v>
      </c>
      <c r="Q1519" s="1" t="s">
        <v>603</v>
      </c>
      <c r="R1519" s="1" t="s">
        <v>953</v>
      </c>
      <c r="S1519" s="1" t="str">
        <f t="shared" si="47"/>
        <v>CALSIN CALLA, ARMANDO</v>
      </c>
      <c r="T1519" s="1" t="s">
        <v>38</v>
      </c>
      <c r="U1519" s="1" t="s">
        <v>39</v>
      </c>
      <c r="V1519" s="1" t="s">
        <v>112</v>
      </c>
      <c r="W1519" s="1" t="s">
        <v>7261</v>
      </c>
      <c r="X1519" s="3">
        <v>24426</v>
      </c>
      <c r="Y1519" s="1" t="s">
        <v>7262</v>
      </c>
      <c r="Z1519" s="3">
        <v>42064</v>
      </c>
      <c r="AA1519" s="3">
        <v>43524</v>
      </c>
      <c r="AB1519" s="1" t="s">
        <v>41</v>
      </c>
      <c r="AC1519" s="1" t="s">
        <v>42</v>
      </c>
      <c r="AD1519" s="1" t="s">
        <v>43</v>
      </c>
    </row>
    <row r="1520" spans="1:30" x14ac:dyDescent="0.2">
      <c r="A1520" s="1" t="str">
        <f t="shared" si="46"/>
        <v>1115114711E9</v>
      </c>
      <c r="B1520" s="1" t="s">
        <v>433</v>
      </c>
      <c r="C1520" s="1" t="s">
        <v>29</v>
      </c>
      <c r="D1520" s="1" t="s">
        <v>30</v>
      </c>
      <c r="E1520" s="1" t="s">
        <v>401</v>
      </c>
      <c r="F1520" s="1" t="s">
        <v>7256</v>
      </c>
      <c r="G1520" s="1" t="s">
        <v>7257</v>
      </c>
      <c r="H1520" s="1" t="s">
        <v>1183</v>
      </c>
      <c r="I1520" s="1" t="s">
        <v>7258</v>
      </c>
      <c r="J1520" s="1" t="s">
        <v>7263</v>
      </c>
      <c r="K1520" s="1" t="s">
        <v>32</v>
      </c>
      <c r="L1520" s="1" t="s">
        <v>32</v>
      </c>
      <c r="M1520" s="1" t="s">
        <v>45</v>
      </c>
      <c r="N1520" s="1" t="s">
        <v>66</v>
      </c>
      <c r="O1520" s="1" t="s">
        <v>7264</v>
      </c>
      <c r="P1520" s="1" t="s">
        <v>73</v>
      </c>
      <c r="Q1520" s="1" t="s">
        <v>167</v>
      </c>
      <c r="R1520" s="1" t="s">
        <v>7265</v>
      </c>
      <c r="S1520" s="1" t="str">
        <f t="shared" si="47"/>
        <v>CHOQUE GOMEZ, KARINA MONICA</v>
      </c>
      <c r="T1520" s="1" t="s">
        <v>69</v>
      </c>
      <c r="U1520" s="1" t="s">
        <v>51</v>
      </c>
      <c r="V1520" s="1" t="s">
        <v>52</v>
      </c>
      <c r="W1520" s="1" t="s">
        <v>7266</v>
      </c>
      <c r="X1520" s="3">
        <v>28284</v>
      </c>
      <c r="Y1520" s="1" t="s">
        <v>7267</v>
      </c>
      <c r="Z1520" s="3">
        <v>42795</v>
      </c>
      <c r="AA1520" s="3">
        <v>43100</v>
      </c>
      <c r="AB1520" s="1" t="s">
        <v>41</v>
      </c>
      <c r="AC1520" s="1" t="s">
        <v>71</v>
      </c>
      <c r="AD1520" s="1" t="s">
        <v>43</v>
      </c>
    </row>
    <row r="1521" spans="1:30" x14ac:dyDescent="0.2">
      <c r="A1521" s="1" t="str">
        <f t="shared" si="46"/>
        <v>1129114011E0</v>
      </c>
      <c r="B1521" s="1" t="s">
        <v>433</v>
      </c>
      <c r="C1521" s="1" t="s">
        <v>29</v>
      </c>
      <c r="D1521" s="1" t="s">
        <v>30</v>
      </c>
      <c r="E1521" s="1" t="s">
        <v>401</v>
      </c>
      <c r="F1521" s="1" t="s">
        <v>7256</v>
      </c>
      <c r="G1521" s="1" t="s">
        <v>7257</v>
      </c>
      <c r="H1521" s="1" t="s">
        <v>1183</v>
      </c>
      <c r="I1521" s="1" t="s">
        <v>7258</v>
      </c>
      <c r="J1521" s="1" t="s">
        <v>7268</v>
      </c>
      <c r="K1521" s="1" t="s">
        <v>32</v>
      </c>
      <c r="L1521" s="1" t="s">
        <v>32</v>
      </c>
      <c r="M1521" s="1" t="s">
        <v>45</v>
      </c>
      <c r="N1521" s="1" t="s">
        <v>66</v>
      </c>
      <c r="O1521" s="1" t="s">
        <v>7269</v>
      </c>
      <c r="P1521" s="1" t="s">
        <v>192</v>
      </c>
      <c r="Q1521" s="1" t="s">
        <v>82</v>
      </c>
      <c r="R1521" s="1" t="s">
        <v>1157</v>
      </c>
      <c r="S1521" s="1" t="str">
        <f t="shared" si="47"/>
        <v>CAHUANA QUISPE, JESUS</v>
      </c>
      <c r="T1521" s="1" t="s">
        <v>69</v>
      </c>
      <c r="U1521" s="1" t="s">
        <v>51</v>
      </c>
      <c r="V1521" s="1" t="s">
        <v>52</v>
      </c>
      <c r="W1521" s="1" t="s">
        <v>7270</v>
      </c>
      <c r="X1521" s="3">
        <v>25401</v>
      </c>
      <c r="Y1521" s="1" t="s">
        <v>7271</v>
      </c>
      <c r="Z1521" s="3">
        <v>42795</v>
      </c>
      <c r="AA1521" s="3">
        <v>43100</v>
      </c>
      <c r="AB1521" s="1" t="s">
        <v>41</v>
      </c>
      <c r="AC1521" s="1" t="s">
        <v>71</v>
      </c>
      <c r="AD1521" s="1" t="s">
        <v>43</v>
      </c>
    </row>
    <row r="1522" spans="1:30" x14ac:dyDescent="0.2">
      <c r="A1522" s="1" t="str">
        <f t="shared" si="46"/>
        <v>1129114011E2</v>
      </c>
      <c r="B1522" s="1" t="s">
        <v>433</v>
      </c>
      <c r="C1522" s="1" t="s">
        <v>29</v>
      </c>
      <c r="D1522" s="1" t="s">
        <v>30</v>
      </c>
      <c r="E1522" s="1" t="s">
        <v>401</v>
      </c>
      <c r="F1522" s="1" t="s">
        <v>7256</v>
      </c>
      <c r="G1522" s="1" t="s">
        <v>7257</v>
      </c>
      <c r="H1522" s="1" t="s">
        <v>1183</v>
      </c>
      <c r="I1522" s="1" t="s">
        <v>7258</v>
      </c>
      <c r="J1522" s="1" t="s">
        <v>7272</v>
      </c>
      <c r="K1522" s="1" t="s">
        <v>32</v>
      </c>
      <c r="L1522" s="1" t="s">
        <v>32</v>
      </c>
      <c r="M1522" s="1" t="s">
        <v>45</v>
      </c>
      <c r="N1522" s="1" t="s">
        <v>46</v>
      </c>
      <c r="O1522" s="1" t="s">
        <v>7273</v>
      </c>
      <c r="P1522" s="1" t="s">
        <v>323</v>
      </c>
      <c r="Q1522" s="1" t="s">
        <v>382</v>
      </c>
      <c r="R1522" s="1" t="s">
        <v>7274</v>
      </c>
      <c r="S1522" s="1" t="str">
        <f t="shared" si="47"/>
        <v>TAPIA FERNANDEZ, VICENTE FERRER</v>
      </c>
      <c r="T1522" s="1" t="s">
        <v>50</v>
      </c>
      <c r="U1522" s="1" t="s">
        <v>51</v>
      </c>
      <c r="V1522" s="1" t="s">
        <v>52</v>
      </c>
      <c r="W1522" s="1" t="s">
        <v>7275</v>
      </c>
      <c r="X1522" s="3">
        <v>23106</v>
      </c>
      <c r="Y1522" s="1" t="s">
        <v>7276</v>
      </c>
      <c r="AB1522" s="1" t="s">
        <v>41</v>
      </c>
      <c r="AC1522" s="1" t="s">
        <v>42</v>
      </c>
      <c r="AD1522" s="1" t="s">
        <v>43</v>
      </c>
    </row>
    <row r="1523" spans="1:30" x14ac:dyDescent="0.2">
      <c r="A1523" s="1" t="str">
        <f t="shared" si="46"/>
        <v>1129114011E3</v>
      </c>
      <c r="B1523" s="1" t="s">
        <v>433</v>
      </c>
      <c r="C1523" s="1" t="s">
        <v>29</v>
      </c>
      <c r="D1523" s="1" t="s">
        <v>30</v>
      </c>
      <c r="E1523" s="1" t="s">
        <v>401</v>
      </c>
      <c r="F1523" s="1" t="s">
        <v>7256</v>
      </c>
      <c r="G1523" s="1" t="s">
        <v>7257</v>
      </c>
      <c r="H1523" s="1" t="s">
        <v>1183</v>
      </c>
      <c r="I1523" s="1" t="s">
        <v>7258</v>
      </c>
      <c r="J1523" s="1" t="s">
        <v>7277</v>
      </c>
      <c r="K1523" s="1" t="s">
        <v>32</v>
      </c>
      <c r="L1523" s="1" t="s">
        <v>32</v>
      </c>
      <c r="M1523" s="1" t="s">
        <v>3690</v>
      </c>
      <c r="N1523" s="1" t="s">
        <v>46</v>
      </c>
      <c r="O1523" s="1" t="s">
        <v>56</v>
      </c>
      <c r="P1523" s="1" t="s">
        <v>240</v>
      </c>
      <c r="Q1523" s="1" t="s">
        <v>241</v>
      </c>
      <c r="R1523" s="1" t="s">
        <v>7278</v>
      </c>
      <c r="S1523" s="1" t="str">
        <f t="shared" si="47"/>
        <v>BURGOS ARCE, AMBROSIA ODILA</v>
      </c>
      <c r="T1523" s="1" t="s">
        <v>50</v>
      </c>
      <c r="U1523" s="1" t="s">
        <v>51</v>
      </c>
      <c r="V1523" s="1" t="s">
        <v>3691</v>
      </c>
      <c r="W1523" s="1" t="s">
        <v>7279</v>
      </c>
      <c r="X1523" s="3">
        <v>24813</v>
      </c>
      <c r="Y1523" s="1" t="s">
        <v>7280</v>
      </c>
      <c r="Z1523" s="3">
        <v>42795</v>
      </c>
      <c r="AA1523" s="3">
        <v>43100</v>
      </c>
      <c r="AB1523" s="1" t="s">
        <v>41</v>
      </c>
      <c r="AC1523" s="1" t="s">
        <v>42</v>
      </c>
      <c r="AD1523" s="1" t="s">
        <v>43</v>
      </c>
    </row>
    <row r="1524" spans="1:30" x14ac:dyDescent="0.2">
      <c r="A1524" s="1" t="str">
        <f t="shared" si="46"/>
        <v>1129114011E3</v>
      </c>
      <c r="B1524" s="1" t="s">
        <v>433</v>
      </c>
      <c r="C1524" s="1" t="s">
        <v>29</v>
      </c>
      <c r="D1524" s="1" t="s">
        <v>30</v>
      </c>
      <c r="E1524" s="1" t="s">
        <v>401</v>
      </c>
      <c r="F1524" s="1" t="s">
        <v>7256</v>
      </c>
      <c r="G1524" s="1" t="s">
        <v>7257</v>
      </c>
      <c r="H1524" s="1" t="s">
        <v>1183</v>
      </c>
      <c r="I1524" s="1" t="s">
        <v>7258</v>
      </c>
      <c r="J1524" s="1" t="s">
        <v>7277</v>
      </c>
      <c r="K1524" s="1" t="s">
        <v>32</v>
      </c>
      <c r="L1524" s="1" t="s">
        <v>32</v>
      </c>
      <c r="M1524" s="1" t="s">
        <v>45</v>
      </c>
      <c r="N1524" s="1" t="s">
        <v>66</v>
      </c>
      <c r="O1524" s="1" t="s">
        <v>7281</v>
      </c>
      <c r="P1524" s="1" t="s">
        <v>114</v>
      </c>
      <c r="Q1524" s="1" t="s">
        <v>582</v>
      </c>
      <c r="R1524" s="1" t="s">
        <v>7282</v>
      </c>
      <c r="S1524" s="1" t="str">
        <f t="shared" si="47"/>
        <v>MAMANI ZAPANA, JUAN BRAULIO</v>
      </c>
      <c r="T1524" s="1" t="s">
        <v>69</v>
      </c>
      <c r="U1524" s="1" t="s">
        <v>860</v>
      </c>
      <c r="V1524" s="1" t="s">
        <v>52</v>
      </c>
      <c r="W1524" s="1" t="s">
        <v>7283</v>
      </c>
      <c r="X1524" s="3">
        <v>28210</v>
      </c>
      <c r="Y1524" s="1" t="s">
        <v>7284</v>
      </c>
      <c r="Z1524" s="3">
        <v>42795</v>
      </c>
      <c r="AA1524" s="3">
        <v>43100</v>
      </c>
      <c r="AB1524" s="1" t="s">
        <v>324</v>
      </c>
      <c r="AC1524" s="1" t="s">
        <v>71</v>
      </c>
      <c r="AD1524" s="1" t="s">
        <v>43</v>
      </c>
    </row>
    <row r="1525" spans="1:30" x14ac:dyDescent="0.2">
      <c r="A1525" s="1" t="str">
        <f t="shared" si="46"/>
        <v>1129114011E4</v>
      </c>
      <c r="B1525" s="1" t="s">
        <v>433</v>
      </c>
      <c r="C1525" s="1" t="s">
        <v>29</v>
      </c>
      <c r="D1525" s="1" t="s">
        <v>30</v>
      </c>
      <c r="E1525" s="1" t="s">
        <v>401</v>
      </c>
      <c r="F1525" s="1" t="s">
        <v>7256</v>
      </c>
      <c r="G1525" s="1" t="s">
        <v>7257</v>
      </c>
      <c r="H1525" s="1" t="s">
        <v>1183</v>
      </c>
      <c r="I1525" s="1" t="s">
        <v>7258</v>
      </c>
      <c r="J1525" s="1" t="s">
        <v>7285</v>
      </c>
      <c r="K1525" s="1" t="s">
        <v>32</v>
      </c>
      <c r="L1525" s="1" t="s">
        <v>32</v>
      </c>
      <c r="M1525" s="1" t="s">
        <v>45</v>
      </c>
      <c r="N1525" s="1" t="s">
        <v>46</v>
      </c>
      <c r="O1525" s="1" t="s">
        <v>7286</v>
      </c>
      <c r="P1525" s="1" t="s">
        <v>255</v>
      </c>
      <c r="Q1525" s="1" t="s">
        <v>81</v>
      </c>
      <c r="R1525" s="1" t="s">
        <v>5416</v>
      </c>
      <c r="S1525" s="1" t="str">
        <f t="shared" si="47"/>
        <v>VASQUEZ HUANCA, JUAN LUIS</v>
      </c>
      <c r="T1525" s="1" t="s">
        <v>69</v>
      </c>
      <c r="U1525" s="1" t="s">
        <v>51</v>
      </c>
      <c r="V1525" s="1" t="s">
        <v>52</v>
      </c>
      <c r="W1525" s="1" t="s">
        <v>7287</v>
      </c>
      <c r="X1525" s="3">
        <v>25268</v>
      </c>
      <c r="Y1525" s="1" t="s">
        <v>7288</v>
      </c>
      <c r="AB1525" s="1" t="s">
        <v>41</v>
      </c>
      <c r="AC1525" s="1" t="s">
        <v>42</v>
      </c>
      <c r="AD1525" s="1" t="s">
        <v>43</v>
      </c>
    </row>
    <row r="1526" spans="1:30" x14ac:dyDescent="0.2">
      <c r="A1526" s="1" t="str">
        <f t="shared" si="46"/>
        <v>1129114011E5</v>
      </c>
      <c r="B1526" s="1" t="s">
        <v>433</v>
      </c>
      <c r="C1526" s="1" t="s">
        <v>29</v>
      </c>
      <c r="D1526" s="1" t="s">
        <v>30</v>
      </c>
      <c r="E1526" s="1" t="s">
        <v>401</v>
      </c>
      <c r="F1526" s="1" t="s">
        <v>7256</v>
      </c>
      <c r="G1526" s="1" t="s">
        <v>7257</v>
      </c>
      <c r="H1526" s="1" t="s">
        <v>1183</v>
      </c>
      <c r="I1526" s="1" t="s">
        <v>7258</v>
      </c>
      <c r="J1526" s="1" t="s">
        <v>7289</v>
      </c>
      <c r="K1526" s="1" t="s">
        <v>32</v>
      </c>
      <c r="L1526" s="1" t="s">
        <v>32</v>
      </c>
      <c r="M1526" s="1" t="s">
        <v>45</v>
      </c>
      <c r="N1526" s="1" t="s">
        <v>46</v>
      </c>
      <c r="O1526" s="1" t="s">
        <v>7290</v>
      </c>
      <c r="P1526" s="1" t="s">
        <v>203</v>
      </c>
      <c r="Q1526" s="1" t="s">
        <v>83</v>
      </c>
      <c r="R1526" s="1" t="s">
        <v>7291</v>
      </c>
      <c r="S1526" s="1" t="str">
        <f t="shared" si="47"/>
        <v>APAZA CONDORI, VALERIO</v>
      </c>
      <c r="T1526" s="1" t="s">
        <v>55</v>
      </c>
      <c r="U1526" s="1" t="s">
        <v>51</v>
      </c>
      <c r="V1526" s="1" t="s">
        <v>52</v>
      </c>
      <c r="W1526" s="1" t="s">
        <v>7292</v>
      </c>
      <c r="X1526" s="3">
        <v>26209</v>
      </c>
      <c r="Y1526" s="1" t="s">
        <v>7293</v>
      </c>
      <c r="AB1526" s="1" t="s">
        <v>41</v>
      </c>
      <c r="AC1526" s="1" t="s">
        <v>42</v>
      </c>
      <c r="AD1526" s="1" t="s">
        <v>43</v>
      </c>
    </row>
    <row r="1527" spans="1:30" x14ac:dyDescent="0.2">
      <c r="A1527" s="1" t="str">
        <f t="shared" si="46"/>
        <v>1129114011E6</v>
      </c>
      <c r="B1527" s="1" t="s">
        <v>433</v>
      </c>
      <c r="C1527" s="1" t="s">
        <v>29</v>
      </c>
      <c r="D1527" s="1" t="s">
        <v>30</v>
      </c>
      <c r="E1527" s="1" t="s">
        <v>401</v>
      </c>
      <c r="F1527" s="1" t="s">
        <v>7256</v>
      </c>
      <c r="G1527" s="1" t="s">
        <v>7257</v>
      </c>
      <c r="H1527" s="1" t="s">
        <v>1183</v>
      </c>
      <c r="I1527" s="1" t="s">
        <v>7258</v>
      </c>
      <c r="J1527" s="1" t="s">
        <v>7294</v>
      </c>
      <c r="K1527" s="1" t="s">
        <v>32</v>
      </c>
      <c r="L1527" s="1" t="s">
        <v>32</v>
      </c>
      <c r="M1527" s="1" t="s">
        <v>45</v>
      </c>
      <c r="N1527" s="1" t="s">
        <v>46</v>
      </c>
      <c r="O1527" s="1" t="s">
        <v>56</v>
      </c>
      <c r="P1527" s="1" t="s">
        <v>359</v>
      </c>
      <c r="Q1527" s="1" t="s">
        <v>578</v>
      </c>
      <c r="R1527" s="1" t="s">
        <v>7295</v>
      </c>
      <c r="S1527" s="1" t="str">
        <f t="shared" si="47"/>
        <v>COLQUEHUANCA ROJO, LORGIO</v>
      </c>
      <c r="T1527" s="1" t="s">
        <v>50</v>
      </c>
      <c r="U1527" s="1" t="s">
        <v>51</v>
      </c>
      <c r="V1527" s="1" t="s">
        <v>52</v>
      </c>
      <c r="W1527" s="1" t="s">
        <v>7296</v>
      </c>
      <c r="X1527" s="3">
        <v>22798</v>
      </c>
      <c r="Y1527" s="1" t="s">
        <v>7297</v>
      </c>
      <c r="AB1527" s="1" t="s">
        <v>41</v>
      </c>
      <c r="AC1527" s="1" t="s">
        <v>42</v>
      </c>
      <c r="AD1527" s="1" t="s">
        <v>43</v>
      </c>
    </row>
    <row r="1528" spans="1:30" x14ac:dyDescent="0.2">
      <c r="A1528" s="1" t="str">
        <f t="shared" si="46"/>
        <v>1129114011E7</v>
      </c>
      <c r="B1528" s="1" t="s">
        <v>433</v>
      </c>
      <c r="C1528" s="1" t="s">
        <v>29</v>
      </c>
      <c r="D1528" s="1" t="s">
        <v>30</v>
      </c>
      <c r="E1528" s="1" t="s">
        <v>401</v>
      </c>
      <c r="F1528" s="1" t="s">
        <v>7256</v>
      </c>
      <c r="G1528" s="1" t="s">
        <v>7257</v>
      </c>
      <c r="H1528" s="1" t="s">
        <v>1183</v>
      </c>
      <c r="I1528" s="1" t="s">
        <v>7258</v>
      </c>
      <c r="J1528" s="1" t="s">
        <v>7298</v>
      </c>
      <c r="K1528" s="1" t="s">
        <v>32</v>
      </c>
      <c r="L1528" s="1" t="s">
        <v>32</v>
      </c>
      <c r="M1528" s="1" t="s">
        <v>3690</v>
      </c>
      <c r="N1528" s="1" t="s">
        <v>46</v>
      </c>
      <c r="O1528" s="1" t="s">
        <v>56</v>
      </c>
      <c r="P1528" s="1" t="s">
        <v>141</v>
      </c>
      <c r="Q1528" s="1" t="s">
        <v>387</v>
      </c>
      <c r="R1528" s="1" t="s">
        <v>7299</v>
      </c>
      <c r="S1528" s="1" t="str">
        <f t="shared" si="47"/>
        <v>CRUZ TIQUILLOCA, JULIA ALICIA</v>
      </c>
      <c r="T1528" s="1" t="s">
        <v>63</v>
      </c>
      <c r="U1528" s="1" t="s">
        <v>51</v>
      </c>
      <c r="V1528" s="1" t="s">
        <v>3691</v>
      </c>
      <c r="W1528" s="1" t="s">
        <v>7300</v>
      </c>
      <c r="X1528" s="3">
        <v>24114</v>
      </c>
      <c r="Y1528" s="1" t="s">
        <v>7301</v>
      </c>
      <c r="Z1528" s="3">
        <v>42795</v>
      </c>
      <c r="AA1528" s="3">
        <v>43100</v>
      </c>
      <c r="AB1528" s="1" t="s">
        <v>41</v>
      </c>
      <c r="AC1528" s="1" t="s">
        <v>42</v>
      </c>
      <c r="AD1528" s="1" t="s">
        <v>43</v>
      </c>
    </row>
    <row r="1529" spans="1:30" x14ac:dyDescent="0.2">
      <c r="A1529" s="1" t="str">
        <f t="shared" si="46"/>
        <v>1129114011E7</v>
      </c>
      <c r="B1529" s="1" t="s">
        <v>433</v>
      </c>
      <c r="C1529" s="1" t="s">
        <v>29</v>
      </c>
      <c r="D1529" s="1" t="s">
        <v>30</v>
      </c>
      <c r="E1529" s="1" t="s">
        <v>401</v>
      </c>
      <c r="F1529" s="1" t="s">
        <v>7256</v>
      </c>
      <c r="G1529" s="1" t="s">
        <v>7257</v>
      </c>
      <c r="H1529" s="1" t="s">
        <v>1183</v>
      </c>
      <c r="I1529" s="1" t="s">
        <v>7258</v>
      </c>
      <c r="J1529" s="1" t="s">
        <v>7298</v>
      </c>
      <c r="K1529" s="1" t="s">
        <v>32</v>
      </c>
      <c r="L1529" s="1" t="s">
        <v>32</v>
      </c>
      <c r="M1529" s="1" t="s">
        <v>45</v>
      </c>
      <c r="N1529" s="1" t="s">
        <v>66</v>
      </c>
      <c r="O1529" s="1" t="s">
        <v>7302</v>
      </c>
      <c r="P1529" s="1" t="s">
        <v>134</v>
      </c>
      <c r="Q1529" s="1" t="s">
        <v>6526</v>
      </c>
      <c r="R1529" s="1" t="s">
        <v>395</v>
      </c>
      <c r="S1529" s="1" t="str">
        <f t="shared" si="47"/>
        <v>FLORES BALCONA, EDGAR</v>
      </c>
      <c r="T1529" s="1" t="s">
        <v>69</v>
      </c>
      <c r="U1529" s="1" t="s">
        <v>860</v>
      </c>
      <c r="V1529" s="1" t="s">
        <v>52</v>
      </c>
      <c r="W1529" s="1" t="s">
        <v>7303</v>
      </c>
      <c r="X1529" s="3">
        <v>28126</v>
      </c>
      <c r="Y1529" s="1" t="s">
        <v>7304</v>
      </c>
      <c r="Z1529" s="3">
        <v>42795</v>
      </c>
      <c r="AA1529" s="3">
        <v>43100</v>
      </c>
      <c r="AB1529" s="1" t="s">
        <v>324</v>
      </c>
      <c r="AC1529" s="1" t="s">
        <v>71</v>
      </c>
      <c r="AD1529" s="1" t="s">
        <v>43</v>
      </c>
    </row>
    <row r="1530" spans="1:30" x14ac:dyDescent="0.2">
      <c r="A1530" s="1" t="str">
        <f t="shared" si="46"/>
        <v>1129114011E8</v>
      </c>
      <c r="B1530" s="1" t="s">
        <v>433</v>
      </c>
      <c r="C1530" s="1" t="s">
        <v>29</v>
      </c>
      <c r="D1530" s="1" t="s">
        <v>30</v>
      </c>
      <c r="E1530" s="1" t="s">
        <v>401</v>
      </c>
      <c r="F1530" s="1" t="s">
        <v>7256</v>
      </c>
      <c r="G1530" s="1" t="s">
        <v>7257</v>
      </c>
      <c r="H1530" s="1" t="s">
        <v>1183</v>
      </c>
      <c r="I1530" s="1" t="s">
        <v>7258</v>
      </c>
      <c r="J1530" s="1" t="s">
        <v>7305</v>
      </c>
      <c r="K1530" s="1" t="s">
        <v>32</v>
      </c>
      <c r="L1530" s="1" t="s">
        <v>32</v>
      </c>
      <c r="M1530" s="1" t="s">
        <v>45</v>
      </c>
      <c r="N1530" s="1" t="s">
        <v>46</v>
      </c>
      <c r="O1530" s="1" t="s">
        <v>56</v>
      </c>
      <c r="P1530" s="1" t="s">
        <v>291</v>
      </c>
      <c r="Q1530" s="1" t="s">
        <v>152</v>
      </c>
      <c r="R1530" s="1" t="s">
        <v>239</v>
      </c>
      <c r="S1530" s="1" t="str">
        <f t="shared" si="47"/>
        <v>CUTIPA LLANQUE, OSWALDO</v>
      </c>
      <c r="T1530" s="1" t="s">
        <v>50</v>
      </c>
      <c r="U1530" s="1" t="s">
        <v>51</v>
      </c>
      <c r="V1530" s="1" t="s">
        <v>52</v>
      </c>
      <c r="W1530" s="1" t="s">
        <v>7306</v>
      </c>
      <c r="X1530" s="3">
        <v>22470</v>
      </c>
      <c r="Y1530" s="1" t="s">
        <v>7307</v>
      </c>
      <c r="AB1530" s="1" t="s">
        <v>41</v>
      </c>
      <c r="AC1530" s="1" t="s">
        <v>42</v>
      </c>
      <c r="AD1530" s="1" t="s">
        <v>43</v>
      </c>
    </row>
    <row r="1531" spans="1:30" x14ac:dyDescent="0.2">
      <c r="A1531" s="1" t="str">
        <f t="shared" si="46"/>
        <v>1129114011E9</v>
      </c>
      <c r="B1531" s="1" t="s">
        <v>433</v>
      </c>
      <c r="C1531" s="1" t="s">
        <v>29</v>
      </c>
      <c r="D1531" s="1" t="s">
        <v>30</v>
      </c>
      <c r="E1531" s="1" t="s">
        <v>401</v>
      </c>
      <c r="F1531" s="1" t="s">
        <v>7256</v>
      </c>
      <c r="G1531" s="1" t="s">
        <v>7257</v>
      </c>
      <c r="H1531" s="1" t="s">
        <v>1183</v>
      </c>
      <c r="I1531" s="1" t="s">
        <v>7258</v>
      </c>
      <c r="J1531" s="1" t="s">
        <v>7308</v>
      </c>
      <c r="K1531" s="1" t="s">
        <v>32</v>
      </c>
      <c r="L1531" s="1" t="s">
        <v>32</v>
      </c>
      <c r="M1531" s="1" t="s">
        <v>45</v>
      </c>
      <c r="N1531" s="1" t="s">
        <v>66</v>
      </c>
      <c r="O1531" s="1" t="s">
        <v>7309</v>
      </c>
      <c r="P1531" s="1" t="s">
        <v>3655</v>
      </c>
      <c r="Q1531" s="1" t="s">
        <v>777</v>
      </c>
      <c r="R1531" s="1" t="s">
        <v>7310</v>
      </c>
      <c r="S1531" s="1" t="str">
        <f t="shared" si="47"/>
        <v>JAVIER CHOQUEHUAYTA, JOHN</v>
      </c>
      <c r="T1531" s="1" t="s">
        <v>69</v>
      </c>
      <c r="U1531" s="1" t="s">
        <v>860</v>
      </c>
      <c r="V1531" s="1" t="s">
        <v>52</v>
      </c>
      <c r="W1531" s="1" t="s">
        <v>7311</v>
      </c>
      <c r="X1531" s="3">
        <v>32058</v>
      </c>
      <c r="Y1531" s="1" t="s">
        <v>7312</v>
      </c>
      <c r="Z1531" s="3">
        <v>42795</v>
      </c>
      <c r="AA1531" s="3">
        <v>43100</v>
      </c>
      <c r="AB1531" s="1" t="s">
        <v>324</v>
      </c>
      <c r="AC1531" s="1" t="s">
        <v>71</v>
      </c>
      <c r="AD1531" s="1" t="s">
        <v>43</v>
      </c>
    </row>
    <row r="1532" spans="1:30" x14ac:dyDescent="0.2">
      <c r="A1532" s="1" t="str">
        <f t="shared" si="46"/>
        <v>1129114011E9</v>
      </c>
      <c r="B1532" s="1" t="s">
        <v>433</v>
      </c>
      <c r="C1532" s="1" t="s">
        <v>29</v>
      </c>
      <c r="D1532" s="1" t="s">
        <v>30</v>
      </c>
      <c r="E1532" s="1" t="s">
        <v>401</v>
      </c>
      <c r="F1532" s="1" t="s">
        <v>7256</v>
      </c>
      <c r="G1532" s="1" t="s">
        <v>7257</v>
      </c>
      <c r="H1532" s="1" t="s">
        <v>1183</v>
      </c>
      <c r="I1532" s="1" t="s">
        <v>7258</v>
      </c>
      <c r="J1532" s="1" t="s">
        <v>7308</v>
      </c>
      <c r="K1532" s="1" t="s">
        <v>32</v>
      </c>
      <c r="L1532" s="1" t="s">
        <v>32</v>
      </c>
      <c r="M1532" s="1" t="s">
        <v>3690</v>
      </c>
      <c r="N1532" s="1" t="s">
        <v>46</v>
      </c>
      <c r="O1532" s="1" t="s">
        <v>56</v>
      </c>
      <c r="P1532" s="1" t="s">
        <v>331</v>
      </c>
      <c r="Q1532" s="1" t="s">
        <v>100</v>
      </c>
      <c r="R1532" s="1" t="s">
        <v>7313</v>
      </c>
      <c r="S1532" s="1" t="str">
        <f t="shared" si="47"/>
        <v>LLANOS BENITO, ROGELIO EFRAIN</v>
      </c>
      <c r="T1532" s="1" t="s">
        <v>50</v>
      </c>
      <c r="U1532" s="1" t="s">
        <v>51</v>
      </c>
      <c r="V1532" s="1" t="s">
        <v>3691</v>
      </c>
      <c r="W1532" s="1" t="s">
        <v>7314</v>
      </c>
      <c r="X1532" s="3">
        <v>22172</v>
      </c>
      <c r="Y1532" s="1" t="s">
        <v>7315</v>
      </c>
      <c r="Z1532" s="3">
        <v>42795</v>
      </c>
      <c r="AA1532" s="3">
        <v>43100</v>
      </c>
      <c r="AB1532" s="1" t="s">
        <v>41</v>
      </c>
      <c r="AC1532" s="1" t="s">
        <v>42</v>
      </c>
      <c r="AD1532" s="1" t="s">
        <v>43</v>
      </c>
    </row>
    <row r="1533" spans="1:30" x14ac:dyDescent="0.2">
      <c r="A1533" s="1" t="str">
        <f t="shared" si="46"/>
        <v>1129114021E1</v>
      </c>
      <c r="B1533" s="1" t="s">
        <v>433</v>
      </c>
      <c r="C1533" s="1" t="s">
        <v>29</v>
      </c>
      <c r="D1533" s="1" t="s">
        <v>30</v>
      </c>
      <c r="E1533" s="1" t="s">
        <v>401</v>
      </c>
      <c r="F1533" s="1" t="s">
        <v>7256</v>
      </c>
      <c r="G1533" s="1" t="s">
        <v>7257</v>
      </c>
      <c r="H1533" s="1" t="s">
        <v>1183</v>
      </c>
      <c r="I1533" s="1" t="s">
        <v>7258</v>
      </c>
      <c r="J1533" s="1" t="s">
        <v>7316</v>
      </c>
      <c r="K1533" s="1" t="s">
        <v>32</v>
      </c>
      <c r="L1533" s="1" t="s">
        <v>32</v>
      </c>
      <c r="M1533" s="1" t="s">
        <v>45</v>
      </c>
      <c r="N1533" s="1" t="s">
        <v>46</v>
      </c>
      <c r="O1533" s="1" t="s">
        <v>56</v>
      </c>
      <c r="P1533" s="1" t="s">
        <v>114</v>
      </c>
      <c r="Q1533" s="1" t="s">
        <v>233</v>
      </c>
      <c r="R1533" s="1" t="s">
        <v>7317</v>
      </c>
      <c r="S1533" s="1" t="str">
        <f t="shared" si="47"/>
        <v>MAMANI CASTILLO, ALFONSO SERAPIO</v>
      </c>
      <c r="T1533" s="1" t="s">
        <v>50</v>
      </c>
      <c r="U1533" s="1" t="s">
        <v>51</v>
      </c>
      <c r="V1533" s="1" t="s">
        <v>52</v>
      </c>
      <c r="W1533" s="1" t="s">
        <v>7318</v>
      </c>
      <c r="X1533" s="3">
        <v>24302</v>
      </c>
      <c r="Y1533" s="1" t="s">
        <v>7319</v>
      </c>
      <c r="AB1533" s="1" t="s">
        <v>41</v>
      </c>
      <c r="AC1533" s="1" t="s">
        <v>42</v>
      </c>
      <c r="AD1533" s="1" t="s">
        <v>43</v>
      </c>
    </row>
    <row r="1534" spans="1:30" x14ac:dyDescent="0.2">
      <c r="A1534" s="1" t="str">
        <f t="shared" si="46"/>
        <v>1129114021E5</v>
      </c>
      <c r="B1534" s="1" t="s">
        <v>433</v>
      </c>
      <c r="C1534" s="1" t="s">
        <v>29</v>
      </c>
      <c r="D1534" s="1" t="s">
        <v>30</v>
      </c>
      <c r="E1534" s="1" t="s">
        <v>401</v>
      </c>
      <c r="F1534" s="1" t="s">
        <v>7256</v>
      </c>
      <c r="G1534" s="1" t="s">
        <v>7257</v>
      </c>
      <c r="H1534" s="1" t="s">
        <v>1183</v>
      </c>
      <c r="I1534" s="1" t="s">
        <v>7258</v>
      </c>
      <c r="J1534" s="1" t="s">
        <v>7320</v>
      </c>
      <c r="K1534" s="1" t="s">
        <v>32</v>
      </c>
      <c r="L1534" s="1" t="s">
        <v>32</v>
      </c>
      <c r="M1534" s="1" t="s">
        <v>45</v>
      </c>
      <c r="N1534" s="1" t="s">
        <v>46</v>
      </c>
      <c r="O1534" s="1" t="s">
        <v>56</v>
      </c>
      <c r="P1534" s="1" t="s">
        <v>67</v>
      </c>
      <c r="Q1534" s="1" t="s">
        <v>371</v>
      </c>
      <c r="R1534" s="1" t="s">
        <v>7321</v>
      </c>
      <c r="S1534" s="1" t="str">
        <f t="shared" si="47"/>
        <v>MEDINA GUTIERREZ, BETO CELESTINO</v>
      </c>
      <c r="T1534" s="1" t="s">
        <v>63</v>
      </c>
      <c r="U1534" s="1" t="s">
        <v>51</v>
      </c>
      <c r="V1534" s="1" t="s">
        <v>52</v>
      </c>
      <c r="W1534" s="1" t="s">
        <v>7322</v>
      </c>
      <c r="X1534" s="3">
        <v>21646</v>
      </c>
      <c r="Y1534" s="1" t="s">
        <v>7323</v>
      </c>
      <c r="AB1534" s="1" t="s">
        <v>41</v>
      </c>
      <c r="AC1534" s="1" t="s">
        <v>42</v>
      </c>
      <c r="AD1534" s="1" t="s">
        <v>43</v>
      </c>
    </row>
    <row r="1535" spans="1:30" x14ac:dyDescent="0.2">
      <c r="A1535" s="1" t="str">
        <f t="shared" si="46"/>
        <v>1129114021E6</v>
      </c>
      <c r="B1535" s="1" t="s">
        <v>433</v>
      </c>
      <c r="C1535" s="1" t="s">
        <v>29</v>
      </c>
      <c r="D1535" s="1" t="s">
        <v>30</v>
      </c>
      <c r="E1535" s="1" t="s">
        <v>401</v>
      </c>
      <c r="F1535" s="1" t="s">
        <v>7256</v>
      </c>
      <c r="G1535" s="1" t="s">
        <v>7257</v>
      </c>
      <c r="H1535" s="1" t="s">
        <v>1183</v>
      </c>
      <c r="I1535" s="1" t="s">
        <v>7258</v>
      </c>
      <c r="J1535" s="1" t="s">
        <v>7324</v>
      </c>
      <c r="K1535" s="1" t="s">
        <v>32</v>
      </c>
      <c r="L1535" s="1" t="s">
        <v>32</v>
      </c>
      <c r="M1535" s="1" t="s">
        <v>45</v>
      </c>
      <c r="N1535" s="1" t="s">
        <v>46</v>
      </c>
      <c r="O1535" s="1" t="s">
        <v>56</v>
      </c>
      <c r="P1535" s="1" t="s">
        <v>67</v>
      </c>
      <c r="Q1535" s="1" t="s">
        <v>82</v>
      </c>
      <c r="R1535" s="1" t="s">
        <v>7325</v>
      </c>
      <c r="S1535" s="1" t="str">
        <f t="shared" si="47"/>
        <v>MEDINA QUISPE, MAGDA LUISA</v>
      </c>
      <c r="T1535" s="1" t="s">
        <v>55</v>
      </c>
      <c r="U1535" s="1" t="s">
        <v>51</v>
      </c>
      <c r="V1535" s="1" t="s">
        <v>52</v>
      </c>
      <c r="W1535" s="1" t="s">
        <v>7326</v>
      </c>
      <c r="X1535" s="3">
        <v>24391</v>
      </c>
      <c r="Y1535" s="1" t="s">
        <v>7327</v>
      </c>
      <c r="AB1535" s="1" t="s">
        <v>41</v>
      </c>
      <c r="AC1535" s="1" t="s">
        <v>42</v>
      </c>
      <c r="AD1535" s="1" t="s">
        <v>43</v>
      </c>
    </row>
    <row r="1536" spans="1:30" x14ac:dyDescent="0.2">
      <c r="A1536" s="1" t="str">
        <f t="shared" si="46"/>
        <v>1129114021E8</v>
      </c>
      <c r="B1536" s="1" t="s">
        <v>433</v>
      </c>
      <c r="C1536" s="1" t="s">
        <v>29</v>
      </c>
      <c r="D1536" s="1" t="s">
        <v>30</v>
      </c>
      <c r="E1536" s="1" t="s">
        <v>401</v>
      </c>
      <c r="F1536" s="1" t="s">
        <v>7256</v>
      </c>
      <c r="G1536" s="1" t="s">
        <v>7257</v>
      </c>
      <c r="H1536" s="1" t="s">
        <v>1183</v>
      </c>
      <c r="I1536" s="1" t="s">
        <v>7258</v>
      </c>
      <c r="J1536" s="1" t="s">
        <v>7328</v>
      </c>
      <c r="K1536" s="1" t="s">
        <v>32</v>
      </c>
      <c r="L1536" s="1" t="s">
        <v>32</v>
      </c>
      <c r="M1536" s="1" t="s">
        <v>45</v>
      </c>
      <c r="N1536" s="1" t="s">
        <v>46</v>
      </c>
      <c r="O1536" s="1" t="s">
        <v>56</v>
      </c>
      <c r="P1536" s="1" t="s">
        <v>82</v>
      </c>
      <c r="Q1536" s="1" t="s">
        <v>57</v>
      </c>
      <c r="R1536" s="1" t="s">
        <v>7329</v>
      </c>
      <c r="S1536" s="1" t="str">
        <f t="shared" si="47"/>
        <v>QUISPE ALIAGA, ORFELINA MERCEDES</v>
      </c>
      <c r="T1536" s="1" t="s">
        <v>55</v>
      </c>
      <c r="U1536" s="1" t="s">
        <v>51</v>
      </c>
      <c r="V1536" s="1" t="s">
        <v>52</v>
      </c>
      <c r="W1536" s="1" t="s">
        <v>7330</v>
      </c>
      <c r="X1536" s="3">
        <v>22177</v>
      </c>
      <c r="Y1536" s="1" t="s">
        <v>7331</v>
      </c>
      <c r="AB1536" s="1" t="s">
        <v>41</v>
      </c>
      <c r="AC1536" s="1" t="s">
        <v>42</v>
      </c>
      <c r="AD1536" s="1" t="s">
        <v>43</v>
      </c>
    </row>
    <row r="1537" spans="1:30" x14ac:dyDescent="0.2">
      <c r="A1537" s="1" t="str">
        <f t="shared" si="46"/>
        <v>1129114021E9</v>
      </c>
      <c r="B1537" s="1" t="s">
        <v>433</v>
      </c>
      <c r="C1537" s="1" t="s">
        <v>29</v>
      </c>
      <c r="D1537" s="1" t="s">
        <v>30</v>
      </c>
      <c r="E1537" s="1" t="s">
        <v>401</v>
      </c>
      <c r="F1537" s="1" t="s">
        <v>7256</v>
      </c>
      <c r="G1537" s="1" t="s">
        <v>7257</v>
      </c>
      <c r="H1537" s="1" t="s">
        <v>1183</v>
      </c>
      <c r="I1537" s="1" t="s">
        <v>7258</v>
      </c>
      <c r="J1537" s="1" t="s">
        <v>7332</v>
      </c>
      <c r="K1537" s="1" t="s">
        <v>32</v>
      </c>
      <c r="L1537" s="1" t="s">
        <v>32</v>
      </c>
      <c r="M1537" s="1" t="s">
        <v>45</v>
      </c>
      <c r="N1537" s="1" t="s">
        <v>46</v>
      </c>
      <c r="O1537" s="1" t="s">
        <v>56</v>
      </c>
      <c r="P1537" s="1" t="s">
        <v>82</v>
      </c>
      <c r="Q1537" s="1" t="s">
        <v>114</v>
      </c>
      <c r="R1537" s="1" t="s">
        <v>7333</v>
      </c>
      <c r="S1537" s="1" t="str">
        <f t="shared" si="47"/>
        <v>QUISPE MAMANI, FREDDY LUCIO</v>
      </c>
      <c r="T1537" s="1" t="s">
        <v>55</v>
      </c>
      <c r="U1537" s="1" t="s">
        <v>51</v>
      </c>
      <c r="V1537" s="1" t="s">
        <v>52</v>
      </c>
      <c r="W1537" s="1" t="s">
        <v>7334</v>
      </c>
      <c r="X1537" s="3">
        <v>22705</v>
      </c>
      <c r="Y1537" s="1" t="s">
        <v>7335</v>
      </c>
      <c r="AB1537" s="1" t="s">
        <v>41</v>
      </c>
      <c r="AC1537" s="1" t="s">
        <v>42</v>
      </c>
      <c r="AD1537" s="1" t="s">
        <v>43</v>
      </c>
    </row>
    <row r="1538" spans="1:30" x14ac:dyDescent="0.2">
      <c r="A1538" s="1" t="str">
        <f t="shared" si="46"/>
        <v>1129114031E1</v>
      </c>
      <c r="B1538" s="1" t="s">
        <v>433</v>
      </c>
      <c r="C1538" s="1" t="s">
        <v>29</v>
      </c>
      <c r="D1538" s="1" t="s">
        <v>30</v>
      </c>
      <c r="E1538" s="1" t="s">
        <v>401</v>
      </c>
      <c r="F1538" s="1" t="s">
        <v>7256</v>
      </c>
      <c r="G1538" s="1" t="s">
        <v>7257</v>
      </c>
      <c r="H1538" s="1" t="s">
        <v>1183</v>
      </c>
      <c r="I1538" s="1" t="s">
        <v>7258</v>
      </c>
      <c r="J1538" s="1" t="s">
        <v>7336</v>
      </c>
      <c r="K1538" s="1" t="s">
        <v>32</v>
      </c>
      <c r="L1538" s="1" t="s">
        <v>32</v>
      </c>
      <c r="M1538" s="1" t="s">
        <v>45</v>
      </c>
      <c r="N1538" s="1" t="s">
        <v>46</v>
      </c>
      <c r="O1538" s="1" t="s">
        <v>56</v>
      </c>
      <c r="P1538" s="1" t="s">
        <v>328</v>
      </c>
      <c r="Q1538" s="1" t="s">
        <v>727</v>
      </c>
      <c r="R1538" s="1" t="s">
        <v>737</v>
      </c>
      <c r="S1538" s="1" t="str">
        <f t="shared" si="47"/>
        <v>RODRIGUEZ CHAIÑA, NANCY</v>
      </c>
      <c r="T1538" s="1" t="s">
        <v>50</v>
      </c>
      <c r="U1538" s="1" t="s">
        <v>51</v>
      </c>
      <c r="V1538" s="1" t="s">
        <v>52</v>
      </c>
      <c r="W1538" s="1" t="s">
        <v>7337</v>
      </c>
      <c r="X1538" s="3">
        <v>24268</v>
      </c>
      <c r="Y1538" s="1" t="s">
        <v>7338</v>
      </c>
      <c r="AB1538" s="1" t="s">
        <v>41</v>
      </c>
      <c r="AC1538" s="1" t="s">
        <v>42</v>
      </c>
      <c r="AD1538" s="1" t="s">
        <v>43</v>
      </c>
    </row>
    <row r="1539" spans="1:30" x14ac:dyDescent="0.2">
      <c r="A1539" s="1" t="str">
        <f t="shared" si="46"/>
        <v>1129114031E3</v>
      </c>
      <c r="B1539" s="1" t="s">
        <v>433</v>
      </c>
      <c r="C1539" s="1" t="s">
        <v>29</v>
      </c>
      <c r="D1539" s="1" t="s">
        <v>30</v>
      </c>
      <c r="E1539" s="1" t="s">
        <v>401</v>
      </c>
      <c r="F1539" s="1" t="s">
        <v>7256</v>
      </c>
      <c r="G1539" s="1" t="s">
        <v>7257</v>
      </c>
      <c r="H1539" s="1" t="s">
        <v>1183</v>
      </c>
      <c r="I1539" s="1" t="s">
        <v>7258</v>
      </c>
      <c r="J1539" s="1" t="s">
        <v>7339</v>
      </c>
      <c r="K1539" s="1" t="s">
        <v>32</v>
      </c>
      <c r="L1539" s="1" t="s">
        <v>32</v>
      </c>
      <c r="M1539" s="1" t="s">
        <v>45</v>
      </c>
      <c r="N1539" s="1" t="s">
        <v>66</v>
      </c>
      <c r="O1539" s="1" t="s">
        <v>7340</v>
      </c>
      <c r="P1539" s="1" t="s">
        <v>248</v>
      </c>
      <c r="Q1539" s="1" t="s">
        <v>114</v>
      </c>
      <c r="R1539" s="1" t="s">
        <v>7341</v>
      </c>
      <c r="S1539" s="1" t="str">
        <f t="shared" si="47"/>
        <v>TICONA MAMANI, SANDRA ZAIDA</v>
      </c>
      <c r="T1539" s="1" t="s">
        <v>69</v>
      </c>
      <c r="U1539" s="1" t="s">
        <v>51</v>
      </c>
      <c r="V1539" s="1" t="s">
        <v>52</v>
      </c>
      <c r="W1539" s="1" t="s">
        <v>7342</v>
      </c>
      <c r="X1539" s="3">
        <v>29565</v>
      </c>
      <c r="Y1539" s="1" t="s">
        <v>7343</v>
      </c>
      <c r="Z1539" s="3">
        <v>42801</v>
      </c>
      <c r="AA1539" s="3">
        <v>43100</v>
      </c>
      <c r="AB1539" s="1" t="s">
        <v>41</v>
      </c>
      <c r="AC1539" s="1" t="s">
        <v>71</v>
      </c>
      <c r="AD1539" s="1" t="s">
        <v>43</v>
      </c>
    </row>
    <row r="1540" spans="1:30" x14ac:dyDescent="0.2">
      <c r="A1540" s="1" t="str">
        <f t="shared" ref="A1540:A1603" si="48">J1540</f>
        <v>1129114031E4</v>
      </c>
      <c r="B1540" s="1" t="s">
        <v>433</v>
      </c>
      <c r="C1540" s="1" t="s">
        <v>29</v>
      </c>
      <c r="D1540" s="1" t="s">
        <v>30</v>
      </c>
      <c r="E1540" s="1" t="s">
        <v>401</v>
      </c>
      <c r="F1540" s="1" t="s">
        <v>7256</v>
      </c>
      <c r="G1540" s="1" t="s">
        <v>7257</v>
      </c>
      <c r="H1540" s="1" t="s">
        <v>1183</v>
      </c>
      <c r="I1540" s="1" t="s">
        <v>7258</v>
      </c>
      <c r="J1540" s="1" t="s">
        <v>7344</v>
      </c>
      <c r="K1540" s="1" t="s">
        <v>32</v>
      </c>
      <c r="L1540" s="1" t="s">
        <v>32</v>
      </c>
      <c r="M1540" s="1" t="s">
        <v>45</v>
      </c>
      <c r="N1540" s="1" t="s">
        <v>46</v>
      </c>
      <c r="O1540" s="1" t="s">
        <v>56</v>
      </c>
      <c r="P1540" s="1" t="s">
        <v>255</v>
      </c>
      <c r="Q1540" s="1" t="s">
        <v>159</v>
      </c>
      <c r="R1540" s="1" t="s">
        <v>7345</v>
      </c>
      <c r="S1540" s="1" t="str">
        <f t="shared" ref="S1540:S1603" si="49">CONCATENATE(P1540," ",Q1540,", ",R1540)</f>
        <v>VASQUEZ LAURA, CARMEN EUGENIA</v>
      </c>
      <c r="T1540" s="1" t="s">
        <v>50</v>
      </c>
      <c r="U1540" s="1" t="s">
        <v>51</v>
      </c>
      <c r="V1540" s="1" t="s">
        <v>52</v>
      </c>
      <c r="W1540" s="1" t="s">
        <v>7346</v>
      </c>
      <c r="X1540" s="3">
        <v>19896</v>
      </c>
      <c r="Y1540" s="1" t="s">
        <v>7347</v>
      </c>
      <c r="AB1540" s="1" t="s">
        <v>41</v>
      </c>
      <c r="AC1540" s="1" t="s">
        <v>42</v>
      </c>
      <c r="AD1540" s="1" t="s">
        <v>43</v>
      </c>
    </row>
    <row r="1541" spans="1:30" x14ac:dyDescent="0.2">
      <c r="A1541" s="1" t="str">
        <f t="shared" si="48"/>
        <v>1129114031E5</v>
      </c>
      <c r="B1541" s="1" t="s">
        <v>433</v>
      </c>
      <c r="C1541" s="1" t="s">
        <v>29</v>
      </c>
      <c r="D1541" s="1" t="s">
        <v>30</v>
      </c>
      <c r="E1541" s="1" t="s">
        <v>401</v>
      </c>
      <c r="F1541" s="1" t="s">
        <v>7256</v>
      </c>
      <c r="G1541" s="1" t="s">
        <v>7257</v>
      </c>
      <c r="H1541" s="1" t="s">
        <v>1183</v>
      </c>
      <c r="I1541" s="1" t="s">
        <v>7258</v>
      </c>
      <c r="J1541" s="1" t="s">
        <v>7348</v>
      </c>
      <c r="K1541" s="1" t="s">
        <v>32</v>
      </c>
      <c r="L1541" s="1" t="s">
        <v>32</v>
      </c>
      <c r="M1541" s="1" t="s">
        <v>45</v>
      </c>
      <c r="N1541" s="1" t="s">
        <v>46</v>
      </c>
      <c r="O1541" s="1" t="s">
        <v>56</v>
      </c>
      <c r="P1541" s="1" t="s">
        <v>61</v>
      </c>
      <c r="Q1541" s="1" t="s">
        <v>146</v>
      </c>
      <c r="R1541" s="1" t="s">
        <v>7349</v>
      </c>
      <c r="S1541" s="1" t="str">
        <f t="shared" si="49"/>
        <v>VILCA GONZALES, CELESTINA PRUDENCIA</v>
      </c>
      <c r="T1541" s="1" t="s">
        <v>55</v>
      </c>
      <c r="U1541" s="1" t="s">
        <v>51</v>
      </c>
      <c r="V1541" s="1" t="s">
        <v>52</v>
      </c>
      <c r="W1541" s="1" t="s">
        <v>7350</v>
      </c>
      <c r="X1541" s="3">
        <v>19498</v>
      </c>
      <c r="Y1541" s="1" t="s">
        <v>7351</v>
      </c>
      <c r="AB1541" s="1" t="s">
        <v>41</v>
      </c>
      <c r="AC1541" s="1" t="s">
        <v>42</v>
      </c>
      <c r="AD1541" s="1" t="s">
        <v>43</v>
      </c>
    </row>
    <row r="1542" spans="1:30" x14ac:dyDescent="0.2">
      <c r="A1542" s="1" t="str">
        <f t="shared" si="48"/>
        <v>1129114031E6</v>
      </c>
      <c r="B1542" s="1" t="s">
        <v>433</v>
      </c>
      <c r="C1542" s="1" t="s">
        <v>29</v>
      </c>
      <c r="D1542" s="1" t="s">
        <v>30</v>
      </c>
      <c r="E1542" s="1" t="s">
        <v>401</v>
      </c>
      <c r="F1542" s="1" t="s">
        <v>7256</v>
      </c>
      <c r="G1542" s="1" t="s">
        <v>7257</v>
      </c>
      <c r="H1542" s="1" t="s">
        <v>1183</v>
      </c>
      <c r="I1542" s="1" t="s">
        <v>7258</v>
      </c>
      <c r="J1542" s="1" t="s">
        <v>7352</v>
      </c>
      <c r="K1542" s="1" t="s">
        <v>32</v>
      </c>
      <c r="L1542" s="1" t="s">
        <v>32</v>
      </c>
      <c r="M1542" s="1" t="s">
        <v>45</v>
      </c>
      <c r="N1542" s="1" t="s">
        <v>46</v>
      </c>
      <c r="O1542" s="1" t="s">
        <v>56</v>
      </c>
      <c r="P1542" s="1" t="s">
        <v>643</v>
      </c>
      <c r="Q1542" s="1" t="s">
        <v>916</v>
      </c>
      <c r="R1542" s="1" t="s">
        <v>7353</v>
      </c>
      <c r="S1542" s="1" t="str">
        <f t="shared" si="49"/>
        <v>YANARICO MONROY, SOFIA SILVIA</v>
      </c>
      <c r="T1542" s="1" t="s">
        <v>55</v>
      </c>
      <c r="U1542" s="1" t="s">
        <v>51</v>
      </c>
      <c r="V1542" s="1" t="s">
        <v>52</v>
      </c>
      <c r="W1542" s="1" t="s">
        <v>7354</v>
      </c>
      <c r="X1542" s="3">
        <v>25111</v>
      </c>
      <c r="Y1542" s="1" t="s">
        <v>7355</v>
      </c>
      <c r="AB1542" s="1" t="s">
        <v>41</v>
      </c>
      <c r="AC1542" s="1" t="s">
        <v>42</v>
      </c>
      <c r="AD1542" s="1" t="s">
        <v>43</v>
      </c>
    </row>
    <row r="1543" spans="1:30" x14ac:dyDescent="0.2">
      <c r="A1543" s="1" t="str">
        <f t="shared" si="48"/>
        <v>1129114031E7</v>
      </c>
      <c r="B1543" s="1" t="s">
        <v>433</v>
      </c>
      <c r="C1543" s="1" t="s">
        <v>29</v>
      </c>
      <c r="D1543" s="1" t="s">
        <v>30</v>
      </c>
      <c r="E1543" s="1" t="s">
        <v>401</v>
      </c>
      <c r="F1543" s="1" t="s">
        <v>7256</v>
      </c>
      <c r="G1543" s="1" t="s">
        <v>7257</v>
      </c>
      <c r="H1543" s="1" t="s">
        <v>1183</v>
      </c>
      <c r="I1543" s="1" t="s">
        <v>7258</v>
      </c>
      <c r="J1543" s="1" t="s">
        <v>7356</v>
      </c>
      <c r="K1543" s="1" t="s">
        <v>32</v>
      </c>
      <c r="L1543" s="1" t="s">
        <v>32</v>
      </c>
      <c r="M1543" s="1" t="s">
        <v>3878</v>
      </c>
      <c r="N1543" s="1" t="s">
        <v>46</v>
      </c>
      <c r="O1543" s="1" t="s">
        <v>56</v>
      </c>
      <c r="P1543" s="1" t="s">
        <v>582</v>
      </c>
      <c r="Q1543" s="1" t="s">
        <v>359</v>
      </c>
      <c r="R1543" s="1" t="s">
        <v>693</v>
      </c>
      <c r="S1543" s="1" t="str">
        <f t="shared" si="49"/>
        <v>ZAPANA COLQUEHUANCA, CARMEN ROSA</v>
      </c>
      <c r="T1543" s="1" t="s">
        <v>55</v>
      </c>
      <c r="U1543" s="1" t="s">
        <v>51</v>
      </c>
      <c r="V1543" s="1" t="s">
        <v>3881</v>
      </c>
      <c r="W1543" s="1" t="s">
        <v>7357</v>
      </c>
      <c r="X1543" s="3">
        <v>24373</v>
      </c>
      <c r="Y1543" s="1" t="s">
        <v>7358</v>
      </c>
      <c r="Z1543" s="3">
        <v>42795</v>
      </c>
      <c r="AA1543" s="3">
        <v>43100</v>
      </c>
      <c r="AB1543" s="1" t="s">
        <v>41</v>
      </c>
      <c r="AC1543" s="1" t="s">
        <v>42</v>
      </c>
      <c r="AD1543" s="1" t="s">
        <v>43</v>
      </c>
    </row>
    <row r="1544" spans="1:30" x14ac:dyDescent="0.2">
      <c r="A1544" s="1" t="str">
        <f t="shared" si="48"/>
        <v>1129114031E7</v>
      </c>
      <c r="B1544" s="1" t="s">
        <v>433</v>
      </c>
      <c r="C1544" s="1" t="s">
        <v>29</v>
      </c>
      <c r="D1544" s="1" t="s">
        <v>30</v>
      </c>
      <c r="E1544" s="1" t="s">
        <v>401</v>
      </c>
      <c r="F1544" s="1" t="s">
        <v>7256</v>
      </c>
      <c r="G1544" s="1" t="s">
        <v>7257</v>
      </c>
      <c r="H1544" s="1" t="s">
        <v>1183</v>
      </c>
      <c r="I1544" s="1" t="s">
        <v>7258</v>
      </c>
      <c r="J1544" s="1" t="s">
        <v>7356</v>
      </c>
      <c r="K1544" s="1" t="s">
        <v>32</v>
      </c>
      <c r="L1544" s="1" t="s">
        <v>32</v>
      </c>
      <c r="M1544" s="1" t="s">
        <v>45</v>
      </c>
      <c r="N1544" s="1" t="s">
        <v>66</v>
      </c>
      <c r="O1544" s="1" t="s">
        <v>7359</v>
      </c>
      <c r="P1544" s="1" t="s">
        <v>582</v>
      </c>
      <c r="Q1544" s="1" t="s">
        <v>262</v>
      </c>
      <c r="R1544" s="1" t="s">
        <v>1134</v>
      </c>
      <c r="S1544" s="1" t="str">
        <f t="shared" si="49"/>
        <v>ZAPANA NUÑEZ, WALTER</v>
      </c>
      <c r="T1544" s="1" t="s">
        <v>69</v>
      </c>
      <c r="U1544" s="1" t="s">
        <v>860</v>
      </c>
      <c r="V1544" s="1" t="s">
        <v>52</v>
      </c>
      <c r="W1544" s="1" t="s">
        <v>7360</v>
      </c>
      <c r="X1544" s="3">
        <v>30160</v>
      </c>
      <c r="Y1544" s="1" t="s">
        <v>7361</v>
      </c>
      <c r="Z1544" s="3">
        <v>42795</v>
      </c>
      <c r="AA1544" s="3">
        <v>43100</v>
      </c>
      <c r="AB1544" s="1" t="s">
        <v>324</v>
      </c>
      <c r="AC1544" s="1" t="s">
        <v>71</v>
      </c>
      <c r="AD1544" s="1" t="s">
        <v>43</v>
      </c>
    </row>
    <row r="1545" spans="1:30" x14ac:dyDescent="0.2">
      <c r="A1545" s="1" t="str">
        <f t="shared" si="48"/>
        <v>921491216914</v>
      </c>
      <c r="B1545" s="1" t="s">
        <v>433</v>
      </c>
      <c r="C1545" s="1" t="s">
        <v>29</v>
      </c>
      <c r="D1545" s="1" t="s">
        <v>30</v>
      </c>
      <c r="E1545" s="1" t="s">
        <v>401</v>
      </c>
      <c r="F1545" s="1" t="s">
        <v>7256</v>
      </c>
      <c r="G1545" s="1" t="s">
        <v>7257</v>
      </c>
      <c r="H1545" s="1" t="s">
        <v>1183</v>
      </c>
      <c r="I1545" s="1" t="s">
        <v>7258</v>
      </c>
      <c r="J1545" s="1" t="s">
        <v>7362</v>
      </c>
      <c r="K1545" s="1" t="s">
        <v>32</v>
      </c>
      <c r="L1545" s="1" t="s">
        <v>32</v>
      </c>
      <c r="M1545" s="1" t="s">
        <v>45</v>
      </c>
      <c r="N1545" s="1" t="s">
        <v>46</v>
      </c>
      <c r="O1545" s="1" t="s">
        <v>128</v>
      </c>
      <c r="P1545" s="1" t="s">
        <v>140</v>
      </c>
      <c r="Q1545" s="1" t="s">
        <v>328</v>
      </c>
      <c r="R1545" s="1" t="s">
        <v>7363</v>
      </c>
      <c r="S1545" s="1" t="str">
        <f t="shared" si="49"/>
        <v>VELASQUEZ RODRIGUEZ, JUSTA</v>
      </c>
      <c r="T1545" s="1" t="s">
        <v>69</v>
      </c>
      <c r="U1545" s="1" t="s">
        <v>51</v>
      </c>
      <c r="V1545" s="1" t="s">
        <v>52</v>
      </c>
      <c r="W1545" s="1" t="s">
        <v>7364</v>
      </c>
      <c r="X1545" s="3">
        <v>23595</v>
      </c>
      <c r="Y1545" s="1" t="s">
        <v>7365</v>
      </c>
      <c r="AB1545" s="1" t="s">
        <v>41</v>
      </c>
      <c r="AC1545" s="1" t="s">
        <v>42</v>
      </c>
      <c r="AD1545" s="1" t="s">
        <v>43</v>
      </c>
    </row>
    <row r="1546" spans="1:30" x14ac:dyDescent="0.2">
      <c r="A1546" s="1" t="str">
        <f t="shared" si="48"/>
        <v>CD0E29901503</v>
      </c>
      <c r="B1546" s="1" t="s">
        <v>433</v>
      </c>
      <c r="C1546" s="1" t="s">
        <v>29</v>
      </c>
      <c r="D1546" s="1" t="s">
        <v>30</v>
      </c>
      <c r="E1546" s="1" t="s">
        <v>401</v>
      </c>
      <c r="F1546" s="1" t="s">
        <v>7256</v>
      </c>
      <c r="G1546" s="1" t="s">
        <v>7257</v>
      </c>
      <c r="H1546" s="1" t="s">
        <v>1183</v>
      </c>
      <c r="I1546" s="1" t="s">
        <v>7258</v>
      </c>
      <c r="J1546" s="1" t="s">
        <v>7366</v>
      </c>
      <c r="K1546" s="1" t="s">
        <v>32</v>
      </c>
      <c r="L1546" s="1" t="s">
        <v>32</v>
      </c>
      <c r="M1546" s="1" t="s">
        <v>45</v>
      </c>
      <c r="N1546" s="1" t="s">
        <v>66</v>
      </c>
      <c r="O1546" s="1" t="s">
        <v>2995</v>
      </c>
      <c r="P1546" s="1" t="s">
        <v>3655</v>
      </c>
      <c r="Q1546" s="1" t="s">
        <v>777</v>
      </c>
      <c r="R1546" s="1" t="s">
        <v>7310</v>
      </c>
      <c r="S1546" s="1" t="str">
        <f t="shared" si="49"/>
        <v>JAVIER CHOQUEHUAYTA, JOHN</v>
      </c>
      <c r="T1546" s="1" t="s">
        <v>69</v>
      </c>
      <c r="U1546" s="1" t="s">
        <v>7367</v>
      </c>
      <c r="V1546" s="1" t="s">
        <v>52</v>
      </c>
      <c r="W1546" s="1" t="s">
        <v>7311</v>
      </c>
      <c r="X1546" s="3">
        <v>32058</v>
      </c>
      <c r="Y1546" s="1" t="s">
        <v>7312</v>
      </c>
      <c r="Z1546" s="3">
        <v>42795</v>
      </c>
      <c r="AA1546" s="3">
        <v>43100</v>
      </c>
      <c r="AB1546" s="1" t="s">
        <v>3000</v>
      </c>
      <c r="AC1546" s="1" t="s">
        <v>71</v>
      </c>
      <c r="AD1546" s="1" t="s">
        <v>43</v>
      </c>
    </row>
    <row r="1547" spans="1:30" x14ac:dyDescent="0.2">
      <c r="A1547" s="1" t="str">
        <f t="shared" si="48"/>
        <v>CD1E21903513</v>
      </c>
      <c r="B1547" s="1" t="s">
        <v>433</v>
      </c>
      <c r="C1547" s="1" t="s">
        <v>29</v>
      </c>
      <c r="D1547" s="1" t="s">
        <v>30</v>
      </c>
      <c r="E1547" s="1" t="s">
        <v>401</v>
      </c>
      <c r="F1547" s="1" t="s">
        <v>7256</v>
      </c>
      <c r="G1547" s="1" t="s">
        <v>7257</v>
      </c>
      <c r="H1547" s="1" t="s">
        <v>1183</v>
      </c>
      <c r="I1547" s="1" t="s">
        <v>7258</v>
      </c>
      <c r="J1547" s="1" t="s">
        <v>7368</v>
      </c>
      <c r="K1547" s="1" t="s">
        <v>32</v>
      </c>
      <c r="L1547" s="1" t="s">
        <v>32</v>
      </c>
      <c r="M1547" s="1" t="s">
        <v>45</v>
      </c>
      <c r="N1547" s="1" t="s">
        <v>66</v>
      </c>
      <c r="O1547" s="1" t="s">
        <v>2995</v>
      </c>
      <c r="P1547" s="1" t="s">
        <v>114</v>
      </c>
      <c r="Q1547" s="1" t="s">
        <v>582</v>
      </c>
      <c r="R1547" s="1" t="s">
        <v>7282</v>
      </c>
      <c r="S1547" s="1" t="str">
        <f t="shared" si="49"/>
        <v>MAMANI ZAPANA, JUAN BRAULIO</v>
      </c>
      <c r="T1547" s="1" t="s">
        <v>69</v>
      </c>
      <c r="U1547" s="1" t="s">
        <v>341</v>
      </c>
      <c r="V1547" s="1" t="s">
        <v>52</v>
      </c>
      <c r="W1547" s="1" t="s">
        <v>7283</v>
      </c>
      <c r="X1547" s="3">
        <v>28210</v>
      </c>
      <c r="Y1547" s="1" t="s">
        <v>7284</v>
      </c>
      <c r="Z1547" s="3">
        <v>42795</v>
      </c>
      <c r="AA1547" s="3">
        <v>43100</v>
      </c>
      <c r="AB1547" s="1" t="s">
        <v>3000</v>
      </c>
      <c r="AC1547" s="1" t="s">
        <v>71</v>
      </c>
      <c r="AD1547" s="1" t="s">
        <v>43</v>
      </c>
    </row>
    <row r="1548" spans="1:30" x14ac:dyDescent="0.2">
      <c r="A1548" s="1" t="str">
        <f t="shared" si="48"/>
        <v>CD1E22903513</v>
      </c>
      <c r="B1548" s="1" t="s">
        <v>433</v>
      </c>
      <c r="C1548" s="1" t="s">
        <v>29</v>
      </c>
      <c r="D1548" s="1" t="s">
        <v>30</v>
      </c>
      <c r="E1548" s="1" t="s">
        <v>401</v>
      </c>
      <c r="F1548" s="1" t="s">
        <v>7256</v>
      </c>
      <c r="G1548" s="1" t="s">
        <v>7257</v>
      </c>
      <c r="H1548" s="1" t="s">
        <v>1183</v>
      </c>
      <c r="I1548" s="1" t="s">
        <v>7258</v>
      </c>
      <c r="J1548" s="1" t="s">
        <v>7369</v>
      </c>
      <c r="K1548" s="1" t="s">
        <v>32</v>
      </c>
      <c r="L1548" s="1" t="s">
        <v>32</v>
      </c>
      <c r="M1548" s="1" t="s">
        <v>45</v>
      </c>
      <c r="N1548" s="1" t="s">
        <v>66</v>
      </c>
      <c r="O1548" s="1" t="s">
        <v>2995</v>
      </c>
      <c r="P1548" s="1" t="s">
        <v>134</v>
      </c>
      <c r="Q1548" s="1" t="s">
        <v>6526</v>
      </c>
      <c r="R1548" s="1" t="s">
        <v>395</v>
      </c>
      <c r="S1548" s="1" t="str">
        <f t="shared" si="49"/>
        <v>FLORES BALCONA, EDGAR</v>
      </c>
      <c r="T1548" s="1" t="s">
        <v>69</v>
      </c>
      <c r="U1548" s="1" t="s">
        <v>63</v>
      </c>
      <c r="V1548" s="1" t="s">
        <v>52</v>
      </c>
      <c r="W1548" s="1" t="s">
        <v>7303</v>
      </c>
      <c r="X1548" s="3">
        <v>28126</v>
      </c>
      <c r="Y1548" s="1" t="s">
        <v>7304</v>
      </c>
      <c r="Z1548" s="3">
        <v>42795</v>
      </c>
      <c r="AA1548" s="3">
        <v>43100</v>
      </c>
      <c r="AB1548" s="1" t="s">
        <v>3000</v>
      </c>
      <c r="AC1548" s="1" t="s">
        <v>71</v>
      </c>
      <c r="AD1548" s="1" t="s">
        <v>43</v>
      </c>
    </row>
    <row r="1549" spans="1:30" x14ac:dyDescent="0.2">
      <c r="A1549" s="1" t="str">
        <f t="shared" si="48"/>
        <v>CD1E23903513</v>
      </c>
      <c r="B1549" s="1" t="s">
        <v>433</v>
      </c>
      <c r="C1549" s="1" t="s">
        <v>29</v>
      </c>
      <c r="D1549" s="1" t="s">
        <v>30</v>
      </c>
      <c r="E1549" s="1" t="s">
        <v>401</v>
      </c>
      <c r="F1549" s="1" t="s">
        <v>7256</v>
      </c>
      <c r="G1549" s="1" t="s">
        <v>7257</v>
      </c>
      <c r="H1549" s="1" t="s">
        <v>1183</v>
      </c>
      <c r="I1549" s="1" t="s">
        <v>7258</v>
      </c>
      <c r="J1549" s="1" t="s">
        <v>7370</v>
      </c>
      <c r="K1549" s="1" t="s">
        <v>32</v>
      </c>
      <c r="L1549" s="1" t="s">
        <v>32</v>
      </c>
      <c r="M1549" s="1" t="s">
        <v>45</v>
      </c>
      <c r="N1549" s="1" t="s">
        <v>66</v>
      </c>
      <c r="O1549" s="1" t="s">
        <v>2995</v>
      </c>
      <c r="P1549" s="1" t="s">
        <v>582</v>
      </c>
      <c r="Q1549" s="1" t="s">
        <v>262</v>
      </c>
      <c r="R1549" s="1" t="s">
        <v>1134</v>
      </c>
      <c r="S1549" s="1" t="str">
        <f t="shared" si="49"/>
        <v>ZAPANA NUÑEZ, WALTER</v>
      </c>
      <c r="T1549" s="1" t="s">
        <v>69</v>
      </c>
      <c r="U1549" s="1" t="s">
        <v>860</v>
      </c>
      <c r="V1549" s="1" t="s">
        <v>52</v>
      </c>
      <c r="W1549" s="1" t="s">
        <v>7360</v>
      </c>
      <c r="X1549" s="3">
        <v>30160</v>
      </c>
      <c r="Y1549" s="1" t="s">
        <v>7361</v>
      </c>
      <c r="Z1549" s="3">
        <v>42795</v>
      </c>
      <c r="AA1549" s="3">
        <v>43100</v>
      </c>
      <c r="AB1549" s="1" t="s">
        <v>3000</v>
      </c>
      <c r="AC1549" s="1" t="s">
        <v>71</v>
      </c>
      <c r="AD1549" s="1" t="s">
        <v>43</v>
      </c>
    </row>
    <row r="1550" spans="1:30" x14ac:dyDescent="0.2">
      <c r="A1550" s="1" t="str">
        <f t="shared" si="48"/>
        <v>CD1E24903513</v>
      </c>
      <c r="B1550" s="1" t="s">
        <v>433</v>
      </c>
      <c r="C1550" s="1" t="s">
        <v>29</v>
      </c>
      <c r="D1550" s="1" t="s">
        <v>30</v>
      </c>
      <c r="E1550" s="1" t="s">
        <v>401</v>
      </c>
      <c r="F1550" s="1" t="s">
        <v>7256</v>
      </c>
      <c r="G1550" s="1" t="s">
        <v>7257</v>
      </c>
      <c r="H1550" s="1" t="s">
        <v>1183</v>
      </c>
      <c r="I1550" s="1" t="s">
        <v>7258</v>
      </c>
      <c r="J1550" s="1" t="s">
        <v>7371</v>
      </c>
      <c r="K1550" s="1" t="s">
        <v>32</v>
      </c>
      <c r="L1550" s="1" t="s">
        <v>32</v>
      </c>
      <c r="M1550" s="1" t="s">
        <v>45</v>
      </c>
      <c r="N1550" s="1" t="s">
        <v>66</v>
      </c>
      <c r="O1550" s="1" t="s">
        <v>2995</v>
      </c>
      <c r="P1550" s="1" t="s">
        <v>131</v>
      </c>
      <c r="Q1550" s="1" t="s">
        <v>914</v>
      </c>
      <c r="R1550" s="1" t="s">
        <v>7372</v>
      </c>
      <c r="S1550" s="1" t="str">
        <f t="shared" si="49"/>
        <v>ALARCON HURTADO, ALFONSO MARIO</v>
      </c>
      <c r="T1550" s="1" t="s">
        <v>69</v>
      </c>
      <c r="U1550" s="1" t="s">
        <v>948</v>
      </c>
      <c r="V1550" s="1" t="s">
        <v>52</v>
      </c>
      <c r="W1550" s="1" t="s">
        <v>7373</v>
      </c>
      <c r="X1550" s="3">
        <v>26513</v>
      </c>
      <c r="Y1550" s="1" t="s">
        <v>7374</v>
      </c>
      <c r="Z1550" s="3">
        <v>42913</v>
      </c>
      <c r="AA1550" s="3">
        <v>43100</v>
      </c>
      <c r="AB1550" s="1" t="s">
        <v>3000</v>
      </c>
      <c r="AC1550" s="1" t="s">
        <v>71</v>
      </c>
      <c r="AD1550" s="1" t="s">
        <v>43</v>
      </c>
    </row>
    <row r="1551" spans="1:30" x14ac:dyDescent="0.2">
      <c r="A1551" s="1" t="str">
        <f t="shared" si="48"/>
        <v>CD1E27902513</v>
      </c>
      <c r="B1551" s="1" t="s">
        <v>433</v>
      </c>
      <c r="C1551" s="1" t="s">
        <v>29</v>
      </c>
      <c r="D1551" s="1" t="s">
        <v>30</v>
      </c>
      <c r="E1551" s="1" t="s">
        <v>401</v>
      </c>
      <c r="F1551" s="1" t="s">
        <v>7256</v>
      </c>
      <c r="G1551" s="1" t="s">
        <v>7257</v>
      </c>
      <c r="H1551" s="1" t="s">
        <v>1183</v>
      </c>
      <c r="I1551" s="1" t="s">
        <v>7258</v>
      </c>
      <c r="J1551" s="1" t="s">
        <v>7375</v>
      </c>
      <c r="K1551" s="1" t="s">
        <v>32</v>
      </c>
      <c r="L1551" s="1" t="s">
        <v>32</v>
      </c>
      <c r="M1551" s="1" t="s">
        <v>45</v>
      </c>
      <c r="N1551" s="1" t="s">
        <v>66</v>
      </c>
      <c r="O1551" s="1" t="s">
        <v>2995</v>
      </c>
      <c r="P1551" s="1" t="s">
        <v>461</v>
      </c>
      <c r="Q1551" s="1" t="s">
        <v>203</v>
      </c>
      <c r="R1551" s="1" t="s">
        <v>7376</v>
      </c>
      <c r="S1551" s="1" t="str">
        <f t="shared" si="49"/>
        <v>ACERO APAZA, VILMA YANET</v>
      </c>
      <c r="T1551" s="1" t="s">
        <v>69</v>
      </c>
      <c r="U1551" s="1" t="s">
        <v>948</v>
      </c>
      <c r="V1551" s="1" t="s">
        <v>52</v>
      </c>
      <c r="W1551" s="1" t="s">
        <v>7377</v>
      </c>
      <c r="X1551" s="3">
        <v>26818</v>
      </c>
      <c r="Y1551" s="1" t="s">
        <v>7378</v>
      </c>
      <c r="Z1551" s="3">
        <v>42795</v>
      </c>
      <c r="AA1551" s="3">
        <v>43100</v>
      </c>
      <c r="AB1551" s="1" t="s">
        <v>3000</v>
      </c>
      <c r="AC1551" s="1" t="s">
        <v>71</v>
      </c>
      <c r="AD1551" s="1" t="s">
        <v>43</v>
      </c>
    </row>
    <row r="1552" spans="1:30" x14ac:dyDescent="0.2">
      <c r="A1552" s="1" t="str">
        <f t="shared" si="48"/>
        <v>CD1E28902513</v>
      </c>
      <c r="B1552" s="1" t="s">
        <v>433</v>
      </c>
      <c r="C1552" s="1" t="s">
        <v>29</v>
      </c>
      <c r="D1552" s="1" t="s">
        <v>30</v>
      </c>
      <c r="E1552" s="1" t="s">
        <v>401</v>
      </c>
      <c r="F1552" s="1" t="s">
        <v>7256</v>
      </c>
      <c r="G1552" s="1" t="s">
        <v>7257</v>
      </c>
      <c r="H1552" s="1" t="s">
        <v>1183</v>
      </c>
      <c r="I1552" s="1" t="s">
        <v>7258</v>
      </c>
      <c r="J1552" s="1" t="s">
        <v>7379</v>
      </c>
      <c r="K1552" s="1" t="s">
        <v>32</v>
      </c>
      <c r="L1552" s="1" t="s">
        <v>32</v>
      </c>
      <c r="M1552" s="1" t="s">
        <v>45</v>
      </c>
      <c r="N1552" s="1" t="s">
        <v>66</v>
      </c>
      <c r="O1552" s="1" t="s">
        <v>2995</v>
      </c>
      <c r="P1552" s="1" t="s">
        <v>461</v>
      </c>
      <c r="Q1552" s="1" t="s">
        <v>203</v>
      </c>
      <c r="R1552" s="1" t="s">
        <v>7376</v>
      </c>
      <c r="S1552" s="1" t="str">
        <f t="shared" si="49"/>
        <v>ACERO APAZA, VILMA YANET</v>
      </c>
      <c r="T1552" s="1" t="s">
        <v>69</v>
      </c>
      <c r="U1552" s="1" t="s">
        <v>69</v>
      </c>
      <c r="V1552" s="1" t="s">
        <v>52</v>
      </c>
      <c r="W1552" s="1" t="s">
        <v>7377</v>
      </c>
      <c r="X1552" s="3">
        <v>26818</v>
      </c>
      <c r="Y1552" s="1" t="s">
        <v>7378</v>
      </c>
      <c r="Z1552" s="3">
        <v>42795</v>
      </c>
      <c r="AA1552" s="3">
        <v>43100</v>
      </c>
      <c r="AB1552" s="1" t="s">
        <v>3000</v>
      </c>
      <c r="AC1552" s="1" t="s">
        <v>71</v>
      </c>
      <c r="AD1552" s="1" t="s">
        <v>43</v>
      </c>
    </row>
    <row r="1553" spans="1:30" x14ac:dyDescent="0.2">
      <c r="A1553" s="1" t="str">
        <f t="shared" si="48"/>
        <v>1129114021E0</v>
      </c>
      <c r="B1553" s="1" t="s">
        <v>433</v>
      </c>
      <c r="C1553" s="1" t="s">
        <v>29</v>
      </c>
      <c r="D1553" s="1" t="s">
        <v>30</v>
      </c>
      <c r="E1553" s="1" t="s">
        <v>401</v>
      </c>
      <c r="F1553" s="1" t="s">
        <v>7256</v>
      </c>
      <c r="G1553" s="1" t="s">
        <v>7257</v>
      </c>
      <c r="H1553" s="1" t="s">
        <v>1183</v>
      </c>
      <c r="I1553" s="1" t="s">
        <v>7258</v>
      </c>
      <c r="J1553" s="1" t="s">
        <v>7380</v>
      </c>
      <c r="K1553" s="1" t="s">
        <v>32</v>
      </c>
      <c r="L1553" s="1" t="s">
        <v>84</v>
      </c>
      <c r="M1553" s="1" t="s">
        <v>84</v>
      </c>
      <c r="N1553" s="1" t="s">
        <v>46</v>
      </c>
      <c r="O1553" s="1" t="s">
        <v>56</v>
      </c>
      <c r="P1553" s="1" t="s">
        <v>82</v>
      </c>
      <c r="Q1553" s="1" t="s">
        <v>899</v>
      </c>
      <c r="R1553" s="1" t="s">
        <v>431</v>
      </c>
      <c r="S1553" s="1" t="str">
        <f t="shared" si="49"/>
        <v>QUISPE MASCO, FELICIANO</v>
      </c>
      <c r="T1553" s="1" t="s">
        <v>44</v>
      </c>
      <c r="U1553" s="1" t="s">
        <v>51</v>
      </c>
      <c r="V1553" s="1" t="s">
        <v>52</v>
      </c>
      <c r="W1553" s="1" t="s">
        <v>7381</v>
      </c>
      <c r="X1553" s="3">
        <v>21345</v>
      </c>
      <c r="Y1553" s="1" t="s">
        <v>7382</v>
      </c>
      <c r="AB1553" s="1" t="s">
        <v>41</v>
      </c>
      <c r="AC1553" s="1" t="s">
        <v>87</v>
      </c>
      <c r="AD1553" s="1" t="s">
        <v>43</v>
      </c>
    </row>
    <row r="1554" spans="1:30" x14ac:dyDescent="0.2">
      <c r="A1554" s="1" t="str">
        <f t="shared" si="48"/>
        <v>1129114021E4</v>
      </c>
      <c r="B1554" s="1" t="s">
        <v>433</v>
      </c>
      <c r="C1554" s="1" t="s">
        <v>29</v>
      </c>
      <c r="D1554" s="1" t="s">
        <v>30</v>
      </c>
      <c r="E1554" s="1" t="s">
        <v>401</v>
      </c>
      <c r="F1554" s="1" t="s">
        <v>7256</v>
      </c>
      <c r="G1554" s="1" t="s">
        <v>7257</v>
      </c>
      <c r="H1554" s="1" t="s">
        <v>1183</v>
      </c>
      <c r="I1554" s="1" t="s">
        <v>7258</v>
      </c>
      <c r="J1554" s="1" t="s">
        <v>7383</v>
      </c>
      <c r="K1554" s="1" t="s">
        <v>32</v>
      </c>
      <c r="L1554" s="1" t="s">
        <v>84</v>
      </c>
      <c r="M1554" s="1" t="s">
        <v>84</v>
      </c>
      <c r="N1554" s="1" t="s">
        <v>46</v>
      </c>
      <c r="O1554" s="1" t="s">
        <v>7384</v>
      </c>
      <c r="P1554" s="1" t="s">
        <v>203</v>
      </c>
      <c r="Q1554" s="1" t="s">
        <v>167</v>
      </c>
      <c r="R1554" s="1" t="s">
        <v>7385</v>
      </c>
      <c r="S1554" s="1" t="str">
        <f t="shared" si="49"/>
        <v>APAZA GOMEZ, HUGO WALTER</v>
      </c>
      <c r="T1554" s="1" t="s">
        <v>44</v>
      </c>
      <c r="U1554" s="1" t="s">
        <v>51</v>
      </c>
      <c r="V1554" s="1" t="s">
        <v>52</v>
      </c>
      <c r="W1554" s="1" t="s">
        <v>7386</v>
      </c>
      <c r="X1554" s="3">
        <v>24599</v>
      </c>
      <c r="Y1554" s="1" t="s">
        <v>7387</v>
      </c>
      <c r="AB1554" s="1" t="s">
        <v>41</v>
      </c>
      <c r="AC1554" s="1" t="s">
        <v>87</v>
      </c>
      <c r="AD1554" s="1" t="s">
        <v>43</v>
      </c>
    </row>
    <row r="1555" spans="1:30" x14ac:dyDescent="0.2">
      <c r="A1555" s="1" t="str">
        <f t="shared" si="48"/>
        <v>1129114021E7</v>
      </c>
      <c r="B1555" s="1" t="s">
        <v>433</v>
      </c>
      <c r="C1555" s="1" t="s">
        <v>29</v>
      </c>
      <c r="D1555" s="1" t="s">
        <v>30</v>
      </c>
      <c r="E1555" s="1" t="s">
        <v>401</v>
      </c>
      <c r="F1555" s="1" t="s">
        <v>7256</v>
      </c>
      <c r="G1555" s="1" t="s">
        <v>7257</v>
      </c>
      <c r="H1555" s="1" t="s">
        <v>1183</v>
      </c>
      <c r="I1555" s="1" t="s">
        <v>7258</v>
      </c>
      <c r="J1555" s="1" t="s">
        <v>7388</v>
      </c>
      <c r="K1555" s="1" t="s">
        <v>97</v>
      </c>
      <c r="L1555" s="1" t="s">
        <v>98</v>
      </c>
      <c r="M1555" s="1" t="s">
        <v>99</v>
      </c>
      <c r="N1555" s="1" t="s">
        <v>46</v>
      </c>
      <c r="O1555" s="1" t="s">
        <v>56</v>
      </c>
      <c r="P1555" s="1" t="s">
        <v>361</v>
      </c>
      <c r="Q1555" s="1" t="s">
        <v>408</v>
      </c>
      <c r="R1555" s="1" t="s">
        <v>690</v>
      </c>
      <c r="S1555" s="1" t="str">
        <f t="shared" si="49"/>
        <v>QUENTA CHUQUIMIA, TEOFILO</v>
      </c>
      <c r="T1555" s="1" t="s">
        <v>101</v>
      </c>
      <c r="U1555" s="1" t="s">
        <v>39</v>
      </c>
      <c r="V1555" s="1" t="s">
        <v>52</v>
      </c>
      <c r="W1555" s="1" t="s">
        <v>7389</v>
      </c>
      <c r="X1555" s="3">
        <v>21492</v>
      </c>
      <c r="Y1555" s="1" t="s">
        <v>7390</v>
      </c>
      <c r="AB1555" s="1" t="s">
        <v>41</v>
      </c>
      <c r="AC1555" s="1" t="s">
        <v>102</v>
      </c>
      <c r="AD1555" s="1" t="s">
        <v>43</v>
      </c>
    </row>
    <row r="1556" spans="1:30" x14ac:dyDescent="0.2">
      <c r="A1556" s="1" t="str">
        <f t="shared" si="48"/>
        <v>1129114031E2</v>
      </c>
      <c r="B1556" s="1" t="s">
        <v>433</v>
      </c>
      <c r="C1556" s="1" t="s">
        <v>29</v>
      </c>
      <c r="D1556" s="1" t="s">
        <v>30</v>
      </c>
      <c r="E1556" s="1" t="s">
        <v>401</v>
      </c>
      <c r="F1556" s="1" t="s">
        <v>7256</v>
      </c>
      <c r="G1556" s="1" t="s">
        <v>7257</v>
      </c>
      <c r="H1556" s="1" t="s">
        <v>1183</v>
      </c>
      <c r="I1556" s="1" t="s">
        <v>7258</v>
      </c>
      <c r="J1556" s="1" t="s">
        <v>7391</v>
      </c>
      <c r="K1556" s="1" t="s">
        <v>97</v>
      </c>
      <c r="L1556" s="1" t="s">
        <v>98</v>
      </c>
      <c r="M1556" s="1" t="s">
        <v>99</v>
      </c>
      <c r="N1556" s="1" t="s">
        <v>46</v>
      </c>
      <c r="O1556" s="1" t="s">
        <v>56</v>
      </c>
      <c r="P1556" s="1" t="s">
        <v>2903</v>
      </c>
      <c r="Q1556" s="1" t="s">
        <v>7392</v>
      </c>
      <c r="R1556" s="1" t="s">
        <v>918</v>
      </c>
      <c r="S1556" s="1" t="str">
        <f t="shared" si="49"/>
        <v>SOLIS AZANO, MARIO</v>
      </c>
      <c r="T1556" s="1" t="s">
        <v>107</v>
      </c>
      <c r="U1556" s="1" t="s">
        <v>39</v>
      </c>
      <c r="V1556" s="1" t="s">
        <v>52</v>
      </c>
      <c r="W1556" s="1" t="s">
        <v>7393</v>
      </c>
      <c r="X1556" s="3">
        <v>20477</v>
      </c>
      <c r="Y1556" s="1" t="s">
        <v>7394</v>
      </c>
      <c r="AB1556" s="1" t="s">
        <v>41</v>
      </c>
      <c r="AC1556" s="1" t="s">
        <v>102</v>
      </c>
      <c r="AD1556" s="1" t="s">
        <v>43</v>
      </c>
    </row>
    <row r="1557" spans="1:30" x14ac:dyDescent="0.2">
      <c r="A1557" s="1" t="str">
        <f t="shared" si="48"/>
        <v>1130212511E4</v>
      </c>
      <c r="B1557" s="1" t="s">
        <v>433</v>
      </c>
      <c r="C1557" s="1" t="s">
        <v>29</v>
      </c>
      <c r="D1557" s="1" t="s">
        <v>30</v>
      </c>
      <c r="E1557" s="1" t="s">
        <v>401</v>
      </c>
      <c r="F1557" s="1" t="s">
        <v>7256</v>
      </c>
      <c r="G1557" s="1" t="s">
        <v>7257</v>
      </c>
      <c r="H1557" s="1" t="s">
        <v>1183</v>
      </c>
      <c r="I1557" s="1" t="s">
        <v>7258</v>
      </c>
      <c r="J1557" s="1" t="s">
        <v>7395</v>
      </c>
      <c r="K1557" s="1" t="s">
        <v>97</v>
      </c>
      <c r="L1557" s="1" t="s">
        <v>98</v>
      </c>
      <c r="M1557" s="1" t="s">
        <v>962</v>
      </c>
      <c r="N1557" s="1" t="s">
        <v>253</v>
      </c>
      <c r="O1557" s="1" t="s">
        <v>7396</v>
      </c>
      <c r="P1557" s="1" t="s">
        <v>44</v>
      </c>
      <c r="Q1557" s="1" t="s">
        <v>44</v>
      </c>
      <c r="R1557" s="1" t="s">
        <v>44</v>
      </c>
      <c r="S1557" s="1" t="str">
        <f t="shared" si="49"/>
        <v xml:space="preserve"> , </v>
      </c>
      <c r="T1557" s="1" t="s">
        <v>109</v>
      </c>
      <c r="U1557" s="1" t="s">
        <v>39</v>
      </c>
      <c r="V1557" s="1" t="s">
        <v>52</v>
      </c>
      <c r="W1557" s="1" t="s">
        <v>44</v>
      </c>
      <c r="X1557" s="1" t="s">
        <v>254</v>
      </c>
      <c r="Y1557" s="1" t="s">
        <v>44</v>
      </c>
      <c r="AB1557" s="1" t="s">
        <v>41</v>
      </c>
      <c r="AC1557" s="1" t="s">
        <v>102</v>
      </c>
      <c r="AD1557" s="1" t="s">
        <v>43</v>
      </c>
    </row>
    <row r="1558" spans="1:30" x14ac:dyDescent="0.2">
      <c r="A1558" s="1" t="str">
        <f t="shared" si="48"/>
        <v>21C000113699</v>
      </c>
      <c r="B1558" s="1" t="s">
        <v>433</v>
      </c>
      <c r="C1558" s="1" t="s">
        <v>29</v>
      </c>
      <c r="D1558" s="1" t="s">
        <v>30</v>
      </c>
      <c r="E1558" s="1" t="s">
        <v>401</v>
      </c>
      <c r="F1558" s="1" t="s">
        <v>7256</v>
      </c>
      <c r="G1558" s="1" t="s">
        <v>7257</v>
      </c>
      <c r="H1558" s="1" t="s">
        <v>1183</v>
      </c>
      <c r="I1558" s="1" t="s">
        <v>7258</v>
      </c>
      <c r="J1558" s="1" t="s">
        <v>7397</v>
      </c>
      <c r="K1558" s="1" t="s">
        <v>846</v>
      </c>
      <c r="L1558" s="1" t="s">
        <v>3586</v>
      </c>
      <c r="M1558" s="1" t="s">
        <v>3587</v>
      </c>
      <c r="N1558" s="1" t="s">
        <v>66</v>
      </c>
      <c r="O1558" s="1" t="s">
        <v>847</v>
      </c>
      <c r="P1558" s="1" t="s">
        <v>530</v>
      </c>
      <c r="Q1558" s="1" t="s">
        <v>549</v>
      </c>
      <c r="R1558" s="1" t="s">
        <v>769</v>
      </c>
      <c r="S1558" s="1" t="str">
        <f t="shared" si="49"/>
        <v>CENTENO CORDOVA, JUAN</v>
      </c>
      <c r="T1558" s="1" t="s">
        <v>849</v>
      </c>
      <c r="U1558" s="1" t="s">
        <v>850</v>
      </c>
      <c r="V1558" s="1" t="s">
        <v>52</v>
      </c>
      <c r="W1558" s="1" t="s">
        <v>276</v>
      </c>
      <c r="X1558" s="3">
        <v>27818</v>
      </c>
      <c r="Y1558" s="1" t="s">
        <v>7398</v>
      </c>
      <c r="Z1558" s="3">
        <v>42736</v>
      </c>
      <c r="AA1558" s="3">
        <v>42855</v>
      </c>
      <c r="AB1558" s="1" t="s">
        <v>852</v>
      </c>
      <c r="AC1558" s="1" t="s">
        <v>853</v>
      </c>
      <c r="AD1558" s="1" t="s">
        <v>43</v>
      </c>
    </row>
    <row r="1559" spans="1:30" x14ac:dyDescent="0.2">
      <c r="A1559" s="1" t="str">
        <f t="shared" si="48"/>
        <v>21C000113722</v>
      </c>
      <c r="B1559" s="1" t="s">
        <v>433</v>
      </c>
      <c r="C1559" s="1" t="s">
        <v>29</v>
      </c>
      <c r="D1559" s="1" t="s">
        <v>30</v>
      </c>
      <c r="E1559" s="1" t="s">
        <v>401</v>
      </c>
      <c r="F1559" s="1" t="s">
        <v>7256</v>
      </c>
      <c r="G1559" s="1" t="s">
        <v>7257</v>
      </c>
      <c r="H1559" s="1" t="s">
        <v>1183</v>
      </c>
      <c r="I1559" s="1" t="s">
        <v>7258</v>
      </c>
      <c r="J1559" s="1" t="s">
        <v>7399</v>
      </c>
      <c r="K1559" s="1" t="s">
        <v>846</v>
      </c>
      <c r="L1559" s="1" t="s">
        <v>3586</v>
      </c>
      <c r="M1559" s="1" t="s">
        <v>3591</v>
      </c>
      <c r="N1559" s="1" t="s">
        <v>66</v>
      </c>
      <c r="O1559" s="1" t="s">
        <v>847</v>
      </c>
      <c r="P1559" s="1" t="s">
        <v>141</v>
      </c>
      <c r="Q1559" s="1" t="s">
        <v>140</v>
      </c>
      <c r="R1559" s="1" t="s">
        <v>7400</v>
      </c>
      <c r="S1559" s="1" t="str">
        <f t="shared" si="49"/>
        <v>CRUZ VELASQUEZ, HUGO ANDRE</v>
      </c>
      <c r="T1559" s="1" t="s">
        <v>849</v>
      </c>
      <c r="U1559" s="1" t="s">
        <v>850</v>
      </c>
      <c r="V1559" s="1" t="s">
        <v>52</v>
      </c>
      <c r="W1559" s="1" t="s">
        <v>276</v>
      </c>
      <c r="X1559" s="3">
        <v>34165</v>
      </c>
      <c r="Y1559" s="1" t="s">
        <v>7401</v>
      </c>
      <c r="Z1559" s="3">
        <v>42736</v>
      </c>
      <c r="AA1559" s="3">
        <v>42855</v>
      </c>
      <c r="AB1559" s="1" t="s">
        <v>852</v>
      </c>
      <c r="AC1559" s="1" t="s">
        <v>853</v>
      </c>
      <c r="AD1559" s="1" t="s">
        <v>43</v>
      </c>
    </row>
    <row r="1560" spans="1:30" x14ac:dyDescent="0.2">
      <c r="A1560" s="1" t="str">
        <f t="shared" si="48"/>
        <v>21C000113747</v>
      </c>
      <c r="B1560" s="1" t="s">
        <v>433</v>
      </c>
      <c r="C1560" s="1" t="s">
        <v>29</v>
      </c>
      <c r="D1560" s="1" t="s">
        <v>30</v>
      </c>
      <c r="E1560" s="1" t="s">
        <v>401</v>
      </c>
      <c r="F1560" s="1" t="s">
        <v>7256</v>
      </c>
      <c r="G1560" s="1" t="s">
        <v>7257</v>
      </c>
      <c r="H1560" s="1" t="s">
        <v>1183</v>
      </c>
      <c r="I1560" s="1" t="s">
        <v>7258</v>
      </c>
      <c r="J1560" s="1" t="s">
        <v>7402</v>
      </c>
      <c r="K1560" s="1" t="s">
        <v>846</v>
      </c>
      <c r="L1560" s="1" t="s">
        <v>3586</v>
      </c>
      <c r="M1560" s="1" t="s">
        <v>3600</v>
      </c>
      <c r="N1560" s="1" t="s">
        <v>66</v>
      </c>
      <c r="O1560" s="1" t="s">
        <v>847</v>
      </c>
      <c r="P1560" s="1" t="s">
        <v>244</v>
      </c>
      <c r="Q1560" s="1" t="s">
        <v>245</v>
      </c>
      <c r="R1560" s="1" t="s">
        <v>62</v>
      </c>
      <c r="S1560" s="1" t="str">
        <f t="shared" si="49"/>
        <v>ZELIO CAHUAPAZA, YESSICA</v>
      </c>
      <c r="T1560" s="1" t="s">
        <v>849</v>
      </c>
      <c r="U1560" s="1" t="s">
        <v>850</v>
      </c>
      <c r="V1560" s="1" t="s">
        <v>52</v>
      </c>
      <c r="W1560" s="1" t="s">
        <v>276</v>
      </c>
      <c r="X1560" s="3">
        <v>28943</v>
      </c>
      <c r="Y1560" s="1" t="s">
        <v>7403</v>
      </c>
      <c r="Z1560" s="3">
        <v>42736</v>
      </c>
      <c r="AA1560" s="3">
        <v>42855</v>
      </c>
      <c r="AB1560" s="1" t="s">
        <v>852</v>
      </c>
      <c r="AC1560" s="1" t="s">
        <v>853</v>
      </c>
      <c r="AD1560" s="1" t="s">
        <v>43</v>
      </c>
    </row>
    <row r="1561" spans="1:30" x14ac:dyDescent="0.2">
      <c r="A1561" s="1" t="str">
        <f t="shared" si="48"/>
        <v>21C000113770</v>
      </c>
      <c r="B1561" s="1" t="s">
        <v>433</v>
      </c>
      <c r="C1561" s="1" t="s">
        <v>29</v>
      </c>
      <c r="D1561" s="1" t="s">
        <v>30</v>
      </c>
      <c r="E1561" s="1" t="s">
        <v>401</v>
      </c>
      <c r="F1561" s="1" t="s">
        <v>7256</v>
      </c>
      <c r="G1561" s="1" t="s">
        <v>7257</v>
      </c>
      <c r="H1561" s="1" t="s">
        <v>1183</v>
      </c>
      <c r="I1561" s="1" t="s">
        <v>7258</v>
      </c>
      <c r="J1561" s="1" t="s">
        <v>7404</v>
      </c>
      <c r="K1561" s="1" t="s">
        <v>846</v>
      </c>
      <c r="L1561" s="1" t="s">
        <v>3586</v>
      </c>
      <c r="M1561" s="1" t="s">
        <v>5435</v>
      </c>
      <c r="N1561" s="1" t="s">
        <v>66</v>
      </c>
      <c r="O1561" s="1" t="s">
        <v>847</v>
      </c>
      <c r="P1561" s="1" t="s">
        <v>225</v>
      </c>
      <c r="Q1561" s="1" t="s">
        <v>82</v>
      </c>
      <c r="R1561" s="1" t="s">
        <v>335</v>
      </c>
      <c r="S1561" s="1" t="str">
        <f t="shared" si="49"/>
        <v>CUNO QUISPE, BERNARDINA</v>
      </c>
      <c r="T1561" s="1" t="s">
        <v>849</v>
      </c>
      <c r="U1561" s="1" t="s">
        <v>850</v>
      </c>
      <c r="V1561" s="1" t="s">
        <v>52</v>
      </c>
      <c r="W1561" s="1" t="s">
        <v>276</v>
      </c>
      <c r="X1561" s="3">
        <v>27261</v>
      </c>
      <c r="Y1561" s="1" t="s">
        <v>7405</v>
      </c>
      <c r="Z1561" s="3">
        <v>42795</v>
      </c>
      <c r="AA1561" s="3">
        <v>42886</v>
      </c>
      <c r="AB1561" s="1" t="s">
        <v>852</v>
      </c>
      <c r="AC1561" s="1" t="s">
        <v>853</v>
      </c>
      <c r="AD1561" s="1" t="s">
        <v>43</v>
      </c>
    </row>
    <row r="1562" spans="1:30" x14ac:dyDescent="0.2">
      <c r="A1562" s="1" t="str">
        <f t="shared" si="48"/>
        <v>21C000113782</v>
      </c>
      <c r="B1562" s="1" t="s">
        <v>433</v>
      </c>
      <c r="C1562" s="1" t="s">
        <v>29</v>
      </c>
      <c r="D1562" s="1" t="s">
        <v>30</v>
      </c>
      <c r="E1562" s="1" t="s">
        <v>401</v>
      </c>
      <c r="F1562" s="1" t="s">
        <v>7256</v>
      </c>
      <c r="G1562" s="1" t="s">
        <v>7257</v>
      </c>
      <c r="H1562" s="1" t="s">
        <v>1183</v>
      </c>
      <c r="I1562" s="1" t="s">
        <v>7258</v>
      </c>
      <c r="J1562" s="1" t="s">
        <v>7406</v>
      </c>
      <c r="K1562" s="1" t="s">
        <v>846</v>
      </c>
      <c r="L1562" s="1" t="s">
        <v>3586</v>
      </c>
      <c r="M1562" s="1" t="s">
        <v>6207</v>
      </c>
      <c r="N1562" s="1" t="s">
        <v>66</v>
      </c>
      <c r="O1562" s="1" t="s">
        <v>847</v>
      </c>
      <c r="P1562" s="1" t="s">
        <v>7407</v>
      </c>
      <c r="Q1562" s="1" t="s">
        <v>493</v>
      </c>
      <c r="R1562" s="1" t="s">
        <v>7408</v>
      </c>
      <c r="S1562" s="1" t="str">
        <f t="shared" si="49"/>
        <v>TUNI VALDIVIA, ELIANA CLOTILDE</v>
      </c>
      <c r="T1562" s="1" t="s">
        <v>849</v>
      </c>
      <c r="U1562" s="1" t="s">
        <v>850</v>
      </c>
      <c r="V1562" s="1" t="s">
        <v>52</v>
      </c>
      <c r="W1562" s="1" t="s">
        <v>276</v>
      </c>
      <c r="X1562" s="3">
        <v>26253</v>
      </c>
      <c r="Y1562" s="1" t="s">
        <v>7409</v>
      </c>
      <c r="Z1562" s="3">
        <v>42736</v>
      </c>
      <c r="AA1562" s="3">
        <v>42855</v>
      </c>
      <c r="AB1562" s="1" t="s">
        <v>852</v>
      </c>
      <c r="AC1562" s="1" t="s">
        <v>853</v>
      </c>
      <c r="AD1562" s="1" t="s">
        <v>43</v>
      </c>
    </row>
    <row r="1563" spans="1:30" x14ac:dyDescent="0.2">
      <c r="A1563" s="1" t="str">
        <f t="shared" si="48"/>
        <v>21C000113801</v>
      </c>
      <c r="B1563" s="1" t="s">
        <v>433</v>
      </c>
      <c r="C1563" s="1" t="s">
        <v>29</v>
      </c>
      <c r="D1563" s="1" t="s">
        <v>30</v>
      </c>
      <c r="E1563" s="1" t="s">
        <v>401</v>
      </c>
      <c r="F1563" s="1" t="s">
        <v>7256</v>
      </c>
      <c r="G1563" s="1" t="s">
        <v>7257</v>
      </c>
      <c r="H1563" s="1" t="s">
        <v>1183</v>
      </c>
      <c r="I1563" s="1" t="s">
        <v>7258</v>
      </c>
      <c r="J1563" s="1" t="s">
        <v>7410</v>
      </c>
      <c r="K1563" s="1" t="s">
        <v>846</v>
      </c>
      <c r="L1563" s="1" t="s">
        <v>3586</v>
      </c>
      <c r="M1563" s="1" t="s">
        <v>3607</v>
      </c>
      <c r="N1563" s="1" t="s">
        <v>66</v>
      </c>
      <c r="O1563" s="1" t="s">
        <v>847</v>
      </c>
      <c r="P1563" s="1" t="s">
        <v>7411</v>
      </c>
      <c r="Q1563" s="1" t="s">
        <v>114</v>
      </c>
      <c r="R1563" s="1" t="s">
        <v>7412</v>
      </c>
      <c r="S1563" s="1" t="str">
        <f t="shared" si="49"/>
        <v>BARRETO MAMANI, FILOMENA GLADYS</v>
      </c>
      <c r="T1563" s="1" t="s">
        <v>849</v>
      </c>
      <c r="U1563" s="1" t="s">
        <v>850</v>
      </c>
      <c r="V1563" s="1" t="s">
        <v>52</v>
      </c>
      <c r="W1563" s="1" t="s">
        <v>276</v>
      </c>
      <c r="X1563" s="3">
        <v>24788</v>
      </c>
      <c r="Y1563" s="1" t="s">
        <v>7413</v>
      </c>
      <c r="Z1563" s="3">
        <v>42736</v>
      </c>
      <c r="AA1563" s="3">
        <v>42855</v>
      </c>
      <c r="AB1563" s="1" t="s">
        <v>852</v>
      </c>
      <c r="AC1563" s="1" t="s">
        <v>853</v>
      </c>
      <c r="AD1563" s="1" t="s">
        <v>43</v>
      </c>
    </row>
    <row r="1564" spans="1:30" x14ac:dyDescent="0.2">
      <c r="A1564" s="1" t="str">
        <f t="shared" si="48"/>
        <v>21C000113822</v>
      </c>
      <c r="B1564" s="1" t="s">
        <v>433</v>
      </c>
      <c r="C1564" s="1" t="s">
        <v>29</v>
      </c>
      <c r="D1564" s="1" t="s">
        <v>30</v>
      </c>
      <c r="E1564" s="1" t="s">
        <v>401</v>
      </c>
      <c r="F1564" s="1" t="s">
        <v>7256</v>
      </c>
      <c r="G1564" s="1" t="s">
        <v>7257</v>
      </c>
      <c r="H1564" s="1" t="s">
        <v>1183</v>
      </c>
      <c r="I1564" s="1" t="s">
        <v>7258</v>
      </c>
      <c r="J1564" s="1" t="s">
        <v>7414</v>
      </c>
      <c r="K1564" s="1" t="s">
        <v>846</v>
      </c>
      <c r="L1564" s="1" t="s">
        <v>3586</v>
      </c>
      <c r="M1564" s="1" t="s">
        <v>3607</v>
      </c>
      <c r="N1564" s="1" t="s">
        <v>66</v>
      </c>
      <c r="O1564" s="1" t="s">
        <v>847</v>
      </c>
      <c r="P1564" s="1" t="s">
        <v>114</v>
      </c>
      <c r="Q1564" s="1" t="s">
        <v>134</v>
      </c>
      <c r="R1564" s="1" t="s">
        <v>7415</v>
      </c>
      <c r="S1564" s="1" t="str">
        <f t="shared" si="49"/>
        <v>MAMANI FLORES, RUVEN SAMUEL</v>
      </c>
      <c r="T1564" s="1" t="s">
        <v>849</v>
      </c>
      <c r="U1564" s="1" t="s">
        <v>850</v>
      </c>
      <c r="V1564" s="1" t="s">
        <v>52</v>
      </c>
      <c r="W1564" s="1" t="s">
        <v>276</v>
      </c>
      <c r="X1564" s="3">
        <v>22166</v>
      </c>
      <c r="Y1564" s="1" t="s">
        <v>7416</v>
      </c>
      <c r="Z1564" s="3">
        <v>42736</v>
      </c>
      <c r="AA1564" s="3">
        <v>42855</v>
      </c>
      <c r="AB1564" s="1" t="s">
        <v>852</v>
      </c>
      <c r="AC1564" s="1" t="s">
        <v>853</v>
      </c>
      <c r="AD1564" s="1" t="s">
        <v>43</v>
      </c>
    </row>
    <row r="1565" spans="1:30" x14ac:dyDescent="0.2">
      <c r="A1565" s="1" t="str">
        <f t="shared" si="48"/>
        <v>21C000113843</v>
      </c>
      <c r="B1565" s="1" t="s">
        <v>433</v>
      </c>
      <c r="C1565" s="1" t="s">
        <v>29</v>
      </c>
      <c r="D1565" s="1" t="s">
        <v>30</v>
      </c>
      <c r="E1565" s="1" t="s">
        <v>401</v>
      </c>
      <c r="F1565" s="1" t="s">
        <v>7256</v>
      </c>
      <c r="G1565" s="1" t="s">
        <v>7257</v>
      </c>
      <c r="H1565" s="1" t="s">
        <v>1183</v>
      </c>
      <c r="I1565" s="1" t="s">
        <v>7258</v>
      </c>
      <c r="J1565" s="1" t="s">
        <v>7417</v>
      </c>
      <c r="K1565" s="1" t="s">
        <v>846</v>
      </c>
      <c r="L1565" s="1" t="s">
        <v>3586</v>
      </c>
      <c r="M1565" s="1" t="s">
        <v>3607</v>
      </c>
      <c r="N1565" s="1" t="s">
        <v>66</v>
      </c>
      <c r="O1565" s="1" t="s">
        <v>847</v>
      </c>
      <c r="P1565" s="1" t="s">
        <v>352</v>
      </c>
      <c r="Q1565" s="1" t="s">
        <v>305</v>
      </c>
      <c r="R1565" s="1" t="s">
        <v>1077</v>
      </c>
      <c r="S1565" s="1" t="str">
        <f t="shared" si="49"/>
        <v>MENDOZA CHAMBILLA, AGUSTIN</v>
      </c>
      <c r="T1565" s="1" t="s">
        <v>849</v>
      </c>
      <c r="U1565" s="1" t="s">
        <v>850</v>
      </c>
      <c r="V1565" s="1" t="s">
        <v>52</v>
      </c>
      <c r="W1565" s="1" t="s">
        <v>276</v>
      </c>
      <c r="X1565" s="3">
        <v>26789</v>
      </c>
      <c r="Y1565" s="1" t="s">
        <v>7418</v>
      </c>
      <c r="Z1565" s="3">
        <v>42736</v>
      </c>
      <c r="AA1565" s="3">
        <v>42855</v>
      </c>
      <c r="AB1565" s="1" t="s">
        <v>852</v>
      </c>
      <c r="AC1565" s="1" t="s">
        <v>853</v>
      </c>
      <c r="AD1565" s="1" t="s">
        <v>43</v>
      </c>
    </row>
    <row r="1566" spans="1:30" x14ac:dyDescent="0.2">
      <c r="A1566" s="1" t="str">
        <f t="shared" si="48"/>
        <v>1117114132E4</v>
      </c>
      <c r="B1566" s="1" t="s">
        <v>443</v>
      </c>
      <c r="C1566" s="1" t="s">
        <v>29</v>
      </c>
      <c r="D1566" s="1" t="s">
        <v>30</v>
      </c>
      <c r="E1566" s="1" t="s">
        <v>400</v>
      </c>
      <c r="F1566" s="1" t="s">
        <v>7419</v>
      </c>
      <c r="G1566" s="1" t="s">
        <v>7420</v>
      </c>
      <c r="H1566" s="1" t="s">
        <v>1183</v>
      </c>
      <c r="I1566" s="1" t="s">
        <v>7421</v>
      </c>
      <c r="J1566" s="1" t="s">
        <v>7422</v>
      </c>
      <c r="K1566" s="1" t="s">
        <v>32</v>
      </c>
      <c r="L1566" s="1" t="s">
        <v>33</v>
      </c>
      <c r="M1566" s="1" t="s">
        <v>34</v>
      </c>
      <c r="N1566" s="1" t="s">
        <v>35</v>
      </c>
      <c r="O1566" s="1" t="s">
        <v>7423</v>
      </c>
      <c r="P1566" s="1" t="s">
        <v>331</v>
      </c>
      <c r="Q1566" s="1" t="s">
        <v>82</v>
      </c>
      <c r="R1566" s="1" t="s">
        <v>7424</v>
      </c>
      <c r="S1566" s="1" t="str">
        <f t="shared" si="49"/>
        <v>LLANOS QUISPE, JOSE BERNARDO</v>
      </c>
      <c r="T1566" s="1" t="s">
        <v>38</v>
      </c>
      <c r="U1566" s="1" t="s">
        <v>39</v>
      </c>
      <c r="V1566" s="1" t="s">
        <v>6005</v>
      </c>
      <c r="W1566" s="1" t="s">
        <v>7425</v>
      </c>
      <c r="X1566" s="3">
        <v>25569</v>
      </c>
      <c r="Y1566" s="1" t="s">
        <v>7426</v>
      </c>
      <c r="Z1566" s="3">
        <v>42849</v>
      </c>
      <c r="AA1566" s="3">
        <v>43124</v>
      </c>
      <c r="AB1566" s="1" t="s">
        <v>41</v>
      </c>
      <c r="AC1566" s="1" t="s">
        <v>42</v>
      </c>
      <c r="AD1566" s="1" t="s">
        <v>43</v>
      </c>
    </row>
    <row r="1567" spans="1:30" x14ac:dyDescent="0.2">
      <c r="A1567" s="1" t="str">
        <f t="shared" si="48"/>
        <v>1117114132E4</v>
      </c>
      <c r="B1567" s="1" t="s">
        <v>443</v>
      </c>
      <c r="C1567" s="1" t="s">
        <v>29</v>
      </c>
      <c r="D1567" s="1" t="s">
        <v>30</v>
      </c>
      <c r="E1567" s="1" t="s">
        <v>400</v>
      </c>
      <c r="F1567" s="1" t="s">
        <v>7419</v>
      </c>
      <c r="G1567" s="1" t="s">
        <v>7420</v>
      </c>
      <c r="H1567" s="1" t="s">
        <v>1183</v>
      </c>
      <c r="I1567" s="1" t="s">
        <v>7421</v>
      </c>
      <c r="J1567" s="1" t="s">
        <v>7422</v>
      </c>
      <c r="K1567" s="1" t="s">
        <v>32</v>
      </c>
      <c r="L1567" s="1" t="s">
        <v>33</v>
      </c>
      <c r="M1567" s="1" t="s">
        <v>34</v>
      </c>
      <c r="N1567" s="1" t="s">
        <v>765</v>
      </c>
      <c r="O1567" s="1" t="s">
        <v>7427</v>
      </c>
      <c r="P1567" s="1" t="s">
        <v>183</v>
      </c>
      <c r="Q1567" s="1" t="s">
        <v>7428</v>
      </c>
      <c r="R1567" s="1" t="s">
        <v>7429</v>
      </c>
      <c r="S1567" s="1" t="str">
        <f t="shared" si="49"/>
        <v>ROJAS BENAVIDEZ, FERNANDO RAFAEL</v>
      </c>
      <c r="T1567" s="1" t="s">
        <v>341</v>
      </c>
      <c r="U1567" s="1" t="s">
        <v>39</v>
      </c>
      <c r="V1567" s="1" t="s">
        <v>52</v>
      </c>
      <c r="W1567" s="1" t="s">
        <v>7430</v>
      </c>
      <c r="X1567" s="3">
        <v>25352</v>
      </c>
      <c r="Y1567" s="1" t="s">
        <v>7431</v>
      </c>
      <c r="Z1567" s="3">
        <v>42849</v>
      </c>
      <c r="AA1567" s="3">
        <v>43100</v>
      </c>
      <c r="AB1567" s="1" t="s">
        <v>324</v>
      </c>
      <c r="AC1567" s="1" t="s">
        <v>42</v>
      </c>
      <c r="AD1567" s="1" t="s">
        <v>43</v>
      </c>
    </row>
    <row r="1568" spans="1:30" x14ac:dyDescent="0.2">
      <c r="A1568" s="1" t="str">
        <f t="shared" si="48"/>
        <v>1117114112E0</v>
      </c>
      <c r="B1568" s="1" t="s">
        <v>443</v>
      </c>
      <c r="C1568" s="1" t="s">
        <v>29</v>
      </c>
      <c r="D1568" s="1" t="s">
        <v>30</v>
      </c>
      <c r="E1568" s="1" t="s">
        <v>400</v>
      </c>
      <c r="F1568" s="1" t="s">
        <v>7419</v>
      </c>
      <c r="G1568" s="1" t="s">
        <v>7420</v>
      </c>
      <c r="H1568" s="1" t="s">
        <v>1183</v>
      </c>
      <c r="I1568" s="1" t="s">
        <v>7421</v>
      </c>
      <c r="J1568" s="1" t="s">
        <v>7432</v>
      </c>
      <c r="K1568" s="1" t="s">
        <v>32</v>
      </c>
      <c r="L1568" s="1" t="s">
        <v>32</v>
      </c>
      <c r="M1568" s="1" t="s">
        <v>45</v>
      </c>
      <c r="N1568" s="1" t="s">
        <v>46</v>
      </c>
      <c r="O1568" s="1" t="s">
        <v>7433</v>
      </c>
      <c r="P1568" s="1" t="s">
        <v>7434</v>
      </c>
      <c r="Q1568" s="1" t="s">
        <v>114</v>
      </c>
      <c r="R1568" s="1" t="s">
        <v>375</v>
      </c>
      <c r="S1568" s="1" t="str">
        <f t="shared" si="49"/>
        <v>QUENALLATA MAMANI, MARINA</v>
      </c>
      <c r="T1568" s="1" t="s">
        <v>63</v>
      </c>
      <c r="U1568" s="1" t="s">
        <v>51</v>
      </c>
      <c r="V1568" s="1" t="s">
        <v>52</v>
      </c>
      <c r="W1568" s="1" t="s">
        <v>7435</v>
      </c>
      <c r="X1568" s="3">
        <v>26122</v>
      </c>
      <c r="Y1568" s="1" t="s">
        <v>7436</v>
      </c>
      <c r="AB1568" s="1" t="s">
        <v>41</v>
      </c>
      <c r="AC1568" s="1" t="s">
        <v>42</v>
      </c>
      <c r="AD1568" s="1" t="s">
        <v>43</v>
      </c>
    </row>
    <row r="1569" spans="1:30" x14ac:dyDescent="0.2">
      <c r="A1569" s="1" t="str">
        <f t="shared" si="48"/>
        <v>1117114112E2</v>
      </c>
      <c r="B1569" s="1" t="s">
        <v>443</v>
      </c>
      <c r="C1569" s="1" t="s">
        <v>29</v>
      </c>
      <c r="D1569" s="1" t="s">
        <v>30</v>
      </c>
      <c r="E1569" s="1" t="s">
        <v>400</v>
      </c>
      <c r="F1569" s="1" t="s">
        <v>7419</v>
      </c>
      <c r="G1569" s="1" t="s">
        <v>7420</v>
      </c>
      <c r="H1569" s="1" t="s">
        <v>1183</v>
      </c>
      <c r="I1569" s="1" t="s">
        <v>7421</v>
      </c>
      <c r="J1569" s="1" t="s">
        <v>7437</v>
      </c>
      <c r="K1569" s="1" t="s">
        <v>32</v>
      </c>
      <c r="L1569" s="1" t="s">
        <v>32</v>
      </c>
      <c r="M1569" s="1" t="s">
        <v>45</v>
      </c>
      <c r="N1569" s="1" t="s">
        <v>66</v>
      </c>
      <c r="O1569" s="1" t="s">
        <v>7438</v>
      </c>
      <c r="P1569" s="1" t="s">
        <v>177</v>
      </c>
      <c r="Q1569" s="1" t="s">
        <v>140</v>
      </c>
      <c r="R1569" s="1" t="s">
        <v>3655</v>
      </c>
      <c r="S1569" s="1" t="str">
        <f t="shared" si="49"/>
        <v>ORTEGA VELASQUEZ, JAVIER</v>
      </c>
      <c r="T1569" s="1" t="s">
        <v>69</v>
      </c>
      <c r="U1569" s="1" t="s">
        <v>51</v>
      </c>
      <c r="V1569" s="1" t="s">
        <v>52</v>
      </c>
      <c r="W1569" s="1" t="s">
        <v>7439</v>
      </c>
      <c r="X1569" s="3">
        <v>31303</v>
      </c>
      <c r="Y1569" s="1" t="s">
        <v>7440</v>
      </c>
      <c r="Z1569" s="3">
        <v>42801</v>
      </c>
      <c r="AA1569" s="3">
        <v>43100</v>
      </c>
      <c r="AB1569" s="1" t="s">
        <v>41</v>
      </c>
      <c r="AC1569" s="1" t="s">
        <v>71</v>
      </c>
      <c r="AD1569" s="1" t="s">
        <v>43</v>
      </c>
    </row>
    <row r="1570" spans="1:30" x14ac:dyDescent="0.2">
      <c r="A1570" s="1" t="str">
        <f t="shared" si="48"/>
        <v>1117114112E3</v>
      </c>
      <c r="B1570" s="1" t="s">
        <v>443</v>
      </c>
      <c r="C1570" s="1" t="s">
        <v>29</v>
      </c>
      <c r="D1570" s="1" t="s">
        <v>30</v>
      </c>
      <c r="E1570" s="1" t="s">
        <v>400</v>
      </c>
      <c r="F1570" s="1" t="s">
        <v>7419</v>
      </c>
      <c r="G1570" s="1" t="s">
        <v>7420</v>
      </c>
      <c r="H1570" s="1" t="s">
        <v>1183</v>
      </c>
      <c r="I1570" s="1" t="s">
        <v>7421</v>
      </c>
      <c r="J1570" s="1" t="s">
        <v>7441</v>
      </c>
      <c r="K1570" s="1" t="s">
        <v>32</v>
      </c>
      <c r="L1570" s="1" t="s">
        <v>32</v>
      </c>
      <c r="M1570" s="1" t="s">
        <v>45</v>
      </c>
      <c r="N1570" s="1" t="s">
        <v>46</v>
      </c>
      <c r="O1570" s="1" t="s">
        <v>7442</v>
      </c>
      <c r="P1570" s="1" t="s">
        <v>770</v>
      </c>
      <c r="Q1570" s="1" t="s">
        <v>159</v>
      </c>
      <c r="R1570" s="1" t="s">
        <v>7443</v>
      </c>
      <c r="S1570" s="1" t="str">
        <f t="shared" si="49"/>
        <v>CAPAQUIRA LAURA, ARIOSTO</v>
      </c>
      <c r="T1570" s="1" t="s">
        <v>55</v>
      </c>
      <c r="U1570" s="1" t="s">
        <v>51</v>
      </c>
      <c r="V1570" s="1" t="s">
        <v>52</v>
      </c>
      <c r="W1570" s="1" t="s">
        <v>7444</v>
      </c>
      <c r="X1570" s="3">
        <v>27063</v>
      </c>
      <c r="Y1570" s="1" t="s">
        <v>7445</v>
      </c>
      <c r="Z1570" s="3">
        <v>42795</v>
      </c>
      <c r="AB1570" s="1" t="s">
        <v>41</v>
      </c>
      <c r="AC1570" s="1" t="s">
        <v>42</v>
      </c>
      <c r="AD1570" s="1" t="s">
        <v>43</v>
      </c>
    </row>
    <row r="1571" spans="1:30" x14ac:dyDescent="0.2">
      <c r="A1571" s="1" t="str">
        <f t="shared" si="48"/>
        <v>1117114112E4</v>
      </c>
      <c r="B1571" s="1" t="s">
        <v>443</v>
      </c>
      <c r="C1571" s="1" t="s">
        <v>29</v>
      </c>
      <c r="D1571" s="1" t="s">
        <v>30</v>
      </c>
      <c r="E1571" s="1" t="s">
        <v>400</v>
      </c>
      <c r="F1571" s="1" t="s">
        <v>7419</v>
      </c>
      <c r="G1571" s="1" t="s">
        <v>7420</v>
      </c>
      <c r="H1571" s="1" t="s">
        <v>1183</v>
      </c>
      <c r="I1571" s="1" t="s">
        <v>7421</v>
      </c>
      <c r="J1571" s="1" t="s">
        <v>7446</v>
      </c>
      <c r="K1571" s="1" t="s">
        <v>32</v>
      </c>
      <c r="L1571" s="1" t="s">
        <v>32</v>
      </c>
      <c r="M1571" s="1" t="s">
        <v>45</v>
      </c>
      <c r="N1571" s="1" t="s">
        <v>46</v>
      </c>
      <c r="O1571" s="1" t="s">
        <v>7447</v>
      </c>
      <c r="P1571" s="1" t="s">
        <v>526</v>
      </c>
      <c r="Q1571" s="1" t="s">
        <v>134</v>
      </c>
      <c r="R1571" s="1" t="s">
        <v>7448</v>
      </c>
      <c r="S1571" s="1" t="str">
        <f t="shared" si="49"/>
        <v>CONTRERAS FLORES, BETTY RAQUEL</v>
      </c>
      <c r="T1571" s="1" t="s">
        <v>50</v>
      </c>
      <c r="U1571" s="1" t="s">
        <v>51</v>
      </c>
      <c r="V1571" s="1" t="s">
        <v>52</v>
      </c>
      <c r="W1571" s="1" t="s">
        <v>7449</v>
      </c>
      <c r="X1571" s="3">
        <v>28264</v>
      </c>
      <c r="Y1571" s="1" t="s">
        <v>7450</v>
      </c>
      <c r="Z1571" s="3">
        <v>42430</v>
      </c>
      <c r="AB1571" s="1" t="s">
        <v>41</v>
      </c>
      <c r="AC1571" s="1" t="s">
        <v>42</v>
      </c>
      <c r="AD1571" s="1" t="s">
        <v>43</v>
      </c>
    </row>
    <row r="1572" spans="1:30" x14ac:dyDescent="0.2">
      <c r="A1572" s="1" t="str">
        <f t="shared" si="48"/>
        <v>1117114112E5</v>
      </c>
      <c r="B1572" s="1" t="s">
        <v>443</v>
      </c>
      <c r="C1572" s="1" t="s">
        <v>29</v>
      </c>
      <c r="D1572" s="1" t="s">
        <v>30</v>
      </c>
      <c r="E1572" s="1" t="s">
        <v>400</v>
      </c>
      <c r="F1572" s="1" t="s">
        <v>7419</v>
      </c>
      <c r="G1572" s="1" t="s">
        <v>7420</v>
      </c>
      <c r="H1572" s="1" t="s">
        <v>1183</v>
      </c>
      <c r="I1572" s="1" t="s">
        <v>7421</v>
      </c>
      <c r="J1572" s="1" t="s">
        <v>7451</v>
      </c>
      <c r="K1572" s="1" t="s">
        <v>32</v>
      </c>
      <c r="L1572" s="1" t="s">
        <v>32</v>
      </c>
      <c r="M1572" s="1" t="s">
        <v>45</v>
      </c>
      <c r="N1572" s="1" t="s">
        <v>46</v>
      </c>
      <c r="O1572" s="1" t="s">
        <v>7452</v>
      </c>
      <c r="P1572" s="1" t="s">
        <v>114</v>
      </c>
      <c r="Q1572" s="1" t="s">
        <v>518</v>
      </c>
      <c r="R1572" s="1" t="s">
        <v>7453</v>
      </c>
      <c r="S1572" s="1" t="str">
        <f t="shared" si="49"/>
        <v>MAMANI CURO, AMERICO</v>
      </c>
      <c r="T1572" s="1" t="s">
        <v>69</v>
      </c>
      <c r="U1572" s="1" t="s">
        <v>51</v>
      </c>
      <c r="V1572" s="1" t="s">
        <v>52</v>
      </c>
      <c r="W1572" s="1" t="s">
        <v>7454</v>
      </c>
      <c r="X1572" s="3">
        <v>24473</v>
      </c>
      <c r="Y1572" s="1" t="s">
        <v>7455</v>
      </c>
      <c r="AB1572" s="1" t="s">
        <v>41</v>
      </c>
      <c r="AC1572" s="1" t="s">
        <v>42</v>
      </c>
      <c r="AD1572" s="1" t="s">
        <v>43</v>
      </c>
    </row>
    <row r="1573" spans="1:30" x14ac:dyDescent="0.2">
      <c r="A1573" s="1" t="str">
        <f t="shared" si="48"/>
        <v>1117114112E7</v>
      </c>
      <c r="B1573" s="1" t="s">
        <v>443</v>
      </c>
      <c r="C1573" s="1" t="s">
        <v>29</v>
      </c>
      <c r="D1573" s="1" t="s">
        <v>30</v>
      </c>
      <c r="E1573" s="1" t="s">
        <v>400</v>
      </c>
      <c r="F1573" s="1" t="s">
        <v>7419</v>
      </c>
      <c r="G1573" s="1" t="s">
        <v>7420</v>
      </c>
      <c r="H1573" s="1" t="s">
        <v>1183</v>
      </c>
      <c r="I1573" s="1" t="s">
        <v>7421</v>
      </c>
      <c r="J1573" s="1" t="s">
        <v>7456</v>
      </c>
      <c r="K1573" s="1" t="s">
        <v>32</v>
      </c>
      <c r="L1573" s="1" t="s">
        <v>32</v>
      </c>
      <c r="M1573" s="1" t="s">
        <v>45</v>
      </c>
      <c r="N1573" s="1" t="s">
        <v>46</v>
      </c>
      <c r="O1573" s="1" t="s">
        <v>56</v>
      </c>
      <c r="P1573" s="1" t="s">
        <v>233</v>
      </c>
      <c r="Q1573" s="1" t="s">
        <v>382</v>
      </c>
      <c r="R1573" s="1" t="s">
        <v>7457</v>
      </c>
      <c r="S1573" s="1" t="str">
        <f t="shared" si="49"/>
        <v>CASTILLO FERNANDEZ, JUSTO PASCUAL</v>
      </c>
      <c r="T1573" s="1" t="s">
        <v>55</v>
      </c>
      <c r="U1573" s="1" t="s">
        <v>51</v>
      </c>
      <c r="V1573" s="1" t="s">
        <v>52</v>
      </c>
      <c r="W1573" s="1" t="s">
        <v>7458</v>
      </c>
      <c r="X1573" s="3">
        <v>24241</v>
      </c>
      <c r="Y1573" s="1" t="s">
        <v>7459</v>
      </c>
      <c r="AB1573" s="1" t="s">
        <v>41</v>
      </c>
      <c r="AC1573" s="1" t="s">
        <v>42</v>
      </c>
      <c r="AD1573" s="1" t="s">
        <v>43</v>
      </c>
    </row>
    <row r="1574" spans="1:30" x14ac:dyDescent="0.2">
      <c r="A1574" s="1" t="str">
        <f t="shared" si="48"/>
        <v>1117114112E8</v>
      </c>
      <c r="B1574" s="1" t="s">
        <v>443</v>
      </c>
      <c r="C1574" s="1" t="s">
        <v>29</v>
      </c>
      <c r="D1574" s="1" t="s">
        <v>30</v>
      </c>
      <c r="E1574" s="1" t="s">
        <v>400</v>
      </c>
      <c r="F1574" s="1" t="s">
        <v>7419</v>
      </c>
      <c r="G1574" s="1" t="s">
        <v>7420</v>
      </c>
      <c r="H1574" s="1" t="s">
        <v>1183</v>
      </c>
      <c r="I1574" s="1" t="s">
        <v>7421</v>
      </c>
      <c r="J1574" s="1" t="s">
        <v>7460</v>
      </c>
      <c r="K1574" s="1" t="s">
        <v>32</v>
      </c>
      <c r="L1574" s="1" t="s">
        <v>32</v>
      </c>
      <c r="M1574" s="1" t="s">
        <v>45</v>
      </c>
      <c r="N1574" s="1" t="s">
        <v>46</v>
      </c>
      <c r="O1574" s="1" t="s">
        <v>56</v>
      </c>
      <c r="P1574" s="1" t="s">
        <v>802</v>
      </c>
      <c r="Q1574" s="1" t="s">
        <v>114</v>
      </c>
      <c r="R1574" s="1" t="s">
        <v>7461</v>
      </c>
      <c r="S1574" s="1" t="str">
        <f t="shared" si="49"/>
        <v>CCUNO MAMANI, SOLEDAD SILVIA</v>
      </c>
      <c r="T1574" s="1" t="s">
        <v>38</v>
      </c>
      <c r="U1574" s="1" t="s">
        <v>51</v>
      </c>
      <c r="V1574" s="1" t="s">
        <v>52</v>
      </c>
      <c r="W1574" s="1" t="s">
        <v>7462</v>
      </c>
      <c r="X1574" s="3">
        <v>24781</v>
      </c>
      <c r="Y1574" s="1" t="s">
        <v>7463</v>
      </c>
      <c r="AB1574" s="1" t="s">
        <v>41</v>
      </c>
      <c r="AC1574" s="1" t="s">
        <v>42</v>
      </c>
      <c r="AD1574" s="1" t="s">
        <v>43</v>
      </c>
    </row>
    <row r="1575" spans="1:30" x14ac:dyDescent="0.2">
      <c r="A1575" s="1" t="str">
        <f t="shared" si="48"/>
        <v>1117114112E9</v>
      </c>
      <c r="B1575" s="1" t="s">
        <v>443</v>
      </c>
      <c r="C1575" s="1" t="s">
        <v>29</v>
      </c>
      <c r="D1575" s="1" t="s">
        <v>30</v>
      </c>
      <c r="E1575" s="1" t="s">
        <v>400</v>
      </c>
      <c r="F1575" s="1" t="s">
        <v>7419</v>
      </c>
      <c r="G1575" s="1" t="s">
        <v>7420</v>
      </c>
      <c r="H1575" s="1" t="s">
        <v>1183</v>
      </c>
      <c r="I1575" s="1" t="s">
        <v>7421</v>
      </c>
      <c r="J1575" s="1" t="s">
        <v>7464</v>
      </c>
      <c r="K1575" s="1" t="s">
        <v>32</v>
      </c>
      <c r="L1575" s="1" t="s">
        <v>32</v>
      </c>
      <c r="M1575" s="1" t="s">
        <v>3690</v>
      </c>
      <c r="N1575" s="1" t="s">
        <v>46</v>
      </c>
      <c r="O1575" s="1" t="s">
        <v>56</v>
      </c>
      <c r="P1575" s="1" t="s">
        <v>646</v>
      </c>
      <c r="Q1575" s="1" t="s">
        <v>416</v>
      </c>
      <c r="R1575" s="1" t="s">
        <v>7465</v>
      </c>
      <c r="S1575" s="1" t="str">
        <f t="shared" si="49"/>
        <v>CORONEL YANQUI, LOURDES VILMA</v>
      </c>
      <c r="T1575" s="1" t="s">
        <v>69</v>
      </c>
      <c r="U1575" s="1" t="s">
        <v>51</v>
      </c>
      <c r="V1575" s="1" t="s">
        <v>3691</v>
      </c>
      <c r="W1575" s="1" t="s">
        <v>7466</v>
      </c>
      <c r="X1575" s="3">
        <v>25245</v>
      </c>
      <c r="Y1575" s="1" t="s">
        <v>7467</v>
      </c>
      <c r="Z1575" s="3">
        <v>42736</v>
      </c>
      <c r="AA1575" s="3">
        <v>43100</v>
      </c>
      <c r="AB1575" s="1" t="s">
        <v>41</v>
      </c>
      <c r="AC1575" s="1" t="s">
        <v>42</v>
      </c>
      <c r="AD1575" s="1" t="s">
        <v>43</v>
      </c>
    </row>
    <row r="1576" spans="1:30" x14ac:dyDescent="0.2">
      <c r="A1576" s="1" t="str">
        <f t="shared" si="48"/>
        <v>1117114112E9</v>
      </c>
      <c r="B1576" s="1" t="s">
        <v>443</v>
      </c>
      <c r="C1576" s="1" t="s">
        <v>29</v>
      </c>
      <c r="D1576" s="1" t="s">
        <v>30</v>
      </c>
      <c r="E1576" s="1" t="s">
        <v>400</v>
      </c>
      <c r="F1576" s="1" t="s">
        <v>7419</v>
      </c>
      <c r="G1576" s="1" t="s">
        <v>7420</v>
      </c>
      <c r="H1576" s="1" t="s">
        <v>1183</v>
      </c>
      <c r="I1576" s="1" t="s">
        <v>7421</v>
      </c>
      <c r="J1576" s="1" t="s">
        <v>7464</v>
      </c>
      <c r="K1576" s="1" t="s">
        <v>32</v>
      </c>
      <c r="L1576" s="1" t="s">
        <v>32</v>
      </c>
      <c r="M1576" s="1" t="s">
        <v>45</v>
      </c>
      <c r="N1576" s="1" t="s">
        <v>66</v>
      </c>
      <c r="O1576" s="1" t="s">
        <v>7468</v>
      </c>
      <c r="P1576" s="1" t="s">
        <v>165</v>
      </c>
      <c r="Q1576" s="1" t="s">
        <v>165</v>
      </c>
      <c r="R1576" s="1" t="s">
        <v>7469</v>
      </c>
      <c r="S1576" s="1" t="str">
        <f t="shared" si="49"/>
        <v>PEREZ PEREZ, IDANIA EUNICE</v>
      </c>
      <c r="T1576" s="1" t="s">
        <v>69</v>
      </c>
      <c r="U1576" s="1" t="s">
        <v>860</v>
      </c>
      <c r="V1576" s="1" t="s">
        <v>52</v>
      </c>
      <c r="W1576" s="1" t="s">
        <v>7470</v>
      </c>
      <c r="X1576" s="3">
        <v>28503</v>
      </c>
      <c r="Y1576" s="1" t="s">
        <v>7471</v>
      </c>
      <c r="Z1576" s="3">
        <v>42795</v>
      </c>
      <c r="AA1576" s="3">
        <v>43100</v>
      </c>
      <c r="AB1576" s="1" t="s">
        <v>324</v>
      </c>
      <c r="AC1576" s="1" t="s">
        <v>71</v>
      </c>
      <c r="AD1576" s="1" t="s">
        <v>43</v>
      </c>
    </row>
    <row r="1577" spans="1:30" x14ac:dyDescent="0.2">
      <c r="A1577" s="1" t="str">
        <f t="shared" si="48"/>
        <v>1117114122E0</v>
      </c>
      <c r="B1577" s="1" t="s">
        <v>443</v>
      </c>
      <c r="C1577" s="1" t="s">
        <v>29</v>
      </c>
      <c r="D1577" s="1" t="s">
        <v>30</v>
      </c>
      <c r="E1577" s="1" t="s">
        <v>400</v>
      </c>
      <c r="F1577" s="1" t="s">
        <v>7419</v>
      </c>
      <c r="G1577" s="1" t="s">
        <v>7420</v>
      </c>
      <c r="H1577" s="1" t="s">
        <v>1183</v>
      </c>
      <c r="I1577" s="1" t="s">
        <v>7421</v>
      </c>
      <c r="J1577" s="1" t="s">
        <v>7472</v>
      </c>
      <c r="K1577" s="1" t="s">
        <v>32</v>
      </c>
      <c r="L1577" s="1" t="s">
        <v>32</v>
      </c>
      <c r="M1577" s="1" t="s">
        <v>45</v>
      </c>
      <c r="N1577" s="1" t="s">
        <v>46</v>
      </c>
      <c r="O1577" s="1" t="s">
        <v>56</v>
      </c>
      <c r="P1577" s="1" t="s">
        <v>1128</v>
      </c>
      <c r="Q1577" s="1" t="s">
        <v>318</v>
      </c>
      <c r="R1577" s="1" t="s">
        <v>664</v>
      </c>
      <c r="S1577" s="1" t="str">
        <f t="shared" si="49"/>
        <v>QUILLA LUQUE, DAVID</v>
      </c>
      <c r="T1577" s="1" t="s">
        <v>55</v>
      </c>
      <c r="U1577" s="1" t="s">
        <v>51</v>
      </c>
      <c r="V1577" s="1" t="s">
        <v>52</v>
      </c>
      <c r="W1577" s="1" t="s">
        <v>7473</v>
      </c>
      <c r="X1577" s="3">
        <v>23440</v>
      </c>
      <c r="Y1577" s="1" t="s">
        <v>7474</v>
      </c>
      <c r="AB1577" s="1" t="s">
        <v>41</v>
      </c>
      <c r="AC1577" s="1" t="s">
        <v>42</v>
      </c>
      <c r="AD1577" s="1" t="s">
        <v>43</v>
      </c>
    </row>
    <row r="1578" spans="1:30" x14ac:dyDescent="0.2">
      <c r="A1578" s="1" t="str">
        <f t="shared" si="48"/>
        <v>1117114122E1</v>
      </c>
      <c r="B1578" s="1" t="s">
        <v>443</v>
      </c>
      <c r="C1578" s="1" t="s">
        <v>29</v>
      </c>
      <c r="D1578" s="1" t="s">
        <v>30</v>
      </c>
      <c r="E1578" s="1" t="s">
        <v>400</v>
      </c>
      <c r="F1578" s="1" t="s">
        <v>7419</v>
      </c>
      <c r="G1578" s="1" t="s">
        <v>7420</v>
      </c>
      <c r="H1578" s="1" t="s">
        <v>1183</v>
      </c>
      <c r="I1578" s="1" t="s">
        <v>7421</v>
      </c>
      <c r="J1578" s="1" t="s">
        <v>7475</v>
      </c>
      <c r="K1578" s="1" t="s">
        <v>32</v>
      </c>
      <c r="L1578" s="1" t="s">
        <v>32</v>
      </c>
      <c r="M1578" s="1" t="s">
        <v>3878</v>
      </c>
      <c r="N1578" s="1" t="s">
        <v>46</v>
      </c>
      <c r="O1578" s="1" t="s">
        <v>7476</v>
      </c>
      <c r="P1578" s="1" t="s">
        <v>146</v>
      </c>
      <c r="Q1578" s="1" t="s">
        <v>194</v>
      </c>
      <c r="R1578" s="1" t="s">
        <v>7477</v>
      </c>
      <c r="S1578" s="1" t="str">
        <f t="shared" si="49"/>
        <v>GONZALES CHURATA, LIVIA SILVIA</v>
      </c>
      <c r="T1578" s="1" t="s">
        <v>55</v>
      </c>
      <c r="U1578" s="1" t="s">
        <v>51</v>
      </c>
      <c r="V1578" s="1" t="s">
        <v>3881</v>
      </c>
      <c r="W1578" s="1" t="s">
        <v>7478</v>
      </c>
      <c r="X1578" s="3">
        <v>22281</v>
      </c>
      <c r="Y1578" s="1" t="s">
        <v>7479</v>
      </c>
      <c r="Z1578" s="3">
        <v>42736</v>
      </c>
      <c r="AA1578" s="3">
        <v>43100</v>
      </c>
      <c r="AB1578" s="1" t="s">
        <v>41</v>
      </c>
      <c r="AC1578" s="1" t="s">
        <v>42</v>
      </c>
      <c r="AD1578" s="1" t="s">
        <v>43</v>
      </c>
    </row>
    <row r="1579" spans="1:30" x14ac:dyDescent="0.2">
      <c r="A1579" s="1" t="str">
        <f t="shared" si="48"/>
        <v>1117114122E1</v>
      </c>
      <c r="B1579" s="1" t="s">
        <v>443</v>
      </c>
      <c r="C1579" s="1" t="s">
        <v>29</v>
      </c>
      <c r="D1579" s="1" t="s">
        <v>30</v>
      </c>
      <c r="E1579" s="1" t="s">
        <v>400</v>
      </c>
      <c r="F1579" s="1" t="s">
        <v>7419</v>
      </c>
      <c r="G1579" s="1" t="s">
        <v>7420</v>
      </c>
      <c r="H1579" s="1" t="s">
        <v>1183</v>
      </c>
      <c r="I1579" s="1" t="s">
        <v>7421</v>
      </c>
      <c r="J1579" s="1" t="s">
        <v>7475</v>
      </c>
      <c r="K1579" s="1" t="s">
        <v>32</v>
      </c>
      <c r="L1579" s="1" t="s">
        <v>32</v>
      </c>
      <c r="M1579" s="1" t="s">
        <v>45</v>
      </c>
      <c r="N1579" s="1" t="s">
        <v>66</v>
      </c>
      <c r="O1579" s="1" t="s">
        <v>7480</v>
      </c>
      <c r="P1579" s="1" t="s">
        <v>234</v>
      </c>
      <c r="Q1579" s="1" t="s">
        <v>188</v>
      </c>
      <c r="R1579" s="1" t="s">
        <v>7481</v>
      </c>
      <c r="S1579" s="1" t="str">
        <f t="shared" si="49"/>
        <v>IBEROS TITO, ISIDRO OSWALDO</v>
      </c>
      <c r="T1579" s="1" t="s">
        <v>69</v>
      </c>
      <c r="U1579" s="1" t="s">
        <v>860</v>
      </c>
      <c r="V1579" s="1" t="s">
        <v>52</v>
      </c>
      <c r="W1579" s="1" t="s">
        <v>7482</v>
      </c>
      <c r="X1579" s="3">
        <v>24973</v>
      </c>
      <c r="Y1579" s="1" t="s">
        <v>7483</v>
      </c>
      <c r="Z1579" s="3">
        <v>42795</v>
      </c>
      <c r="AA1579" s="3">
        <v>43100</v>
      </c>
      <c r="AB1579" s="1" t="s">
        <v>324</v>
      </c>
      <c r="AC1579" s="1" t="s">
        <v>71</v>
      </c>
      <c r="AD1579" s="1" t="s">
        <v>43</v>
      </c>
    </row>
    <row r="1580" spans="1:30" x14ac:dyDescent="0.2">
      <c r="A1580" s="1" t="str">
        <f t="shared" si="48"/>
        <v>1117114122E3</v>
      </c>
      <c r="B1580" s="1" t="s">
        <v>443</v>
      </c>
      <c r="C1580" s="1" t="s">
        <v>29</v>
      </c>
      <c r="D1580" s="1" t="s">
        <v>30</v>
      </c>
      <c r="E1580" s="1" t="s">
        <v>400</v>
      </c>
      <c r="F1580" s="1" t="s">
        <v>7419</v>
      </c>
      <c r="G1580" s="1" t="s">
        <v>7420</v>
      </c>
      <c r="H1580" s="1" t="s">
        <v>1183</v>
      </c>
      <c r="I1580" s="1" t="s">
        <v>7421</v>
      </c>
      <c r="J1580" s="1" t="s">
        <v>7484</v>
      </c>
      <c r="K1580" s="1" t="s">
        <v>32</v>
      </c>
      <c r="L1580" s="1" t="s">
        <v>32</v>
      </c>
      <c r="M1580" s="1" t="s">
        <v>45</v>
      </c>
      <c r="N1580" s="1" t="s">
        <v>46</v>
      </c>
      <c r="O1580" s="1" t="s">
        <v>56</v>
      </c>
      <c r="P1580" s="1" t="s">
        <v>636</v>
      </c>
      <c r="Q1580" s="1" t="s">
        <v>535</v>
      </c>
      <c r="R1580" s="1" t="s">
        <v>7485</v>
      </c>
      <c r="S1580" s="1" t="str">
        <f t="shared" si="49"/>
        <v>HUACANI CALSIN, EMIGDIO</v>
      </c>
      <c r="T1580" s="1" t="s">
        <v>55</v>
      </c>
      <c r="U1580" s="1" t="s">
        <v>51</v>
      </c>
      <c r="V1580" s="1" t="s">
        <v>52</v>
      </c>
      <c r="W1580" s="1" t="s">
        <v>7486</v>
      </c>
      <c r="X1580" s="3">
        <v>23228</v>
      </c>
      <c r="Y1580" s="1" t="s">
        <v>7487</v>
      </c>
      <c r="AB1580" s="1" t="s">
        <v>41</v>
      </c>
      <c r="AC1580" s="1" t="s">
        <v>42</v>
      </c>
      <c r="AD1580" s="1" t="s">
        <v>43</v>
      </c>
    </row>
    <row r="1581" spans="1:30" x14ac:dyDescent="0.2">
      <c r="A1581" s="1" t="str">
        <f t="shared" si="48"/>
        <v>1117114122E4</v>
      </c>
      <c r="B1581" s="1" t="s">
        <v>443</v>
      </c>
      <c r="C1581" s="1" t="s">
        <v>29</v>
      </c>
      <c r="D1581" s="1" t="s">
        <v>30</v>
      </c>
      <c r="E1581" s="1" t="s">
        <v>400</v>
      </c>
      <c r="F1581" s="1" t="s">
        <v>7419</v>
      </c>
      <c r="G1581" s="1" t="s">
        <v>7420</v>
      </c>
      <c r="H1581" s="1" t="s">
        <v>1183</v>
      </c>
      <c r="I1581" s="1" t="s">
        <v>7421</v>
      </c>
      <c r="J1581" s="1" t="s">
        <v>7488</v>
      </c>
      <c r="K1581" s="1" t="s">
        <v>32</v>
      </c>
      <c r="L1581" s="1" t="s">
        <v>32</v>
      </c>
      <c r="M1581" s="1" t="s">
        <v>45</v>
      </c>
      <c r="N1581" s="1" t="s">
        <v>46</v>
      </c>
      <c r="O1581" s="1" t="s">
        <v>1219</v>
      </c>
      <c r="P1581" s="1" t="s">
        <v>535</v>
      </c>
      <c r="Q1581" s="1" t="s">
        <v>82</v>
      </c>
      <c r="R1581" s="1" t="s">
        <v>7489</v>
      </c>
      <c r="S1581" s="1" t="str">
        <f t="shared" si="49"/>
        <v>CALSIN QUISPE, EDGAR SANDRO</v>
      </c>
      <c r="T1581" s="1" t="s">
        <v>69</v>
      </c>
      <c r="U1581" s="1" t="s">
        <v>51</v>
      </c>
      <c r="V1581" s="1" t="s">
        <v>325</v>
      </c>
      <c r="W1581" s="1" t="s">
        <v>7490</v>
      </c>
      <c r="X1581" s="3">
        <v>27510</v>
      </c>
      <c r="Y1581" s="1" t="s">
        <v>7491</v>
      </c>
      <c r="Z1581" s="3">
        <v>42795</v>
      </c>
      <c r="AA1581" s="3">
        <v>43100</v>
      </c>
      <c r="AB1581" s="1" t="s">
        <v>41</v>
      </c>
      <c r="AC1581" s="1" t="s">
        <v>42</v>
      </c>
      <c r="AD1581" s="1" t="s">
        <v>43</v>
      </c>
    </row>
    <row r="1582" spans="1:30" x14ac:dyDescent="0.2">
      <c r="A1582" s="1" t="str">
        <f t="shared" si="48"/>
        <v>1117114122E4</v>
      </c>
      <c r="B1582" s="1" t="s">
        <v>443</v>
      </c>
      <c r="C1582" s="1" t="s">
        <v>29</v>
      </c>
      <c r="D1582" s="1" t="s">
        <v>30</v>
      </c>
      <c r="E1582" s="1" t="s">
        <v>400</v>
      </c>
      <c r="F1582" s="1" t="s">
        <v>7419</v>
      </c>
      <c r="G1582" s="1" t="s">
        <v>7420</v>
      </c>
      <c r="H1582" s="1" t="s">
        <v>1183</v>
      </c>
      <c r="I1582" s="1" t="s">
        <v>7421</v>
      </c>
      <c r="J1582" s="1" t="s">
        <v>7488</v>
      </c>
      <c r="K1582" s="1" t="s">
        <v>32</v>
      </c>
      <c r="L1582" s="1" t="s">
        <v>32</v>
      </c>
      <c r="M1582" s="1" t="s">
        <v>45</v>
      </c>
      <c r="N1582" s="1" t="s">
        <v>66</v>
      </c>
      <c r="O1582" s="1" t="s">
        <v>7492</v>
      </c>
      <c r="P1582" s="1" t="s">
        <v>194</v>
      </c>
      <c r="Q1582" s="1" t="s">
        <v>37</v>
      </c>
      <c r="R1582" s="1" t="s">
        <v>191</v>
      </c>
      <c r="S1582" s="1" t="str">
        <f t="shared" si="49"/>
        <v>CHURATA ROQUE, HUGO</v>
      </c>
      <c r="T1582" s="1" t="s">
        <v>69</v>
      </c>
      <c r="U1582" s="1" t="s">
        <v>51</v>
      </c>
      <c r="V1582" s="1" t="s">
        <v>52</v>
      </c>
      <c r="W1582" s="1" t="s">
        <v>7493</v>
      </c>
      <c r="X1582" s="3">
        <v>25580</v>
      </c>
      <c r="Y1582" s="1" t="s">
        <v>7494</v>
      </c>
      <c r="Z1582" s="3">
        <v>42816</v>
      </c>
      <c r="AA1582" s="3">
        <v>43100</v>
      </c>
      <c r="AB1582" s="1" t="s">
        <v>324</v>
      </c>
      <c r="AC1582" s="1" t="s">
        <v>71</v>
      </c>
      <c r="AD1582" s="1" t="s">
        <v>43</v>
      </c>
    </row>
    <row r="1583" spans="1:30" x14ac:dyDescent="0.2">
      <c r="A1583" s="1" t="str">
        <f t="shared" si="48"/>
        <v>1117114122E6</v>
      </c>
      <c r="B1583" s="1" t="s">
        <v>443</v>
      </c>
      <c r="C1583" s="1" t="s">
        <v>29</v>
      </c>
      <c r="D1583" s="1" t="s">
        <v>30</v>
      </c>
      <c r="E1583" s="1" t="s">
        <v>400</v>
      </c>
      <c r="F1583" s="1" t="s">
        <v>7419</v>
      </c>
      <c r="G1583" s="1" t="s">
        <v>7420</v>
      </c>
      <c r="H1583" s="1" t="s">
        <v>1183</v>
      </c>
      <c r="I1583" s="1" t="s">
        <v>7421</v>
      </c>
      <c r="J1583" s="1" t="s">
        <v>7495</v>
      </c>
      <c r="K1583" s="1" t="s">
        <v>32</v>
      </c>
      <c r="L1583" s="1" t="s">
        <v>32</v>
      </c>
      <c r="M1583" s="1" t="s">
        <v>45</v>
      </c>
      <c r="N1583" s="1" t="s">
        <v>46</v>
      </c>
      <c r="O1583" s="1" t="s">
        <v>56</v>
      </c>
      <c r="P1583" s="1" t="s">
        <v>179</v>
      </c>
      <c r="Q1583" s="1" t="s">
        <v>82</v>
      </c>
      <c r="R1583" s="1" t="s">
        <v>7496</v>
      </c>
      <c r="S1583" s="1" t="str">
        <f t="shared" si="49"/>
        <v>PACHECO QUISPE, DEMETRIO LUIS</v>
      </c>
      <c r="T1583" s="1" t="s">
        <v>69</v>
      </c>
      <c r="U1583" s="1" t="s">
        <v>51</v>
      </c>
      <c r="V1583" s="1" t="s">
        <v>52</v>
      </c>
      <c r="W1583" s="1" t="s">
        <v>7497</v>
      </c>
      <c r="X1583" s="3">
        <v>25529</v>
      </c>
      <c r="Y1583" s="1" t="s">
        <v>7498</v>
      </c>
      <c r="AB1583" s="1" t="s">
        <v>41</v>
      </c>
      <c r="AC1583" s="1" t="s">
        <v>42</v>
      </c>
      <c r="AD1583" s="1" t="s">
        <v>43</v>
      </c>
    </row>
    <row r="1584" spans="1:30" x14ac:dyDescent="0.2">
      <c r="A1584" s="1" t="str">
        <f t="shared" si="48"/>
        <v>1117114122E7</v>
      </c>
      <c r="B1584" s="1" t="s">
        <v>443</v>
      </c>
      <c r="C1584" s="1" t="s">
        <v>29</v>
      </c>
      <c r="D1584" s="1" t="s">
        <v>30</v>
      </c>
      <c r="E1584" s="1" t="s">
        <v>400</v>
      </c>
      <c r="F1584" s="1" t="s">
        <v>7419</v>
      </c>
      <c r="G1584" s="1" t="s">
        <v>7420</v>
      </c>
      <c r="H1584" s="1" t="s">
        <v>1183</v>
      </c>
      <c r="I1584" s="1" t="s">
        <v>7421</v>
      </c>
      <c r="J1584" s="1" t="s">
        <v>7499</v>
      </c>
      <c r="K1584" s="1" t="s">
        <v>32</v>
      </c>
      <c r="L1584" s="1" t="s">
        <v>32</v>
      </c>
      <c r="M1584" s="1" t="s">
        <v>45</v>
      </c>
      <c r="N1584" s="1" t="s">
        <v>66</v>
      </c>
      <c r="O1584" s="1" t="s">
        <v>7500</v>
      </c>
      <c r="P1584" s="1" t="s">
        <v>197</v>
      </c>
      <c r="Q1584" s="1" t="s">
        <v>82</v>
      </c>
      <c r="R1584" s="1" t="s">
        <v>7501</v>
      </c>
      <c r="S1584" s="1" t="str">
        <f t="shared" si="49"/>
        <v>ESCARCENA QUISPE, LUZDELIA ELIZABETH</v>
      </c>
      <c r="T1584" s="1" t="s">
        <v>69</v>
      </c>
      <c r="U1584" s="1" t="s">
        <v>860</v>
      </c>
      <c r="V1584" s="1" t="s">
        <v>52</v>
      </c>
      <c r="W1584" s="1" t="s">
        <v>7502</v>
      </c>
      <c r="X1584" s="3">
        <v>27523</v>
      </c>
      <c r="Y1584" s="1" t="s">
        <v>7503</v>
      </c>
      <c r="Z1584" s="3">
        <v>42795</v>
      </c>
      <c r="AA1584" s="3">
        <v>43100</v>
      </c>
      <c r="AB1584" s="1" t="s">
        <v>324</v>
      </c>
      <c r="AC1584" s="1" t="s">
        <v>71</v>
      </c>
      <c r="AD1584" s="1" t="s">
        <v>43</v>
      </c>
    </row>
    <row r="1585" spans="1:30" x14ac:dyDescent="0.2">
      <c r="A1585" s="1" t="str">
        <f t="shared" si="48"/>
        <v>1117114122E7</v>
      </c>
      <c r="B1585" s="1" t="s">
        <v>443</v>
      </c>
      <c r="C1585" s="1" t="s">
        <v>29</v>
      </c>
      <c r="D1585" s="1" t="s">
        <v>30</v>
      </c>
      <c r="E1585" s="1" t="s">
        <v>400</v>
      </c>
      <c r="F1585" s="1" t="s">
        <v>7419</v>
      </c>
      <c r="G1585" s="1" t="s">
        <v>7420</v>
      </c>
      <c r="H1585" s="1" t="s">
        <v>1183</v>
      </c>
      <c r="I1585" s="1" t="s">
        <v>7421</v>
      </c>
      <c r="J1585" s="1" t="s">
        <v>7499</v>
      </c>
      <c r="K1585" s="1" t="s">
        <v>32</v>
      </c>
      <c r="L1585" s="1" t="s">
        <v>32</v>
      </c>
      <c r="M1585" s="1" t="s">
        <v>3690</v>
      </c>
      <c r="N1585" s="1" t="s">
        <v>46</v>
      </c>
      <c r="O1585" s="1" t="s">
        <v>7504</v>
      </c>
      <c r="P1585" s="1" t="s">
        <v>663</v>
      </c>
      <c r="Q1585" s="1" t="s">
        <v>203</v>
      </c>
      <c r="R1585" s="1" t="s">
        <v>7505</v>
      </c>
      <c r="S1585" s="1" t="str">
        <f t="shared" si="49"/>
        <v>LOPE APAZA, HAYDE YSABEL</v>
      </c>
      <c r="T1585" s="1" t="s">
        <v>69</v>
      </c>
      <c r="U1585" s="1" t="s">
        <v>51</v>
      </c>
      <c r="V1585" s="1" t="s">
        <v>3691</v>
      </c>
      <c r="W1585" s="1" t="s">
        <v>7506</v>
      </c>
      <c r="X1585" s="3">
        <v>27350</v>
      </c>
      <c r="Y1585" s="1" t="s">
        <v>7507</v>
      </c>
      <c r="Z1585" s="3">
        <v>42736</v>
      </c>
      <c r="AA1585" s="3">
        <v>43100</v>
      </c>
      <c r="AB1585" s="1" t="s">
        <v>41</v>
      </c>
      <c r="AC1585" s="1" t="s">
        <v>42</v>
      </c>
      <c r="AD1585" s="1" t="s">
        <v>43</v>
      </c>
    </row>
    <row r="1586" spans="1:30" x14ac:dyDescent="0.2">
      <c r="A1586" s="1" t="str">
        <f t="shared" si="48"/>
        <v>1117114122E8</v>
      </c>
      <c r="B1586" s="1" t="s">
        <v>443</v>
      </c>
      <c r="C1586" s="1" t="s">
        <v>29</v>
      </c>
      <c r="D1586" s="1" t="s">
        <v>30</v>
      </c>
      <c r="E1586" s="1" t="s">
        <v>400</v>
      </c>
      <c r="F1586" s="1" t="s">
        <v>7419</v>
      </c>
      <c r="G1586" s="1" t="s">
        <v>7420</v>
      </c>
      <c r="H1586" s="1" t="s">
        <v>1183</v>
      </c>
      <c r="I1586" s="1" t="s">
        <v>7421</v>
      </c>
      <c r="J1586" s="1" t="s">
        <v>7508</v>
      </c>
      <c r="K1586" s="1" t="s">
        <v>32</v>
      </c>
      <c r="L1586" s="1" t="s">
        <v>32</v>
      </c>
      <c r="M1586" s="1" t="s">
        <v>45</v>
      </c>
      <c r="N1586" s="1" t="s">
        <v>46</v>
      </c>
      <c r="O1586" s="1" t="s">
        <v>7509</v>
      </c>
      <c r="P1586" s="1" t="s">
        <v>130</v>
      </c>
      <c r="Q1586" s="1" t="s">
        <v>114</v>
      </c>
      <c r="R1586" s="1" t="s">
        <v>841</v>
      </c>
      <c r="S1586" s="1" t="str">
        <f t="shared" si="49"/>
        <v>TORRES MAMANI, MARIANO</v>
      </c>
      <c r="T1586" s="1" t="s">
        <v>50</v>
      </c>
      <c r="U1586" s="1" t="s">
        <v>51</v>
      </c>
      <c r="V1586" s="1" t="s">
        <v>52</v>
      </c>
      <c r="W1586" s="1" t="s">
        <v>7510</v>
      </c>
      <c r="X1586" s="3">
        <v>20935</v>
      </c>
      <c r="Y1586" s="1" t="s">
        <v>7511</v>
      </c>
      <c r="AB1586" s="1" t="s">
        <v>41</v>
      </c>
      <c r="AC1586" s="1" t="s">
        <v>42</v>
      </c>
      <c r="AD1586" s="1" t="s">
        <v>43</v>
      </c>
    </row>
    <row r="1587" spans="1:30" x14ac:dyDescent="0.2">
      <c r="A1587" s="1" t="str">
        <f t="shared" si="48"/>
        <v>1117114122E9</v>
      </c>
      <c r="B1587" s="1" t="s">
        <v>443</v>
      </c>
      <c r="C1587" s="1" t="s">
        <v>29</v>
      </c>
      <c r="D1587" s="1" t="s">
        <v>30</v>
      </c>
      <c r="E1587" s="1" t="s">
        <v>400</v>
      </c>
      <c r="F1587" s="1" t="s">
        <v>7419</v>
      </c>
      <c r="G1587" s="1" t="s">
        <v>7420</v>
      </c>
      <c r="H1587" s="1" t="s">
        <v>1183</v>
      </c>
      <c r="I1587" s="1" t="s">
        <v>7421</v>
      </c>
      <c r="J1587" s="1" t="s">
        <v>7512</v>
      </c>
      <c r="K1587" s="1" t="s">
        <v>32</v>
      </c>
      <c r="L1587" s="1" t="s">
        <v>32</v>
      </c>
      <c r="M1587" s="1" t="s">
        <v>45</v>
      </c>
      <c r="N1587" s="1" t="s">
        <v>46</v>
      </c>
      <c r="O1587" s="1" t="s">
        <v>7513</v>
      </c>
      <c r="P1587" s="1" t="s">
        <v>280</v>
      </c>
      <c r="Q1587" s="1" t="s">
        <v>7514</v>
      </c>
      <c r="R1587" s="1" t="s">
        <v>674</v>
      </c>
      <c r="S1587" s="1" t="str">
        <f t="shared" si="49"/>
        <v>CHATA JILAJA, ROGELIO</v>
      </c>
      <c r="T1587" s="1" t="s">
        <v>69</v>
      </c>
      <c r="U1587" s="1" t="s">
        <v>51</v>
      </c>
      <c r="V1587" s="1" t="s">
        <v>52</v>
      </c>
      <c r="W1587" s="1" t="s">
        <v>7515</v>
      </c>
      <c r="X1587" s="3">
        <v>26551</v>
      </c>
      <c r="Y1587" s="1" t="s">
        <v>7516</v>
      </c>
      <c r="AB1587" s="1" t="s">
        <v>41</v>
      </c>
      <c r="AC1587" s="1" t="s">
        <v>42</v>
      </c>
      <c r="AD1587" s="1" t="s">
        <v>43</v>
      </c>
    </row>
    <row r="1588" spans="1:30" x14ac:dyDescent="0.2">
      <c r="A1588" s="1" t="str">
        <f t="shared" si="48"/>
        <v>1117114132E0</v>
      </c>
      <c r="B1588" s="1" t="s">
        <v>443</v>
      </c>
      <c r="C1588" s="1" t="s">
        <v>29</v>
      </c>
      <c r="D1588" s="1" t="s">
        <v>30</v>
      </c>
      <c r="E1588" s="1" t="s">
        <v>400</v>
      </c>
      <c r="F1588" s="1" t="s">
        <v>7419</v>
      </c>
      <c r="G1588" s="1" t="s">
        <v>7420</v>
      </c>
      <c r="H1588" s="1" t="s">
        <v>1183</v>
      </c>
      <c r="I1588" s="1" t="s">
        <v>7421</v>
      </c>
      <c r="J1588" s="1" t="s">
        <v>7517</v>
      </c>
      <c r="K1588" s="1" t="s">
        <v>32</v>
      </c>
      <c r="L1588" s="1" t="s">
        <v>32</v>
      </c>
      <c r="M1588" s="1" t="s">
        <v>45</v>
      </c>
      <c r="N1588" s="1" t="s">
        <v>46</v>
      </c>
      <c r="O1588" s="1" t="s">
        <v>7518</v>
      </c>
      <c r="P1588" s="1" t="s">
        <v>7519</v>
      </c>
      <c r="Q1588" s="1" t="s">
        <v>114</v>
      </c>
      <c r="R1588" s="1" t="s">
        <v>450</v>
      </c>
      <c r="S1588" s="1" t="str">
        <f t="shared" si="49"/>
        <v>CALLE MAMANI, VICTOR</v>
      </c>
      <c r="T1588" s="1" t="s">
        <v>69</v>
      </c>
      <c r="U1588" s="1" t="s">
        <v>51</v>
      </c>
      <c r="V1588" s="1" t="s">
        <v>52</v>
      </c>
      <c r="W1588" s="1" t="s">
        <v>7520</v>
      </c>
      <c r="X1588" s="3">
        <v>26204</v>
      </c>
      <c r="Y1588" s="1" t="s">
        <v>7521</v>
      </c>
      <c r="AB1588" s="1" t="s">
        <v>41</v>
      </c>
      <c r="AC1588" s="1" t="s">
        <v>42</v>
      </c>
      <c r="AD1588" s="1" t="s">
        <v>43</v>
      </c>
    </row>
    <row r="1589" spans="1:30" x14ac:dyDescent="0.2">
      <c r="A1589" s="1" t="str">
        <f t="shared" si="48"/>
        <v>1117114132E1</v>
      </c>
      <c r="B1589" s="1" t="s">
        <v>443</v>
      </c>
      <c r="C1589" s="1" t="s">
        <v>29</v>
      </c>
      <c r="D1589" s="1" t="s">
        <v>30</v>
      </c>
      <c r="E1589" s="1" t="s">
        <v>400</v>
      </c>
      <c r="F1589" s="1" t="s">
        <v>7419</v>
      </c>
      <c r="G1589" s="1" t="s">
        <v>7420</v>
      </c>
      <c r="H1589" s="1" t="s">
        <v>1183</v>
      </c>
      <c r="I1589" s="1" t="s">
        <v>7421</v>
      </c>
      <c r="J1589" s="1" t="s">
        <v>7522</v>
      </c>
      <c r="K1589" s="1" t="s">
        <v>32</v>
      </c>
      <c r="L1589" s="1" t="s">
        <v>32</v>
      </c>
      <c r="M1589" s="1" t="s">
        <v>45</v>
      </c>
      <c r="N1589" s="1" t="s">
        <v>66</v>
      </c>
      <c r="O1589" s="1" t="s">
        <v>7523</v>
      </c>
      <c r="P1589" s="1" t="s">
        <v>361</v>
      </c>
      <c r="Q1589" s="1" t="s">
        <v>361</v>
      </c>
      <c r="R1589" s="1" t="s">
        <v>7524</v>
      </c>
      <c r="S1589" s="1" t="str">
        <f t="shared" si="49"/>
        <v>QUENTA QUENTA, FRANKLIN MARTIN</v>
      </c>
      <c r="T1589" s="1" t="s">
        <v>69</v>
      </c>
      <c r="U1589" s="1" t="s">
        <v>860</v>
      </c>
      <c r="V1589" s="1" t="s">
        <v>52</v>
      </c>
      <c r="W1589" s="1" t="s">
        <v>7525</v>
      </c>
      <c r="X1589" s="3">
        <v>26240</v>
      </c>
      <c r="Y1589" s="1" t="s">
        <v>7526</v>
      </c>
      <c r="Z1589" s="3">
        <v>42736</v>
      </c>
      <c r="AA1589" s="3">
        <v>43100</v>
      </c>
      <c r="AB1589" s="1" t="s">
        <v>324</v>
      </c>
      <c r="AC1589" s="1" t="s">
        <v>71</v>
      </c>
      <c r="AD1589" s="1" t="s">
        <v>43</v>
      </c>
    </row>
    <row r="1590" spans="1:30" x14ac:dyDescent="0.2">
      <c r="A1590" s="1" t="str">
        <f t="shared" si="48"/>
        <v>1117114132E1</v>
      </c>
      <c r="B1590" s="1" t="s">
        <v>443</v>
      </c>
      <c r="C1590" s="1" t="s">
        <v>29</v>
      </c>
      <c r="D1590" s="1" t="s">
        <v>30</v>
      </c>
      <c r="E1590" s="1" t="s">
        <v>400</v>
      </c>
      <c r="F1590" s="1" t="s">
        <v>7419</v>
      </c>
      <c r="G1590" s="1" t="s">
        <v>7420</v>
      </c>
      <c r="H1590" s="1" t="s">
        <v>1183</v>
      </c>
      <c r="I1590" s="1" t="s">
        <v>7421</v>
      </c>
      <c r="J1590" s="1" t="s">
        <v>7522</v>
      </c>
      <c r="K1590" s="1" t="s">
        <v>32</v>
      </c>
      <c r="L1590" s="1" t="s">
        <v>32</v>
      </c>
      <c r="M1590" s="1" t="s">
        <v>3690</v>
      </c>
      <c r="N1590" s="1" t="s">
        <v>46</v>
      </c>
      <c r="O1590" s="1" t="s">
        <v>56</v>
      </c>
      <c r="P1590" s="1" t="s">
        <v>82</v>
      </c>
      <c r="Q1590" s="1" t="s">
        <v>37</v>
      </c>
      <c r="R1590" s="1" t="s">
        <v>441</v>
      </c>
      <c r="S1590" s="1" t="str">
        <f t="shared" si="49"/>
        <v>QUISPE ROQUE, FELIX</v>
      </c>
      <c r="T1590" s="1" t="s">
        <v>63</v>
      </c>
      <c r="U1590" s="1" t="s">
        <v>51</v>
      </c>
      <c r="V1590" s="1" t="s">
        <v>3691</v>
      </c>
      <c r="W1590" s="1" t="s">
        <v>7527</v>
      </c>
      <c r="X1590" s="3">
        <v>25077</v>
      </c>
      <c r="Y1590" s="1" t="s">
        <v>7528</v>
      </c>
      <c r="Z1590" s="3">
        <v>42736</v>
      </c>
      <c r="AA1590" s="3">
        <v>43100</v>
      </c>
      <c r="AB1590" s="1" t="s">
        <v>41</v>
      </c>
      <c r="AC1590" s="1" t="s">
        <v>42</v>
      </c>
      <c r="AD1590" s="1" t="s">
        <v>43</v>
      </c>
    </row>
    <row r="1591" spans="1:30" x14ac:dyDescent="0.2">
      <c r="A1591" s="1" t="str">
        <f t="shared" si="48"/>
        <v>1117114132E2</v>
      </c>
      <c r="B1591" s="1" t="s">
        <v>443</v>
      </c>
      <c r="C1591" s="1" t="s">
        <v>29</v>
      </c>
      <c r="D1591" s="1" t="s">
        <v>30</v>
      </c>
      <c r="E1591" s="1" t="s">
        <v>400</v>
      </c>
      <c r="F1591" s="1" t="s">
        <v>7419</v>
      </c>
      <c r="G1591" s="1" t="s">
        <v>7420</v>
      </c>
      <c r="H1591" s="1" t="s">
        <v>1183</v>
      </c>
      <c r="I1591" s="1" t="s">
        <v>7421</v>
      </c>
      <c r="J1591" s="1" t="s">
        <v>7529</v>
      </c>
      <c r="K1591" s="1" t="s">
        <v>32</v>
      </c>
      <c r="L1591" s="1" t="s">
        <v>32</v>
      </c>
      <c r="M1591" s="1" t="s">
        <v>45</v>
      </c>
      <c r="N1591" s="1" t="s">
        <v>66</v>
      </c>
      <c r="O1591" s="1" t="s">
        <v>7530</v>
      </c>
      <c r="P1591" s="1" t="s">
        <v>1002</v>
      </c>
      <c r="Q1591" s="1" t="s">
        <v>586</v>
      </c>
      <c r="R1591" s="1" t="s">
        <v>7531</v>
      </c>
      <c r="S1591" s="1" t="str">
        <f t="shared" si="49"/>
        <v>PAYE HUARAHUARA, YUDITH WILMA</v>
      </c>
      <c r="T1591" s="1" t="s">
        <v>69</v>
      </c>
      <c r="U1591" s="1" t="s">
        <v>51</v>
      </c>
      <c r="V1591" s="1" t="s">
        <v>52</v>
      </c>
      <c r="W1591" s="1" t="s">
        <v>7532</v>
      </c>
      <c r="X1591" s="3">
        <v>30944</v>
      </c>
      <c r="Y1591" s="1" t="s">
        <v>7533</v>
      </c>
      <c r="Z1591" s="3">
        <v>42894</v>
      </c>
      <c r="AA1591" s="3">
        <v>43100</v>
      </c>
      <c r="AB1591" s="1" t="s">
        <v>324</v>
      </c>
      <c r="AC1591" s="1" t="s">
        <v>71</v>
      </c>
      <c r="AD1591" s="1" t="s">
        <v>43</v>
      </c>
    </row>
    <row r="1592" spans="1:30" x14ac:dyDescent="0.2">
      <c r="A1592" s="1" t="str">
        <f t="shared" si="48"/>
        <v>1117114132E2</v>
      </c>
      <c r="B1592" s="1" t="s">
        <v>443</v>
      </c>
      <c r="C1592" s="1" t="s">
        <v>29</v>
      </c>
      <c r="D1592" s="1" t="s">
        <v>30</v>
      </c>
      <c r="E1592" s="1" t="s">
        <v>400</v>
      </c>
      <c r="F1592" s="1" t="s">
        <v>7419</v>
      </c>
      <c r="G1592" s="1" t="s">
        <v>7420</v>
      </c>
      <c r="H1592" s="1" t="s">
        <v>1183</v>
      </c>
      <c r="I1592" s="1" t="s">
        <v>7421</v>
      </c>
      <c r="J1592" s="1" t="s">
        <v>7529</v>
      </c>
      <c r="K1592" s="1" t="s">
        <v>32</v>
      </c>
      <c r="L1592" s="1" t="s">
        <v>32</v>
      </c>
      <c r="M1592" s="1" t="s">
        <v>45</v>
      </c>
      <c r="N1592" s="1" t="s">
        <v>46</v>
      </c>
      <c r="O1592" s="1" t="s">
        <v>56</v>
      </c>
      <c r="P1592" s="1" t="s">
        <v>183</v>
      </c>
      <c r="Q1592" s="1" t="s">
        <v>7428</v>
      </c>
      <c r="R1592" s="1" t="s">
        <v>7429</v>
      </c>
      <c r="S1592" s="1" t="str">
        <f t="shared" si="49"/>
        <v>ROJAS BENAVIDEZ, FERNANDO RAFAEL</v>
      </c>
      <c r="T1592" s="1" t="s">
        <v>341</v>
      </c>
      <c r="U1592" s="1" t="s">
        <v>51</v>
      </c>
      <c r="V1592" s="1" t="s">
        <v>891</v>
      </c>
      <c r="W1592" s="1" t="s">
        <v>7430</v>
      </c>
      <c r="X1592" s="3">
        <v>25352</v>
      </c>
      <c r="Y1592" s="1" t="s">
        <v>7431</v>
      </c>
      <c r="Z1592" s="3">
        <v>42849</v>
      </c>
      <c r="AA1592" s="3">
        <v>43100</v>
      </c>
      <c r="AB1592" s="1" t="s">
        <v>41</v>
      </c>
      <c r="AC1592" s="1" t="s">
        <v>42</v>
      </c>
      <c r="AD1592" s="1" t="s">
        <v>43</v>
      </c>
    </row>
    <row r="1593" spans="1:30" x14ac:dyDescent="0.2">
      <c r="A1593" s="1" t="str">
        <f t="shared" si="48"/>
        <v>1117114132E3</v>
      </c>
      <c r="B1593" s="1" t="s">
        <v>443</v>
      </c>
      <c r="C1593" s="1" t="s">
        <v>29</v>
      </c>
      <c r="D1593" s="1" t="s">
        <v>30</v>
      </c>
      <c r="E1593" s="1" t="s">
        <v>400</v>
      </c>
      <c r="F1593" s="1" t="s">
        <v>7419</v>
      </c>
      <c r="G1593" s="1" t="s">
        <v>7420</v>
      </c>
      <c r="H1593" s="1" t="s">
        <v>1183</v>
      </c>
      <c r="I1593" s="1" t="s">
        <v>7421</v>
      </c>
      <c r="J1593" s="1" t="s">
        <v>7534</v>
      </c>
      <c r="K1593" s="1" t="s">
        <v>32</v>
      </c>
      <c r="L1593" s="1" t="s">
        <v>32</v>
      </c>
      <c r="M1593" s="1" t="s">
        <v>45</v>
      </c>
      <c r="N1593" s="1" t="s">
        <v>66</v>
      </c>
      <c r="O1593" s="1" t="s">
        <v>7535</v>
      </c>
      <c r="P1593" s="1" t="s">
        <v>7536</v>
      </c>
      <c r="Q1593" s="1" t="s">
        <v>291</v>
      </c>
      <c r="R1593" s="1" t="s">
        <v>7537</v>
      </c>
      <c r="S1593" s="1" t="str">
        <f t="shared" si="49"/>
        <v>SAMANE CUTIPA, VIRGINIA ALEJANDRA</v>
      </c>
      <c r="T1593" s="1" t="s">
        <v>69</v>
      </c>
      <c r="U1593" s="1" t="s">
        <v>51</v>
      </c>
      <c r="V1593" s="1" t="s">
        <v>52</v>
      </c>
      <c r="W1593" s="1" t="s">
        <v>7538</v>
      </c>
      <c r="X1593" s="3">
        <v>27938</v>
      </c>
      <c r="Y1593" s="1" t="s">
        <v>7539</v>
      </c>
      <c r="Z1593" s="3">
        <v>42795</v>
      </c>
      <c r="AA1593" s="3">
        <v>43100</v>
      </c>
      <c r="AB1593" s="1" t="s">
        <v>41</v>
      </c>
      <c r="AC1593" s="1" t="s">
        <v>71</v>
      </c>
      <c r="AD1593" s="1" t="s">
        <v>43</v>
      </c>
    </row>
    <row r="1594" spans="1:30" x14ac:dyDescent="0.2">
      <c r="A1594" s="1" t="str">
        <f t="shared" si="48"/>
        <v>1117114132E5</v>
      </c>
      <c r="B1594" s="1" t="s">
        <v>443</v>
      </c>
      <c r="C1594" s="1" t="s">
        <v>29</v>
      </c>
      <c r="D1594" s="1" t="s">
        <v>30</v>
      </c>
      <c r="E1594" s="1" t="s">
        <v>400</v>
      </c>
      <c r="F1594" s="1" t="s">
        <v>7419</v>
      </c>
      <c r="G1594" s="1" t="s">
        <v>7420</v>
      </c>
      <c r="H1594" s="1" t="s">
        <v>1183</v>
      </c>
      <c r="I1594" s="1" t="s">
        <v>7421</v>
      </c>
      <c r="J1594" s="1" t="s">
        <v>7540</v>
      </c>
      <c r="K1594" s="1" t="s">
        <v>32</v>
      </c>
      <c r="L1594" s="1" t="s">
        <v>32</v>
      </c>
      <c r="M1594" s="1" t="s">
        <v>45</v>
      </c>
      <c r="N1594" s="1" t="s">
        <v>66</v>
      </c>
      <c r="O1594" s="1" t="s">
        <v>7541</v>
      </c>
      <c r="P1594" s="1" t="s">
        <v>7542</v>
      </c>
      <c r="Q1594" s="1" t="s">
        <v>271</v>
      </c>
      <c r="R1594" s="1" t="s">
        <v>7543</v>
      </c>
      <c r="S1594" s="1" t="str">
        <f t="shared" si="49"/>
        <v>URIA PUMA, ANYELI</v>
      </c>
      <c r="T1594" s="1" t="s">
        <v>69</v>
      </c>
      <c r="U1594" s="1" t="s">
        <v>51</v>
      </c>
      <c r="V1594" s="1" t="s">
        <v>52</v>
      </c>
      <c r="W1594" s="1" t="s">
        <v>7544</v>
      </c>
      <c r="X1594" s="3">
        <v>31960</v>
      </c>
      <c r="Y1594" s="1" t="s">
        <v>7545</v>
      </c>
      <c r="Z1594" s="3">
        <v>42795</v>
      </c>
      <c r="AA1594" s="3">
        <v>43100</v>
      </c>
      <c r="AB1594" s="1" t="s">
        <v>41</v>
      </c>
      <c r="AC1594" s="1" t="s">
        <v>71</v>
      </c>
      <c r="AD1594" s="1" t="s">
        <v>43</v>
      </c>
    </row>
    <row r="1595" spans="1:30" x14ac:dyDescent="0.2">
      <c r="A1595" s="1" t="str">
        <f t="shared" si="48"/>
        <v>1117114142E1</v>
      </c>
      <c r="B1595" s="1" t="s">
        <v>443</v>
      </c>
      <c r="C1595" s="1" t="s">
        <v>29</v>
      </c>
      <c r="D1595" s="1" t="s">
        <v>30</v>
      </c>
      <c r="E1595" s="1" t="s">
        <v>400</v>
      </c>
      <c r="F1595" s="1" t="s">
        <v>7419</v>
      </c>
      <c r="G1595" s="1" t="s">
        <v>7420</v>
      </c>
      <c r="H1595" s="1" t="s">
        <v>1183</v>
      </c>
      <c r="I1595" s="1" t="s">
        <v>7421</v>
      </c>
      <c r="J1595" s="1" t="s">
        <v>7546</v>
      </c>
      <c r="K1595" s="1" t="s">
        <v>32</v>
      </c>
      <c r="L1595" s="1" t="s">
        <v>32</v>
      </c>
      <c r="M1595" s="1" t="s">
        <v>45</v>
      </c>
      <c r="N1595" s="1" t="s">
        <v>46</v>
      </c>
      <c r="O1595" s="1" t="s">
        <v>7547</v>
      </c>
      <c r="P1595" s="1" t="s">
        <v>134</v>
      </c>
      <c r="Q1595" s="1" t="s">
        <v>196</v>
      </c>
      <c r="R1595" s="1" t="s">
        <v>7548</v>
      </c>
      <c r="S1595" s="1" t="str">
        <f t="shared" si="49"/>
        <v>FLORES ORDOÑEZ, SEGUNDO</v>
      </c>
      <c r="T1595" s="1" t="s">
        <v>69</v>
      </c>
      <c r="U1595" s="1" t="s">
        <v>51</v>
      </c>
      <c r="V1595" s="1" t="s">
        <v>52</v>
      </c>
      <c r="W1595" s="1" t="s">
        <v>7549</v>
      </c>
      <c r="X1595" s="3">
        <v>23465</v>
      </c>
      <c r="Y1595" s="1" t="s">
        <v>7550</v>
      </c>
      <c r="AB1595" s="1" t="s">
        <v>41</v>
      </c>
      <c r="AC1595" s="1" t="s">
        <v>42</v>
      </c>
      <c r="AD1595" s="1" t="s">
        <v>43</v>
      </c>
    </row>
    <row r="1596" spans="1:30" x14ac:dyDescent="0.2">
      <c r="A1596" s="1" t="str">
        <f t="shared" si="48"/>
        <v>1181515311E6</v>
      </c>
      <c r="B1596" s="1" t="s">
        <v>443</v>
      </c>
      <c r="C1596" s="1" t="s">
        <v>29</v>
      </c>
      <c r="D1596" s="1" t="s">
        <v>30</v>
      </c>
      <c r="E1596" s="1" t="s">
        <v>400</v>
      </c>
      <c r="F1596" s="1" t="s">
        <v>7419</v>
      </c>
      <c r="G1596" s="1" t="s">
        <v>7420</v>
      </c>
      <c r="H1596" s="1" t="s">
        <v>1183</v>
      </c>
      <c r="I1596" s="1" t="s">
        <v>7421</v>
      </c>
      <c r="J1596" s="1" t="s">
        <v>7551</v>
      </c>
      <c r="K1596" s="1" t="s">
        <v>32</v>
      </c>
      <c r="L1596" s="1" t="s">
        <v>32</v>
      </c>
      <c r="M1596" s="1" t="s">
        <v>45</v>
      </c>
      <c r="N1596" s="1" t="s">
        <v>66</v>
      </c>
      <c r="O1596" s="1" t="s">
        <v>7552</v>
      </c>
      <c r="P1596" s="1" t="s">
        <v>114</v>
      </c>
      <c r="Q1596" s="1" t="s">
        <v>114</v>
      </c>
      <c r="R1596" s="1" t="s">
        <v>7553</v>
      </c>
      <c r="S1596" s="1" t="str">
        <f t="shared" si="49"/>
        <v>MAMANI MAMANI, DANIA LUZ</v>
      </c>
      <c r="T1596" s="1" t="s">
        <v>69</v>
      </c>
      <c r="U1596" s="1" t="s">
        <v>51</v>
      </c>
      <c r="V1596" s="1" t="s">
        <v>52</v>
      </c>
      <c r="W1596" s="1" t="s">
        <v>7554</v>
      </c>
      <c r="X1596" s="3">
        <v>33156</v>
      </c>
      <c r="Y1596" s="1" t="s">
        <v>7555</v>
      </c>
      <c r="Z1596" s="3">
        <v>42795</v>
      </c>
      <c r="AA1596" s="3">
        <v>43100</v>
      </c>
      <c r="AB1596" s="1" t="s">
        <v>41</v>
      </c>
      <c r="AC1596" s="1" t="s">
        <v>71</v>
      </c>
      <c r="AD1596" s="1" t="s">
        <v>43</v>
      </c>
    </row>
    <row r="1597" spans="1:30" x14ac:dyDescent="0.2">
      <c r="A1597" s="1" t="str">
        <f t="shared" si="48"/>
        <v>CD0E29302803</v>
      </c>
      <c r="B1597" s="1" t="s">
        <v>443</v>
      </c>
      <c r="C1597" s="1" t="s">
        <v>29</v>
      </c>
      <c r="D1597" s="1" t="s">
        <v>30</v>
      </c>
      <c r="E1597" s="1" t="s">
        <v>400</v>
      </c>
      <c r="F1597" s="1" t="s">
        <v>7419</v>
      </c>
      <c r="G1597" s="1" t="s">
        <v>7420</v>
      </c>
      <c r="H1597" s="1" t="s">
        <v>1183</v>
      </c>
      <c r="I1597" s="1" t="s">
        <v>7421</v>
      </c>
      <c r="J1597" s="1" t="s">
        <v>7556</v>
      </c>
      <c r="K1597" s="1" t="s">
        <v>32</v>
      </c>
      <c r="L1597" s="1" t="s">
        <v>32</v>
      </c>
      <c r="M1597" s="1" t="s">
        <v>45</v>
      </c>
      <c r="N1597" s="1" t="s">
        <v>66</v>
      </c>
      <c r="O1597" s="1" t="s">
        <v>2995</v>
      </c>
      <c r="P1597" s="1" t="s">
        <v>234</v>
      </c>
      <c r="Q1597" s="1" t="s">
        <v>188</v>
      </c>
      <c r="R1597" s="1" t="s">
        <v>7481</v>
      </c>
      <c r="S1597" s="1" t="str">
        <f t="shared" si="49"/>
        <v>IBEROS TITO, ISIDRO OSWALDO</v>
      </c>
      <c r="T1597" s="1" t="s">
        <v>69</v>
      </c>
      <c r="U1597" s="1" t="s">
        <v>860</v>
      </c>
      <c r="V1597" s="1" t="s">
        <v>52</v>
      </c>
      <c r="W1597" s="1" t="s">
        <v>7482</v>
      </c>
      <c r="X1597" s="3">
        <v>24973</v>
      </c>
      <c r="Y1597" s="1" t="s">
        <v>7483</v>
      </c>
      <c r="Z1597" s="3">
        <v>42795</v>
      </c>
      <c r="AA1597" s="3">
        <v>43100</v>
      </c>
      <c r="AB1597" s="1" t="s">
        <v>3000</v>
      </c>
      <c r="AC1597" s="1" t="s">
        <v>71</v>
      </c>
      <c r="AD1597" s="1" t="s">
        <v>43</v>
      </c>
    </row>
    <row r="1598" spans="1:30" x14ac:dyDescent="0.2">
      <c r="A1598" s="1" t="str">
        <f t="shared" si="48"/>
        <v>CD1E21304813</v>
      </c>
      <c r="B1598" s="1" t="s">
        <v>443</v>
      </c>
      <c r="C1598" s="1" t="s">
        <v>29</v>
      </c>
      <c r="D1598" s="1" t="s">
        <v>30</v>
      </c>
      <c r="E1598" s="1" t="s">
        <v>400</v>
      </c>
      <c r="F1598" s="1" t="s">
        <v>7419</v>
      </c>
      <c r="G1598" s="1" t="s">
        <v>7420</v>
      </c>
      <c r="H1598" s="1" t="s">
        <v>1183</v>
      </c>
      <c r="I1598" s="1" t="s">
        <v>7421</v>
      </c>
      <c r="J1598" s="1" t="s">
        <v>7557</v>
      </c>
      <c r="K1598" s="1" t="s">
        <v>32</v>
      </c>
      <c r="L1598" s="1" t="s">
        <v>32</v>
      </c>
      <c r="M1598" s="1" t="s">
        <v>45</v>
      </c>
      <c r="N1598" s="1" t="s">
        <v>66</v>
      </c>
      <c r="O1598" s="1" t="s">
        <v>2995</v>
      </c>
      <c r="P1598" s="1" t="s">
        <v>114</v>
      </c>
      <c r="Q1598" s="1" t="s">
        <v>232</v>
      </c>
      <c r="R1598" s="1" t="s">
        <v>7558</v>
      </c>
      <c r="S1598" s="1" t="str">
        <f t="shared" si="49"/>
        <v>MAMANI PARI, GABRIELA YENNY</v>
      </c>
      <c r="T1598" s="1" t="s">
        <v>69</v>
      </c>
      <c r="U1598" s="1" t="s">
        <v>7559</v>
      </c>
      <c r="V1598" s="1" t="s">
        <v>52</v>
      </c>
      <c r="W1598" s="1" t="s">
        <v>7560</v>
      </c>
      <c r="X1598" s="3">
        <v>31319</v>
      </c>
      <c r="Y1598" s="1" t="s">
        <v>7561</v>
      </c>
      <c r="Z1598" s="3">
        <v>42795</v>
      </c>
      <c r="AA1598" s="3">
        <v>43100</v>
      </c>
      <c r="AB1598" s="1" t="s">
        <v>3000</v>
      </c>
      <c r="AC1598" s="1" t="s">
        <v>71</v>
      </c>
      <c r="AD1598" s="1" t="s">
        <v>43</v>
      </c>
    </row>
    <row r="1599" spans="1:30" x14ac:dyDescent="0.2">
      <c r="A1599" s="1" t="str">
        <f t="shared" si="48"/>
        <v>CD1E25303813</v>
      </c>
      <c r="B1599" s="1" t="s">
        <v>443</v>
      </c>
      <c r="C1599" s="1" t="s">
        <v>29</v>
      </c>
      <c r="D1599" s="1" t="s">
        <v>30</v>
      </c>
      <c r="E1599" s="1" t="s">
        <v>400</v>
      </c>
      <c r="F1599" s="1" t="s">
        <v>7419</v>
      </c>
      <c r="G1599" s="1" t="s">
        <v>7420</v>
      </c>
      <c r="H1599" s="1" t="s">
        <v>1183</v>
      </c>
      <c r="I1599" s="1" t="s">
        <v>7421</v>
      </c>
      <c r="J1599" s="1" t="s">
        <v>7562</v>
      </c>
      <c r="K1599" s="1" t="s">
        <v>32</v>
      </c>
      <c r="L1599" s="1" t="s">
        <v>32</v>
      </c>
      <c r="M1599" s="1" t="s">
        <v>45</v>
      </c>
      <c r="N1599" s="1" t="s">
        <v>66</v>
      </c>
      <c r="O1599" s="1" t="s">
        <v>2995</v>
      </c>
      <c r="P1599" s="1" t="s">
        <v>7563</v>
      </c>
      <c r="Q1599" s="1" t="s">
        <v>114</v>
      </c>
      <c r="R1599" s="1" t="s">
        <v>7564</v>
      </c>
      <c r="S1599" s="1" t="str">
        <f t="shared" si="49"/>
        <v>PALAZUELOS MAMANI, SAUL FERNANDO</v>
      </c>
      <c r="T1599" s="1" t="s">
        <v>69</v>
      </c>
      <c r="U1599" s="1" t="s">
        <v>948</v>
      </c>
      <c r="V1599" s="1" t="s">
        <v>52</v>
      </c>
      <c r="W1599" s="1" t="s">
        <v>7565</v>
      </c>
      <c r="X1599" s="3">
        <v>31970</v>
      </c>
      <c r="Y1599" s="1" t="s">
        <v>7566</v>
      </c>
      <c r="Z1599" s="3">
        <v>42795</v>
      </c>
      <c r="AA1599" s="3">
        <v>43100</v>
      </c>
      <c r="AB1599" s="1" t="s">
        <v>3000</v>
      </c>
      <c r="AC1599" s="1" t="s">
        <v>71</v>
      </c>
      <c r="AD1599" s="1" t="s">
        <v>43</v>
      </c>
    </row>
    <row r="1600" spans="1:30" x14ac:dyDescent="0.2">
      <c r="A1600" s="1" t="str">
        <f t="shared" si="48"/>
        <v>CD1E26303813</v>
      </c>
      <c r="B1600" s="1" t="s">
        <v>443</v>
      </c>
      <c r="C1600" s="1" t="s">
        <v>29</v>
      </c>
      <c r="D1600" s="1" t="s">
        <v>30</v>
      </c>
      <c r="E1600" s="1" t="s">
        <v>400</v>
      </c>
      <c r="F1600" s="1" t="s">
        <v>7419</v>
      </c>
      <c r="G1600" s="1" t="s">
        <v>7420</v>
      </c>
      <c r="H1600" s="1" t="s">
        <v>1183</v>
      </c>
      <c r="I1600" s="1" t="s">
        <v>7421</v>
      </c>
      <c r="J1600" s="1" t="s">
        <v>7567</v>
      </c>
      <c r="K1600" s="1" t="s">
        <v>32</v>
      </c>
      <c r="L1600" s="1" t="s">
        <v>32</v>
      </c>
      <c r="M1600" s="1" t="s">
        <v>45</v>
      </c>
      <c r="N1600" s="1" t="s">
        <v>66</v>
      </c>
      <c r="O1600" s="1" t="s">
        <v>2995</v>
      </c>
      <c r="P1600" s="1" t="s">
        <v>7563</v>
      </c>
      <c r="Q1600" s="1" t="s">
        <v>114</v>
      </c>
      <c r="R1600" s="1" t="s">
        <v>7564</v>
      </c>
      <c r="S1600" s="1" t="str">
        <f t="shared" si="49"/>
        <v>PALAZUELOS MAMANI, SAUL FERNANDO</v>
      </c>
      <c r="T1600" s="1" t="s">
        <v>69</v>
      </c>
      <c r="U1600" s="1" t="s">
        <v>69</v>
      </c>
      <c r="V1600" s="1" t="s">
        <v>52</v>
      </c>
      <c r="W1600" s="1" t="s">
        <v>7565</v>
      </c>
      <c r="X1600" s="3">
        <v>31970</v>
      </c>
      <c r="Y1600" s="1" t="s">
        <v>7566</v>
      </c>
      <c r="Z1600" s="3">
        <v>42795</v>
      </c>
      <c r="AA1600" s="3">
        <v>43100</v>
      </c>
      <c r="AB1600" s="1" t="s">
        <v>3000</v>
      </c>
      <c r="AC1600" s="1" t="s">
        <v>71</v>
      </c>
      <c r="AD1600" s="1" t="s">
        <v>43</v>
      </c>
    </row>
    <row r="1601" spans="1:30" x14ac:dyDescent="0.2">
      <c r="A1601" s="1" t="str">
        <f t="shared" si="48"/>
        <v>CD1E27303813</v>
      </c>
      <c r="B1601" s="1" t="s">
        <v>443</v>
      </c>
      <c r="C1601" s="1" t="s">
        <v>29</v>
      </c>
      <c r="D1601" s="1" t="s">
        <v>30</v>
      </c>
      <c r="E1601" s="1" t="s">
        <v>400</v>
      </c>
      <c r="F1601" s="1" t="s">
        <v>7419</v>
      </c>
      <c r="G1601" s="1" t="s">
        <v>7420</v>
      </c>
      <c r="H1601" s="1" t="s">
        <v>1183</v>
      </c>
      <c r="I1601" s="1" t="s">
        <v>7421</v>
      </c>
      <c r="J1601" s="1" t="s">
        <v>7568</v>
      </c>
      <c r="K1601" s="1" t="s">
        <v>32</v>
      </c>
      <c r="L1601" s="1" t="s">
        <v>32</v>
      </c>
      <c r="M1601" s="1" t="s">
        <v>45</v>
      </c>
      <c r="N1601" s="1" t="s">
        <v>66</v>
      </c>
      <c r="O1601" s="1" t="s">
        <v>2995</v>
      </c>
      <c r="P1601" s="1" t="s">
        <v>7569</v>
      </c>
      <c r="Q1601" s="1" t="s">
        <v>358</v>
      </c>
      <c r="R1601" s="1" t="s">
        <v>546</v>
      </c>
      <c r="S1601" s="1" t="str">
        <f t="shared" si="49"/>
        <v>LICOTA COAQUIRA, LUCIA</v>
      </c>
      <c r="T1601" s="1" t="s">
        <v>69</v>
      </c>
      <c r="U1601" s="1" t="s">
        <v>3969</v>
      </c>
      <c r="V1601" s="1" t="s">
        <v>52</v>
      </c>
      <c r="W1601" s="1" t="s">
        <v>7570</v>
      </c>
      <c r="X1601" s="3">
        <v>25755</v>
      </c>
      <c r="Y1601" s="1" t="s">
        <v>7571</v>
      </c>
      <c r="Z1601" s="3">
        <v>42795</v>
      </c>
      <c r="AA1601" s="3">
        <v>43100</v>
      </c>
      <c r="AB1601" s="1" t="s">
        <v>3000</v>
      </c>
      <c r="AC1601" s="1" t="s">
        <v>71</v>
      </c>
      <c r="AD1601" s="1" t="s">
        <v>43</v>
      </c>
    </row>
    <row r="1602" spans="1:30" x14ac:dyDescent="0.2">
      <c r="A1602" s="1" t="str">
        <f t="shared" si="48"/>
        <v>CD1E28303813</v>
      </c>
      <c r="B1602" s="1" t="s">
        <v>443</v>
      </c>
      <c r="C1602" s="1" t="s">
        <v>29</v>
      </c>
      <c r="D1602" s="1" t="s">
        <v>30</v>
      </c>
      <c r="E1602" s="1" t="s">
        <v>400</v>
      </c>
      <c r="F1602" s="1" t="s">
        <v>7419</v>
      </c>
      <c r="G1602" s="1" t="s">
        <v>7420</v>
      </c>
      <c r="H1602" s="1" t="s">
        <v>1183</v>
      </c>
      <c r="I1602" s="1" t="s">
        <v>7421</v>
      </c>
      <c r="J1602" s="1" t="s">
        <v>7572</v>
      </c>
      <c r="K1602" s="1" t="s">
        <v>32</v>
      </c>
      <c r="L1602" s="1" t="s">
        <v>32</v>
      </c>
      <c r="M1602" s="1" t="s">
        <v>45</v>
      </c>
      <c r="N1602" s="1" t="s">
        <v>66</v>
      </c>
      <c r="O1602" s="1" t="s">
        <v>2995</v>
      </c>
      <c r="P1602" s="1" t="s">
        <v>165</v>
      </c>
      <c r="Q1602" s="1" t="s">
        <v>165</v>
      </c>
      <c r="R1602" s="1" t="s">
        <v>7469</v>
      </c>
      <c r="S1602" s="1" t="str">
        <f t="shared" si="49"/>
        <v>PEREZ PEREZ, IDANIA EUNICE</v>
      </c>
      <c r="T1602" s="1" t="s">
        <v>69</v>
      </c>
      <c r="U1602" s="1" t="s">
        <v>3950</v>
      </c>
      <c r="V1602" s="1" t="s">
        <v>52</v>
      </c>
      <c r="W1602" s="1" t="s">
        <v>7470</v>
      </c>
      <c r="X1602" s="3">
        <v>28503</v>
      </c>
      <c r="Y1602" s="1" t="s">
        <v>7471</v>
      </c>
      <c r="Z1602" s="3">
        <v>42795</v>
      </c>
      <c r="AA1602" s="3">
        <v>43100</v>
      </c>
      <c r="AB1602" s="1" t="s">
        <v>3000</v>
      </c>
      <c r="AC1602" s="1" t="s">
        <v>71</v>
      </c>
      <c r="AD1602" s="1" t="s">
        <v>43</v>
      </c>
    </row>
    <row r="1603" spans="1:30" x14ac:dyDescent="0.2">
      <c r="A1603" s="1" t="str">
        <f t="shared" si="48"/>
        <v>CD1E29303813</v>
      </c>
      <c r="B1603" s="1" t="s">
        <v>443</v>
      </c>
      <c r="C1603" s="1" t="s">
        <v>29</v>
      </c>
      <c r="D1603" s="1" t="s">
        <v>30</v>
      </c>
      <c r="E1603" s="1" t="s">
        <v>400</v>
      </c>
      <c r="F1603" s="1" t="s">
        <v>7419</v>
      </c>
      <c r="G1603" s="1" t="s">
        <v>7420</v>
      </c>
      <c r="H1603" s="1" t="s">
        <v>1183</v>
      </c>
      <c r="I1603" s="1" t="s">
        <v>7421</v>
      </c>
      <c r="J1603" s="1" t="s">
        <v>7573</v>
      </c>
      <c r="K1603" s="1" t="s">
        <v>32</v>
      </c>
      <c r="L1603" s="1" t="s">
        <v>32</v>
      </c>
      <c r="M1603" s="1" t="s">
        <v>45</v>
      </c>
      <c r="N1603" s="1" t="s">
        <v>66</v>
      </c>
      <c r="O1603" s="1" t="s">
        <v>2995</v>
      </c>
      <c r="P1603" s="1" t="s">
        <v>361</v>
      </c>
      <c r="Q1603" s="1" t="s">
        <v>361</v>
      </c>
      <c r="R1603" s="1" t="s">
        <v>7524</v>
      </c>
      <c r="S1603" s="1" t="str">
        <f t="shared" si="49"/>
        <v>QUENTA QUENTA, FRANKLIN MARTIN</v>
      </c>
      <c r="T1603" s="1" t="s">
        <v>69</v>
      </c>
      <c r="U1603" s="1" t="s">
        <v>3950</v>
      </c>
      <c r="V1603" s="1" t="s">
        <v>52</v>
      </c>
      <c r="W1603" s="1" t="s">
        <v>7525</v>
      </c>
      <c r="X1603" s="3">
        <v>26240</v>
      </c>
      <c r="Y1603" s="1" t="s">
        <v>7526</v>
      </c>
      <c r="Z1603" s="3">
        <v>42795</v>
      </c>
      <c r="AA1603" s="3">
        <v>43100</v>
      </c>
      <c r="AB1603" s="1" t="s">
        <v>3000</v>
      </c>
      <c r="AC1603" s="1" t="s">
        <v>71</v>
      </c>
      <c r="AD1603" s="1" t="s">
        <v>43</v>
      </c>
    </row>
    <row r="1604" spans="1:30" x14ac:dyDescent="0.2">
      <c r="A1604" s="1" t="str">
        <f t="shared" ref="A1604:A1667" si="50">J1604</f>
        <v>1117114122E2</v>
      </c>
      <c r="B1604" s="1" t="s">
        <v>443</v>
      </c>
      <c r="C1604" s="1" t="s">
        <v>29</v>
      </c>
      <c r="D1604" s="1" t="s">
        <v>30</v>
      </c>
      <c r="E1604" s="1" t="s">
        <v>400</v>
      </c>
      <c r="F1604" s="1" t="s">
        <v>7419</v>
      </c>
      <c r="G1604" s="1" t="s">
        <v>7420</v>
      </c>
      <c r="H1604" s="1" t="s">
        <v>1183</v>
      </c>
      <c r="I1604" s="1" t="s">
        <v>7421</v>
      </c>
      <c r="J1604" s="1" t="s">
        <v>7574</v>
      </c>
      <c r="K1604" s="1" t="s">
        <v>32</v>
      </c>
      <c r="L1604" s="1" t="s">
        <v>84</v>
      </c>
      <c r="M1604" s="1" t="s">
        <v>84</v>
      </c>
      <c r="N1604" s="1" t="s">
        <v>46</v>
      </c>
      <c r="O1604" s="1" t="s">
        <v>7575</v>
      </c>
      <c r="P1604" s="1" t="s">
        <v>232</v>
      </c>
      <c r="Q1604" s="1" t="s">
        <v>221</v>
      </c>
      <c r="R1604" s="1" t="s">
        <v>1010</v>
      </c>
      <c r="S1604" s="1" t="str">
        <f t="shared" ref="S1604:S1667" si="51">CONCATENATE(P1604," ",Q1604,", ",R1604)</f>
        <v>PARI ANDIA, GUILLERMO</v>
      </c>
      <c r="T1604" s="1" t="s">
        <v>44</v>
      </c>
      <c r="U1604" s="1" t="s">
        <v>51</v>
      </c>
      <c r="V1604" s="1" t="s">
        <v>52</v>
      </c>
      <c r="W1604" s="1" t="s">
        <v>7576</v>
      </c>
      <c r="X1604" s="3">
        <v>22426</v>
      </c>
      <c r="Y1604" s="1" t="s">
        <v>7577</v>
      </c>
      <c r="AB1604" s="1" t="s">
        <v>41</v>
      </c>
      <c r="AC1604" s="1" t="s">
        <v>87</v>
      </c>
      <c r="AD1604" s="1" t="s">
        <v>43</v>
      </c>
    </row>
    <row r="1605" spans="1:30" x14ac:dyDescent="0.2">
      <c r="A1605" s="1" t="str">
        <f t="shared" si="50"/>
        <v>1117114112E6</v>
      </c>
      <c r="B1605" s="1" t="s">
        <v>443</v>
      </c>
      <c r="C1605" s="1" t="s">
        <v>29</v>
      </c>
      <c r="D1605" s="1" t="s">
        <v>30</v>
      </c>
      <c r="E1605" s="1" t="s">
        <v>400</v>
      </c>
      <c r="F1605" s="1" t="s">
        <v>7419</v>
      </c>
      <c r="G1605" s="1" t="s">
        <v>7420</v>
      </c>
      <c r="H1605" s="1" t="s">
        <v>1183</v>
      </c>
      <c r="I1605" s="1" t="s">
        <v>7421</v>
      </c>
      <c r="J1605" s="1" t="s">
        <v>7578</v>
      </c>
      <c r="K1605" s="1" t="s">
        <v>97</v>
      </c>
      <c r="L1605" s="1" t="s">
        <v>98</v>
      </c>
      <c r="M1605" s="1" t="s">
        <v>99</v>
      </c>
      <c r="N1605" s="1" t="s">
        <v>46</v>
      </c>
      <c r="O1605" s="1" t="s">
        <v>56</v>
      </c>
      <c r="P1605" s="1" t="s">
        <v>1133</v>
      </c>
      <c r="Q1605" s="1" t="s">
        <v>784</v>
      </c>
      <c r="R1605" s="1" t="s">
        <v>6918</v>
      </c>
      <c r="S1605" s="1" t="str">
        <f t="shared" si="51"/>
        <v>CARREON CALATAYUD, JUAN PABLO</v>
      </c>
      <c r="T1605" s="1" t="s">
        <v>482</v>
      </c>
      <c r="U1605" s="1" t="s">
        <v>39</v>
      </c>
      <c r="V1605" s="1" t="s">
        <v>52</v>
      </c>
      <c r="W1605" s="1" t="s">
        <v>7579</v>
      </c>
      <c r="X1605" s="3">
        <v>20632</v>
      </c>
      <c r="Y1605" s="1" t="s">
        <v>7580</v>
      </c>
      <c r="AB1605" s="1" t="s">
        <v>41</v>
      </c>
      <c r="AC1605" s="1" t="s">
        <v>102</v>
      </c>
      <c r="AD1605" s="1" t="s">
        <v>43</v>
      </c>
    </row>
    <row r="1606" spans="1:30" x14ac:dyDescent="0.2">
      <c r="A1606" s="1" t="str">
        <f t="shared" si="50"/>
        <v>1117114132E8</v>
      </c>
      <c r="B1606" s="1" t="s">
        <v>443</v>
      </c>
      <c r="C1606" s="1" t="s">
        <v>29</v>
      </c>
      <c r="D1606" s="1" t="s">
        <v>30</v>
      </c>
      <c r="E1606" s="1" t="s">
        <v>400</v>
      </c>
      <c r="F1606" s="1" t="s">
        <v>7419</v>
      </c>
      <c r="G1606" s="1" t="s">
        <v>7420</v>
      </c>
      <c r="H1606" s="1" t="s">
        <v>1183</v>
      </c>
      <c r="I1606" s="1" t="s">
        <v>7421</v>
      </c>
      <c r="J1606" s="1" t="s">
        <v>7581</v>
      </c>
      <c r="K1606" s="1" t="s">
        <v>97</v>
      </c>
      <c r="L1606" s="1" t="s">
        <v>98</v>
      </c>
      <c r="M1606" s="1" t="s">
        <v>950</v>
      </c>
      <c r="N1606" s="1" t="s">
        <v>46</v>
      </c>
      <c r="O1606" s="1" t="s">
        <v>7582</v>
      </c>
      <c r="P1606" s="1" t="s">
        <v>188</v>
      </c>
      <c r="Q1606" s="1" t="s">
        <v>114</v>
      </c>
      <c r="R1606" s="1" t="s">
        <v>483</v>
      </c>
      <c r="S1606" s="1" t="str">
        <f t="shared" si="51"/>
        <v>TITO MAMANI, JOSE</v>
      </c>
      <c r="T1606" s="1" t="s">
        <v>185</v>
      </c>
      <c r="U1606" s="1" t="s">
        <v>39</v>
      </c>
      <c r="V1606" s="1" t="s">
        <v>52</v>
      </c>
      <c r="W1606" s="1" t="s">
        <v>7583</v>
      </c>
      <c r="X1606" s="3">
        <v>23815</v>
      </c>
      <c r="Y1606" s="1" t="s">
        <v>7584</v>
      </c>
      <c r="AB1606" s="1" t="s">
        <v>41</v>
      </c>
      <c r="AC1606" s="1" t="s">
        <v>102</v>
      </c>
      <c r="AD1606" s="1" t="s">
        <v>43</v>
      </c>
    </row>
    <row r="1607" spans="1:30" x14ac:dyDescent="0.2">
      <c r="A1607" s="1" t="str">
        <f t="shared" si="50"/>
        <v>1161114421E8</v>
      </c>
      <c r="B1607" s="1" t="s">
        <v>443</v>
      </c>
      <c r="C1607" s="1" t="s">
        <v>29</v>
      </c>
      <c r="D1607" s="1" t="s">
        <v>30</v>
      </c>
      <c r="E1607" s="1" t="s">
        <v>400</v>
      </c>
      <c r="F1607" s="1" t="s">
        <v>7419</v>
      </c>
      <c r="G1607" s="1" t="s">
        <v>7420</v>
      </c>
      <c r="H1607" s="1" t="s">
        <v>1183</v>
      </c>
      <c r="I1607" s="1" t="s">
        <v>7421</v>
      </c>
      <c r="J1607" s="1" t="s">
        <v>7585</v>
      </c>
      <c r="K1607" s="1" t="s">
        <v>97</v>
      </c>
      <c r="L1607" s="1" t="s">
        <v>98</v>
      </c>
      <c r="M1607" s="1" t="s">
        <v>99</v>
      </c>
      <c r="N1607" s="1" t="s">
        <v>46</v>
      </c>
      <c r="O1607" s="1" t="s">
        <v>7586</v>
      </c>
      <c r="P1607" s="1" t="s">
        <v>209</v>
      </c>
      <c r="Q1607" s="1" t="s">
        <v>7587</v>
      </c>
      <c r="R1607" s="1" t="s">
        <v>1104</v>
      </c>
      <c r="S1607" s="1" t="str">
        <f t="shared" si="51"/>
        <v>TEJADA QUISPETUPA, GREGORIO</v>
      </c>
      <c r="T1607" s="1" t="s">
        <v>109</v>
      </c>
      <c r="U1607" s="1" t="s">
        <v>39</v>
      </c>
      <c r="V1607" s="1" t="s">
        <v>52</v>
      </c>
      <c r="W1607" s="1" t="s">
        <v>7588</v>
      </c>
      <c r="X1607" s="3">
        <v>26004</v>
      </c>
      <c r="Y1607" s="1" t="s">
        <v>7589</v>
      </c>
      <c r="Z1607" s="3">
        <v>42736</v>
      </c>
      <c r="AB1607" s="1" t="s">
        <v>41</v>
      </c>
      <c r="AC1607" s="1" t="s">
        <v>102</v>
      </c>
      <c r="AD1607" s="1" t="s">
        <v>43</v>
      </c>
    </row>
    <row r="1608" spans="1:30" x14ac:dyDescent="0.2">
      <c r="A1608" s="1" t="str">
        <f t="shared" si="50"/>
        <v>21C000113712</v>
      </c>
      <c r="B1608" s="1" t="s">
        <v>443</v>
      </c>
      <c r="C1608" s="1" t="s">
        <v>29</v>
      </c>
      <c r="D1608" s="1" t="s">
        <v>30</v>
      </c>
      <c r="E1608" s="1" t="s">
        <v>400</v>
      </c>
      <c r="F1608" s="1" t="s">
        <v>7419</v>
      </c>
      <c r="G1608" s="1" t="s">
        <v>7420</v>
      </c>
      <c r="H1608" s="1" t="s">
        <v>1183</v>
      </c>
      <c r="I1608" s="1" t="s">
        <v>7421</v>
      </c>
      <c r="J1608" s="1" t="s">
        <v>7590</v>
      </c>
      <c r="K1608" s="1" t="s">
        <v>846</v>
      </c>
      <c r="L1608" s="1" t="s">
        <v>3586</v>
      </c>
      <c r="M1608" s="1" t="s">
        <v>3587</v>
      </c>
      <c r="N1608" s="1" t="s">
        <v>66</v>
      </c>
      <c r="O1608" s="1" t="s">
        <v>847</v>
      </c>
      <c r="P1608" s="1" t="s">
        <v>82</v>
      </c>
      <c r="Q1608" s="1" t="s">
        <v>134</v>
      </c>
      <c r="R1608" s="1" t="s">
        <v>5501</v>
      </c>
      <c r="S1608" s="1" t="str">
        <f t="shared" si="51"/>
        <v>QUISPE FLORES, TEODOCIA</v>
      </c>
      <c r="T1608" s="1" t="s">
        <v>849</v>
      </c>
      <c r="U1608" s="1" t="s">
        <v>850</v>
      </c>
      <c r="V1608" s="1" t="s">
        <v>52</v>
      </c>
      <c r="W1608" s="1" t="s">
        <v>276</v>
      </c>
      <c r="X1608" s="3">
        <v>24256</v>
      </c>
      <c r="Y1608" s="1" t="s">
        <v>7591</v>
      </c>
      <c r="Z1608" s="3">
        <v>42736</v>
      </c>
      <c r="AA1608" s="3">
        <v>42855</v>
      </c>
      <c r="AB1608" s="1" t="s">
        <v>852</v>
      </c>
      <c r="AC1608" s="1" t="s">
        <v>853</v>
      </c>
      <c r="AD1608" s="1" t="s">
        <v>43</v>
      </c>
    </row>
    <row r="1609" spans="1:30" x14ac:dyDescent="0.2">
      <c r="A1609" s="1" t="str">
        <f t="shared" si="50"/>
        <v>21C000113715</v>
      </c>
      <c r="B1609" s="1" t="s">
        <v>443</v>
      </c>
      <c r="C1609" s="1" t="s">
        <v>29</v>
      </c>
      <c r="D1609" s="1" t="s">
        <v>30</v>
      </c>
      <c r="E1609" s="1" t="s">
        <v>400</v>
      </c>
      <c r="F1609" s="1" t="s">
        <v>7419</v>
      </c>
      <c r="G1609" s="1" t="s">
        <v>7420</v>
      </c>
      <c r="H1609" s="1" t="s">
        <v>1183</v>
      </c>
      <c r="I1609" s="1" t="s">
        <v>7421</v>
      </c>
      <c r="J1609" s="1" t="s">
        <v>7592</v>
      </c>
      <c r="K1609" s="1" t="s">
        <v>846</v>
      </c>
      <c r="L1609" s="1" t="s">
        <v>3586</v>
      </c>
      <c r="M1609" s="1" t="s">
        <v>3587</v>
      </c>
      <c r="N1609" s="1" t="s">
        <v>66</v>
      </c>
      <c r="O1609" s="1" t="s">
        <v>847</v>
      </c>
      <c r="P1609" s="1" t="s">
        <v>114</v>
      </c>
      <c r="Q1609" s="1" t="s">
        <v>271</v>
      </c>
      <c r="R1609" s="1" t="s">
        <v>1059</v>
      </c>
      <c r="S1609" s="1" t="str">
        <f t="shared" si="51"/>
        <v>MAMANI PUMA, JULIO CESAR</v>
      </c>
      <c r="T1609" s="1" t="s">
        <v>849</v>
      </c>
      <c r="U1609" s="1" t="s">
        <v>850</v>
      </c>
      <c r="V1609" s="1" t="s">
        <v>52</v>
      </c>
      <c r="W1609" s="1" t="s">
        <v>276</v>
      </c>
      <c r="X1609" s="3">
        <v>30842</v>
      </c>
      <c r="Y1609" s="1" t="s">
        <v>7593</v>
      </c>
      <c r="Z1609" s="3">
        <v>42736</v>
      </c>
      <c r="AA1609" s="3">
        <v>42855</v>
      </c>
      <c r="AB1609" s="1" t="s">
        <v>852</v>
      </c>
      <c r="AC1609" s="1" t="s">
        <v>853</v>
      </c>
      <c r="AD1609" s="1" t="s">
        <v>43</v>
      </c>
    </row>
    <row r="1610" spans="1:30" x14ac:dyDescent="0.2">
      <c r="A1610" s="1" t="str">
        <f t="shared" si="50"/>
        <v>21C000113726</v>
      </c>
      <c r="B1610" s="1" t="s">
        <v>443</v>
      </c>
      <c r="C1610" s="1" t="s">
        <v>29</v>
      </c>
      <c r="D1610" s="1" t="s">
        <v>30</v>
      </c>
      <c r="E1610" s="1" t="s">
        <v>400</v>
      </c>
      <c r="F1610" s="1" t="s">
        <v>7419</v>
      </c>
      <c r="G1610" s="1" t="s">
        <v>7420</v>
      </c>
      <c r="H1610" s="1" t="s">
        <v>1183</v>
      </c>
      <c r="I1610" s="1" t="s">
        <v>7421</v>
      </c>
      <c r="J1610" s="1" t="s">
        <v>7594</v>
      </c>
      <c r="K1610" s="1" t="s">
        <v>846</v>
      </c>
      <c r="L1610" s="1" t="s">
        <v>3586</v>
      </c>
      <c r="M1610" s="1" t="s">
        <v>3591</v>
      </c>
      <c r="N1610" s="1" t="s">
        <v>66</v>
      </c>
      <c r="O1610" s="1" t="s">
        <v>847</v>
      </c>
      <c r="P1610" s="1" t="s">
        <v>320</v>
      </c>
      <c r="Q1610" s="1" t="s">
        <v>320</v>
      </c>
      <c r="R1610" s="1" t="s">
        <v>7595</v>
      </c>
      <c r="S1610" s="1" t="str">
        <f t="shared" si="51"/>
        <v>AGUILAR AGUILAR, RENAN</v>
      </c>
      <c r="T1610" s="1" t="s">
        <v>849</v>
      </c>
      <c r="U1610" s="1" t="s">
        <v>850</v>
      </c>
      <c r="V1610" s="1" t="s">
        <v>52</v>
      </c>
      <c r="W1610" s="1" t="s">
        <v>276</v>
      </c>
      <c r="X1610" s="3">
        <v>27785</v>
      </c>
      <c r="Y1610" s="1" t="s">
        <v>7596</v>
      </c>
      <c r="Z1610" s="3">
        <v>42736</v>
      </c>
      <c r="AA1610" s="3">
        <v>42855</v>
      </c>
      <c r="AB1610" s="1" t="s">
        <v>852</v>
      </c>
      <c r="AC1610" s="1" t="s">
        <v>853</v>
      </c>
      <c r="AD1610" s="1" t="s">
        <v>43</v>
      </c>
    </row>
    <row r="1611" spans="1:30" x14ac:dyDescent="0.2">
      <c r="A1611" s="1" t="str">
        <f t="shared" si="50"/>
        <v>21C000113751</v>
      </c>
      <c r="B1611" s="1" t="s">
        <v>443</v>
      </c>
      <c r="C1611" s="1" t="s">
        <v>29</v>
      </c>
      <c r="D1611" s="1" t="s">
        <v>30</v>
      </c>
      <c r="E1611" s="1" t="s">
        <v>400</v>
      </c>
      <c r="F1611" s="1" t="s">
        <v>7419</v>
      </c>
      <c r="G1611" s="1" t="s">
        <v>7420</v>
      </c>
      <c r="H1611" s="1" t="s">
        <v>1183</v>
      </c>
      <c r="I1611" s="1" t="s">
        <v>7421</v>
      </c>
      <c r="J1611" s="1" t="s">
        <v>7597</v>
      </c>
      <c r="K1611" s="1" t="s">
        <v>846</v>
      </c>
      <c r="L1611" s="1" t="s">
        <v>3586</v>
      </c>
      <c r="M1611" s="1" t="s">
        <v>3600</v>
      </c>
      <c r="N1611" s="1" t="s">
        <v>66</v>
      </c>
      <c r="O1611" s="1" t="s">
        <v>847</v>
      </c>
      <c r="P1611" s="1" t="s">
        <v>130</v>
      </c>
      <c r="Q1611" s="1" t="s">
        <v>261</v>
      </c>
      <c r="R1611" s="1" t="s">
        <v>7598</v>
      </c>
      <c r="S1611" s="1" t="str">
        <f t="shared" si="51"/>
        <v>TORRES VALERIANO, DIENE ROXANA</v>
      </c>
      <c r="T1611" s="1" t="s">
        <v>849</v>
      </c>
      <c r="U1611" s="1" t="s">
        <v>850</v>
      </c>
      <c r="V1611" s="1" t="s">
        <v>52</v>
      </c>
      <c r="W1611" s="1" t="s">
        <v>276</v>
      </c>
      <c r="X1611" s="3">
        <v>31303</v>
      </c>
      <c r="Y1611" s="1" t="s">
        <v>7599</v>
      </c>
      <c r="Z1611" s="3">
        <v>42736</v>
      </c>
      <c r="AA1611" s="3">
        <v>42855</v>
      </c>
      <c r="AB1611" s="1" t="s">
        <v>852</v>
      </c>
      <c r="AC1611" s="1" t="s">
        <v>853</v>
      </c>
      <c r="AD1611" s="1" t="s">
        <v>43</v>
      </c>
    </row>
    <row r="1612" spans="1:30" x14ac:dyDescent="0.2">
      <c r="A1612" s="1" t="str">
        <f t="shared" si="50"/>
        <v>21C000113774</v>
      </c>
      <c r="B1612" s="1" t="s">
        <v>443</v>
      </c>
      <c r="C1612" s="1" t="s">
        <v>29</v>
      </c>
      <c r="D1612" s="1" t="s">
        <v>30</v>
      </c>
      <c r="E1612" s="1" t="s">
        <v>400</v>
      </c>
      <c r="F1612" s="1" t="s">
        <v>7419</v>
      </c>
      <c r="G1612" s="1" t="s">
        <v>7420</v>
      </c>
      <c r="H1612" s="1" t="s">
        <v>1183</v>
      </c>
      <c r="I1612" s="1" t="s">
        <v>7421</v>
      </c>
      <c r="J1612" s="1" t="s">
        <v>7600</v>
      </c>
      <c r="K1612" s="1" t="s">
        <v>846</v>
      </c>
      <c r="L1612" s="1" t="s">
        <v>3586</v>
      </c>
      <c r="M1612" s="1" t="s">
        <v>5435</v>
      </c>
      <c r="N1612" s="1" t="s">
        <v>66</v>
      </c>
      <c r="O1612" s="1" t="s">
        <v>847</v>
      </c>
      <c r="P1612" s="1" t="s">
        <v>5219</v>
      </c>
      <c r="Q1612" s="1" t="s">
        <v>203</v>
      </c>
      <c r="R1612" s="1" t="s">
        <v>831</v>
      </c>
      <c r="S1612" s="1" t="str">
        <f t="shared" si="51"/>
        <v>ESTEVA APAZA, MAGALY</v>
      </c>
      <c r="T1612" s="1" t="s">
        <v>849</v>
      </c>
      <c r="U1612" s="1" t="s">
        <v>850</v>
      </c>
      <c r="V1612" s="1" t="s">
        <v>52</v>
      </c>
      <c r="W1612" s="1" t="s">
        <v>276</v>
      </c>
      <c r="X1612" s="3">
        <v>32130</v>
      </c>
      <c r="Y1612" s="1" t="s">
        <v>7601</v>
      </c>
      <c r="Z1612" s="3">
        <v>42795</v>
      </c>
      <c r="AA1612" s="3">
        <v>42886</v>
      </c>
      <c r="AB1612" s="1" t="s">
        <v>852</v>
      </c>
      <c r="AC1612" s="1" t="s">
        <v>853</v>
      </c>
      <c r="AD1612" s="1" t="s">
        <v>43</v>
      </c>
    </row>
    <row r="1613" spans="1:30" x14ac:dyDescent="0.2">
      <c r="A1613" s="1" t="str">
        <f t="shared" si="50"/>
        <v>21C000113784</v>
      </c>
      <c r="B1613" s="1" t="s">
        <v>443</v>
      </c>
      <c r="C1613" s="1" t="s">
        <v>29</v>
      </c>
      <c r="D1613" s="1" t="s">
        <v>30</v>
      </c>
      <c r="E1613" s="1" t="s">
        <v>400</v>
      </c>
      <c r="F1613" s="1" t="s">
        <v>7419</v>
      </c>
      <c r="G1613" s="1" t="s">
        <v>7420</v>
      </c>
      <c r="H1613" s="1" t="s">
        <v>1183</v>
      </c>
      <c r="I1613" s="1" t="s">
        <v>7421</v>
      </c>
      <c r="J1613" s="1" t="s">
        <v>7602</v>
      </c>
      <c r="K1613" s="1" t="s">
        <v>846</v>
      </c>
      <c r="L1613" s="1" t="s">
        <v>3586</v>
      </c>
      <c r="M1613" s="1" t="s">
        <v>6207</v>
      </c>
      <c r="N1613" s="1" t="s">
        <v>66</v>
      </c>
      <c r="O1613" s="1" t="s">
        <v>847</v>
      </c>
      <c r="P1613" s="1" t="s">
        <v>121</v>
      </c>
      <c r="Q1613" s="1" t="s">
        <v>388</v>
      </c>
      <c r="R1613" s="1" t="s">
        <v>836</v>
      </c>
      <c r="S1613" s="1" t="str">
        <f t="shared" si="51"/>
        <v>PAREDES QUISOCALA, MARIA TERESA</v>
      </c>
      <c r="T1613" s="1" t="s">
        <v>849</v>
      </c>
      <c r="U1613" s="1" t="s">
        <v>850</v>
      </c>
      <c r="V1613" s="1" t="s">
        <v>52</v>
      </c>
      <c r="W1613" s="1" t="s">
        <v>276</v>
      </c>
      <c r="X1613" s="3">
        <v>26538</v>
      </c>
      <c r="Y1613" s="1" t="s">
        <v>7603</v>
      </c>
      <c r="Z1613" s="3">
        <v>42736</v>
      </c>
      <c r="AA1613" s="3">
        <v>42855</v>
      </c>
      <c r="AB1613" s="1" t="s">
        <v>852</v>
      </c>
      <c r="AC1613" s="1" t="s">
        <v>853</v>
      </c>
      <c r="AD1613" s="1" t="s">
        <v>43</v>
      </c>
    </row>
    <row r="1614" spans="1:30" x14ac:dyDescent="0.2">
      <c r="A1614" s="1" t="str">
        <f t="shared" si="50"/>
        <v>21C000113805</v>
      </c>
      <c r="B1614" s="1" t="s">
        <v>443</v>
      </c>
      <c r="C1614" s="1" t="s">
        <v>29</v>
      </c>
      <c r="D1614" s="1" t="s">
        <v>30</v>
      </c>
      <c r="E1614" s="1" t="s">
        <v>400</v>
      </c>
      <c r="F1614" s="1" t="s">
        <v>7419</v>
      </c>
      <c r="G1614" s="1" t="s">
        <v>7420</v>
      </c>
      <c r="H1614" s="1" t="s">
        <v>1183</v>
      </c>
      <c r="I1614" s="1" t="s">
        <v>7421</v>
      </c>
      <c r="J1614" s="1" t="s">
        <v>7604</v>
      </c>
      <c r="K1614" s="1" t="s">
        <v>846</v>
      </c>
      <c r="L1614" s="1" t="s">
        <v>3586</v>
      </c>
      <c r="M1614" s="1" t="s">
        <v>3607</v>
      </c>
      <c r="N1614" s="1" t="s">
        <v>66</v>
      </c>
      <c r="O1614" s="1" t="s">
        <v>847</v>
      </c>
      <c r="P1614" s="1" t="s">
        <v>81</v>
      </c>
      <c r="Q1614" s="1" t="s">
        <v>82</v>
      </c>
      <c r="R1614" s="1" t="s">
        <v>7605</v>
      </c>
      <c r="S1614" s="1" t="str">
        <f t="shared" si="51"/>
        <v>HUANCA QUISPE, WALTER FREDY</v>
      </c>
      <c r="T1614" s="1" t="s">
        <v>849</v>
      </c>
      <c r="U1614" s="1" t="s">
        <v>850</v>
      </c>
      <c r="V1614" s="1" t="s">
        <v>52</v>
      </c>
      <c r="W1614" s="1" t="s">
        <v>276</v>
      </c>
      <c r="X1614" s="3">
        <v>26647</v>
      </c>
      <c r="Y1614" s="1" t="s">
        <v>7606</v>
      </c>
      <c r="Z1614" s="3">
        <v>42736</v>
      </c>
      <c r="AA1614" s="3">
        <v>42855</v>
      </c>
      <c r="AB1614" s="1" t="s">
        <v>852</v>
      </c>
      <c r="AC1614" s="1" t="s">
        <v>853</v>
      </c>
      <c r="AD1614" s="1" t="s">
        <v>43</v>
      </c>
    </row>
    <row r="1615" spans="1:30" x14ac:dyDescent="0.2">
      <c r="A1615" s="1" t="str">
        <f t="shared" si="50"/>
        <v>21C000113826</v>
      </c>
      <c r="B1615" s="1" t="s">
        <v>443</v>
      </c>
      <c r="C1615" s="1" t="s">
        <v>29</v>
      </c>
      <c r="D1615" s="1" t="s">
        <v>30</v>
      </c>
      <c r="E1615" s="1" t="s">
        <v>400</v>
      </c>
      <c r="F1615" s="1" t="s">
        <v>7419</v>
      </c>
      <c r="G1615" s="1" t="s">
        <v>7420</v>
      </c>
      <c r="H1615" s="1" t="s">
        <v>1183</v>
      </c>
      <c r="I1615" s="1" t="s">
        <v>7421</v>
      </c>
      <c r="J1615" s="1" t="s">
        <v>7607</v>
      </c>
      <c r="K1615" s="1" t="s">
        <v>846</v>
      </c>
      <c r="L1615" s="1" t="s">
        <v>3586</v>
      </c>
      <c r="M1615" s="1" t="s">
        <v>3607</v>
      </c>
      <c r="N1615" s="1" t="s">
        <v>66</v>
      </c>
      <c r="O1615" s="1" t="s">
        <v>847</v>
      </c>
      <c r="P1615" s="1" t="s">
        <v>82</v>
      </c>
      <c r="Q1615" s="1" t="s">
        <v>594</v>
      </c>
      <c r="R1615" s="1" t="s">
        <v>664</v>
      </c>
      <c r="S1615" s="1" t="str">
        <f t="shared" si="51"/>
        <v>QUISPE JUAREZ, DAVID</v>
      </c>
      <c r="T1615" s="1" t="s">
        <v>849</v>
      </c>
      <c r="U1615" s="1" t="s">
        <v>850</v>
      </c>
      <c r="V1615" s="1" t="s">
        <v>52</v>
      </c>
      <c r="W1615" s="1" t="s">
        <v>276</v>
      </c>
      <c r="X1615" s="3">
        <v>26866</v>
      </c>
      <c r="Y1615" s="1" t="s">
        <v>7608</v>
      </c>
      <c r="Z1615" s="3">
        <v>42736</v>
      </c>
      <c r="AA1615" s="3">
        <v>42855</v>
      </c>
      <c r="AB1615" s="1" t="s">
        <v>852</v>
      </c>
      <c r="AC1615" s="1" t="s">
        <v>853</v>
      </c>
      <c r="AD1615" s="1" t="s">
        <v>43</v>
      </c>
    </row>
    <row r="1616" spans="1:30" x14ac:dyDescent="0.2">
      <c r="A1616" s="1" t="str">
        <f t="shared" si="50"/>
        <v>21C000113847</v>
      </c>
      <c r="B1616" s="1" t="s">
        <v>443</v>
      </c>
      <c r="C1616" s="1" t="s">
        <v>29</v>
      </c>
      <c r="D1616" s="1" t="s">
        <v>30</v>
      </c>
      <c r="E1616" s="1" t="s">
        <v>400</v>
      </c>
      <c r="F1616" s="1" t="s">
        <v>7419</v>
      </c>
      <c r="G1616" s="1" t="s">
        <v>7420</v>
      </c>
      <c r="H1616" s="1" t="s">
        <v>1183</v>
      </c>
      <c r="I1616" s="1" t="s">
        <v>7421</v>
      </c>
      <c r="J1616" s="1" t="s">
        <v>7609</v>
      </c>
      <c r="K1616" s="1" t="s">
        <v>846</v>
      </c>
      <c r="L1616" s="1" t="s">
        <v>3586</v>
      </c>
      <c r="M1616" s="1" t="s">
        <v>3607</v>
      </c>
      <c r="N1616" s="1" t="s">
        <v>66</v>
      </c>
      <c r="O1616" s="1" t="s">
        <v>847</v>
      </c>
      <c r="P1616" s="1" t="s">
        <v>794</v>
      </c>
      <c r="Q1616" s="1" t="s">
        <v>5047</v>
      </c>
      <c r="R1616" s="1" t="s">
        <v>7610</v>
      </c>
      <c r="S1616" s="1" t="str">
        <f t="shared" si="51"/>
        <v>ALMONTE BONIFAZ, RIGOBERTO ANTONIO</v>
      </c>
      <c r="T1616" s="1" t="s">
        <v>849</v>
      </c>
      <c r="U1616" s="1" t="s">
        <v>850</v>
      </c>
      <c r="V1616" s="1" t="s">
        <v>52</v>
      </c>
      <c r="W1616" s="1" t="s">
        <v>276</v>
      </c>
      <c r="X1616" s="3">
        <v>27215</v>
      </c>
      <c r="Y1616" s="1" t="s">
        <v>7611</v>
      </c>
      <c r="Z1616" s="3">
        <v>42736</v>
      </c>
      <c r="AA1616" s="3">
        <v>42855</v>
      </c>
      <c r="AB1616" s="1" t="s">
        <v>852</v>
      </c>
      <c r="AC1616" s="1" t="s">
        <v>853</v>
      </c>
      <c r="AD1616" s="1" t="s">
        <v>43</v>
      </c>
    </row>
    <row r="1617" spans="1:30" x14ac:dyDescent="0.2">
      <c r="A1617" s="1" t="str">
        <f t="shared" si="50"/>
        <v>1119114112E0</v>
      </c>
      <c r="B1617" s="1" t="s">
        <v>443</v>
      </c>
      <c r="C1617" s="1" t="s">
        <v>29</v>
      </c>
      <c r="D1617" s="1" t="s">
        <v>30</v>
      </c>
      <c r="E1617" s="1" t="s">
        <v>400</v>
      </c>
      <c r="F1617" s="1" t="s">
        <v>7612</v>
      </c>
      <c r="G1617" s="1" t="s">
        <v>7613</v>
      </c>
      <c r="H1617" s="1" t="s">
        <v>1183</v>
      </c>
      <c r="I1617" s="1" t="s">
        <v>7614</v>
      </c>
      <c r="J1617" s="1" t="s">
        <v>7615</v>
      </c>
      <c r="K1617" s="1" t="s">
        <v>32</v>
      </c>
      <c r="L1617" s="1" t="s">
        <v>33</v>
      </c>
      <c r="M1617" s="1" t="s">
        <v>34</v>
      </c>
      <c r="N1617" s="1" t="s">
        <v>35</v>
      </c>
      <c r="O1617" s="1" t="s">
        <v>7616</v>
      </c>
      <c r="P1617" s="1" t="s">
        <v>248</v>
      </c>
      <c r="Q1617" s="1" t="s">
        <v>498</v>
      </c>
      <c r="R1617" s="1" t="s">
        <v>7617</v>
      </c>
      <c r="S1617" s="1" t="str">
        <f t="shared" si="51"/>
        <v>TICONA LIMA, ABRAHAM ROBERTO</v>
      </c>
      <c r="T1617" s="1" t="s">
        <v>38</v>
      </c>
      <c r="U1617" s="1" t="s">
        <v>39</v>
      </c>
      <c r="V1617" s="1" t="s">
        <v>112</v>
      </c>
      <c r="W1617" s="1" t="s">
        <v>7618</v>
      </c>
      <c r="X1617" s="3">
        <v>24913</v>
      </c>
      <c r="Y1617" s="1" t="s">
        <v>7619</v>
      </c>
      <c r="Z1617" s="3">
        <v>42064</v>
      </c>
      <c r="AA1617" s="3">
        <v>43524</v>
      </c>
      <c r="AB1617" s="1" t="s">
        <v>41</v>
      </c>
      <c r="AC1617" s="1" t="s">
        <v>42</v>
      </c>
      <c r="AD1617" s="1" t="s">
        <v>43</v>
      </c>
    </row>
    <row r="1618" spans="1:30" x14ac:dyDescent="0.2">
      <c r="A1618" s="1" t="str">
        <f t="shared" si="50"/>
        <v>1119114112E2</v>
      </c>
      <c r="B1618" s="1" t="s">
        <v>443</v>
      </c>
      <c r="C1618" s="1" t="s">
        <v>29</v>
      </c>
      <c r="D1618" s="1" t="s">
        <v>30</v>
      </c>
      <c r="E1618" s="1" t="s">
        <v>400</v>
      </c>
      <c r="F1618" s="1" t="s">
        <v>7612</v>
      </c>
      <c r="G1618" s="1" t="s">
        <v>7613</v>
      </c>
      <c r="H1618" s="1" t="s">
        <v>1183</v>
      </c>
      <c r="I1618" s="1" t="s">
        <v>7614</v>
      </c>
      <c r="J1618" s="1" t="s">
        <v>7620</v>
      </c>
      <c r="K1618" s="1" t="s">
        <v>32</v>
      </c>
      <c r="L1618" s="1" t="s">
        <v>32</v>
      </c>
      <c r="M1618" s="1" t="s">
        <v>45</v>
      </c>
      <c r="N1618" s="1" t="s">
        <v>46</v>
      </c>
      <c r="O1618" s="1" t="s">
        <v>7621</v>
      </c>
      <c r="P1618" s="1" t="s">
        <v>383</v>
      </c>
      <c r="Q1618" s="1" t="s">
        <v>143</v>
      </c>
      <c r="R1618" s="1" t="s">
        <v>918</v>
      </c>
      <c r="S1618" s="1" t="str">
        <f t="shared" si="51"/>
        <v>LUJAN COILA, MARIO</v>
      </c>
      <c r="T1618" s="1" t="s">
        <v>69</v>
      </c>
      <c r="U1618" s="1" t="s">
        <v>51</v>
      </c>
      <c r="V1618" s="1" t="s">
        <v>52</v>
      </c>
      <c r="W1618" s="1" t="s">
        <v>7622</v>
      </c>
      <c r="X1618" s="3">
        <v>23507</v>
      </c>
      <c r="Y1618" s="1" t="s">
        <v>7623</v>
      </c>
      <c r="AB1618" s="1" t="s">
        <v>41</v>
      </c>
      <c r="AC1618" s="1" t="s">
        <v>42</v>
      </c>
      <c r="AD1618" s="1" t="s">
        <v>43</v>
      </c>
    </row>
    <row r="1619" spans="1:30" x14ac:dyDescent="0.2">
      <c r="A1619" s="1" t="str">
        <f t="shared" si="50"/>
        <v>1119114112E3</v>
      </c>
      <c r="B1619" s="1" t="s">
        <v>443</v>
      </c>
      <c r="C1619" s="1" t="s">
        <v>29</v>
      </c>
      <c r="D1619" s="1" t="s">
        <v>30</v>
      </c>
      <c r="E1619" s="1" t="s">
        <v>400</v>
      </c>
      <c r="F1619" s="1" t="s">
        <v>7612</v>
      </c>
      <c r="G1619" s="1" t="s">
        <v>7613</v>
      </c>
      <c r="H1619" s="1" t="s">
        <v>1183</v>
      </c>
      <c r="I1619" s="1" t="s">
        <v>7614</v>
      </c>
      <c r="J1619" s="1" t="s">
        <v>7624</v>
      </c>
      <c r="K1619" s="1" t="s">
        <v>32</v>
      </c>
      <c r="L1619" s="1" t="s">
        <v>32</v>
      </c>
      <c r="M1619" s="1" t="s">
        <v>45</v>
      </c>
      <c r="N1619" s="1" t="s">
        <v>46</v>
      </c>
      <c r="O1619" s="1" t="s">
        <v>56</v>
      </c>
      <c r="P1619" s="1" t="s">
        <v>203</v>
      </c>
      <c r="Q1619" s="1" t="s">
        <v>114</v>
      </c>
      <c r="R1619" s="1" t="s">
        <v>329</v>
      </c>
      <c r="S1619" s="1" t="str">
        <f t="shared" si="51"/>
        <v>APAZA MAMANI, BALTAZAR</v>
      </c>
      <c r="T1619" s="1" t="s">
        <v>55</v>
      </c>
      <c r="U1619" s="1" t="s">
        <v>51</v>
      </c>
      <c r="V1619" s="1" t="s">
        <v>52</v>
      </c>
      <c r="W1619" s="1" t="s">
        <v>7625</v>
      </c>
      <c r="X1619" s="3">
        <v>23748</v>
      </c>
      <c r="Y1619" s="1" t="s">
        <v>7626</v>
      </c>
      <c r="AB1619" s="1" t="s">
        <v>41</v>
      </c>
      <c r="AC1619" s="1" t="s">
        <v>42</v>
      </c>
      <c r="AD1619" s="1" t="s">
        <v>43</v>
      </c>
    </row>
    <row r="1620" spans="1:30" x14ac:dyDescent="0.2">
      <c r="A1620" s="1" t="str">
        <f t="shared" si="50"/>
        <v>1119114112E5</v>
      </c>
      <c r="B1620" s="1" t="s">
        <v>443</v>
      </c>
      <c r="C1620" s="1" t="s">
        <v>29</v>
      </c>
      <c r="D1620" s="1" t="s">
        <v>30</v>
      </c>
      <c r="E1620" s="1" t="s">
        <v>400</v>
      </c>
      <c r="F1620" s="1" t="s">
        <v>7612</v>
      </c>
      <c r="G1620" s="1" t="s">
        <v>7613</v>
      </c>
      <c r="H1620" s="1" t="s">
        <v>1183</v>
      </c>
      <c r="I1620" s="1" t="s">
        <v>7614</v>
      </c>
      <c r="J1620" s="1" t="s">
        <v>7627</v>
      </c>
      <c r="K1620" s="1" t="s">
        <v>32</v>
      </c>
      <c r="L1620" s="1" t="s">
        <v>32</v>
      </c>
      <c r="M1620" s="1" t="s">
        <v>45</v>
      </c>
      <c r="N1620" s="1" t="s">
        <v>46</v>
      </c>
      <c r="O1620" s="1" t="s">
        <v>56</v>
      </c>
      <c r="P1620" s="1" t="s">
        <v>7000</v>
      </c>
      <c r="Q1620" s="1" t="s">
        <v>114</v>
      </c>
      <c r="R1620" s="1" t="s">
        <v>733</v>
      </c>
      <c r="S1620" s="1" t="str">
        <f t="shared" si="51"/>
        <v>CAYRA MAMANI, SERGIO</v>
      </c>
      <c r="T1620" s="1" t="s">
        <v>55</v>
      </c>
      <c r="U1620" s="1" t="s">
        <v>51</v>
      </c>
      <c r="V1620" s="1" t="s">
        <v>52</v>
      </c>
      <c r="W1620" s="1" t="s">
        <v>7628</v>
      </c>
      <c r="X1620" s="3">
        <v>23064</v>
      </c>
      <c r="Y1620" s="1" t="s">
        <v>7629</v>
      </c>
      <c r="AB1620" s="1" t="s">
        <v>41</v>
      </c>
      <c r="AC1620" s="1" t="s">
        <v>42</v>
      </c>
      <c r="AD1620" s="1" t="s">
        <v>43</v>
      </c>
    </row>
    <row r="1621" spans="1:30" x14ac:dyDescent="0.2">
      <c r="A1621" s="1" t="str">
        <f t="shared" si="50"/>
        <v>1119114112E6</v>
      </c>
      <c r="B1621" s="1" t="s">
        <v>443</v>
      </c>
      <c r="C1621" s="1" t="s">
        <v>29</v>
      </c>
      <c r="D1621" s="1" t="s">
        <v>30</v>
      </c>
      <c r="E1621" s="1" t="s">
        <v>400</v>
      </c>
      <c r="F1621" s="1" t="s">
        <v>7612</v>
      </c>
      <c r="G1621" s="1" t="s">
        <v>7613</v>
      </c>
      <c r="H1621" s="1" t="s">
        <v>1183</v>
      </c>
      <c r="I1621" s="1" t="s">
        <v>7614</v>
      </c>
      <c r="J1621" s="1" t="s">
        <v>7630</v>
      </c>
      <c r="K1621" s="1" t="s">
        <v>32</v>
      </c>
      <c r="L1621" s="1" t="s">
        <v>32</v>
      </c>
      <c r="M1621" s="1" t="s">
        <v>45</v>
      </c>
      <c r="N1621" s="1" t="s">
        <v>46</v>
      </c>
      <c r="O1621" s="1" t="s">
        <v>56</v>
      </c>
      <c r="P1621" s="1" t="s">
        <v>883</v>
      </c>
      <c r="Q1621" s="1" t="s">
        <v>1152</v>
      </c>
      <c r="R1621" s="1" t="s">
        <v>483</v>
      </c>
      <c r="S1621" s="1" t="str">
        <f t="shared" si="51"/>
        <v>CCARI USCAMAYTA, JOSE</v>
      </c>
      <c r="T1621" s="1" t="s">
        <v>50</v>
      </c>
      <c r="U1621" s="1" t="s">
        <v>51</v>
      </c>
      <c r="V1621" s="1" t="s">
        <v>325</v>
      </c>
      <c r="W1621" s="1" t="s">
        <v>7631</v>
      </c>
      <c r="X1621" s="3">
        <v>24696</v>
      </c>
      <c r="Y1621" s="1" t="s">
        <v>7632</v>
      </c>
      <c r="Z1621" s="3">
        <v>42947</v>
      </c>
      <c r="AA1621" s="3">
        <v>43008</v>
      </c>
      <c r="AB1621" s="1" t="s">
        <v>41</v>
      </c>
      <c r="AC1621" s="1" t="s">
        <v>42</v>
      </c>
      <c r="AD1621" s="1" t="s">
        <v>43</v>
      </c>
    </row>
    <row r="1622" spans="1:30" x14ac:dyDescent="0.2">
      <c r="A1622" s="1" t="str">
        <f t="shared" si="50"/>
        <v>1119114112E6</v>
      </c>
      <c r="B1622" s="1" t="s">
        <v>443</v>
      </c>
      <c r="C1622" s="1" t="s">
        <v>29</v>
      </c>
      <c r="D1622" s="1" t="s">
        <v>30</v>
      </c>
      <c r="E1622" s="1" t="s">
        <v>400</v>
      </c>
      <c r="F1622" s="1" t="s">
        <v>7612</v>
      </c>
      <c r="G1622" s="1" t="s">
        <v>7613</v>
      </c>
      <c r="H1622" s="1" t="s">
        <v>1183</v>
      </c>
      <c r="I1622" s="1" t="s">
        <v>7614</v>
      </c>
      <c r="J1622" s="1" t="s">
        <v>7630</v>
      </c>
      <c r="K1622" s="1" t="s">
        <v>32</v>
      </c>
      <c r="L1622" s="1" t="s">
        <v>32</v>
      </c>
      <c r="M1622" s="1" t="s">
        <v>45</v>
      </c>
      <c r="N1622" s="1" t="s">
        <v>66</v>
      </c>
      <c r="O1622" s="1" t="s">
        <v>7633</v>
      </c>
      <c r="P1622" s="1" t="s">
        <v>173</v>
      </c>
      <c r="Q1622" s="1" t="s">
        <v>7634</v>
      </c>
      <c r="R1622" s="1" t="s">
        <v>7635</v>
      </c>
      <c r="S1622" s="1" t="str">
        <f t="shared" si="51"/>
        <v>YUCRA YTO, WALTER HENRY</v>
      </c>
      <c r="T1622" s="1" t="s">
        <v>69</v>
      </c>
      <c r="U1622" s="1" t="s">
        <v>51</v>
      </c>
      <c r="V1622" s="1" t="s">
        <v>52</v>
      </c>
      <c r="W1622" s="1" t="s">
        <v>7636</v>
      </c>
      <c r="X1622" s="3">
        <v>31252</v>
      </c>
      <c r="Y1622" s="1" t="s">
        <v>7637</v>
      </c>
      <c r="Z1622" s="3">
        <v>42947</v>
      </c>
      <c r="AA1622" s="3">
        <v>43008</v>
      </c>
      <c r="AB1622" s="1" t="s">
        <v>324</v>
      </c>
      <c r="AC1622" s="1" t="s">
        <v>71</v>
      </c>
      <c r="AD1622" s="1" t="s">
        <v>43</v>
      </c>
    </row>
    <row r="1623" spans="1:30" x14ac:dyDescent="0.2">
      <c r="A1623" s="1" t="str">
        <f t="shared" si="50"/>
        <v>1119114112E7</v>
      </c>
      <c r="B1623" s="1" t="s">
        <v>443</v>
      </c>
      <c r="C1623" s="1" t="s">
        <v>29</v>
      </c>
      <c r="D1623" s="1" t="s">
        <v>30</v>
      </c>
      <c r="E1623" s="1" t="s">
        <v>400</v>
      </c>
      <c r="F1623" s="1" t="s">
        <v>7612</v>
      </c>
      <c r="G1623" s="1" t="s">
        <v>7613</v>
      </c>
      <c r="H1623" s="1" t="s">
        <v>1183</v>
      </c>
      <c r="I1623" s="1" t="s">
        <v>7614</v>
      </c>
      <c r="J1623" s="1" t="s">
        <v>7638</v>
      </c>
      <c r="K1623" s="1" t="s">
        <v>32</v>
      </c>
      <c r="L1623" s="1" t="s">
        <v>32</v>
      </c>
      <c r="M1623" s="1" t="s">
        <v>45</v>
      </c>
      <c r="N1623" s="1" t="s">
        <v>46</v>
      </c>
      <c r="O1623" s="1" t="s">
        <v>56</v>
      </c>
      <c r="P1623" s="1" t="s">
        <v>530</v>
      </c>
      <c r="Q1623" s="1" t="s">
        <v>183</v>
      </c>
      <c r="R1623" s="1" t="s">
        <v>7639</v>
      </c>
      <c r="S1623" s="1" t="str">
        <f t="shared" si="51"/>
        <v>CENTENO ROJAS, VIDALIO</v>
      </c>
      <c r="T1623" s="1" t="s">
        <v>55</v>
      </c>
      <c r="U1623" s="1" t="s">
        <v>51</v>
      </c>
      <c r="V1623" s="1" t="s">
        <v>52</v>
      </c>
      <c r="W1623" s="1" t="s">
        <v>7640</v>
      </c>
      <c r="X1623" s="3">
        <v>24349</v>
      </c>
      <c r="Y1623" s="1" t="s">
        <v>7641</v>
      </c>
      <c r="AB1623" s="1" t="s">
        <v>41</v>
      </c>
      <c r="AC1623" s="1" t="s">
        <v>42</v>
      </c>
      <c r="AD1623" s="1" t="s">
        <v>43</v>
      </c>
    </row>
    <row r="1624" spans="1:30" x14ac:dyDescent="0.2">
      <c r="A1624" s="1" t="str">
        <f t="shared" si="50"/>
        <v>1119114112E8</v>
      </c>
      <c r="B1624" s="1" t="s">
        <v>443</v>
      </c>
      <c r="C1624" s="1" t="s">
        <v>29</v>
      </c>
      <c r="D1624" s="1" t="s">
        <v>30</v>
      </c>
      <c r="E1624" s="1" t="s">
        <v>400</v>
      </c>
      <c r="F1624" s="1" t="s">
        <v>7612</v>
      </c>
      <c r="G1624" s="1" t="s">
        <v>7613</v>
      </c>
      <c r="H1624" s="1" t="s">
        <v>1183</v>
      </c>
      <c r="I1624" s="1" t="s">
        <v>7614</v>
      </c>
      <c r="J1624" s="1" t="s">
        <v>7642</v>
      </c>
      <c r="K1624" s="1" t="s">
        <v>32</v>
      </c>
      <c r="L1624" s="1" t="s">
        <v>32</v>
      </c>
      <c r="M1624" s="1" t="s">
        <v>45</v>
      </c>
      <c r="N1624" s="1" t="s">
        <v>46</v>
      </c>
      <c r="O1624" s="1" t="s">
        <v>56</v>
      </c>
      <c r="P1624" s="1" t="s">
        <v>83</v>
      </c>
      <c r="Q1624" s="1" t="s">
        <v>220</v>
      </c>
      <c r="R1624" s="1" t="s">
        <v>7643</v>
      </c>
      <c r="S1624" s="1" t="str">
        <f t="shared" si="51"/>
        <v>CONDORI CANO, ETELBULDO</v>
      </c>
      <c r="T1624" s="1" t="s">
        <v>50</v>
      </c>
      <c r="U1624" s="1" t="s">
        <v>51</v>
      </c>
      <c r="V1624" s="1" t="s">
        <v>52</v>
      </c>
      <c r="W1624" s="1" t="s">
        <v>7644</v>
      </c>
      <c r="X1624" s="3">
        <v>23224</v>
      </c>
      <c r="Y1624" s="1" t="s">
        <v>7645</v>
      </c>
      <c r="AB1624" s="1" t="s">
        <v>41</v>
      </c>
      <c r="AC1624" s="1" t="s">
        <v>42</v>
      </c>
      <c r="AD1624" s="1" t="s">
        <v>43</v>
      </c>
    </row>
    <row r="1625" spans="1:30" x14ac:dyDescent="0.2">
      <c r="A1625" s="1" t="str">
        <f t="shared" si="50"/>
        <v>1119114112E9</v>
      </c>
      <c r="B1625" s="1" t="s">
        <v>443</v>
      </c>
      <c r="C1625" s="1" t="s">
        <v>29</v>
      </c>
      <c r="D1625" s="1" t="s">
        <v>30</v>
      </c>
      <c r="E1625" s="1" t="s">
        <v>400</v>
      </c>
      <c r="F1625" s="1" t="s">
        <v>7612</v>
      </c>
      <c r="G1625" s="1" t="s">
        <v>7613</v>
      </c>
      <c r="H1625" s="1" t="s">
        <v>1183</v>
      </c>
      <c r="I1625" s="1" t="s">
        <v>7614</v>
      </c>
      <c r="J1625" s="1" t="s">
        <v>7646</v>
      </c>
      <c r="K1625" s="1" t="s">
        <v>32</v>
      </c>
      <c r="L1625" s="1" t="s">
        <v>32</v>
      </c>
      <c r="M1625" s="1" t="s">
        <v>45</v>
      </c>
      <c r="N1625" s="1" t="s">
        <v>46</v>
      </c>
      <c r="O1625" s="1" t="s">
        <v>7647</v>
      </c>
      <c r="P1625" s="1" t="s">
        <v>7648</v>
      </c>
      <c r="Q1625" s="1" t="s">
        <v>82</v>
      </c>
      <c r="R1625" s="1" t="s">
        <v>7649</v>
      </c>
      <c r="S1625" s="1" t="str">
        <f t="shared" si="51"/>
        <v>HUALLPACHOQUE QUISPE, ELIZA LORENA</v>
      </c>
      <c r="T1625" s="1" t="s">
        <v>55</v>
      </c>
      <c r="U1625" s="1" t="s">
        <v>51</v>
      </c>
      <c r="V1625" s="1" t="s">
        <v>52</v>
      </c>
      <c r="W1625" s="1" t="s">
        <v>7650</v>
      </c>
      <c r="X1625" s="3">
        <v>24488</v>
      </c>
      <c r="Y1625" s="1" t="s">
        <v>7651</v>
      </c>
      <c r="AB1625" s="1" t="s">
        <v>41</v>
      </c>
      <c r="AC1625" s="1" t="s">
        <v>42</v>
      </c>
      <c r="AD1625" s="1" t="s">
        <v>43</v>
      </c>
    </row>
    <row r="1626" spans="1:30" x14ac:dyDescent="0.2">
      <c r="A1626" s="1" t="str">
        <f t="shared" si="50"/>
        <v>1119114122E1</v>
      </c>
      <c r="B1626" s="1" t="s">
        <v>443</v>
      </c>
      <c r="C1626" s="1" t="s">
        <v>29</v>
      </c>
      <c r="D1626" s="1" t="s">
        <v>30</v>
      </c>
      <c r="E1626" s="1" t="s">
        <v>400</v>
      </c>
      <c r="F1626" s="1" t="s">
        <v>7612</v>
      </c>
      <c r="G1626" s="1" t="s">
        <v>7613</v>
      </c>
      <c r="H1626" s="1" t="s">
        <v>1183</v>
      </c>
      <c r="I1626" s="1" t="s">
        <v>7614</v>
      </c>
      <c r="J1626" s="1" t="s">
        <v>7652</v>
      </c>
      <c r="K1626" s="1" t="s">
        <v>32</v>
      </c>
      <c r="L1626" s="1" t="s">
        <v>32</v>
      </c>
      <c r="M1626" s="1" t="s">
        <v>45</v>
      </c>
      <c r="N1626" s="1" t="s">
        <v>66</v>
      </c>
      <c r="O1626" s="1" t="s">
        <v>7653</v>
      </c>
      <c r="P1626" s="1" t="s">
        <v>526</v>
      </c>
      <c r="Q1626" s="1" t="s">
        <v>114</v>
      </c>
      <c r="R1626" s="1" t="s">
        <v>7654</v>
      </c>
      <c r="S1626" s="1" t="str">
        <f t="shared" si="51"/>
        <v>CONTRERAS MAMANI, YONY RICARDO</v>
      </c>
      <c r="T1626" s="1" t="s">
        <v>69</v>
      </c>
      <c r="U1626" s="1" t="s">
        <v>51</v>
      </c>
      <c r="V1626" s="1" t="s">
        <v>52</v>
      </c>
      <c r="W1626" s="1" t="s">
        <v>7655</v>
      </c>
      <c r="X1626" s="3">
        <v>31575</v>
      </c>
      <c r="Y1626" s="1" t="s">
        <v>7656</v>
      </c>
      <c r="Z1626" s="3">
        <v>42948</v>
      </c>
      <c r="AA1626" s="3">
        <v>43100</v>
      </c>
      <c r="AB1626" s="1" t="s">
        <v>324</v>
      </c>
      <c r="AC1626" s="1" t="s">
        <v>71</v>
      </c>
      <c r="AD1626" s="1" t="s">
        <v>43</v>
      </c>
    </row>
    <row r="1627" spans="1:30" x14ac:dyDescent="0.2">
      <c r="A1627" s="1" t="str">
        <f t="shared" si="50"/>
        <v>1119114122E1</v>
      </c>
      <c r="B1627" s="1" t="s">
        <v>443</v>
      </c>
      <c r="C1627" s="1" t="s">
        <v>29</v>
      </c>
      <c r="D1627" s="1" t="s">
        <v>30</v>
      </c>
      <c r="E1627" s="1" t="s">
        <v>400</v>
      </c>
      <c r="F1627" s="1" t="s">
        <v>7612</v>
      </c>
      <c r="G1627" s="1" t="s">
        <v>7613</v>
      </c>
      <c r="H1627" s="1" t="s">
        <v>1183</v>
      </c>
      <c r="I1627" s="1" t="s">
        <v>7614</v>
      </c>
      <c r="J1627" s="1" t="s">
        <v>7652</v>
      </c>
      <c r="K1627" s="1" t="s">
        <v>32</v>
      </c>
      <c r="L1627" s="1" t="s">
        <v>32</v>
      </c>
      <c r="M1627" s="1" t="s">
        <v>45</v>
      </c>
      <c r="N1627" s="1" t="s">
        <v>46</v>
      </c>
      <c r="O1627" s="1" t="s">
        <v>56</v>
      </c>
      <c r="P1627" s="1" t="s">
        <v>248</v>
      </c>
      <c r="Q1627" s="1" t="s">
        <v>268</v>
      </c>
      <c r="R1627" s="1" t="s">
        <v>297</v>
      </c>
      <c r="S1627" s="1" t="str">
        <f t="shared" si="51"/>
        <v>TICONA MAQUERA, MARTIN</v>
      </c>
      <c r="T1627" s="1" t="s">
        <v>50</v>
      </c>
      <c r="U1627" s="1" t="s">
        <v>51</v>
      </c>
      <c r="V1627" s="1" t="s">
        <v>941</v>
      </c>
      <c r="W1627" s="1" t="s">
        <v>7657</v>
      </c>
      <c r="X1627" s="3">
        <v>25095</v>
      </c>
      <c r="Y1627" s="1" t="s">
        <v>7658</v>
      </c>
      <c r="Z1627" s="3">
        <v>42948</v>
      </c>
      <c r="AA1627" s="3">
        <v>43100</v>
      </c>
      <c r="AB1627" s="1" t="s">
        <v>41</v>
      </c>
      <c r="AC1627" s="1" t="s">
        <v>42</v>
      </c>
      <c r="AD1627" s="1" t="s">
        <v>43</v>
      </c>
    </row>
    <row r="1628" spans="1:30" x14ac:dyDescent="0.2">
      <c r="A1628" s="1" t="str">
        <f t="shared" si="50"/>
        <v>1119114112E4</v>
      </c>
      <c r="B1628" s="1" t="s">
        <v>443</v>
      </c>
      <c r="C1628" s="1" t="s">
        <v>29</v>
      </c>
      <c r="D1628" s="1" t="s">
        <v>30</v>
      </c>
      <c r="E1628" s="1" t="s">
        <v>400</v>
      </c>
      <c r="F1628" s="1" t="s">
        <v>7612</v>
      </c>
      <c r="G1628" s="1" t="s">
        <v>7613</v>
      </c>
      <c r="H1628" s="1" t="s">
        <v>1183</v>
      </c>
      <c r="I1628" s="1" t="s">
        <v>7614</v>
      </c>
      <c r="J1628" s="1" t="s">
        <v>7659</v>
      </c>
      <c r="K1628" s="1" t="s">
        <v>97</v>
      </c>
      <c r="L1628" s="1" t="s">
        <v>98</v>
      </c>
      <c r="M1628" s="1" t="s">
        <v>99</v>
      </c>
      <c r="N1628" s="1" t="s">
        <v>66</v>
      </c>
      <c r="O1628" s="1" t="s">
        <v>7660</v>
      </c>
      <c r="P1628" s="1" t="s">
        <v>53</v>
      </c>
      <c r="Q1628" s="1" t="s">
        <v>755</v>
      </c>
      <c r="R1628" s="1" t="s">
        <v>655</v>
      </c>
      <c r="S1628" s="1" t="str">
        <f t="shared" si="51"/>
        <v>CCALLA ARI, WILBER</v>
      </c>
      <c r="T1628" s="1" t="s">
        <v>109</v>
      </c>
      <c r="U1628" s="1" t="s">
        <v>39</v>
      </c>
      <c r="V1628" s="1" t="s">
        <v>52</v>
      </c>
      <c r="W1628" s="1" t="s">
        <v>7661</v>
      </c>
      <c r="X1628" s="3">
        <v>32152</v>
      </c>
      <c r="Y1628" s="1" t="s">
        <v>7662</v>
      </c>
      <c r="Z1628" s="3">
        <v>42870</v>
      </c>
      <c r="AA1628" s="3">
        <v>42959</v>
      </c>
      <c r="AB1628" s="1" t="s">
        <v>324</v>
      </c>
      <c r="AC1628" s="1" t="s">
        <v>102</v>
      </c>
      <c r="AD1628" s="1" t="s">
        <v>43</v>
      </c>
    </row>
    <row r="1629" spans="1:30" x14ac:dyDescent="0.2">
      <c r="A1629" s="1" t="str">
        <f t="shared" si="50"/>
        <v>1119114112E4</v>
      </c>
      <c r="B1629" s="1" t="s">
        <v>443</v>
      </c>
      <c r="C1629" s="1" t="s">
        <v>29</v>
      </c>
      <c r="D1629" s="1" t="s">
        <v>30</v>
      </c>
      <c r="E1629" s="1" t="s">
        <v>400</v>
      </c>
      <c r="F1629" s="1" t="s">
        <v>7612</v>
      </c>
      <c r="G1629" s="1" t="s">
        <v>7613</v>
      </c>
      <c r="H1629" s="1" t="s">
        <v>1183</v>
      </c>
      <c r="I1629" s="1" t="s">
        <v>7614</v>
      </c>
      <c r="J1629" s="1" t="s">
        <v>7659</v>
      </c>
      <c r="K1629" s="1" t="s">
        <v>97</v>
      </c>
      <c r="L1629" s="1" t="s">
        <v>98</v>
      </c>
      <c r="M1629" s="1" t="s">
        <v>99</v>
      </c>
      <c r="N1629" s="1" t="s">
        <v>46</v>
      </c>
      <c r="O1629" s="1" t="s">
        <v>7663</v>
      </c>
      <c r="P1629" s="1" t="s">
        <v>61</v>
      </c>
      <c r="Q1629" s="1" t="s">
        <v>272</v>
      </c>
      <c r="R1629" s="1" t="s">
        <v>7664</v>
      </c>
      <c r="S1629" s="1" t="str">
        <f t="shared" si="51"/>
        <v>VILCA SALAS, ARMANDO REMIGIO</v>
      </c>
      <c r="T1629" s="1" t="s">
        <v>109</v>
      </c>
      <c r="U1629" s="1" t="s">
        <v>39</v>
      </c>
      <c r="V1629" s="1" t="s">
        <v>1053</v>
      </c>
      <c r="W1629" s="1" t="s">
        <v>7665</v>
      </c>
      <c r="X1629" s="3">
        <v>22555</v>
      </c>
      <c r="Y1629" s="1" t="s">
        <v>7666</v>
      </c>
      <c r="Z1629" s="3">
        <v>42870</v>
      </c>
      <c r="AA1629" s="3">
        <v>42959</v>
      </c>
      <c r="AB1629" s="1" t="s">
        <v>41</v>
      </c>
      <c r="AC1629" s="1" t="s">
        <v>102</v>
      </c>
      <c r="AD1629" s="1" t="s">
        <v>43</v>
      </c>
    </row>
    <row r="1630" spans="1:30" x14ac:dyDescent="0.2">
      <c r="A1630" s="1" t="str">
        <f t="shared" si="50"/>
        <v>1139114112E0</v>
      </c>
      <c r="B1630" s="1" t="s">
        <v>445</v>
      </c>
      <c r="C1630" s="1" t="s">
        <v>29</v>
      </c>
      <c r="D1630" s="1" t="s">
        <v>30</v>
      </c>
      <c r="E1630" s="1" t="s">
        <v>401</v>
      </c>
      <c r="F1630" s="1" t="s">
        <v>7667</v>
      </c>
      <c r="G1630" s="1" t="s">
        <v>7668</v>
      </c>
      <c r="H1630" s="1" t="s">
        <v>1183</v>
      </c>
      <c r="I1630" s="1" t="s">
        <v>7669</v>
      </c>
      <c r="J1630" s="1" t="s">
        <v>7670</v>
      </c>
      <c r="K1630" s="1" t="s">
        <v>32</v>
      </c>
      <c r="L1630" s="1" t="s">
        <v>33</v>
      </c>
      <c r="M1630" s="1" t="s">
        <v>34</v>
      </c>
      <c r="N1630" s="1" t="s">
        <v>35</v>
      </c>
      <c r="O1630" s="1" t="s">
        <v>7671</v>
      </c>
      <c r="P1630" s="1" t="s">
        <v>113</v>
      </c>
      <c r="Q1630" s="1" t="s">
        <v>105</v>
      </c>
      <c r="R1630" s="1" t="s">
        <v>7672</v>
      </c>
      <c r="S1630" s="1" t="str">
        <f t="shared" si="51"/>
        <v>CHAMBI COLQUE, CARLOS BERNARDO</v>
      </c>
      <c r="T1630" s="1" t="s">
        <v>63</v>
      </c>
      <c r="U1630" s="1" t="s">
        <v>39</v>
      </c>
      <c r="V1630" s="1" t="s">
        <v>171</v>
      </c>
      <c r="W1630" s="1" t="s">
        <v>7673</v>
      </c>
      <c r="X1630" s="3">
        <v>23609</v>
      </c>
      <c r="Y1630" s="1" t="s">
        <v>7674</v>
      </c>
      <c r="Z1630" s="3">
        <v>42779</v>
      </c>
      <c r="AA1630" s="3">
        <v>44239</v>
      </c>
      <c r="AB1630" s="1" t="s">
        <v>41</v>
      </c>
      <c r="AC1630" s="1" t="s">
        <v>42</v>
      </c>
      <c r="AD1630" s="1" t="s">
        <v>43</v>
      </c>
    </row>
    <row r="1631" spans="1:30" x14ac:dyDescent="0.2">
      <c r="A1631" s="1" t="str">
        <f t="shared" si="50"/>
        <v>1139114112E2</v>
      </c>
      <c r="B1631" s="1" t="s">
        <v>445</v>
      </c>
      <c r="C1631" s="1" t="s">
        <v>29</v>
      </c>
      <c r="D1631" s="1" t="s">
        <v>30</v>
      </c>
      <c r="E1631" s="1" t="s">
        <v>401</v>
      </c>
      <c r="F1631" s="1" t="s">
        <v>7667</v>
      </c>
      <c r="G1631" s="1" t="s">
        <v>7668</v>
      </c>
      <c r="H1631" s="1" t="s">
        <v>1183</v>
      </c>
      <c r="I1631" s="1" t="s">
        <v>7669</v>
      </c>
      <c r="J1631" s="1" t="s">
        <v>7675</v>
      </c>
      <c r="K1631" s="1" t="s">
        <v>32</v>
      </c>
      <c r="L1631" s="1" t="s">
        <v>32</v>
      </c>
      <c r="M1631" s="1" t="s">
        <v>3690</v>
      </c>
      <c r="N1631" s="1" t="s">
        <v>46</v>
      </c>
      <c r="O1631" s="1" t="s">
        <v>56</v>
      </c>
      <c r="P1631" s="1" t="s">
        <v>203</v>
      </c>
      <c r="Q1631" s="1" t="s">
        <v>7676</v>
      </c>
      <c r="R1631" s="1" t="s">
        <v>919</v>
      </c>
      <c r="S1631" s="1" t="str">
        <f t="shared" si="51"/>
        <v>APAZA CALLI, MIGUEL</v>
      </c>
      <c r="T1631" s="1" t="s">
        <v>50</v>
      </c>
      <c r="U1631" s="1" t="s">
        <v>51</v>
      </c>
      <c r="V1631" s="1" t="s">
        <v>3691</v>
      </c>
      <c r="W1631" s="1" t="s">
        <v>7677</v>
      </c>
      <c r="X1631" s="3">
        <v>20393</v>
      </c>
      <c r="Y1631" s="1" t="s">
        <v>7678</v>
      </c>
      <c r="Z1631" s="3">
        <v>42736</v>
      </c>
      <c r="AA1631" s="3">
        <v>43100</v>
      </c>
      <c r="AB1631" s="1" t="s">
        <v>41</v>
      </c>
      <c r="AC1631" s="1" t="s">
        <v>42</v>
      </c>
      <c r="AD1631" s="1" t="s">
        <v>43</v>
      </c>
    </row>
    <row r="1632" spans="1:30" x14ac:dyDescent="0.2">
      <c r="A1632" s="1" t="str">
        <f t="shared" si="50"/>
        <v>1139114112E2</v>
      </c>
      <c r="B1632" s="1" t="s">
        <v>445</v>
      </c>
      <c r="C1632" s="1" t="s">
        <v>29</v>
      </c>
      <c r="D1632" s="1" t="s">
        <v>30</v>
      </c>
      <c r="E1632" s="1" t="s">
        <v>401</v>
      </c>
      <c r="F1632" s="1" t="s">
        <v>7667</v>
      </c>
      <c r="G1632" s="1" t="s">
        <v>7668</v>
      </c>
      <c r="H1632" s="1" t="s">
        <v>1183</v>
      </c>
      <c r="I1632" s="1" t="s">
        <v>7669</v>
      </c>
      <c r="J1632" s="1" t="s">
        <v>7675</v>
      </c>
      <c r="K1632" s="1" t="s">
        <v>32</v>
      </c>
      <c r="L1632" s="1" t="s">
        <v>32</v>
      </c>
      <c r="M1632" s="1" t="s">
        <v>45</v>
      </c>
      <c r="N1632" s="1" t="s">
        <v>66</v>
      </c>
      <c r="O1632" s="1" t="s">
        <v>7679</v>
      </c>
      <c r="P1632" s="1" t="s">
        <v>82</v>
      </c>
      <c r="Q1632" s="1" t="s">
        <v>232</v>
      </c>
      <c r="R1632" s="1" t="s">
        <v>7680</v>
      </c>
      <c r="S1632" s="1" t="str">
        <f t="shared" si="51"/>
        <v>QUISPE PARI, ANA ELIZABETH</v>
      </c>
      <c r="T1632" s="1" t="s">
        <v>69</v>
      </c>
      <c r="U1632" s="1" t="s">
        <v>860</v>
      </c>
      <c r="V1632" s="1" t="s">
        <v>52</v>
      </c>
      <c r="W1632" s="1" t="s">
        <v>7681</v>
      </c>
      <c r="X1632" s="3">
        <v>30129</v>
      </c>
      <c r="Y1632" s="1" t="s">
        <v>7682</v>
      </c>
      <c r="Z1632" s="3">
        <v>42736</v>
      </c>
      <c r="AA1632" s="3">
        <v>43100</v>
      </c>
      <c r="AB1632" s="1" t="s">
        <v>324</v>
      </c>
      <c r="AC1632" s="1" t="s">
        <v>71</v>
      </c>
      <c r="AD1632" s="1" t="s">
        <v>43</v>
      </c>
    </row>
    <row r="1633" spans="1:30" x14ac:dyDescent="0.2">
      <c r="A1633" s="1" t="str">
        <f t="shared" si="50"/>
        <v>1139114112E4</v>
      </c>
      <c r="B1633" s="1" t="s">
        <v>445</v>
      </c>
      <c r="C1633" s="1" t="s">
        <v>29</v>
      </c>
      <c r="D1633" s="1" t="s">
        <v>30</v>
      </c>
      <c r="E1633" s="1" t="s">
        <v>401</v>
      </c>
      <c r="F1633" s="1" t="s">
        <v>7667</v>
      </c>
      <c r="G1633" s="1" t="s">
        <v>7668</v>
      </c>
      <c r="H1633" s="1" t="s">
        <v>1183</v>
      </c>
      <c r="I1633" s="1" t="s">
        <v>7669</v>
      </c>
      <c r="J1633" s="1" t="s">
        <v>7683</v>
      </c>
      <c r="K1633" s="1" t="s">
        <v>32</v>
      </c>
      <c r="L1633" s="1" t="s">
        <v>32</v>
      </c>
      <c r="M1633" s="1" t="s">
        <v>45</v>
      </c>
      <c r="N1633" s="1" t="s">
        <v>46</v>
      </c>
      <c r="O1633" s="1" t="s">
        <v>56</v>
      </c>
      <c r="P1633" s="1" t="s">
        <v>233</v>
      </c>
      <c r="Q1633" s="1" t="s">
        <v>203</v>
      </c>
      <c r="R1633" s="1" t="s">
        <v>1051</v>
      </c>
      <c r="S1633" s="1" t="str">
        <f t="shared" si="51"/>
        <v>CASTILLO APAZA, EMILIO</v>
      </c>
      <c r="T1633" s="1" t="s">
        <v>50</v>
      </c>
      <c r="U1633" s="1" t="s">
        <v>51</v>
      </c>
      <c r="V1633" s="1" t="s">
        <v>52</v>
      </c>
      <c r="W1633" s="1" t="s">
        <v>7684</v>
      </c>
      <c r="X1633" s="3">
        <v>23153</v>
      </c>
      <c r="Y1633" s="1" t="s">
        <v>7685</v>
      </c>
      <c r="AB1633" s="1" t="s">
        <v>41</v>
      </c>
      <c r="AC1633" s="1" t="s">
        <v>42</v>
      </c>
      <c r="AD1633" s="1" t="s">
        <v>43</v>
      </c>
    </row>
    <row r="1634" spans="1:30" x14ac:dyDescent="0.2">
      <c r="A1634" s="1" t="str">
        <f t="shared" si="50"/>
        <v>1139114112E5</v>
      </c>
      <c r="B1634" s="1" t="s">
        <v>445</v>
      </c>
      <c r="C1634" s="1" t="s">
        <v>29</v>
      </c>
      <c r="D1634" s="1" t="s">
        <v>30</v>
      </c>
      <c r="E1634" s="1" t="s">
        <v>401</v>
      </c>
      <c r="F1634" s="1" t="s">
        <v>7667</v>
      </c>
      <c r="G1634" s="1" t="s">
        <v>7668</v>
      </c>
      <c r="H1634" s="1" t="s">
        <v>1183</v>
      </c>
      <c r="I1634" s="1" t="s">
        <v>7669</v>
      </c>
      <c r="J1634" s="1" t="s">
        <v>7686</v>
      </c>
      <c r="K1634" s="1" t="s">
        <v>32</v>
      </c>
      <c r="L1634" s="1" t="s">
        <v>32</v>
      </c>
      <c r="M1634" s="1" t="s">
        <v>45</v>
      </c>
      <c r="N1634" s="1" t="s">
        <v>46</v>
      </c>
      <c r="O1634" s="1" t="s">
        <v>56</v>
      </c>
      <c r="P1634" s="1" t="s">
        <v>226</v>
      </c>
      <c r="Q1634" s="1" t="s">
        <v>7687</v>
      </c>
      <c r="R1634" s="1" t="s">
        <v>166</v>
      </c>
      <c r="S1634" s="1" t="str">
        <f t="shared" si="51"/>
        <v>CATACORA DE AGUIRRE, ANTONIETA</v>
      </c>
      <c r="T1634" s="1" t="s">
        <v>50</v>
      </c>
      <c r="U1634" s="1" t="s">
        <v>51</v>
      </c>
      <c r="V1634" s="1" t="s">
        <v>52</v>
      </c>
      <c r="W1634" s="1" t="s">
        <v>7688</v>
      </c>
      <c r="X1634" s="3">
        <v>19776</v>
      </c>
      <c r="Y1634" s="1" t="s">
        <v>7689</v>
      </c>
      <c r="AB1634" s="1" t="s">
        <v>41</v>
      </c>
      <c r="AC1634" s="1" t="s">
        <v>42</v>
      </c>
      <c r="AD1634" s="1" t="s">
        <v>43</v>
      </c>
    </row>
    <row r="1635" spans="1:30" x14ac:dyDescent="0.2">
      <c r="A1635" s="1" t="str">
        <f t="shared" si="50"/>
        <v>1139114112E7</v>
      </c>
      <c r="B1635" s="1" t="s">
        <v>445</v>
      </c>
      <c r="C1635" s="1" t="s">
        <v>29</v>
      </c>
      <c r="D1635" s="1" t="s">
        <v>30</v>
      </c>
      <c r="E1635" s="1" t="s">
        <v>401</v>
      </c>
      <c r="F1635" s="1" t="s">
        <v>7667</v>
      </c>
      <c r="G1635" s="1" t="s">
        <v>7668</v>
      </c>
      <c r="H1635" s="1" t="s">
        <v>1183</v>
      </c>
      <c r="I1635" s="1" t="s">
        <v>7669</v>
      </c>
      <c r="J1635" s="1" t="s">
        <v>7690</v>
      </c>
      <c r="K1635" s="1" t="s">
        <v>32</v>
      </c>
      <c r="L1635" s="1" t="s">
        <v>32</v>
      </c>
      <c r="M1635" s="1" t="s">
        <v>45</v>
      </c>
      <c r="N1635" s="1" t="s">
        <v>46</v>
      </c>
      <c r="O1635" s="1" t="s">
        <v>56</v>
      </c>
      <c r="P1635" s="1" t="s">
        <v>146</v>
      </c>
      <c r="Q1635" s="1" t="s">
        <v>91</v>
      </c>
      <c r="R1635" s="1" t="s">
        <v>7691</v>
      </c>
      <c r="S1635" s="1" t="str">
        <f t="shared" si="51"/>
        <v>GONZALES ACHATA, DALMACIO</v>
      </c>
      <c r="T1635" s="1" t="s">
        <v>63</v>
      </c>
      <c r="U1635" s="1" t="s">
        <v>51</v>
      </c>
      <c r="V1635" s="1" t="s">
        <v>52</v>
      </c>
      <c r="W1635" s="1" t="s">
        <v>7692</v>
      </c>
      <c r="X1635" s="3">
        <v>19261</v>
      </c>
      <c r="Y1635" s="1" t="s">
        <v>7693</v>
      </c>
      <c r="AB1635" s="1" t="s">
        <v>41</v>
      </c>
      <c r="AC1635" s="1" t="s">
        <v>42</v>
      </c>
      <c r="AD1635" s="1" t="s">
        <v>43</v>
      </c>
    </row>
    <row r="1636" spans="1:30" x14ac:dyDescent="0.2">
      <c r="A1636" s="1" t="str">
        <f t="shared" si="50"/>
        <v>1139114112E8</v>
      </c>
      <c r="B1636" s="1" t="s">
        <v>445</v>
      </c>
      <c r="C1636" s="1" t="s">
        <v>29</v>
      </c>
      <c r="D1636" s="1" t="s">
        <v>30</v>
      </c>
      <c r="E1636" s="1" t="s">
        <v>401</v>
      </c>
      <c r="F1636" s="1" t="s">
        <v>7667</v>
      </c>
      <c r="G1636" s="1" t="s">
        <v>7668</v>
      </c>
      <c r="H1636" s="1" t="s">
        <v>1183</v>
      </c>
      <c r="I1636" s="1" t="s">
        <v>7669</v>
      </c>
      <c r="J1636" s="1" t="s">
        <v>7694</v>
      </c>
      <c r="K1636" s="1" t="s">
        <v>32</v>
      </c>
      <c r="L1636" s="1" t="s">
        <v>32</v>
      </c>
      <c r="M1636" s="1" t="s">
        <v>45</v>
      </c>
      <c r="N1636" s="1" t="s">
        <v>46</v>
      </c>
      <c r="O1636" s="1" t="s">
        <v>56</v>
      </c>
      <c r="P1636" s="1" t="s">
        <v>159</v>
      </c>
      <c r="Q1636" s="1" t="s">
        <v>410</v>
      </c>
      <c r="R1636" s="1" t="s">
        <v>7695</v>
      </c>
      <c r="S1636" s="1" t="str">
        <f t="shared" si="51"/>
        <v>LAURA CURASI, AMELIA TOMASA</v>
      </c>
      <c r="T1636" s="1" t="s">
        <v>50</v>
      </c>
      <c r="U1636" s="1" t="s">
        <v>51</v>
      </c>
      <c r="V1636" s="1" t="s">
        <v>52</v>
      </c>
      <c r="W1636" s="1" t="s">
        <v>7696</v>
      </c>
      <c r="X1636" s="3">
        <v>22542</v>
      </c>
      <c r="Y1636" s="1" t="s">
        <v>7697</v>
      </c>
      <c r="AB1636" s="1" t="s">
        <v>41</v>
      </c>
      <c r="AC1636" s="1" t="s">
        <v>42</v>
      </c>
      <c r="AD1636" s="1" t="s">
        <v>43</v>
      </c>
    </row>
    <row r="1637" spans="1:30" x14ac:dyDescent="0.2">
      <c r="A1637" s="1" t="str">
        <f t="shared" si="50"/>
        <v>1139114122E0</v>
      </c>
      <c r="B1637" s="1" t="s">
        <v>445</v>
      </c>
      <c r="C1637" s="1" t="s">
        <v>29</v>
      </c>
      <c r="D1637" s="1" t="s">
        <v>30</v>
      </c>
      <c r="E1637" s="1" t="s">
        <v>401</v>
      </c>
      <c r="F1637" s="1" t="s">
        <v>7667</v>
      </c>
      <c r="G1637" s="1" t="s">
        <v>7668</v>
      </c>
      <c r="H1637" s="1" t="s">
        <v>1183</v>
      </c>
      <c r="I1637" s="1" t="s">
        <v>7669</v>
      </c>
      <c r="J1637" s="1" t="s">
        <v>7698</v>
      </c>
      <c r="K1637" s="1" t="s">
        <v>32</v>
      </c>
      <c r="L1637" s="1" t="s">
        <v>32</v>
      </c>
      <c r="M1637" s="1" t="s">
        <v>45</v>
      </c>
      <c r="N1637" s="1" t="s">
        <v>46</v>
      </c>
      <c r="O1637" s="1" t="s">
        <v>7699</v>
      </c>
      <c r="P1637" s="1" t="s">
        <v>414</v>
      </c>
      <c r="Q1637" s="1" t="s">
        <v>82</v>
      </c>
      <c r="R1637" s="1" t="s">
        <v>7700</v>
      </c>
      <c r="S1637" s="1" t="str">
        <f t="shared" si="51"/>
        <v>ANCCO QUISPE, WILBERTO</v>
      </c>
      <c r="T1637" s="1" t="s">
        <v>69</v>
      </c>
      <c r="U1637" s="1" t="s">
        <v>51</v>
      </c>
      <c r="V1637" s="1" t="s">
        <v>52</v>
      </c>
      <c r="W1637" s="1" t="s">
        <v>7701</v>
      </c>
      <c r="X1637" s="3">
        <v>25258</v>
      </c>
      <c r="Y1637" s="1" t="s">
        <v>7702</v>
      </c>
      <c r="AB1637" s="1" t="s">
        <v>41</v>
      </c>
      <c r="AC1637" s="1" t="s">
        <v>42</v>
      </c>
      <c r="AD1637" s="1" t="s">
        <v>43</v>
      </c>
    </row>
    <row r="1638" spans="1:30" x14ac:dyDescent="0.2">
      <c r="A1638" s="1" t="str">
        <f t="shared" si="50"/>
        <v>1139114122E1</v>
      </c>
      <c r="B1638" s="1" t="s">
        <v>445</v>
      </c>
      <c r="C1638" s="1" t="s">
        <v>29</v>
      </c>
      <c r="D1638" s="1" t="s">
        <v>30</v>
      </c>
      <c r="E1638" s="1" t="s">
        <v>401</v>
      </c>
      <c r="F1638" s="1" t="s">
        <v>7667</v>
      </c>
      <c r="G1638" s="1" t="s">
        <v>7668</v>
      </c>
      <c r="H1638" s="1" t="s">
        <v>1183</v>
      </c>
      <c r="I1638" s="1" t="s">
        <v>7669</v>
      </c>
      <c r="J1638" s="1" t="s">
        <v>7703</v>
      </c>
      <c r="K1638" s="1" t="s">
        <v>32</v>
      </c>
      <c r="L1638" s="1" t="s">
        <v>32</v>
      </c>
      <c r="M1638" s="1" t="s">
        <v>45</v>
      </c>
      <c r="N1638" s="1" t="s">
        <v>46</v>
      </c>
      <c r="O1638" s="1" t="s">
        <v>7704</v>
      </c>
      <c r="P1638" s="1" t="s">
        <v>662</v>
      </c>
      <c r="Q1638" s="1" t="s">
        <v>794</v>
      </c>
      <c r="R1638" s="1" t="s">
        <v>7705</v>
      </c>
      <c r="S1638" s="1" t="str">
        <f t="shared" si="51"/>
        <v>YUPANQUI ALMONTE, BETALIO ERNESTO</v>
      </c>
      <c r="T1638" s="1" t="s">
        <v>55</v>
      </c>
      <c r="U1638" s="1" t="s">
        <v>51</v>
      </c>
      <c r="V1638" s="1" t="s">
        <v>52</v>
      </c>
      <c r="W1638" s="1" t="s">
        <v>7706</v>
      </c>
      <c r="X1638" s="3">
        <v>24634</v>
      </c>
      <c r="Y1638" s="1" t="s">
        <v>7707</v>
      </c>
      <c r="AB1638" s="1" t="s">
        <v>41</v>
      </c>
      <c r="AC1638" s="1" t="s">
        <v>42</v>
      </c>
      <c r="AD1638" s="1" t="s">
        <v>43</v>
      </c>
    </row>
    <row r="1639" spans="1:30" x14ac:dyDescent="0.2">
      <c r="A1639" s="1" t="str">
        <f t="shared" si="50"/>
        <v>1139114122E3</v>
      </c>
      <c r="B1639" s="1" t="s">
        <v>445</v>
      </c>
      <c r="C1639" s="1" t="s">
        <v>29</v>
      </c>
      <c r="D1639" s="1" t="s">
        <v>30</v>
      </c>
      <c r="E1639" s="1" t="s">
        <v>401</v>
      </c>
      <c r="F1639" s="1" t="s">
        <v>7667</v>
      </c>
      <c r="G1639" s="1" t="s">
        <v>7668</v>
      </c>
      <c r="H1639" s="1" t="s">
        <v>1183</v>
      </c>
      <c r="I1639" s="1" t="s">
        <v>7669</v>
      </c>
      <c r="J1639" s="1" t="s">
        <v>7708</v>
      </c>
      <c r="K1639" s="1" t="s">
        <v>32</v>
      </c>
      <c r="L1639" s="1" t="s">
        <v>32</v>
      </c>
      <c r="M1639" s="1" t="s">
        <v>3878</v>
      </c>
      <c r="N1639" s="1" t="s">
        <v>46</v>
      </c>
      <c r="O1639" s="1" t="s">
        <v>7709</v>
      </c>
      <c r="P1639" s="1" t="s">
        <v>271</v>
      </c>
      <c r="Q1639" s="1" t="s">
        <v>114</v>
      </c>
      <c r="R1639" s="1" t="s">
        <v>986</v>
      </c>
      <c r="S1639" s="1" t="str">
        <f t="shared" si="51"/>
        <v>PUMA MAMANI, SERAFIN</v>
      </c>
      <c r="T1639" s="1" t="s">
        <v>50</v>
      </c>
      <c r="U1639" s="1" t="s">
        <v>51</v>
      </c>
      <c r="V1639" s="1" t="s">
        <v>3881</v>
      </c>
      <c r="W1639" s="1" t="s">
        <v>7710</v>
      </c>
      <c r="X1639" s="3">
        <v>21105</v>
      </c>
      <c r="Y1639" s="1" t="s">
        <v>7711</v>
      </c>
      <c r="Z1639" s="3">
        <v>42736</v>
      </c>
      <c r="AA1639" s="3">
        <v>43100</v>
      </c>
      <c r="AB1639" s="1" t="s">
        <v>41</v>
      </c>
      <c r="AC1639" s="1" t="s">
        <v>42</v>
      </c>
      <c r="AD1639" s="1" t="s">
        <v>43</v>
      </c>
    </row>
    <row r="1640" spans="1:30" x14ac:dyDescent="0.2">
      <c r="A1640" s="1" t="str">
        <f t="shared" si="50"/>
        <v>1139114122E3</v>
      </c>
      <c r="B1640" s="1" t="s">
        <v>445</v>
      </c>
      <c r="C1640" s="1" t="s">
        <v>29</v>
      </c>
      <c r="D1640" s="1" t="s">
        <v>30</v>
      </c>
      <c r="E1640" s="1" t="s">
        <v>401</v>
      </c>
      <c r="F1640" s="1" t="s">
        <v>7667</v>
      </c>
      <c r="G1640" s="1" t="s">
        <v>7668</v>
      </c>
      <c r="H1640" s="1" t="s">
        <v>1183</v>
      </c>
      <c r="I1640" s="1" t="s">
        <v>7669</v>
      </c>
      <c r="J1640" s="1" t="s">
        <v>7708</v>
      </c>
      <c r="K1640" s="1" t="s">
        <v>32</v>
      </c>
      <c r="L1640" s="1" t="s">
        <v>32</v>
      </c>
      <c r="M1640" s="1" t="s">
        <v>45</v>
      </c>
      <c r="N1640" s="1" t="s">
        <v>66</v>
      </c>
      <c r="O1640" s="1" t="s">
        <v>7712</v>
      </c>
      <c r="P1640" s="1" t="s">
        <v>129</v>
      </c>
      <c r="Q1640" s="1" t="s">
        <v>82</v>
      </c>
      <c r="R1640" s="1" t="s">
        <v>7713</v>
      </c>
      <c r="S1640" s="1" t="str">
        <f t="shared" si="51"/>
        <v>QUILCA QUISPE, JAQUELINE MAXIMA</v>
      </c>
      <c r="T1640" s="1" t="s">
        <v>69</v>
      </c>
      <c r="U1640" s="1" t="s">
        <v>860</v>
      </c>
      <c r="V1640" s="1" t="s">
        <v>52</v>
      </c>
      <c r="W1640" s="1" t="s">
        <v>7714</v>
      </c>
      <c r="X1640" s="3">
        <v>27725</v>
      </c>
      <c r="Y1640" s="1" t="s">
        <v>7715</v>
      </c>
      <c r="Z1640" s="3">
        <v>42795</v>
      </c>
      <c r="AA1640" s="3">
        <v>43100</v>
      </c>
      <c r="AB1640" s="1" t="s">
        <v>324</v>
      </c>
      <c r="AC1640" s="1" t="s">
        <v>71</v>
      </c>
      <c r="AD1640" s="1" t="s">
        <v>43</v>
      </c>
    </row>
    <row r="1641" spans="1:30" x14ac:dyDescent="0.2">
      <c r="A1641" s="1" t="str">
        <f t="shared" si="50"/>
        <v>1139114122E5</v>
      </c>
      <c r="B1641" s="1" t="s">
        <v>445</v>
      </c>
      <c r="C1641" s="1" t="s">
        <v>29</v>
      </c>
      <c r="D1641" s="1" t="s">
        <v>30</v>
      </c>
      <c r="E1641" s="1" t="s">
        <v>401</v>
      </c>
      <c r="F1641" s="1" t="s">
        <v>7667</v>
      </c>
      <c r="G1641" s="1" t="s">
        <v>7668</v>
      </c>
      <c r="H1641" s="1" t="s">
        <v>1183</v>
      </c>
      <c r="I1641" s="1" t="s">
        <v>7669</v>
      </c>
      <c r="J1641" s="1" t="s">
        <v>7716</v>
      </c>
      <c r="K1641" s="1" t="s">
        <v>32</v>
      </c>
      <c r="L1641" s="1" t="s">
        <v>32</v>
      </c>
      <c r="M1641" s="1" t="s">
        <v>45</v>
      </c>
      <c r="N1641" s="1" t="s">
        <v>66</v>
      </c>
      <c r="O1641" s="1" t="s">
        <v>7717</v>
      </c>
      <c r="P1641" s="1" t="s">
        <v>82</v>
      </c>
      <c r="Q1641" s="1" t="s">
        <v>328</v>
      </c>
      <c r="R1641" s="1" t="s">
        <v>7718</v>
      </c>
      <c r="S1641" s="1" t="str">
        <f t="shared" si="51"/>
        <v>QUISPE RODRIGUEZ, ELBA PATRICIA</v>
      </c>
      <c r="T1641" s="1" t="s">
        <v>69</v>
      </c>
      <c r="U1641" s="1" t="s">
        <v>860</v>
      </c>
      <c r="V1641" s="1" t="s">
        <v>52</v>
      </c>
      <c r="W1641" s="1" t="s">
        <v>7719</v>
      </c>
      <c r="X1641" s="3">
        <v>28304</v>
      </c>
      <c r="Y1641" s="1" t="s">
        <v>7720</v>
      </c>
      <c r="Z1641" s="3">
        <v>42795</v>
      </c>
      <c r="AA1641" s="3">
        <v>43100</v>
      </c>
      <c r="AB1641" s="1" t="s">
        <v>324</v>
      </c>
      <c r="AC1641" s="1" t="s">
        <v>71</v>
      </c>
      <c r="AD1641" s="1" t="s">
        <v>43</v>
      </c>
    </row>
    <row r="1642" spans="1:30" x14ac:dyDescent="0.2">
      <c r="A1642" s="1" t="str">
        <f t="shared" si="50"/>
        <v>1139114122E5</v>
      </c>
      <c r="B1642" s="1" t="s">
        <v>445</v>
      </c>
      <c r="C1642" s="1" t="s">
        <v>29</v>
      </c>
      <c r="D1642" s="1" t="s">
        <v>30</v>
      </c>
      <c r="E1642" s="1" t="s">
        <v>401</v>
      </c>
      <c r="F1642" s="1" t="s">
        <v>7667</v>
      </c>
      <c r="G1642" s="1" t="s">
        <v>7668</v>
      </c>
      <c r="H1642" s="1" t="s">
        <v>1183</v>
      </c>
      <c r="I1642" s="1" t="s">
        <v>7669</v>
      </c>
      <c r="J1642" s="1" t="s">
        <v>7716</v>
      </c>
      <c r="K1642" s="1" t="s">
        <v>32</v>
      </c>
      <c r="L1642" s="1" t="s">
        <v>32</v>
      </c>
      <c r="M1642" s="1" t="s">
        <v>3690</v>
      </c>
      <c r="N1642" s="1" t="s">
        <v>46</v>
      </c>
      <c r="O1642" s="1" t="s">
        <v>56</v>
      </c>
      <c r="P1642" s="1" t="s">
        <v>161</v>
      </c>
      <c r="Q1642" s="1" t="s">
        <v>119</v>
      </c>
      <c r="R1642" s="1" t="s">
        <v>7721</v>
      </c>
      <c r="S1642" s="1" t="str">
        <f t="shared" si="51"/>
        <v>RAMOS SILVA, SERGIO GABRIEL</v>
      </c>
      <c r="T1642" s="1" t="s">
        <v>55</v>
      </c>
      <c r="U1642" s="1" t="s">
        <v>51</v>
      </c>
      <c r="V1642" s="1" t="s">
        <v>3691</v>
      </c>
      <c r="W1642" s="1" t="s">
        <v>7722</v>
      </c>
      <c r="X1642" s="3">
        <v>24190</v>
      </c>
      <c r="Y1642" s="1" t="s">
        <v>7723</v>
      </c>
      <c r="Z1642" s="3">
        <v>42736</v>
      </c>
      <c r="AA1642" s="3">
        <v>43100</v>
      </c>
      <c r="AB1642" s="1" t="s">
        <v>41</v>
      </c>
      <c r="AC1642" s="1" t="s">
        <v>42</v>
      </c>
      <c r="AD1642" s="1" t="s">
        <v>43</v>
      </c>
    </row>
    <row r="1643" spans="1:30" x14ac:dyDescent="0.2">
      <c r="A1643" s="1" t="str">
        <f t="shared" si="50"/>
        <v>1139114122E6</v>
      </c>
      <c r="B1643" s="1" t="s">
        <v>445</v>
      </c>
      <c r="C1643" s="1" t="s">
        <v>29</v>
      </c>
      <c r="D1643" s="1" t="s">
        <v>30</v>
      </c>
      <c r="E1643" s="1" t="s">
        <v>401</v>
      </c>
      <c r="F1643" s="1" t="s">
        <v>7667</v>
      </c>
      <c r="G1643" s="1" t="s">
        <v>7668</v>
      </c>
      <c r="H1643" s="1" t="s">
        <v>1183</v>
      </c>
      <c r="I1643" s="1" t="s">
        <v>7669</v>
      </c>
      <c r="J1643" s="1" t="s">
        <v>7724</v>
      </c>
      <c r="K1643" s="1" t="s">
        <v>32</v>
      </c>
      <c r="L1643" s="1" t="s">
        <v>32</v>
      </c>
      <c r="M1643" s="1" t="s">
        <v>45</v>
      </c>
      <c r="N1643" s="1" t="s">
        <v>46</v>
      </c>
      <c r="O1643" s="1" t="s">
        <v>56</v>
      </c>
      <c r="P1643" s="1" t="s">
        <v>272</v>
      </c>
      <c r="Q1643" s="1" t="s">
        <v>382</v>
      </c>
      <c r="R1643" s="1" t="s">
        <v>7725</v>
      </c>
      <c r="S1643" s="1" t="str">
        <f t="shared" si="51"/>
        <v>SALAS FERNANDEZ, ROSA SENAIDA</v>
      </c>
      <c r="T1643" s="1" t="s">
        <v>50</v>
      </c>
      <c r="U1643" s="1" t="s">
        <v>51</v>
      </c>
      <c r="V1643" s="1" t="s">
        <v>52</v>
      </c>
      <c r="W1643" s="1" t="s">
        <v>7726</v>
      </c>
      <c r="X1643" s="3">
        <v>20377</v>
      </c>
      <c r="Y1643" s="1" t="s">
        <v>7727</v>
      </c>
      <c r="AB1643" s="1" t="s">
        <v>41</v>
      </c>
      <c r="AC1643" s="1" t="s">
        <v>42</v>
      </c>
      <c r="AD1643" s="1" t="s">
        <v>43</v>
      </c>
    </row>
    <row r="1644" spans="1:30" x14ac:dyDescent="0.2">
      <c r="A1644" s="1" t="str">
        <f t="shared" si="50"/>
        <v>1139114122E7</v>
      </c>
      <c r="B1644" s="1" t="s">
        <v>445</v>
      </c>
      <c r="C1644" s="1" t="s">
        <v>29</v>
      </c>
      <c r="D1644" s="1" t="s">
        <v>30</v>
      </c>
      <c r="E1644" s="1" t="s">
        <v>401</v>
      </c>
      <c r="F1644" s="1" t="s">
        <v>7667</v>
      </c>
      <c r="G1644" s="1" t="s">
        <v>7668</v>
      </c>
      <c r="H1644" s="1" t="s">
        <v>1183</v>
      </c>
      <c r="I1644" s="1" t="s">
        <v>7669</v>
      </c>
      <c r="J1644" s="1" t="s">
        <v>7728</v>
      </c>
      <c r="K1644" s="1" t="s">
        <v>32</v>
      </c>
      <c r="L1644" s="1" t="s">
        <v>32</v>
      </c>
      <c r="M1644" s="1" t="s">
        <v>45</v>
      </c>
      <c r="N1644" s="1" t="s">
        <v>46</v>
      </c>
      <c r="O1644" s="1" t="s">
        <v>7729</v>
      </c>
      <c r="P1644" s="1" t="s">
        <v>518</v>
      </c>
      <c r="Q1644" s="1" t="s">
        <v>61</v>
      </c>
      <c r="R1644" s="1" t="s">
        <v>919</v>
      </c>
      <c r="S1644" s="1" t="str">
        <f t="shared" si="51"/>
        <v>CURO VILCA, MIGUEL</v>
      </c>
      <c r="T1644" s="1" t="s">
        <v>50</v>
      </c>
      <c r="U1644" s="1" t="s">
        <v>51</v>
      </c>
      <c r="V1644" s="1" t="s">
        <v>52</v>
      </c>
      <c r="W1644" s="1" t="s">
        <v>7730</v>
      </c>
      <c r="X1644" s="3">
        <v>26119</v>
      </c>
      <c r="Y1644" s="1" t="s">
        <v>7731</v>
      </c>
      <c r="AB1644" s="1" t="s">
        <v>41</v>
      </c>
      <c r="AC1644" s="1" t="s">
        <v>42</v>
      </c>
      <c r="AD1644" s="1" t="s">
        <v>43</v>
      </c>
    </row>
    <row r="1645" spans="1:30" x14ac:dyDescent="0.2">
      <c r="A1645" s="1" t="str">
        <f t="shared" si="50"/>
        <v>1139114122E8</v>
      </c>
      <c r="B1645" s="1" t="s">
        <v>445</v>
      </c>
      <c r="C1645" s="1" t="s">
        <v>29</v>
      </c>
      <c r="D1645" s="1" t="s">
        <v>30</v>
      </c>
      <c r="E1645" s="1" t="s">
        <v>401</v>
      </c>
      <c r="F1645" s="1" t="s">
        <v>7667</v>
      </c>
      <c r="G1645" s="1" t="s">
        <v>7668</v>
      </c>
      <c r="H1645" s="1" t="s">
        <v>1183</v>
      </c>
      <c r="I1645" s="1" t="s">
        <v>7669</v>
      </c>
      <c r="J1645" s="1" t="s">
        <v>7732</v>
      </c>
      <c r="K1645" s="1" t="s">
        <v>32</v>
      </c>
      <c r="L1645" s="1" t="s">
        <v>32</v>
      </c>
      <c r="M1645" s="1" t="s">
        <v>45</v>
      </c>
      <c r="N1645" s="1" t="s">
        <v>46</v>
      </c>
      <c r="O1645" s="1" t="s">
        <v>7733</v>
      </c>
      <c r="P1645" s="1" t="s">
        <v>939</v>
      </c>
      <c r="Q1645" s="1" t="s">
        <v>64</v>
      </c>
      <c r="R1645" s="1" t="s">
        <v>7734</v>
      </c>
      <c r="S1645" s="1" t="str">
        <f t="shared" si="51"/>
        <v>SOTO GALLEGOS, CLOTILDE LUCILA</v>
      </c>
      <c r="T1645" s="1" t="s">
        <v>55</v>
      </c>
      <c r="U1645" s="1" t="s">
        <v>51</v>
      </c>
      <c r="V1645" s="1" t="s">
        <v>52</v>
      </c>
      <c r="W1645" s="1" t="s">
        <v>7735</v>
      </c>
      <c r="X1645" s="3">
        <v>19879</v>
      </c>
      <c r="Y1645" s="1" t="s">
        <v>7736</v>
      </c>
      <c r="Z1645" s="3">
        <v>42795</v>
      </c>
      <c r="AB1645" s="1" t="s">
        <v>41</v>
      </c>
      <c r="AC1645" s="1" t="s">
        <v>42</v>
      </c>
      <c r="AD1645" s="1" t="s">
        <v>43</v>
      </c>
    </row>
    <row r="1646" spans="1:30" x14ac:dyDescent="0.2">
      <c r="A1646" s="1" t="str">
        <f t="shared" si="50"/>
        <v>1139114122E9</v>
      </c>
      <c r="B1646" s="1" t="s">
        <v>445</v>
      </c>
      <c r="C1646" s="1" t="s">
        <v>29</v>
      </c>
      <c r="D1646" s="1" t="s">
        <v>30</v>
      </c>
      <c r="E1646" s="1" t="s">
        <v>401</v>
      </c>
      <c r="F1646" s="1" t="s">
        <v>7667</v>
      </c>
      <c r="G1646" s="1" t="s">
        <v>7668</v>
      </c>
      <c r="H1646" s="1" t="s">
        <v>1183</v>
      </c>
      <c r="I1646" s="1" t="s">
        <v>7669</v>
      </c>
      <c r="J1646" s="1" t="s">
        <v>7737</v>
      </c>
      <c r="K1646" s="1" t="s">
        <v>32</v>
      </c>
      <c r="L1646" s="1" t="s">
        <v>32</v>
      </c>
      <c r="M1646" s="1" t="s">
        <v>45</v>
      </c>
      <c r="N1646" s="1" t="s">
        <v>253</v>
      </c>
      <c r="O1646" s="1" t="s">
        <v>7738</v>
      </c>
      <c r="P1646" s="1" t="s">
        <v>44</v>
      </c>
      <c r="Q1646" s="1" t="s">
        <v>44</v>
      </c>
      <c r="R1646" s="1" t="s">
        <v>44</v>
      </c>
      <c r="S1646" s="1" t="str">
        <f t="shared" si="51"/>
        <v xml:space="preserve"> , </v>
      </c>
      <c r="T1646" s="1" t="s">
        <v>69</v>
      </c>
      <c r="U1646" s="1" t="s">
        <v>51</v>
      </c>
      <c r="V1646" s="1" t="s">
        <v>52</v>
      </c>
      <c r="W1646" s="1" t="s">
        <v>44</v>
      </c>
      <c r="X1646" s="1" t="s">
        <v>254</v>
      </c>
      <c r="Y1646" s="1" t="s">
        <v>44</v>
      </c>
      <c r="Z1646" s="3">
        <v>42919</v>
      </c>
      <c r="AA1646" s="3">
        <v>43100</v>
      </c>
      <c r="AB1646" s="1" t="s">
        <v>324</v>
      </c>
      <c r="AC1646" s="1" t="s">
        <v>71</v>
      </c>
      <c r="AD1646" s="1" t="s">
        <v>43</v>
      </c>
    </row>
    <row r="1647" spans="1:30" x14ac:dyDescent="0.2">
      <c r="A1647" s="1" t="str">
        <f t="shared" si="50"/>
        <v>1139114122E9</v>
      </c>
      <c r="B1647" s="1" t="s">
        <v>445</v>
      </c>
      <c r="C1647" s="1" t="s">
        <v>29</v>
      </c>
      <c r="D1647" s="1" t="s">
        <v>30</v>
      </c>
      <c r="E1647" s="1" t="s">
        <v>401</v>
      </c>
      <c r="F1647" s="1" t="s">
        <v>7667</v>
      </c>
      <c r="G1647" s="1" t="s">
        <v>7668</v>
      </c>
      <c r="H1647" s="1" t="s">
        <v>1183</v>
      </c>
      <c r="I1647" s="1" t="s">
        <v>7669</v>
      </c>
      <c r="J1647" s="1" t="s">
        <v>7737</v>
      </c>
      <c r="K1647" s="1" t="s">
        <v>32</v>
      </c>
      <c r="L1647" s="1" t="s">
        <v>32</v>
      </c>
      <c r="M1647" s="1" t="s">
        <v>45</v>
      </c>
      <c r="N1647" s="1" t="s">
        <v>46</v>
      </c>
      <c r="O1647" s="1" t="s">
        <v>326</v>
      </c>
      <c r="P1647" s="1" t="s">
        <v>188</v>
      </c>
      <c r="Q1647" s="1" t="s">
        <v>183</v>
      </c>
      <c r="R1647" s="1" t="s">
        <v>7739</v>
      </c>
      <c r="S1647" s="1" t="str">
        <f t="shared" si="51"/>
        <v>TITO ROJAS, WILBER SAMUEL</v>
      </c>
      <c r="T1647" s="1" t="s">
        <v>69</v>
      </c>
      <c r="U1647" s="1" t="s">
        <v>51</v>
      </c>
      <c r="V1647" s="1" t="s">
        <v>325</v>
      </c>
      <c r="W1647" s="1" t="s">
        <v>276</v>
      </c>
      <c r="X1647" s="3">
        <v>27073</v>
      </c>
      <c r="Y1647" s="1" t="s">
        <v>7740</v>
      </c>
      <c r="Z1647" s="3">
        <v>42919</v>
      </c>
      <c r="AA1647" s="3">
        <v>43100</v>
      </c>
      <c r="AB1647" s="1" t="s">
        <v>41</v>
      </c>
      <c r="AC1647" s="1" t="s">
        <v>42</v>
      </c>
      <c r="AD1647" s="1" t="s">
        <v>43</v>
      </c>
    </row>
    <row r="1648" spans="1:30" x14ac:dyDescent="0.2">
      <c r="A1648" s="1" t="str">
        <f t="shared" si="50"/>
        <v>CD0E29502803</v>
      </c>
      <c r="B1648" s="1" t="s">
        <v>445</v>
      </c>
      <c r="C1648" s="1" t="s">
        <v>29</v>
      </c>
      <c r="D1648" s="1" t="s">
        <v>30</v>
      </c>
      <c r="E1648" s="1" t="s">
        <v>401</v>
      </c>
      <c r="F1648" s="1" t="s">
        <v>7667</v>
      </c>
      <c r="G1648" s="1" t="s">
        <v>7668</v>
      </c>
      <c r="H1648" s="1" t="s">
        <v>1183</v>
      </c>
      <c r="I1648" s="1" t="s">
        <v>7669</v>
      </c>
      <c r="J1648" s="1" t="s">
        <v>7741</v>
      </c>
      <c r="K1648" s="1" t="s">
        <v>32</v>
      </c>
      <c r="L1648" s="1" t="s">
        <v>32</v>
      </c>
      <c r="M1648" s="1" t="s">
        <v>45</v>
      </c>
      <c r="N1648" s="1" t="s">
        <v>66</v>
      </c>
      <c r="O1648" s="1" t="s">
        <v>2995</v>
      </c>
      <c r="P1648" s="1" t="s">
        <v>114</v>
      </c>
      <c r="Q1648" s="1" t="s">
        <v>1122</v>
      </c>
      <c r="R1648" s="1" t="s">
        <v>7742</v>
      </c>
      <c r="S1648" s="1" t="str">
        <f t="shared" si="51"/>
        <v>MAMANI APARICIO, LUZ EDY</v>
      </c>
      <c r="T1648" s="1" t="s">
        <v>69</v>
      </c>
      <c r="U1648" s="1" t="s">
        <v>948</v>
      </c>
      <c r="V1648" s="1" t="s">
        <v>52</v>
      </c>
      <c r="W1648" s="1" t="s">
        <v>7743</v>
      </c>
      <c r="X1648" s="3">
        <v>32679</v>
      </c>
      <c r="Y1648" s="1" t="s">
        <v>7744</v>
      </c>
      <c r="Z1648" s="3">
        <v>42795</v>
      </c>
      <c r="AA1648" s="3">
        <v>43100</v>
      </c>
      <c r="AB1648" s="1" t="s">
        <v>3000</v>
      </c>
      <c r="AC1648" s="1" t="s">
        <v>71</v>
      </c>
      <c r="AD1648" s="1" t="s">
        <v>43</v>
      </c>
    </row>
    <row r="1649" spans="1:30" x14ac:dyDescent="0.2">
      <c r="A1649" s="1" t="str">
        <f t="shared" si="50"/>
        <v>CD1E21504813</v>
      </c>
      <c r="B1649" s="1" t="s">
        <v>445</v>
      </c>
      <c r="C1649" s="1" t="s">
        <v>29</v>
      </c>
      <c r="D1649" s="1" t="s">
        <v>30</v>
      </c>
      <c r="E1649" s="1" t="s">
        <v>401</v>
      </c>
      <c r="F1649" s="1" t="s">
        <v>7667</v>
      </c>
      <c r="G1649" s="1" t="s">
        <v>7668</v>
      </c>
      <c r="H1649" s="1" t="s">
        <v>1183</v>
      </c>
      <c r="I1649" s="1" t="s">
        <v>7669</v>
      </c>
      <c r="J1649" s="1" t="s">
        <v>7745</v>
      </c>
      <c r="K1649" s="1" t="s">
        <v>32</v>
      </c>
      <c r="L1649" s="1" t="s">
        <v>32</v>
      </c>
      <c r="M1649" s="1" t="s">
        <v>45</v>
      </c>
      <c r="N1649" s="1" t="s">
        <v>66</v>
      </c>
      <c r="O1649" s="1" t="s">
        <v>2995</v>
      </c>
      <c r="P1649" s="1" t="s">
        <v>82</v>
      </c>
      <c r="Q1649" s="1" t="s">
        <v>232</v>
      </c>
      <c r="R1649" s="1" t="s">
        <v>7680</v>
      </c>
      <c r="S1649" s="1" t="str">
        <f t="shared" si="51"/>
        <v>QUISPE PARI, ANA ELIZABETH</v>
      </c>
      <c r="T1649" s="1" t="s">
        <v>69</v>
      </c>
      <c r="U1649" s="1" t="s">
        <v>860</v>
      </c>
      <c r="V1649" s="1" t="s">
        <v>52</v>
      </c>
      <c r="W1649" s="1" t="s">
        <v>7681</v>
      </c>
      <c r="X1649" s="3">
        <v>30129</v>
      </c>
      <c r="Y1649" s="1" t="s">
        <v>7682</v>
      </c>
      <c r="Z1649" s="3">
        <v>42795</v>
      </c>
      <c r="AA1649" s="3">
        <v>43100</v>
      </c>
      <c r="AB1649" s="1" t="s">
        <v>3000</v>
      </c>
      <c r="AC1649" s="1" t="s">
        <v>71</v>
      </c>
      <c r="AD1649" s="1" t="s">
        <v>43</v>
      </c>
    </row>
    <row r="1650" spans="1:30" x14ac:dyDescent="0.2">
      <c r="A1650" s="1" t="str">
        <f t="shared" si="50"/>
        <v>CD1E22504813</v>
      </c>
      <c r="B1650" s="1" t="s">
        <v>445</v>
      </c>
      <c r="C1650" s="1" t="s">
        <v>29</v>
      </c>
      <c r="D1650" s="1" t="s">
        <v>30</v>
      </c>
      <c r="E1650" s="1" t="s">
        <v>401</v>
      </c>
      <c r="F1650" s="1" t="s">
        <v>7667</v>
      </c>
      <c r="G1650" s="1" t="s">
        <v>7668</v>
      </c>
      <c r="H1650" s="1" t="s">
        <v>1183</v>
      </c>
      <c r="I1650" s="1" t="s">
        <v>7669</v>
      </c>
      <c r="J1650" s="1" t="s">
        <v>7746</v>
      </c>
      <c r="K1650" s="1" t="s">
        <v>32</v>
      </c>
      <c r="L1650" s="1" t="s">
        <v>32</v>
      </c>
      <c r="M1650" s="1" t="s">
        <v>45</v>
      </c>
      <c r="N1650" s="1" t="s">
        <v>66</v>
      </c>
      <c r="O1650" s="1" t="s">
        <v>2995</v>
      </c>
      <c r="P1650" s="1" t="s">
        <v>7747</v>
      </c>
      <c r="Q1650" s="1" t="s">
        <v>444</v>
      </c>
      <c r="R1650" s="1" t="s">
        <v>7748</v>
      </c>
      <c r="S1650" s="1" t="str">
        <f t="shared" si="51"/>
        <v>ANTEZANA BUSTINZA, GILMA ROSARIO</v>
      </c>
      <c r="T1650" s="1" t="s">
        <v>69</v>
      </c>
      <c r="U1650" s="1" t="s">
        <v>948</v>
      </c>
      <c r="V1650" s="1" t="s">
        <v>52</v>
      </c>
      <c r="W1650" s="1" t="s">
        <v>7749</v>
      </c>
      <c r="X1650" s="3">
        <v>28460</v>
      </c>
      <c r="Y1650" s="1" t="s">
        <v>7750</v>
      </c>
      <c r="Z1650" s="3">
        <v>42795</v>
      </c>
      <c r="AA1650" s="3">
        <v>43100</v>
      </c>
      <c r="AB1650" s="1" t="s">
        <v>3000</v>
      </c>
      <c r="AC1650" s="1" t="s">
        <v>71</v>
      </c>
      <c r="AD1650" s="1" t="s">
        <v>43</v>
      </c>
    </row>
    <row r="1651" spans="1:30" x14ac:dyDescent="0.2">
      <c r="A1651" s="1" t="str">
        <f t="shared" si="50"/>
        <v>CD1E23504813</v>
      </c>
      <c r="B1651" s="1" t="s">
        <v>445</v>
      </c>
      <c r="C1651" s="1" t="s">
        <v>29</v>
      </c>
      <c r="D1651" s="1" t="s">
        <v>30</v>
      </c>
      <c r="E1651" s="1" t="s">
        <v>401</v>
      </c>
      <c r="F1651" s="1" t="s">
        <v>7667</v>
      </c>
      <c r="G1651" s="1" t="s">
        <v>7668</v>
      </c>
      <c r="H1651" s="1" t="s">
        <v>1183</v>
      </c>
      <c r="I1651" s="1" t="s">
        <v>7669</v>
      </c>
      <c r="J1651" s="1" t="s">
        <v>7751</v>
      </c>
      <c r="K1651" s="1" t="s">
        <v>32</v>
      </c>
      <c r="L1651" s="1" t="s">
        <v>32</v>
      </c>
      <c r="M1651" s="1" t="s">
        <v>45</v>
      </c>
      <c r="N1651" s="1" t="s">
        <v>66</v>
      </c>
      <c r="O1651" s="1" t="s">
        <v>2995</v>
      </c>
      <c r="P1651" s="1" t="s">
        <v>82</v>
      </c>
      <c r="Q1651" s="1" t="s">
        <v>328</v>
      </c>
      <c r="R1651" s="1" t="s">
        <v>7718</v>
      </c>
      <c r="S1651" s="1" t="str">
        <f t="shared" si="51"/>
        <v>QUISPE RODRIGUEZ, ELBA PATRICIA</v>
      </c>
      <c r="T1651" s="1" t="s">
        <v>69</v>
      </c>
      <c r="U1651" s="1" t="s">
        <v>860</v>
      </c>
      <c r="V1651" s="1" t="s">
        <v>52</v>
      </c>
      <c r="W1651" s="1" t="s">
        <v>7719</v>
      </c>
      <c r="X1651" s="3">
        <v>28304</v>
      </c>
      <c r="Y1651" s="1" t="s">
        <v>7720</v>
      </c>
      <c r="Z1651" s="3">
        <v>42795</v>
      </c>
      <c r="AA1651" s="3">
        <v>43100</v>
      </c>
      <c r="AB1651" s="1" t="s">
        <v>3000</v>
      </c>
      <c r="AC1651" s="1" t="s">
        <v>71</v>
      </c>
      <c r="AD1651" s="1" t="s">
        <v>43</v>
      </c>
    </row>
    <row r="1652" spans="1:30" x14ac:dyDescent="0.2">
      <c r="A1652" s="1" t="str">
        <f t="shared" si="50"/>
        <v>CD1E24504813</v>
      </c>
      <c r="B1652" s="1" t="s">
        <v>445</v>
      </c>
      <c r="C1652" s="1" t="s">
        <v>29</v>
      </c>
      <c r="D1652" s="1" t="s">
        <v>30</v>
      </c>
      <c r="E1652" s="1" t="s">
        <v>401</v>
      </c>
      <c r="F1652" s="1" t="s">
        <v>7667</v>
      </c>
      <c r="G1652" s="1" t="s">
        <v>7668</v>
      </c>
      <c r="H1652" s="1" t="s">
        <v>1183</v>
      </c>
      <c r="I1652" s="1" t="s">
        <v>7669</v>
      </c>
      <c r="J1652" s="1" t="s">
        <v>7752</v>
      </c>
      <c r="K1652" s="1" t="s">
        <v>32</v>
      </c>
      <c r="L1652" s="1" t="s">
        <v>32</v>
      </c>
      <c r="M1652" s="1" t="s">
        <v>45</v>
      </c>
      <c r="N1652" s="1" t="s">
        <v>66</v>
      </c>
      <c r="O1652" s="1" t="s">
        <v>2995</v>
      </c>
      <c r="P1652" s="1" t="s">
        <v>129</v>
      </c>
      <c r="Q1652" s="1" t="s">
        <v>82</v>
      </c>
      <c r="R1652" s="1" t="s">
        <v>7713</v>
      </c>
      <c r="S1652" s="1" t="str">
        <f t="shared" si="51"/>
        <v>QUILCA QUISPE, JAQUELINE MAXIMA</v>
      </c>
      <c r="T1652" s="1" t="s">
        <v>69</v>
      </c>
      <c r="U1652" s="1" t="s">
        <v>3977</v>
      </c>
      <c r="V1652" s="1" t="s">
        <v>52</v>
      </c>
      <c r="W1652" s="1" t="s">
        <v>7714</v>
      </c>
      <c r="X1652" s="3">
        <v>27725</v>
      </c>
      <c r="Y1652" s="1" t="s">
        <v>7715</v>
      </c>
      <c r="Z1652" s="3">
        <v>42795</v>
      </c>
      <c r="AA1652" s="3">
        <v>43100</v>
      </c>
      <c r="AB1652" s="1" t="s">
        <v>3000</v>
      </c>
      <c r="AC1652" s="1" t="s">
        <v>71</v>
      </c>
      <c r="AD1652" s="1" t="s">
        <v>43</v>
      </c>
    </row>
    <row r="1653" spans="1:30" x14ac:dyDescent="0.2">
      <c r="A1653" s="1" t="str">
        <f t="shared" si="50"/>
        <v>CD1E25504813</v>
      </c>
      <c r="B1653" s="1" t="s">
        <v>445</v>
      </c>
      <c r="C1653" s="1" t="s">
        <v>29</v>
      </c>
      <c r="D1653" s="1" t="s">
        <v>30</v>
      </c>
      <c r="E1653" s="1" t="s">
        <v>401</v>
      </c>
      <c r="F1653" s="1" t="s">
        <v>7667</v>
      </c>
      <c r="G1653" s="1" t="s">
        <v>7668</v>
      </c>
      <c r="H1653" s="1" t="s">
        <v>1183</v>
      </c>
      <c r="I1653" s="1" t="s">
        <v>7669</v>
      </c>
      <c r="J1653" s="1" t="s">
        <v>7753</v>
      </c>
      <c r="K1653" s="1" t="s">
        <v>32</v>
      </c>
      <c r="L1653" s="1" t="s">
        <v>32</v>
      </c>
      <c r="M1653" s="1" t="s">
        <v>45</v>
      </c>
      <c r="N1653" s="1" t="s">
        <v>66</v>
      </c>
      <c r="O1653" s="1" t="s">
        <v>2995</v>
      </c>
      <c r="P1653" s="1" t="s">
        <v>117</v>
      </c>
      <c r="Q1653" s="1" t="s">
        <v>85</v>
      </c>
      <c r="R1653" s="1" t="s">
        <v>7754</v>
      </c>
      <c r="S1653" s="1" t="str">
        <f t="shared" si="51"/>
        <v>RUELAS PINEDA, EDWIN RODRIGO</v>
      </c>
      <c r="T1653" s="1" t="s">
        <v>69</v>
      </c>
      <c r="U1653" s="1" t="s">
        <v>948</v>
      </c>
      <c r="V1653" s="1" t="s">
        <v>52</v>
      </c>
      <c r="W1653" s="1" t="s">
        <v>7755</v>
      </c>
      <c r="X1653" s="3">
        <v>32396</v>
      </c>
      <c r="Y1653" s="1" t="s">
        <v>7756</v>
      </c>
      <c r="Z1653" s="3">
        <v>42835</v>
      </c>
      <c r="AA1653" s="3">
        <v>43100</v>
      </c>
      <c r="AB1653" s="1" t="s">
        <v>3000</v>
      </c>
      <c r="AC1653" s="1" t="s">
        <v>71</v>
      </c>
      <c r="AD1653" s="1" t="s">
        <v>43</v>
      </c>
    </row>
    <row r="1654" spans="1:30" x14ac:dyDescent="0.2">
      <c r="A1654" s="1" t="str">
        <f t="shared" si="50"/>
        <v>CD1E26503813</v>
      </c>
      <c r="B1654" s="1" t="s">
        <v>445</v>
      </c>
      <c r="C1654" s="1" t="s">
        <v>29</v>
      </c>
      <c r="D1654" s="1" t="s">
        <v>30</v>
      </c>
      <c r="E1654" s="1" t="s">
        <v>401</v>
      </c>
      <c r="F1654" s="1" t="s">
        <v>7667</v>
      </c>
      <c r="G1654" s="1" t="s">
        <v>7668</v>
      </c>
      <c r="H1654" s="1" t="s">
        <v>1183</v>
      </c>
      <c r="I1654" s="1" t="s">
        <v>7669</v>
      </c>
      <c r="J1654" s="1" t="s">
        <v>7757</v>
      </c>
      <c r="K1654" s="1" t="s">
        <v>32</v>
      </c>
      <c r="L1654" s="1" t="s">
        <v>32</v>
      </c>
      <c r="M1654" s="1" t="s">
        <v>45</v>
      </c>
      <c r="N1654" s="1" t="s">
        <v>66</v>
      </c>
      <c r="O1654" s="1" t="s">
        <v>2995</v>
      </c>
      <c r="P1654" s="1" t="s">
        <v>113</v>
      </c>
      <c r="Q1654" s="1" t="s">
        <v>134</v>
      </c>
      <c r="R1654" s="1" t="s">
        <v>7758</v>
      </c>
      <c r="S1654" s="1" t="str">
        <f t="shared" si="51"/>
        <v>CHAMBI FLORES, GLADYS PATRICIA</v>
      </c>
      <c r="T1654" s="1" t="s">
        <v>69</v>
      </c>
      <c r="U1654" s="1" t="s">
        <v>948</v>
      </c>
      <c r="V1654" s="1" t="s">
        <v>52</v>
      </c>
      <c r="W1654" s="1" t="s">
        <v>7759</v>
      </c>
      <c r="X1654" s="3">
        <v>32645</v>
      </c>
      <c r="Y1654" s="1" t="s">
        <v>7760</v>
      </c>
      <c r="Z1654" s="3">
        <v>42795</v>
      </c>
      <c r="AA1654" s="3">
        <v>43100</v>
      </c>
      <c r="AB1654" s="1" t="s">
        <v>3000</v>
      </c>
      <c r="AC1654" s="1" t="s">
        <v>71</v>
      </c>
      <c r="AD1654" s="1" t="s">
        <v>43</v>
      </c>
    </row>
    <row r="1655" spans="1:30" x14ac:dyDescent="0.2">
      <c r="A1655" s="1" t="str">
        <f t="shared" si="50"/>
        <v>CD1E27503813</v>
      </c>
      <c r="B1655" s="1" t="s">
        <v>445</v>
      </c>
      <c r="C1655" s="1" t="s">
        <v>29</v>
      </c>
      <c r="D1655" s="1" t="s">
        <v>30</v>
      </c>
      <c r="E1655" s="1" t="s">
        <v>401</v>
      </c>
      <c r="F1655" s="1" t="s">
        <v>7667</v>
      </c>
      <c r="G1655" s="1" t="s">
        <v>7668</v>
      </c>
      <c r="H1655" s="1" t="s">
        <v>1183</v>
      </c>
      <c r="I1655" s="1" t="s">
        <v>7669</v>
      </c>
      <c r="J1655" s="1" t="s">
        <v>7761</v>
      </c>
      <c r="K1655" s="1" t="s">
        <v>32</v>
      </c>
      <c r="L1655" s="1" t="s">
        <v>32</v>
      </c>
      <c r="M1655" s="1" t="s">
        <v>45</v>
      </c>
      <c r="N1655" s="1" t="s">
        <v>66</v>
      </c>
      <c r="O1655" s="1" t="s">
        <v>2995</v>
      </c>
      <c r="P1655" s="1" t="s">
        <v>710</v>
      </c>
      <c r="Q1655" s="1" t="s">
        <v>358</v>
      </c>
      <c r="R1655" s="1" t="s">
        <v>7762</v>
      </c>
      <c r="S1655" s="1" t="str">
        <f t="shared" si="51"/>
        <v>LLUTARI COAQUIRA, VIGILIA ANA</v>
      </c>
      <c r="T1655" s="1" t="s">
        <v>69</v>
      </c>
      <c r="U1655" s="1" t="s">
        <v>948</v>
      </c>
      <c r="V1655" s="1" t="s">
        <v>52</v>
      </c>
      <c r="W1655" s="1" t="s">
        <v>7763</v>
      </c>
      <c r="X1655" s="3">
        <v>28848</v>
      </c>
      <c r="Y1655" s="1" t="s">
        <v>7764</v>
      </c>
      <c r="Z1655" s="3">
        <v>42795</v>
      </c>
      <c r="AA1655" s="3">
        <v>43100</v>
      </c>
      <c r="AB1655" s="1" t="s">
        <v>3000</v>
      </c>
      <c r="AC1655" s="1" t="s">
        <v>71</v>
      </c>
      <c r="AD1655" s="1" t="s">
        <v>43</v>
      </c>
    </row>
    <row r="1656" spans="1:30" x14ac:dyDescent="0.2">
      <c r="A1656" s="1" t="str">
        <f t="shared" si="50"/>
        <v>CD1E28503813</v>
      </c>
      <c r="B1656" s="1" t="s">
        <v>445</v>
      </c>
      <c r="C1656" s="1" t="s">
        <v>29</v>
      </c>
      <c r="D1656" s="1" t="s">
        <v>30</v>
      </c>
      <c r="E1656" s="1" t="s">
        <v>401</v>
      </c>
      <c r="F1656" s="1" t="s">
        <v>7667</v>
      </c>
      <c r="G1656" s="1" t="s">
        <v>7668</v>
      </c>
      <c r="H1656" s="1" t="s">
        <v>1183</v>
      </c>
      <c r="I1656" s="1" t="s">
        <v>7669</v>
      </c>
      <c r="J1656" s="1" t="s">
        <v>7765</v>
      </c>
      <c r="K1656" s="1" t="s">
        <v>32</v>
      </c>
      <c r="L1656" s="1" t="s">
        <v>32</v>
      </c>
      <c r="M1656" s="1" t="s">
        <v>45</v>
      </c>
      <c r="N1656" s="1" t="s">
        <v>66</v>
      </c>
      <c r="O1656" s="1" t="s">
        <v>2995</v>
      </c>
      <c r="P1656" s="1" t="s">
        <v>710</v>
      </c>
      <c r="Q1656" s="1" t="s">
        <v>358</v>
      </c>
      <c r="R1656" s="1" t="s">
        <v>7762</v>
      </c>
      <c r="S1656" s="1" t="str">
        <f t="shared" si="51"/>
        <v>LLUTARI COAQUIRA, VIGILIA ANA</v>
      </c>
      <c r="T1656" s="1" t="s">
        <v>69</v>
      </c>
      <c r="U1656" s="1" t="s">
        <v>69</v>
      </c>
      <c r="V1656" s="1" t="s">
        <v>52</v>
      </c>
      <c r="W1656" s="1" t="s">
        <v>7763</v>
      </c>
      <c r="X1656" s="3">
        <v>28848</v>
      </c>
      <c r="Y1656" s="1" t="s">
        <v>7764</v>
      </c>
      <c r="Z1656" s="3">
        <v>42795</v>
      </c>
      <c r="AA1656" s="3">
        <v>43100</v>
      </c>
      <c r="AB1656" s="1" t="s">
        <v>3000</v>
      </c>
      <c r="AC1656" s="1" t="s">
        <v>71</v>
      </c>
      <c r="AD1656" s="1" t="s">
        <v>43</v>
      </c>
    </row>
    <row r="1657" spans="1:30" x14ac:dyDescent="0.2">
      <c r="A1657" s="1" t="str">
        <f t="shared" si="50"/>
        <v>1139114112E3</v>
      </c>
      <c r="B1657" s="1" t="s">
        <v>445</v>
      </c>
      <c r="C1657" s="1" t="s">
        <v>29</v>
      </c>
      <c r="D1657" s="1" t="s">
        <v>30</v>
      </c>
      <c r="E1657" s="1" t="s">
        <v>401</v>
      </c>
      <c r="F1657" s="1" t="s">
        <v>7667</v>
      </c>
      <c r="G1657" s="1" t="s">
        <v>7668</v>
      </c>
      <c r="H1657" s="1" t="s">
        <v>1183</v>
      </c>
      <c r="I1657" s="1" t="s">
        <v>7669</v>
      </c>
      <c r="J1657" s="1" t="s">
        <v>7766</v>
      </c>
      <c r="K1657" s="1" t="s">
        <v>32</v>
      </c>
      <c r="L1657" s="1" t="s">
        <v>84</v>
      </c>
      <c r="M1657" s="1" t="s">
        <v>84</v>
      </c>
      <c r="N1657" s="1" t="s">
        <v>66</v>
      </c>
      <c r="O1657" s="1" t="s">
        <v>7767</v>
      </c>
      <c r="P1657" s="1" t="s">
        <v>318</v>
      </c>
      <c r="Q1657" s="1" t="s">
        <v>444</v>
      </c>
      <c r="R1657" s="1" t="s">
        <v>7768</v>
      </c>
      <c r="S1657" s="1" t="str">
        <f t="shared" si="51"/>
        <v>LUQUE BUSTINZA, MARLENI JULIA</v>
      </c>
      <c r="T1657" s="1" t="s">
        <v>44</v>
      </c>
      <c r="U1657" s="1" t="s">
        <v>51</v>
      </c>
      <c r="V1657" s="1" t="s">
        <v>52</v>
      </c>
      <c r="W1657" s="1" t="s">
        <v>7769</v>
      </c>
      <c r="X1657" s="3">
        <v>26660</v>
      </c>
      <c r="Y1657" s="1" t="s">
        <v>7770</v>
      </c>
      <c r="Z1657" s="3">
        <v>42809</v>
      </c>
      <c r="AA1657" s="3">
        <v>43100</v>
      </c>
      <c r="AB1657" s="1" t="s">
        <v>41</v>
      </c>
      <c r="AC1657" s="1" t="s">
        <v>87</v>
      </c>
      <c r="AD1657" s="1" t="s">
        <v>43</v>
      </c>
    </row>
    <row r="1658" spans="1:30" x14ac:dyDescent="0.2">
      <c r="A1658" s="1" t="str">
        <f t="shared" si="50"/>
        <v>1139114112E9</v>
      </c>
      <c r="B1658" s="1" t="s">
        <v>445</v>
      </c>
      <c r="C1658" s="1" t="s">
        <v>29</v>
      </c>
      <c r="D1658" s="1" t="s">
        <v>30</v>
      </c>
      <c r="E1658" s="1" t="s">
        <v>401</v>
      </c>
      <c r="F1658" s="1" t="s">
        <v>7667</v>
      </c>
      <c r="G1658" s="1" t="s">
        <v>7668</v>
      </c>
      <c r="H1658" s="1" t="s">
        <v>1183</v>
      </c>
      <c r="I1658" s="1" t="s">
        <v>7669</v>
      </c>
      <c r="J1658" s="1" t="s">
        <v>7771</v>
      </c>
      <c r="K1658" s="1" t="s">
        <v>97</v>
      </c>
      <c r="L1658" s="1" t="s">
        <v>788</v>
      </c>
      <c r="M1658" s="1" t="s">
        <v>840</v>
      </c>
      <c r="N1658" s="1" t="s">
        <v>46</v>
      </c>
      <c r="O1658" s="1" t="s">
        <v>56</v>
      </c>
      <c r="P1658" s="1" t="s">
        <v>265</v>
      </c>
      <c r="Q1658" s="1" t="s">
        <v>427</v>
      </c>
      <c r="R1658" s="1" t="s">
        <v>7772</v>
      </c>
      <c r="S1658" s="1" t="str">
        <f t="shared" si="51"/>
        <v>LIMACHI ZEVALLOS, CONSUELO ISABEL</v>
      </c>
      <c r="T1658" s="1" t="s">
        <v>839</v>
      </c>
      <c r="U1658" s="1" t="s">
        <v>39</v>
      </c>
      <c r="V1658" s="1" t="s">
        <v>52</v>
      </c>
      <c r="W1658" s="1" t="s">
        <v>7773</v>
      </c>
      <c r="X1658" s="3">
        <v>21458</v>
      </c>
      <c r="Y1658" s="1" t="s">
        <v>7774</v>
      </c>
      <c r="AB1658" s="1" t="s">
        <v>41</v>
      </c>
      <c r="AC1658" s="1" t="s">
        <v>102</v>
      </c>
      <c r="AD1658" s="1" t="s">
        <v>43</v>
      </c>
    </row>
    <row r="1659" spans="1:30" x14ac:dyDescent="0.2">
      <c r="A1659" s="1" t="str">
        <f t="shared" si="50"/>
        <v>1139114112E6</v>
      </c>
      <c r="B1659" s="1" t="s">
        <v>445</v>
      </c>
      <c r="C1659" s="1" t="s">
        <v>29</v>
      </c>
      <c r="D1659" s="1" t="s">
        <v>30</v>
      </c>
      <c r="E1659" s="1" t="s">
        <v>401</v>
      </c>
      <c r="F1659" s="1" t="s">
        <v>7667</v>
      </c>
      <c r="G1659" s="1" t="s">
        <v>7668</v>
      </c>
      <c r="H1659" s="1" t="s">
        <v>1183</v>
      </c>
      <c r="I1659" s="1" t="s">
        <v>7669</v>
      </c>
      <c r="J1659" s="1" t="s">
        <v>7775</v>
      </c>
      <c r="K1659" s="1" t="s">
        <v>97</v>
      </c>
      <c r="L1659" s="1" t="s">
        <v>98</v>
      </c>
      <c r="M1659" s="1" t="s">
        <v>99</v>
      </c>
      <c r="N1659" s="1" t="s">
        <v>66</v>
      </c>
      <c r="O1659" s="1" t="s">
        <v>7776</v>
      </c>
      <c r="P1659" s="1" t="s">
        <v>698</v>
      </c>
      <c r="Q1659" s="1" t="s">
        <v>730</v>
      </c>
      <c r="R1659" s="1" t="s">
        <v>7777</v>
      </c>
      <c r="S1659" s="1" t="str">
        <f t="shared" si="51"/>
        <v>CCAMA LIPA, LUCY ANA</v>
      </c>
      <c r="T1659" s="1" t="s">
        <v>109</v>
      </c>
      <c r="U1659" s="1" t="s">
        <v>39</v>
      </c>
      <c r="V1659" s="1" t="s">
        <v>52</v>
      </c>
      <c r="W1659" s="1" t="s">
        <v>7778</v>
      </c>
      <c r="X1659" s="3">
        <v>28636</v>
      </c>
      <c r="Y1659" s="1" t="s">
        <v>7779</v>
      </c>
      <c r="Z1659" s="3">
        <v>42993</v>
      </c>
      <c r="AA1659" s="3">
        <v>43100</v>
      </c>
      <c r="AB1659" s="1" t="s">
        <v>41</v>
      </c>
      <c r="AC1659" s="1" t="s">
        <v>102</v>
      </c>
      <c r="AD1659" s="1" t="s">
        <v>43</v>
      </c>
    </row>
    <row r="1660" spans="1:30" x14ac:dyDescent="0.2">
      <c r="A1660" s="1" t="str">
        <f t="shared" si="50"/>
        <v>1139114122E4</v>
      </c>
      <c r="B1660" s="1" t="s">
        <v>445</v>
      </c>
      <c r="C1660" s="1" t="s">
        <v>29</v>
      </c>
      <c r="D1660" s="1" t="s">
        <v>30</v>
      </c>
      <c r="E1660" s="1" t="s">
        <v>401</v>
      </c>
      <c r="F1660" s="1" t="s">
        <v>7667</v>
      </c>
      <c r="G1660" s="1" t="s">
        <v>7668</v>
      </c>
      <c r="H1660" s="1" t="s">
        <v>1183</v>
      </c>
      <c r="I1660" s="1" t="s">
        <v>7669</v>
      </c>
      <c r="J1660" s="1" t="s">
        <v>7780</v>
      </c>
      <c r="K1660" s="1" t="s">
        <v>97</v>
      </c>
      <c r="L1660" s="1" t="s">
        <v>98</v>
      </c>
      <c r="M1660" s="1" t="s">
        <v>99</v>
      </c>
      <c r="N1660" s="1" t="s">
        <v>46</v>
      </c>
      <c r="O1660" s="1" t="s">
        <v>56</v>
      </c>
      <c r="P1660" s="1" t="s">
        <v>82</v>
      </c>
      <c r="Q1660" s="1" t="s">
        <v>176</v>
      </c>
      <c r="R1660" s="1" t="s">
        <v>734</v>
      </c>
      <c r="S1660" s="1" t="str">
        <f t="shared" si="51"/>
        <v>QUISPE GALINDO, SEBASTIAN</v>
      </c>
      <c r="T1660" s="1" t="s">
        <v>101</v>
      </c>
      <c r="U1660" s="1" t="s">
        <v>39</v>
      </c>
      <c r="V1660" s="1" t="s">
        <v>52</v>
      </c>
      <c r="W1660" s="1" t="s">
        <v>7781</v>
      </c>
      <c r="X1660" s="3">
        <v>21444</v>
      </c>
      <c r="Y1660" s="1" t="s">
        <v>7782</v>
      </c>
      <c r="AB1660" s="1" t="s">
        <v>41</v>
      </c>
      <c r="AC1660" s="1" t="s">
        <v>102</v>
      </c>
      <c r="AD1660" s="1" t="s">
        <v>43</v>
      </c>
    </row>
    <row r="1661" spans="1:30" x14ac:dyDescent="0.2">
      <c r="A1661" s="1" t="str">
        <f t="shared" si="50"/>
        <v>21C000113700</v>
      </c>
      <c r="B1661" s="1" t="s">
        <v>445</v>
      </c>
      <c r="C1661" s="1" t="s">
        <v>29</v>
      </c>
      <c r="D1661" s="1" t="s">
        <v>30</v>
      </c>
      <c r="E1661" s="1" t="s">
        <v>401</v>
      </c>
      <c r="F1661" s="1" t="s">
        <v>7667</v>
      </c>
      <c r="G1661" s="1" t="s">
        <v>7668</v>
      </c>
      <c r="H1661" s="1" t="s">
        <v>1183</v>
      </c>
      <c r="I1661" s="1" t="s">
        <v>7669</v>
      </c>
      <c r="J1661" s="1" t="s">
        <v>7783</v>
      </c>
      <c r="K1661" s="1" t="s">
        <v>846</v>
      </c>
      <c r="L1661" s="1" t="s">
        <v>3586</v>
      </c>
      <c r="M1661" s="1" t="s">
        <v>3587</v>
      </c>
      <c r="N1661" s="1" t="s">
        <v>66</v>
      </c>
      <c r="O1661" s="1" t="s">
        <v>847</v>
      </c>
      <c r="P1661" s="1" t="s">
        <v>205</v>
      </c>
      <c r="Q1661" s="1" t="s">
        <v>303</v>
      </c>
      <c r="R1661" s="1" t="s">
        <v>7784</v>
      </c>
      <c r="S1661" s="1" t="str">
        <f t="shared" si="51"/>
        <v>VALDEZ SOSA, LILA MARLINA</v>
      </c>
      <c r="T1661" s="1" t="s">
        <v>849</v>
      </c>
      <c r="U1661" s="1" t="s">
        <v>850</v>
      </c>
      <c r="V1661" s="1" t="s">
        <v>52</v>
      </c>
      <c r="W1661" s="1" t="s">
        <v>276</v>
      </c>
      <c r="X1661" s="3">
        <v>25002</v>
      </c>
      <c r="Y1661" s="1" t="s">
        <v>7785</v>
      </c>
      <c r="Z1661" s="3">
        <v>42736</v>
      </c>
      <c r="AA1661" s="3">
        <v>42855</v>
      </c>
      <c r="AB1661" s="1" t="s">
        <v>852</v>
      </c>
      <c r="AC1661" s="1" t="s">
        <v>853</v>
      </c>
      <c r="AD1661" s="1" t="s">
        <v>43</v>
      </c>
    </row>
    <row r="1662" spans="1:30" x14ac:dyDescent="0.2">
      <c r="A1662" s="1" t="str">
        <f t="shared" si="50"/>
        <v>21C000113723</v>
      </c>
      <c r="B1662" s="1" t="s">
        <v>445</v>
      </c>
      <c r="C1662" s="1" t="s">
        <v>29</v>
      </c>
      <c r="D1662" s="1" t="s">
        <v>30</v>
      </c>
      <c r="E1662" s="1" t="s">
        <v>401</v>
      </c>
      <c r="F1662" s="1" t="s">
        <v>7667</v>
      </c>
      <c r="G1662" s="1" t="s">
        <v>7668</v>
      </c>
      <c r="H1662" s="1" t="s">
        <v>1183</v>
      </c>
      <c r="I1662" s="1" t="s">
        <v>7669</v>
      </c>
      <c r="J1662" s="1" t="s">
        <v>7786</v>
      </c>
      <c r="K1662" s="1" t="s">
        <v>846</v>
      </c>
      <c r="L1662" s="1" t="s">
        <v>3586</v>
      </c>
      <c r="M1662" s="1" t="s">
        <v>3591</v>
      </c>
      <c r="N1662" s="1" t="s">
        <v>66</v>
      </c>
      <c r="O1662" s="1" t="s">
        <v>847</v>
      </c>
      <c r="P1662" s="1" t="s">
        <v>351</v>
      </c>
      <c r="Q1662" s="1" t="s">
        <v>352</v>
      </c>
      <c r="R1662" s="1" t="s">
        <v>904</v>
      </c>
      <c r="S1662" s="1" t="str">
        <f t="shared" si="51"/>
        <v>MERMA MENDOZA, HERNAN</v>
      </c>
      <c r="T1662" s="1" t="s">
        <v>849</v>
      </c>
      <c r="U1662" s="1" t="s">
        <v>850</v>
      </c>
      <c r="V1662" s="1" t="s">
        <v>52</v>
      </c>
      <c r="W1662" s="1" t="s">
        <v>276</v>
      </c>
      <c r="X1662" s="3">
        <v>27196</v>
      </c>
      <c r="Y1662" s="1" t="s">
        <v>7787</v>
      </c>
      <c r="Z1662" s="3">
        <v>42736</v>
      </c>
      <c r="AA1662" s="3">
        <v>42855</v>
      </c>
      <c r="AB1662" s="1" t="s">
        <v>852</v>
      </c>
      <c r="AC1662" s="1" t="s">
        <v>853</v>
      </c>
      <c r="AD1662" s="1" t="s">
        <v>43</v>
      </c>
    </row>
    <row r="1663" spans="1:30" x14ac:dyDescent="0.2">
      <c r="A1663" s="1" t="str">
        <f t="shared" si="50"/>
        <v>21C000113748</v>
      </c>
      <c r="B1663" s="1" t="s">
        <v>445</v>
      </c>
      <c r="C1663" s="1" t="s">
        <v>29</v>
      </c>
      <c r="D1663" s="1" t="s">
        <v>30</v>
      </c>
      <c r="E1663" s="1" t="s">
        <v>401</v>
      </c>
      <c r="F1663" s="1" t="s">
        <v>7667</v>
      </c>
      <c r="G1663" s="1" t="s">
        <v>7668</v>
      </c>
      <c r="H1663" s="1" t="s">
        <v>1183</v>
      </c>
      <c r="I1663" s="1" t="s">
        <v>7669</v>
      </c>
      <c r="J1663" s="1" t="s">
        <v>7788</v>
      </c>
      <c r="K1663" s="1" t="s">
        <v>846</v>
      </c>
      <c r="L1663" s="1" t="s">
        <v>3586</v>
      </c>
      <c r="M1663" s="1" t="s">
        <v>3600</v>
      </c>
      <c r="N1663" s="1" t="s">
        <v>66</v>
      </c>
      <c r="O1663" s="1" t="s">
        <v>847</v>
      </c>
      <c r="P1663" s="1" t="s">
        <v>248</v>
      </c>
      <c r="Q1663" s="1" t="s">
        <v>495</v>
      </c>
      <c r="R1663" s="1" t="s">
        <v>7789</v>
      </c>
      <c r="S1663" s="1" t="str">
        <f t="shared" si="51"/>
        <v>TICONA PACOMPIA, YOVANNA</v>
      </c>
      <c r="T1663" s="1" t="s">
        <v>849</v>
      </c>
      <c r="U1663" s="1" t="s">
        <v>850</v>
      </c>
      <c r="V1663" s="1" t="s">
        <v>52</v>
      </c>
      <c r="W1663" s="1" t="s">
        <v>276</v>
      </c>
      <c r="X1663" s="3">
        <v>28309</v>
      </c>
      <c r="Y1663" s="1" t="s">
        <v>7790</v>
      </c>
      <c r="Z1663" s="3">
        <v>42736</v>
      </c>
      <c r="AA1663" s="3">
        <v>42855</v>
      </c>
      <c r="AB1663" s="1" t="s">
        <v>852</v>
      </c>
      <c r="AC1663" s="1" t="s">
        <v>853</v>
      </c>
      <c r="AD1663" s="1" t="s">
        <v>43</v>
      </c>
    </row>
    <row r="1664" spans="1:30" x14ac:dyDescent="0.2">
      <c r="A1664" s="1" t="str">
        <f t="shared" si="50"/>
        <v>21C000113771</v>
      </c>
      <c r="B1664" s="1" t="s">
        <v>445</v>
      </c>
      <c r="C1664" s="1" t="s">
        <v>29</v>
      </c>
      <c r="D1664" s="1" t="s">
        <v>30</v>
      </c>
      <c r="E1664" s="1" t="s">
        <v>401</v>
      </c>
      <c r="F1664" s="1" t="s">
        <v>7667</v>
      </c>
      <c r="G1664" s="1" t="s">
        <v>7668</v>
      </c>
      <c r="H1664" s="1" t="s">
        <v>1183</v>
      </c>
      <c r="I1664" s="1" t="s">
        <v>7669</v>
      </c>
      <c r="J1664" s="1" t="s">
        <v>7791</v>
      </c>
      <c r="K1664" s="1" t="s">
        <v>846</v>
      </c>
      <c r="L1664" s="1" t="s">
        <v>3586</v>
      </c>
      <c r="M1664" s="1" t="s">
        <v>5435</v>
      </c>
      <c r="N1664" s="1" t="s">
        <v>66</v>
      </c>
      <c r="O1664" s="1" t="s">
        <v>847</v>
      </c>
      <c r="P1664" s="1" t="s">
        <v>1163</v>
      </c>
      <c r="Q1664" s="1" t="s">
        <v>196</v>
      </c>
      <c r="R1664" s="1" t="s">
        <v>364</v>
      </c>
      <c r="S1664" s="1" t="str">
        <f t="shared" si="51"/>
        <v>PARIPANCA ORDOÑEZ, ROSA</v>
      </c>
      <c r="T1664" s="1" t="s">
        <v>849</v>
      </c>
      <c r="U1664" s="1" t="s">
        <v>850</v>
      </c>
      <c r="V1664" s="1" t="s">
        <v>52</v>
      </c>
      <c r="W1664" s="1" t="s">
        <v>276</v>
      </c>
      <c r="X1664" s="3">
        <v>25942</v>
      </c>
      <c r="Y1664" s="1" t="s">
        <v>7792</v>
      </c>
      <c r="Z1664" s="3">
        <v>42795</v>
      </c>
      <c r="AA1664" s="3">
        <v>42886</v>
      </c>
      <c r="AB1664" s="1" t="s">
        <v>852</v>
      </c>
      <c r="AC1664" s="1" t="s">
        <v>853</v>
      </c>
      <c r="AD1664" s="1" t="s">
        <v>43</v>
      </c>
    </row>
    <row r="1665" spans="1:30" x14ac:dyDescent="0.2">
      <c r="A1665" s="1" t="str">
        <f t="shared" si="50"/>
        <v>21C000113802</v>
      </c>
      <c r="B1665" s="1" t="s">
        <v>445</v>
      </c>
      <c r="C1665" s="1" t="s">
        <v>29</v>
      </c>
      <c r="D1665" s="1" t="s">
        <v>30</v>
      </c>
      <c r="E1665" s="1" t="s">
        <v>401</v>
      </c>
      <c r="F1665" s="1" t="s">
        <v>7667</v>
      </c>
      <c r="G1665" s="1" t="s">
        <v>7668</v>
      </c>
      <c r="H1665" s="1" t="s">
        <v>1183</v>
      </c>
      <c r="I1665" s="1" t="s">
        <v>7669</v>
      </c>
      <c r="J1665" s="1" t="s">
        <v>7793</v>
      </c>
      <c r="K1665" s="1" t="s">
        <v>846</v>
      </c>
      <c r="L1665" s="1" t="s">
        <v>3586</v>
      </c>
      <c r="M1665" s="1" t="s">
        <v>3607</v>
      </c>
      <c r="N1665" s="1" t="s">
        <v>66</v>
      </c>
      <c r="O1665" s="1" t="s">
        <v>847</v>
      </c>
      <c r="P1665" s="1" t="s">
        <v>2142</v>
      </c>
      <c r="Q1665" s="1" t="s">
        <v>492</v>
      </c>
      <c r="R1665" s="1" t="s">
        <v>375</v>
      </c>
      <c r="S1665" s="1" t="str">
        <f t="shared" si="51"/>
        <v>ESPERILLA SARAVIA, MARINA</v>
      </c>
      <c r="T1665" s="1" t="s">
        <v>849</v>
      </c>
      <c r="U1665" s="1" t="s">
        <v>850</v>
      </c>
      <c r="V1665" s="1" t="s">
        <v>52</v>
      </c>
      <c r="W1665" s="1" t="s">
        <v>276</v>
      </c>
      <c r="X1665" s="3">
        <v>29721</v>
      </c>
      <c r="Y1665" s="1" t="s">
        <v>7794</v>
      </c>
      <c r="Z1665" s="3">
        <v>42736</v>
      </c>
      <c r="AA1665" s="3">
        <v>42855</v>
      </c>
      <c r="AB1665" s="1" t="s">
        <v>852</v>
      </c>
      <c r="AC1665" s="1" t="s">
        <v>853</v>
      </c>
      <c r="AD1665" s="1" t="s">
        <v>43</v>
      </c>
    </row>
    <row r="1666" spans="1:30" x14ac:dyDescent="0.2">
      <c r="A1666" s="1" t="str">
        <f t="shared" si="50"/>
        <v>21C000113823</v>
      </c>
      <c r="B1666" s="1" t="s">
        <v>445</v>
      </c>
      <c r="C1666" s="1" t="s">
        <v>29</v>
      </c>
      <c r="D1666" s="1" t="s">
        <v>30</v>
      </c>
      <c r="E1666" s="1" t="s">
        <v>401</v>
      </c>
      <c r="F1666" s="1" t="s">
        <v>7667</v>
      </c>
      <c r="G1666" s="1" t="s">
        <v>7668</v>
      </c>
      <c r="H1666" s="1" t="s">
        <v>1183</v>
      </c>
      <c r="I1666" s="1" t="s">
        <v>7669</v>
      </c>
      <c r="J1666" s="1" t="s">
        <v>7795</v>
      </c>
      <c r="K1666" s="1" t="s">
        <v>846</v>
      </c>
      <c r="L1666" s="1" t="s">
        <v>3586</v>
      </c>
      <c r="M1666" s="1" t="s">
        <v>3607</v>
      </c>
      <c r="N1666" s="1" t="s">
        <v>66</v>
      </c>
      <c r="O1666" s="1" t="s">
        <v>847</v>
      </c>
      <c r="P1666" s="1" t="s">
        <v>371</v>
      </c>
      <c r="Q1666" s="1" t="s">
        <v>291</v>
      </c>
      <c r="R1666" s="1" t="s">
        <v>2750</v>
      </c>
      <c r="S1666" s="1" t="str">
        <f t="shared" si="51"/>
        <v>GUTIERREZ CUTIPA, YONY</v>
      </c>
      <c r="T1666" s="1" t="s">
        <v>849</v>
      </c>
      <c r="U1666" s="1" t="s">
        <v>850</v>
      </c>
      <c r="V1666" s="1" t="s">
        <v>52</v>
      </c>
      <c r="W1666" s="1" t="s">
        <v>276</v>
      </c>
      <c r="X1666" s="3">
        <v>31395</v>
      </c>
      <c r="Y1666" s="1" t="s">
        <v>7796</v>
      </c>
      <c r="Z1666" s="3">
        <v>42736</v>
      </c>
      <c r="AA1666" s="3">
        <v>42855</v>
      </c>
      <c r="AB1666" s="1" t="s">
        <v>852</v>
      </c>
      <c r="AC1666" s="1" t="s">
        <v>853</v>
      </c>
      <c r="AD1666" s="1" t="s">
        <v>43</v>
      </c>
    </row>
    <row r="1667" spans="1:30" x14ac:dyDescent="0.2">
      <c r="A1667" s="1" t="str">
        <f t="shared" si="50"/>
        <v>21C000113844</v>
      </c>
      <c r="B1667" s="1" t="s">
        <v>445</v>
      </c>
      <c r="C1667" s="1" t="s">
        <v>29</v>
      </c>
      <c r="D1667" s="1" t="s">
        <v>30</v>
      </c>
      <c r="E1667" s="1" t="s">
        <v>401</v>
      </c>
      <c r="F1667" s="1" t="s">
        <v>7667</v>
      </c>
      <c r="G1667" s="1" t="s">
        <v>7668</v>
      </c>
      <c r="H1667" s="1" t="s">
        <v>1183</v>
      </c>
      <c r="I1667" s="1" t="s">
        <v>7669</v>
      </c>
      <c r="J1667" s="1" t="s">
        <v>7797</v>
      </c>
      <c r="K1667" s="1" t="s">
        <v>846</v>
      </c>
      <c r="L1667" s="1" t="s">
        <v>3586</v>
      </c>
      <c r="M1667" s="1" t="s">
        <v>3607</v>
      </c>
      <c r="N1667" s="1" t="s">
        <v>66</v>
      </c>
      <c r="O1667" s="1" t="s">
        <v>847</v>
      </c>
      <c r="P1667" s="1" t="s">
        <v>415</v>
      </c>
      <c r="Q1667" s="1" t="s">
        <v>173</v>
      </c>
      <c r="R1667" s="1" t="s">
        <v>7798</v>
      </c>
      <c r="S1667" s="1" t="str">
        <f t="shared" si="51"/>
        <v>HUMPIRI YUCRA, ELIANA VILMA</v>
      </c>
      <c r="T1667" s="1" t="s">
        <v>849</v>
      </c>
      <c r="U1667" s="1" t="s">
        <v>850</v>
      </c>
      <c r="V1667" s="1" t="s">
        <v>52</v>
      </c>
      <c r="W1667" s="1" t="s">
        <v>276</v>
      </c>
      <c r="X1667" s="3">
        <v>28463</v>
      </c>
      <c r="Y1667" s="1" t="s">
        <v>7799</v>
      </c>
      <c r="Z1667" s="3">
        <v>42795</v>
      </c>
      <c r="AA1667" s="3">
        <v>42886</v>
      </c>
      <c r="AB1667" s="1" t="s">
        <v>852</v>
      </c>
      <c r="AC1667" s="1" t="s">
        <v>853</v>
      </c>
      <c r="AD1667" s="1" t="s">
        <v>43</v>
      </c>
    </row>
    <row r="1668" spans="1:30" x14ac:dyDescent="0.2">
      <c r="A1668" s="1" t="str">
        <f t="shared" ref="A1668:A1731" si="52">J1668</f>
        <v>1161214122E1</v>
      </c>
      <c r="B1668" s="1" t="s">
        <v>443</v>
      </c>
      <c r="C1668" s="1" t="s">
        <v>29</v>
      </c>
      <c r="D1668" s="1" t="s">
        <v>30</v>
      </c>
      <c r="E1668" s="1" t="s">
        <v>401</v>
      </c>
      <c r="F1668" s="1" t="s">
        <v>7800</v>
      </c>
      <c r="G1668" s="1" t="s">
        <v>7801</v>
      </c>
      <c r="H1668" s="1" t="s">
        <v>1183</v>
      </c>
      <c r="I1668" s="1" t="s">
        <v>7802</v>
      </c>
      <c r="J1668" s="1" t="s">
        <v>7803</v>
      </c>
      <c r="K1668" s="1" t="s">
        <v>32</v>
      </c>
      <c r="L1668" s="1" t="s">
        <v>33</v>
      </c>
      <c r="M1668" s="1" t="s">
        <v>34</v>
      </c>
      <c r="N1668" s="1" t="s">
        <v>35</v>
      </c>
      <c r="O1668" s="1" t="s">
        <v>7804</v>
      </c>
      <c r="P1668" s="1" t="s">
        <v>269</v>
      </c>
      <c r="Q1668" s="1" t="s">
        <v>453</v>
      </c>
      <c r="R1668" s="1" t="s">
        <v>7805</v>
      </c>
      <c r="S1668" s="1" t="str">
        <f t="shared" ref="S1668:S1731" si="53">CONCATENATE(P1668," ",Q1668,", ",R1668)</f>
        <v>CALDERON AROAPAZA, DAVID DAYMAN</v>
      </c>
      <c r="T1668" s="1" t="s">
        <v>38</v>
      </c>
      <c r="U1668" s="1" t="s">
        <v>39</v>
      </c>
      <c r="V1668" s="1" t="s">
        <v>40</v>
      </c>
      <c r="W1668" s="1" t="s">
        <v>7806</v>
      </c>
      <c r="X1668" s="3">
        <v>24267</v>
      </c>
      <c r="Y1668" s="1" t="s">
        <v>7807</v>
      </c>
      <c r="Z1668" s="3">
        <v>41913</v>
      </c>
      <c r="AA1668" s="3">
        <v>43373</v>
      </c>
      <c r="AB1668" s="1" t="s">
        <v>41</v>
      </c>
      <c r="AC1668" s="1" t="s">
        <v>42</v>
      </c>
      <c r="AD1668" s="1" t="s">
        <v>43</v>
      </c>
    </row>
    <row r="1669" spans="1:30" x14ac:dyDescent="0.2">
      <c r="A1669" s="1" t="str">
        <f t="shared" si="52"/>
        <v>1152113411E7</v>
      </c>
      <c r="B1669" s="1" t="s">
        <v>443</v>
      </c>
      <c r="C1669" s="1" t="s">
        <v>29</v>
      </c>
      <c r="D1669" s="1" t="s">
        <v>30</v>
      </c>
      <c r="E1669" s="1" t="s">
        <v>401</v>
      </c>
      <c r="F1669" s="1" t="s">
        <v>7800</v>
      </c>
      <c r="G1669" s="1" t="s">
        <v>7801</v>
      </c>
      <c r="H1669" s="1" t="s">
        <v>1183</v>
      </c>
      <c r="I1669" s="1" t="s">
        <v>7802</v>
      </c>
      <c r="J1669" s="1" t="s">
        <v>7808</v>
      </c>
      <c r="K1669" s="1" t="s">
        <v>32</v>
      </c>
      <c r="L1669" s="1" t="s">
        <v>32</v>
      </c>
      <c r="M1669" s="1" t="s">
        <v>45</v>
      </c>
      <c r="N1669" s="1" t="s">
        <v>46</v>
      </c>
      <c r="O1669" s="1" t="s">
        <v>7809</v>
      </c>
      <c r="P1669" s="1" t="s">
        <v>173</v>
      </c>
      <c r="Q1669" s="1" t="s">
        <v>82</v>
      </c>
      <c r="R1669" s="1" t="s">
        <v>7810</v>
      </c>
      <c r="S1669" s="1" t="str">
        <f t="shared" si="53"/>
        <v>YUCRA QUISPE, GEMELO SULPICIO</v>
      </c>
      <c r="T1669" s="1" t="s">
        <v>55</v>
      </c>
      <c r="U1669" s="1" t="s">
        <v>51</v>
      </c>
      <c r="V1669" s="1" t="s">
        <v>52</v>
      </c>
      <c r="W1669" s="1" t="s">
        <v>7811</v>
      </c>
      <c r="X1669" s="3">
        <v>22663</v>
      </c>
      <c r="Y1669" s="1" t="s">
        <v>7812</v>
      </c>
      <c r="AB1669" s="1" t="s">
        <v>41</v>
      </c>
      <c r="AC1669" s="1" t="s">
        <v>42</v>
      </c>
      <c r="AD1669" s="1" t="s">
        <v>43</v>
      </c>
    </row>
    <row r="1670" spans="1:30" x14ac:dyDescent="0.2">
      <c r="A1670" s="1" t="str">
        <f t="shared" si="52"/>
        <v>1161214112E2</v>
      </c>
      <c r="B1670" s="1" t="s">
        <v>443</v>
      </c>
      <c r="C1670" s="1" t="s">
        <v>29</v>
      </c>
      <c r="D1670" s="1" t="s">
        <v>30</v>
      </c>
      <c r="E1670" s="1" t="s">
        <v>401</v>
      </c>
      <c r="F1670" s="1" t="s">
        <v>7800</v>
      </c>
      <c r="G1670" s="1" t="s">
        <v>7801</v>
      </c>
      <c r="H1670" s="1" t="s">
        <v>1183</v>
      </c>
      <c r="I1670" s="1" t="s">
        <v>7802</v>
      </c>
      <c r="J1670" s="1" t="s">
        <v>7813</v>
      </c>
      <c r="K1670" s="1" t="s">
        <v>32</v>
      </c>
      <c r="L1670" s="1" t="s">
        <v>32</v>
      </c>
      <c r="M1670" s="1" t="s">
        <v>45</v>
      </c>
      <c r="N1670" s="1" t="s">
        <v>66</v>
      </c>
      <c r="O1670" s="1" t="s">
        <v>7814</v>
      </c>
      <c r="P1670" s="1" t="s">
        <v>58</v>
      </c>
      <c r="Q1670" s="1" t="s">
        <v>141</v>
      </c>
      <c r="R1670" s="1" t="s">
        <v>901</v>
      </c>
      <c r="S1670" s="1" t="str">
        <f t="shared" si="53"/>
        <v>ARPASI CRUZ, JORGE LUIS</v>
      </c>
      <c r="T1670" s="1" t="s">
        <v>69</v>
      </c>
      <c r="U1670" s="1" t="s">
        <v>860</v>
      </c>
      <c r="V1670" s="1" t="s">
        <v>52</v>
      </c>
      <c r="W1670" s="1" t="s">
        <v>7815</v>
      </c>
      <c r="X1670" s="3">
        <v>27932</v>
      </c>
      <c r="Y1670" s="1" t="s">
        <v>7816</v>
      </c>
      <c r="Z1670" s="3">
        <v>42795</v>
      </c>
      <c r="AA1670" s="3">
        <v>43100</v>
      </c>
      <c r="AB1670" s="1" t="s">
        <v>324</v>
      </c>
      <c r="AC1670" s="1" t="s">
        <v>71</v>
      </c>
      <c r="AD1670" s="1" t="s">
        <v>43</v>
      </c>
    </row>
    <row r="1671" spans="1:30" x14ac:dyDescent="0.2">
      <c r="A1671" s="1" t="str">
        <f t="shared" si="52"/>
        <v>1161214112E2</v>
      </c>
      <c r="B1671" s="1" t="s">
        <v>443</v>
      </c>
      <c r="C1671" s="1" t="s">
        <v>29</v>
      </c>
      <c r="D1671" s="1" t="s">
        <v>30</v>
      </c>
      <c r="E1671" s="1" t="s">
        <v>401</v>
      </c>
      <c r="F1671" s="1" t="s">
        <v>7800</v>
      </c>
      <c r="G1671" s="1" t="s">
        <v>7801</v>
      </c>
      <c r="H1671" s="1" t="s">
        <v>1183</v>
      </c>
      <c r="I1671" s="1" t="s">
        <v>7802</v>
      </c>
      <c r="J1671" s="1" t="s">
        <v>7813</v>
      </c>
      <c r="K1671" s="1" t="s">
        <v>32</v>
      </c>
      <c r="L1671" s="1" t="s">
        <v>32</v>
      </c>
      <c r="M1671" s="1" t="s">
        <v>3690</v>
      </c>
      <c r="N1671" s="1" t="s">
        <v>46</v>
      </c>
      <c r="O1671" s="1" t="s">
        <v>7817</v>
      </c>
      <c r="P1671" s="1" t="s">
        <v>1169</v>
      </c>
      <c r="Q1671" s="1" t="s">
        <v>114</v>
      </c>
      <c r="R1671" s="1" t="s">
        <v>519</v>
      </c>
      <c r="S1671" s="1" t="str">
        <f t="shared" si="53"/>
        <v>TEBES MAMANI, NELLY</v>
      </c>
      <c r="T1671" s="1" t="s">
        <v>63</v>
      </c>
      <c r="U1671" s="1" t="s">
        <v>51</v>
      </c>
      <c r="V1671" s="1" t="s">
        <v>3691</v>
      </c>
      <c r="W1671" s="1" t="s">
        <v>7818</v>
      </c>
      <c r="X1671" s="3">
        <v>23602</v>
      </c>
      <c r="Y1671" s="1" t="s">
        <v>7819</v>
      </c>
      <c r="Z1671" s="3">
        <v>42795</v>
      </c>
      <c r="AA1671" s="3">
        <v>43100</v>
      </c>
      <c r="AB1671" s="1" t="s">
        <v>41</v>
      </c>
      <c r="AC1671" s="1" t="s">
        <v>42</v>
      </c>
      <c r="AD1671" s="1" t="s">
        <v>43</v>
      </c>
    </row>
    <row r="1672" spans="1:30" x14ac:dyDescent="0.2">
      <c r="A1672" s="1" t="str">
        <f t="shared" si="52"/>
        <v>1161214112E3</v>
      </c>
      <c r="B1672" s="1" t="s">
        <v>443</v>
      </c>
      <c r="C1672" s="1" t="s">
        <v>29</v>
      </c>
      <c r="D1672" s="1" t="s">
        <v>30</v>
      </c>
      <c r="E1672" s="1" t="s">
        <v>401</v>
      </c>
      <c r="F1672" s="1" t="s">
        <v>7800</v>
      </c>
      <c r="G1672" s="1" t="s">
        <v>7801</v>
      </c>
      <c r="H1672" s="1" t="s">
        <v>1183</v>
      </c>
      <c r="I1672" s="1" t="s">
        <v>7802</v>
      </c>
      <c r="J1672" s="1" t="s">
        <v>7820</v>
      </c>
      <c r="K1672" s="1" t="s">
        <v>32</v>
      </c>
      <c r="L1672" s="1" t="s">
        <v>32</v>
      </c>
      <c r="M1672" s="1" t="s">
        <v>45</v>
      </c>
      <c r="N1672" s="1" t="s">
        <v>46</v>
      </c>
      <c r="O1672" s="1" t="s">
        <v>56</v>
      </c>
      <c r="P1672" s="1" t="s">
        <v>134</v>
      </c>
      <c r="Q1672" s="1" t="s">
        <v>272</v>
      </c>
      <c r="R1672" s="1" t="s">
        <v>944</v>
      </c>
      <c r="S1672" s="1" t="str">
        <f t="shared" si="53"/>
        <v>FLORES SALAS, PAULINA</v>
      </c>
      <c r="T1672" s="1" t="s">
        <v>69</v>
      </c>
      <c r="U1672" s="1" t="s">
        <v>51</v>
      </c>
      <c r="V1672" s="1" t="s">
        <v>52</v>
      </c>
      <c r="W1672" s="1" t="s">
        <v>7821</v>
      </c>
      <c r="X1672" s="3">
        <v>27718</v>
      </c>
      <c r="Y1672" s="1" t="s">
        <v>7822</v>
      </c>
      <c r="AB1672" s="1" t="s">
        <v>41</v>
      </c>
      <c r="AC1672" s="1" t="s">
        <v>42</v>
      </c>
      <c r="AD1672" s="1" t="s">
        <v>43</v>
      </c>
    </row>
    <row r="1673" spans="1:30" x14ac:dyDescent="0.2">
      <c r="A1673" s="1" t="str">
        <f t="shared" si="52"/>
        <v>1161214112E4</v>
      </c>
      <c r="B1673" s="1" t="s">
        <v>443</v>
      </c>
      <c r="C1673" s="1" t="s">
        <v>29</v>
      </c>
      <c r="D1673" s="1" t="s">
        <v>30</v>
      </c>
      <c r="E1673" s="1" t="s">
        <v>401</v>
      </c>
      <c r="F1673" s="1" t="s">
        <v>7800</v>
      </c>
      <c r="G1673" s="1" t="s">
        <v>7801</v>
      </c>
      <c r="H1673" s="1" t="s">
        <v>1183</v>
      </c>
      <c r="I1673" s="1" t="s">
        <v>7802</v>
      </c>
      <c r="J1673" s="1" t="s">
        <v>7823</v>
      </c>
      <c r="K1673" s="1" t="s">
        <v>32</v>
      </c>
      <c r="L1673" s="1" t="s">
        <v>32</v>
      </c>
      <c r="M1673" s="1" t="s">
        <v>45</v>
      </c>
      <c r="N1673" s="1" t="s">
        <v>46</v>
      </c>
      <c r="O1673" s="1" t="s">
        <v>56</v>
      </c>
      <c r="P1673" s="1" t="s">
        <v>114</v>
      </c>
      <c r="Q1673" s="1" t="s">
        <v>203</v>
      </c>
      <c r="R1673" s="1" t="s">
        <v>919</v>
      </c>
      <c r="S1673" s="1" t="str">
        <f t="shared" si="53"/>
        <v>MAMANI APAZA, MIGUEL</v>
      </c>
      <c r="T1673" s="1" t="s">
        <v>55</v>
      </c>
      <c r="U1673" s="1" t="s">
        <v>51</v>
      </c>
      <c r="V1673" s="1" t="s">
        <v>52</v>
      </c>
      <c r="W1673" s="1" t="s">
        <v>7824</v>
      </c>
      <c r="X1673" s="3">
        <v>19631</v>
      </c>
      <c r="Y1673" s="1" t="s">
        <v>7825</v>
      </c>
      <c r="AB1673" s="1" t="s">
        <v>41</v>
      </c>
      <c r="AC1673" s="1" t="s">
        <v>42</v>
      </c>
      <c r="AD1673" s="1" t="s">
        <v>43</v>
      </c>
    </row>
    <row r="1674" spans="1:30" x14ac:dyDescent="0.2">
      <c r="A1674" s="1" t="str">
        <f t="shared" si="52"/>
        <v>1161214112E5</v>
      </c>
      <c r="B1674" s="1" t="s">
        <v>443</v>
      </c>
      <c r="C1674" s="1" t="s">
        <v>29</v>
      </c>
      <c r="D1674" s="1" t="s">
        <v>30</v>
      </c>
      <c r="E1674" s="1" t="s">
        <v>401</v>
      </c>
      <c r="F1674" s="1" t="s">
        <v>7800</v>
      </c>
      <c r="G1674" s="1" t="s">
        <v>7801</v>
      </c>
      <c r="H1674" s="1" t="s">
        <v>1183</v>
      </c>
      <c r="I1674" s="1" t="s">
        <v>7802</v>
      </c>
      <c r="J1674" s="1" t="s">
        <v>7826</v>
      </c>
      <c r="K1674" s="1" t="s">
        <v>32</v>
      </c>
      <c r="L1674" s="1" t="s">
        <v>32</v>
      </c>
      <c r="M1674" s="1" t="s">
        <v>45</v>
      </c>
      <c r="N1674" s="1" t="s">
        <v>46</v>
      </c>
      <c r="O1674" s="1" t="s">
        <v>7827</v>
      </c>
      <c r="P1674" s="1" t="s">
        <v>61</v>
      </c>
      <c r="Q1674" s="1" t="s">
        <v>188</v>
      </c>
      <c r="R1674" s="1" t="s">
        <v>4542</v>
      </c>
      <c r="S1674" s="1" t="str">
        <f t="shared" si="53"/>
        <v>VILCA TITO, GENARO</v>
      </c>
      <c r="T1674" s="1" t="s">
        <v>55</v>
      </c>
      <c r="U1674" s="1" t="s">
        <v>51</v>
      </c>
      <c r="V1674" s="1" t="s">
        <v>52</v>
      </c>
      <c r="W1674" s="1" t="s">
        <v>7828</v>
      </c>
      <c r="X1674" s="3">
        <v>21086</v>
      </c>
      <c r="Y1674" s="1" t="s">
        <v>7829</v>
      </c>
      <c r="AB1674" s="1" t="s">
        <v>41</v>
      </c>
      <c r="AC1674" s="1" t="s">
        <v>42</v>
      </c>
      <c r="AD1674" s="1" t="s">
        <v>43</v>
      </c>
    </row>
    <row r="1675" spans="1:30" x14ac:dyDescent="0.2">
      <c r="A1675" s="1" t="str">
        <f t="shared" si="52"/>
        <v>1161214112E6</v>
      </c>
      <c r="B1675" s="1" t="s">
        <v>443</v>
      </c>
      <c r="C1675" s="1" t="s">
        <v>29</v>
      </c>
      <c r="D1675" s="1" t="s">
        <v>30</v>
      </c>
      <c r="E1675" s="1" t="s">
        <v>401</v>
      </c>
      <c r="F1675" s="1" t="s">
        <v>7800</v>
      </c>
      <c r="G1675" s="1" t="s">
        <v>7801</v>
      </c>
      <c r="H1675" s="1" t="s">
        <v>1183</v>
      </c>
      <c r="I1675" s="1" t="s">
        <v>7802</v>
      </c>
      <c r="J1675" s="1" t="s">
        <v>7830</v>
      </c>
      <c r="K1675" s="1" t="s">
        <v>32</v>
      </c>
      <c r="L1675" s="1" t="s">
        <v>32</v>
      </c>
      <c r="M1675" s="1" t="s">
        <v>45</v>
      </c>
      <c r="N1675" s="1" t="s">
        <v>46</v>
      </c>
      <c r="O1675" s="1" t="s">
        <v>56</v>
      </c>
      <c r="P1675" s="1" t="s">
        <v>272</v>
      </c>
      <c r="Q1675" s="1" t="s">
        <v>7831</v>
      </c>
      <c r="R1675" s="1" t="s">
        <v>7832</v>
      </c>
      <c r="S1675" s="1" t="str">
        <f t="shared" si="53"/>
        <v>SALAS VALVERDE, MIRYAM DOMINGA</v>
      </c>
      <c r="T1675" s="1" t="s">
        <v>55</v>
      </c>
      <c r="U1675" s="1" t="s">
        <v>51</v>
      </c>
      <c r="V1675" s="1" t="s">
        <v>52</v>
      </c>
      <c r="W1675" s="1" t="s">
        <v>7833</v>
      </c>
      <c r="X1675" s="3">
        <v>23227</v>
      </c>
      <c r="Y1675" s="1" t="s">
        <v>7834</v>
      </c>
      <c r="AB1675" s="1" t="s">
        <v>41</v>
      </c>
      <c r="AC1675" s="1" t="s">
        <v>42</v>
      </c>
      <c r="AD1675" s="1" t="s">
        <v>43</v>
      </c>
    </row>
    <row r="1676" spans="1:30" x14ac:dyDescent="0.2">
      <c r="A1676" s="1" t="str">
        <f t="shared" si="52"/>
        <v>1161214112E7</v>
      </c>
      <c r="B1676" s="1" t="s">
        <v>443</v>
      </c>
      <c r="C1676" s="1" t="s">
        <v>29</v>
      </c>
      <c r="D1676" s="1" t="s">
        <v>30</v>
      </c>
      <c r="E1676" s="1" t="s">
        <v>401</v>
      </c>
      <c r="F1676" s="1" t="s">
        <v>7800</v>
      </c>
      <c r="G1676" s="1" t="s">
        <v>7801</v>
      </c>
      <c r="H1676" s="1" t="s">
        <v>1183</v>
      </c>
      <c r="I1676" s="1" t="s">
        <v>7802</v>
      </c>
      <c r="J1676" s="1" t="s">
        <v>7835</v>
      </c>
      <c r="K1676" s="1" t="s">
        <v>32</v>
      </c>
      <c r="L1676" s="1" t="s">
        <v>32</v>
      </c>
      <c r="M1676" s="1" t="s">
        <v>45</v>
      </c>
      <c r="N1676" s="1" t="s">
        <v>46</v>
      </c>
      <c r="O1676" s="1" t="s">
        <v>56</v>
      </c>
      <c r="P1676" s="1" t="s">
        <v>513</v>
      </c>
      <c r="Q1676" s="1" t="s">
        <v>114</v>
      </c>
      <c r="R1676" s="1" t="s">
        <v>1724</v>
      </c>
      <c r="S1676" s="1" t="str">
        <f t="shared" si="53"/>
        <v>TOLEDO MAMANI, JUAN JOSE</v>
      </c>
      <c r="T1676" s="1" t="s">
        <v>69</v>
      </c>
      <c r="U1676" s="1" t="s">
        <v>51</v>
      </c>
      <c r="V1676" s="1" t="s">
        <v>52</v>
      </c>
      <c r="W1676" s="1" t="s">
        <v>7836</v>
      </c>
      <c r="X1676" s="3">
        <v>22003</v>
      </c>
      <c r="Y1676" s="1" t="s">
        <v>7837</v>
      </c>
      <c r="AB1676" s="1" t="s">
        <v>41</v>
      </c>
      <c r="AC1676" s="1" t="s">
        <v>42</v>
      </c>
      <c r="AD1676" s="1" t="s">
        <v>43</v>
      </c>
    </row>
    <row r="1677" spans="1:30" x14ac:dyDescent="0.2">
      <c r="A1677" s="1" t="str">
        <f t="shared" si="52"/>
        <v>1161214112E8</v>
      </c>
      <c r="B1677" s="1" t="s">
        <v>443</v>
      </c>
      <c r="C1677" s="1" t="s">
        <v>29</v>
      </c>
      <c r="D1677" s="1" t="s">
        <v>30</v>
      </c>
      <c r="E1677" s="1" t="s">
        <v>401</v>
      </c>
      <c r="F1677" s="1" t="s">
        <v>7800</v>
      </c>
      <c r="G1677" s="1" t="s">
        <v>7801</v>
      </c>
      <c r="H1677" s="1" t="s">
        <v>1183</v>
      </c>
      <c r="I1677" s="1" t="s">
        <v>7802</v>
      </c>
      <c r="J1677" s="1" t="s">
        <v>7838</v>
      </c>
      <c r="K1677" s="1" t="s">
        <v>32</v>
      </c>
      <c r="L1677" s="1" t="s">
        <v>32</v>
      </c>
      <c r="M1677" s="1" t="s">
        <v>45</v>
      </c>
      <c r="N1677" s="1" t="s">
        <v>46</v>
      </c>
      <c r="O1677" s="1" t="s">
        <v>56</v>
      </c>
      <c r="P1677" s="1" t="s">
        <v>590</v>
      </c>
      <c r="Q1677" s="1" t="s">
        <v>358</v>
      </c>
      <c r="R1677" s="1" t="s">
        <v>1007</v>
      </c>
      <c r="S1677" s="1" t="str">
        <f t="shared" si="53"/>
        <v>VELARDE COAQUIRA, ARNALDO</v>
      </c>
      <c r="T1677" s="1" t="s">
        <v>50</v>
      </c>
      <c r="U1677" s="1" t="s">
        <v>51</v>
      </c>
      <c r="V1677" s="1" t="s">
        <v>52</v>
      </c>
      <c r="W1677" s="1" t="s">
        <v>7839</v>
      </c>
      <c r="X1677" s="3">
        <v>24953</v>
      </c>
      <c r="Y1677" s="1" t="s">
        <v>7840</v>
      </c>
      <c r="AB1677" s="1" t="s">
        <v>41</v>
      </c>
      <c r="AC1677" s="1" t="s">
        <v>42</v>
      </c>
      <c r="AD1677" s="1" t="s">
        <v>43</v>
      </c>
    </row>
    <row r="1678" spans="1:30" x14ac:dyDescent="0.2">
      <c r="A1678" s="1" t="str">
        <f t="shared" si="52"/>
        <v>1161214122E2</v>
      </c>
      <c r="B1678" s="1" t="s">
        <v>443</v>
      </c>
      <c r="C1678" s="1" t="s">
        <v>29</v>
      </c>
      <c r="D1678" s="1" t="s">
        <v>30</v>
      </c>
      <c r="E1678" s="1" t="s">
        <v>401</v>
      </c>
      <c r="F1678" s="1" t="s">
        <v>7800</v>
      </c>
      <c r="G1678" s="1" t="s">
        <v>7801</v>
      </c>
      <c r="H1678" s="1" t="s">
        <v>1183</v>
      </c>
      <c r="I1678" s="1" t="s">
        <v>7802</v>
      </c>
      <c r="J1678" s="1" t="s">
        <v>7841</v>
      </c>
      <c r="K1678" s="1" t="s">
        <v>32</v>
      </c>
      <c r="L1678" s="1" t="s">
        <v>32</v>
      </c>
      <c r="M1678" s="1" t="s">
        <v>45</v>
      </c>
      <c r="N1678" s="1" t="s">
        <v>46</v>
      </c>
      <c r="O1678" s="1" t="s">
        <v>1786</v>
      </c>
      <c r="P1678" s="1" t="s">
        <v>83</v>
      </c>
      <c r="Q1678" s="1" t="s">
        <v>134</v>
      </c>
      <c r="R1678" s="1" t="s">
        <v>7842</v>
      </c>
      <c r="S1678" s="1" t="str">
        <f t="shared" si="53"/>
        <v>CONDORI FLORES, JOVANY EMPERATRIZ</v>
      </c>
      <c r="T1678" s="1" t="s">
        <v>50</v>
      </c>
      <c r="U1678" s="1" t="s">
        <v>51</v>
      </c>
      <c r="V1678" s="1" t="s">
        <v>52</v>
      </c>
      <c r="W1678" s="1" t="s">
        <v>7843</v>
      </c>
      <c r="X1678" s="3">
        <v>26752</v>
      </c>
      <c r="Y1678" s="1" t="s">
        <v>7844</v>
      </c>
      <c r="AB1678" s="1" t="s">
        <v>41</v>
      </c>
      <c r="AC1678" s="1" t="s">
        <v>42</v>
      </c>
      <c r="AD1678" s="1" t="s">
        <v>43</v>
      </c>
    </row>
    <row r="1679" spans="1:30" x14ac:dyDescent="0.2">
      <c r="A1679" s="1" t="str">
        <f t="shared" si="52"/>
        <v>1161214122E4</v>
      </c>
      <c r="B1679" s="1" t="s">
        <v>443</v>
      </c>
      <c r="C1679" s="1" t="s">
        <v>29</v>
      </c>
      <c r="D1679" s="1" t="s">
        <v>30</v>
      </c>
      <c r="E1679" s="1" t="s">
        <v>401</v>
      </c>
      <c r="F1679" s="1" t="s">
        <v>7800</v>
      </c>
      <c r="G1679" s="1" t="s">
        <v>7801</v>
      </c>
      <c r="H1679" s="1" t="s">
        <v>1183</v>
      </c>
      <c r="I1679" s="1" t="s">
        <v>7802</v>
      </c>
      <c r="J1679" s="1" t="s">
        <v>7845</v>
      </c>
      <c r="K1679" s="1" t="s">
        <v>32</v>
      </c>
      <c r="L1679" s="1" t="s">
        <v>32</v>
      </c>
      <c r="M1679" s="1" t="s">
        <v>3690</v>
      </c>
      <c r="N1679" s="1" t="s">
        <v>46</v>
      </c>
      <c r="O1679" s="1" t="s">
        <v>7846</v>
      </c>
      <c r="P1679" s="1" t="s">
        <v>114</v>
      </c>
      <c r="Q1679" s="1" t="s">
        <v>143</v>
      </c>
      <c r="R1679" s="1" t="s">
        <v>395</v>
      </c>
      <c r="S1679" s="1" t="str">
        <f t="shared" si="53"/>
        <v>MAMANI COILA, EDGAR</v>
      </c>
      <c r="T1679" s="1" t="s">
        <v>50</v>
      </c>
      <c r="U1679" s="1" t="s">
        <v>51</v>
      </c>
      <c r="V1679" s="1" t="s">
        <v>3691</v>
      </c>
      <c r="W1679" s="1" t="s">
        <v>7847</v>
      </c>
      <c r="X1679" s="3">
        <v>23540</v>
      </c>
      <c r="Y1679" s="1" t="s">
        <v>7848</v>
      </c>
      <c r="Z1679" s="3">
        <v>42795</v>
      </c>
      <c r="AA1679" s="3">
        <v>43100</v>
      </c>
      <c r="AB1679" s="1" t="s">
        <v>41</v>
      </c>
      <c r="AC1679" s="1" t="s">
        <v>42</v>
      </c>
      <c r="AD1679" s="1" t="s">
        <v>43</v>
      </c>
    </row>
    <row r="1680" spans="1:30" x14ac:dyDescent="0.2">
      <c r="A1680" s="1" t="str">
        <f t="shared" si="52"/>
        <v>1161214122E4</v>
      </c>
      <c r="B1680" s="1" t="s">
        <v>443</v>
      </c>
      <c r="C1680" s="1" t="s">
        <v>29</v>
      </c>
      <c r="D1680" s="1" t="s">
        <v>30</v>
      </c>
      <c r="E1680" s="1" t="s">
        <v>401</v>
      </c>
      <c r="F1680" s="1" t="s">
        <v>7800</v>
      </c>
      <c r="G1680" s="1" t="s">
        <v>7801</v>
      </c>
      <c r="H1680" s="1" t="s">
        <v>1183</v>
      </c>
      <c r="I1680" s="1" t="s">
        <v>7802</v>
      </c>
      <c r="J1680" s="1" t="s">
        <v>7845</v>
      </c>
      <c r="K1680" s="1" t="s">
        <v>32</v>
      </c>
      <c r="L1680" s="1" t="s">
        <v>32</v>
      </c>
      <c r="M1680" s="1" t="s">
        <v>45</v>
      </c>
      <c r="N1680" s="1" t="s">
        <v>66</v>
      </c>
      <c r="O1680" s="1" t="s">
        <v>7849</v>
      </c>
      <c r="P1680" s="1" t="s">
        <v>165</v>
      </c>
      <c r="Q1680" s="1" t="s">
        <v>499</v>
      </c>
      <c r="R1680" s="1" t="s">
        <v>86</v>
      </c>
      <c r="S1680" s="1" t="str">
        <f t="shared" si="53"/>
        <v>PEREZ BENIQUE, MARLENY</v>
      </c>
      <c r="T1680" s="1" t="s">
        <v>69</v>
      </c>
      <c r="U1680" s="1" t="s">
        <v>860</v>
      </c>
      <c r="V1680" s="1" t="s">
        <v>52</v>
      </c>
      <c r="W1680" s="1" t="s">
        <v>7850</v>
      </c>
      <c r="X1680" s="3">
        <v>28543</v>
      </c>
      <c r="Y1680" s="1" t="s">
        <v>7851</v>
      </c>
      <c r="Z1680" s="3">
        <v>42795</v>
      </c>
      <c r="AA1680" s="3">
        <v>43100</v>
      </c>
      <c r="AB1680" s="1" t="s">
        <v>324</v>
      </c>
      <c r="AC1680" s="1" t="s">
        <v>71</v>
      </c>
      <c r="AD1680" s="1" t="s">
        <v>43</v>
      </c>
    </row>
    <row r="1681" spans="1:30" x14ac:dyDescent="0.2">
      <c r="A1681" s="1" t="str">
        <f t="shared" si="52"/>
        <v>1161214122E5</v>
      </c>
      <c r="B1681" s="1" t="s">
        <v>443</v>
      </c>
      <c r="C1681" s="1" t="s">
        <v>29</v>
      </c>
      <c r="D1681" s="1" t="s">
        <v>30</v>
      </c>
      <c r="E1681" s="1" t="s">
        <v>401</v>
      </c>
      <c r="F1681" s="1" t="s">
        <v>7800</v>
      </c>
      <c r="G1681" s="1" t="s">
        <v>7801</v>
      </c>
      <c r="H1681" s="1" t="s">
        <v>1183</v>
      </c>
      <c r="I1681" s="1" t="s">
        <v>7802</v>
      </c>
      <c r="J1681" s="1" t="s">
        <v>7852</v>
      </c>
      <c r="K1681" s="1" t="s">
        <v>32</v>
      </c>
      <c r="L1681" s="1" t="s">
        <v>32</v>
      </c>
      <c r="M1681" s="1" t="s">
        <v>45</v>
      </c>
      <c r="N1681" s="1" t="s">
        <v>46</v>
      </c>
      <c r="O1681" s="1" t="s">
        <v>122</v>
      </c>
      <c r="P1681" s="1" t="s">
        <v>7853</v>
      </c>
      <c r="Q1681" s="1" t="s">
        <v>377</v>
      </c>
      <c r="R1681" s="1" t="s">
        <v>7854</v>
      </c>
      <c r="S1681" s="1" t="str">
        <f t="shared" si="53"/>
        <v>CAPQUEQUI HUARACHI, MARIO IGNACIO</v>
      </c>
      <c r="T1681" s="1" t="s">
        <v>55</v>
      </c>
      <c r="U1681" s="1" t="s">
        <v>51</v>
      </c>
      <c r="V1681" s="1" t="s">
        <v>52</v>
      </c>
      <c r="W1681" s="1" t="s">
        <v>7855</v>
      </c>
      <c r="X1681" s="3">
        <v>24682</v>
      </c>
      <c r="Y1681" s="1" t="s">
        <v>7856</v>
      </c>
      <c r="AB1681" s="1" t="s">
        <v>41</v>
      </c>
      <c r="AC1681" s="1" t="s">
        <v>42</v>
      </c>
      <c r="AD1681" s="1" t="s">
        <v>43</v>
      </c>
    </row>
    <row r="1682" spans="1:30" x14ac:dyDescent="0.2">
      <c r="A1682" s="1" t="str">
        <f t="shared" si="52"/>
        <v>1161214122E6</v>
      </c>
      <c r="B1682" s="1" t="s">
        <v>443</v>
      </c>
      <c r="C1682" s="1" t="s">
        <v>29</v>
      </c>
      <c r="D1682" s="1" t="s">
        <v>30</v>
      </c>
      <c r="E1682" s="1" t="s">
        <v>401</v>
      </c>
      <c r="F1682" s="1" t="s">
        <v>7800</v>
      </c>
      <c r="G1682" s="1" t="s">
        <v>7801</v>
      </c>
      <c r="H1682" s="1" t="s">
        <v>1183</v>
      </c>
      <c r="I1682" s="1" t="s">
        <v>7802</v>
      </c>
      <c r="J1682" s="1" t="s">
        <v>7857</v>
      </c>
      <c r="K1682" s="1" t="s">
        <v>32</v>
      </c>
      <c r="L1682" s="1" t="s">
        <v>32</v>
      </c>
      <c r="M1682" s="1" t="s">
        <v>3878</v>
      </c>
      <c r="N1682" s="1" t="s">
        <v>46</v>
      </c>
      <c r="O1682" s="1" t="s">
        <v>7858</v>
      </c>
      <c r="P1682" s="1" t="s">
        <v>259</v>
      </c>
      <c r="Q1682" s="1" t="s">
        <v>339</v>
      </c>
      <c r="R1682" s="1" t="s">
        <v>7859</v>
      </c>
      <c r="S1682" s="1" t="str">
        <f t="shared" si="53"/>
        <v>BARRIGA HINOJOSA, EDUARDO IGNACIO</v>
      </c>
      <c r="T1682" s="1" t="s">
        <v>50</v>
      </c>
      <c r="U1682" s="1" t="s">
        <v>51</v>
      </c>
      <c r="V1682" s="1" t="s">
        <v>3881</v>
      </c>
      <c r="W1682" s="1" t="s">
        <v>7860</v>
      </c>
      <c r="X1682" s="3">
        <v>25488</v>
      </c>
      <c r="Y1682" s="1" t="s">
        <v>7861</v>
      </c>
      <c r="Z1682" s="3">
        <v>42795</v>
      </c>
      <c r="AA1682" s="3">
        <v>43100</v>
      </c>
      <c r="AB1682" s="1" t="s">
        <v>41</v>
      </c>
      <c r="AC1682" s="1" t="s">
        <v>42</v>
      </c>
      <c r="AD1682" s="1" t="s">
        <v>43</v>
      </c>
    </row>
    <row r="1683" spans="1:30" x14ac:dyDescent="0.2">
      <c r="A1683" s="1" t="str">
        <f t="shared" si="52"/>
        <v>1161214122E6</v>
      </c>
      <c r="B1683" s="1" t="s">
        <v>443</v>
      </c>
      <c r="C1683" s="1" t="s">
        <v>29</v>
      </c>
      <c r="D1683" s="1" t="s">
        <v>30</v>
      </c>
      <c r="E1683" s="1" t="s">
        <v>401</v>
      </c>
      <c r="F1683" s="1" t="s">
        <v>7800</v>
      </c>
      <c r="G1683" s="1" t="s">
        <v>7801</v>
      </c>
      <c r="H1683" s="1" t="s">
        <v>1183</v>
      </c>
      <c r="I1683" s="1" t="s">
        <v>7802</v>
      </c>
      <c r="J1683" s="1" t="s">
        <v>7857</v>
      </c>
      <c r="K1683" s="1" t="s">
        <v>32</v>
      </c>
      <c r="L1683" s="1" t="s">
        <v>32</v>
      </c>
      <c r="M1683" s="1" t="s">
        <v>45</v>
      </c>
      <c r="N1683" s="1" t="s">
        <v>66</v>
      </c>
      <c r="O1683" s="1" t="s">
        <v>7862</v>
      </c>
      <c r="P1683" s="1" t="s">
        <v>248</v>
      </c>
      <c r="Q1683" s="1" t="s">
        <v>188</v>
      </c>
      <c r="R1683" s="1" t="s">
        <v>7863</v>
      </c>
      <c r="S1683" s="1" t="str">
        <f t="shared" si="53"/>
        <v>TICONA TITO, SONIA GABINA</v>
      </c>
      <c r="T1683" s="1" t="s">
        <v>69</v>
      </c>
      <c r="U1683" s="1" t="s">
        <v>860</v>
      </c>
      <c r="V1683" s="1" t="s">
        <v>52</v>
      </c>
      <c r="W1683" s="1" t="s">
        <v>7864</v>
      </c>
      <c r="X1683" s="3">
        <v>32144</v>
      </c>
      <c r="Y1683" s="1" t="s">
        <v>7865</v>
      </c>
      <c r="Z1683" s="3">
        <v>42795</v>
      </c>
      <c r="AA1683" s="3">
        <v>43100</v>
      </c>
      <c r="AB1683" s="1" t="s">
        <v>324</v>
      </c>
      <c r="AC1683" s="1" t="s">
        <v>71</v>
      </c>
      <c r="AD1683" s="1" t="s">
        <v>43</v>
      </c>
    </row>
    <row r="1684" spans="1:30" x14ac:dyDescent="0.2">
      <c r="A1684" s="1" t="str">
        <f t="shared" si="52"/>
        <v>1161214122E7</v>
      </c>
      <c r="B1684" s="1" t="s">
        <v>443</v>
      </c>
      <c r="C1684" s="1" t="s">
        <v>29</v>
      </c>
      <c r="D1684" s="1" t="s">
        <v>30</v>
      </c>
      <c r="E1684" s="1" t="s">
        <v>401</v>
      </c>
      <c r="F1684" s="1" t="s">
        <v>7800</v>
      </c>
      <c r="G1684" s="1" t="s">
        <v>7801</v>
      </c>
      <c r="H1684" s="1" t="s">
        <v>1183</v>
      </c>
      <c r="I1684" s="1" t="s">
        <v>7802</v>
      </c>
      <c r="J1684" s="1" t="s">
        <v>7866</v>
      </c>
      <c r="K1684" s="1" t="s">
        <v>32</v>
      </c>
      <c r="L1684" s="1" t="s">
        <v>32</v>
      </c>
      <c r="M1684" s="1" t="s">
        <v>45</v>
      </c>
      <c r="N1684" s="1" t="s">
        <v>46</v>
      </c>
      <c r="O1684" s="1" t="s">
        <v>7867</v>
      </c>
      <c r="P1684" s="1" t="s">
        <v>114</v>
      </c>
      <c r="Q1684" s="1" t="s">
        <v>583</v>
      </c>
      <c r="R1684" s="1" t="s">
        <v>7868</v>
      </c>
      <c r="S1684" s="1" t="str">
        <f t="shared" si="53"/>
        <v>MAMANI AQUINO, JUAN TEODORO</v>
      </c>
      <c r="T1684" s="1" t="s">
        <v>69</v>
      </c>
      <c r="U1684" s="1" t="s">
        <v>51</v>
      </c>
      <c r="V1684" s="1" t="s">
        <v>52</v>
      </c>
      <c r="W1684" s="1" t="s">
        <v>7869</v>
      </c>
      <c r="X1684" s="3">
        <v>26294</v>
      </c>
      <c r="Y1684" s="1" t="s">
        <v>7870</v>
      </c>
      <c r="AB1684" s="1" t="s">
        <v>41</v>
      </c>
      <c r="AC1684" s="1" t="s">
        <v>42</v>
      </c>
      <c r="AD1684" s="1" t="s">
        <v>43</v>
      </c>
    </row>
    <row r="1685" spans="1:30" x14ac:dyDescent="0.2">
      <c r="A1685" s="1" t="str">
        <f t="shared" si="52"/>
        <v>1161214122E8</v>
      </c>
      <c r="B1685" s="1" t="s">
        <v>443</v>
      </c>
      <c r="C1685" s="1" t="s">
        <v>29</v>
      </c>
      <c r="D1685" s="1" t="s">
        <v>30</v>
      </c>
      <c r="E1685" s="1" t="s">
        <v>401</v>
      </c>
      <c r="F1685" s="1" t="s">
        <v>7800</v>
      </c>
      <c r="G1685" s="1" t="s">
        <v>7801</v>
      </c>
      <c r="H1685" s="1" t="s">
        <v>1183</v>
      </c>
      <c r="I1685" s="1" t="s">
        <v>7802</v>
      </c>
      <c r="J1685" s="1" t="s">
        <v>7871</v>
      </c>
      <c r="K1685" s="1" t="s">
        <v>32</v>
      </c>
      <c r="L1685" s="1" t="s">
        <v>32</v>
      </c>
      <c r="M1685" s="1" t="s">
        <v>45</v>
      </c>
      <c r="N1685" s="1" t="s">
        <v>46</v>
      </c>
      <c r="O1685" s="1" t="s">
        <v>7872</v>
      </c>
      <c r="P1685" s="1" t="s">
        <v>343</v>
      </c>
      <c r="Q1685" s="1" t="s">
        <v>233</v>
      </c>
      <c r="R1685" s="1" t="s">
        <v>7873</v>
      </c>
      <c r="S1685" s="1" t="str">
        <f t="shared" si="53"/>
        <v>VARGAS CASTILLO, GINO ENRICO</v>
      </c>
      <c r="T1685" s="1" t="s">
        <v>69</v>
      </c>
      <c r="U1685" s="1" t="s">
        <v>51</v>
      </c>
      <c r="V1685" s="1" t="s">
        <v>52</v>
      </c>
      <c r="W1685" s="1" t="s">
        <v>7874</v>
      </c>
      <c r="X1685" s="3">
        <v>26388</v>
      </c>
      <c r="Y1685" s="1" t="s">
        <v>7875</v>
      </c>
      <c r="Z1685" s="3">
        <v>42795</v>
      </c>
      <c r="AB1685" s="1" t="s">
        <v>41</v>
      </c>
      <c r="AC1685" s="1" t="s">
        <v>42</v>
      </c>
      <c r="AD1685" s="1" t="s">
        <v>43</v>
      </c>
    </row>
    <row r="1686" spans="1:30" x14ac:dyDescent="0.2">
      <c r="A1686" s="1" t="str">
        <f t="shared" si="52"/>
        <v>CD1E21603813</v>
      </c>
      <c r="B1686" s="1" t="s">
        <v>443</v>
      </c>
      <c r="C1686" s="1" t="s">
        <v>29</v>
      </c>
      <c r="D1686" s="1" t="s">
        <v>30</v>
      </c>
      <c r="E1686" s="1" t="s">
        <v>401</v>
      </c>
      <c r="F1686" s="1" t="s">
        <v>7800</v>
      </c>
      <c r="G1686" s="1" t="s">
        <v>7801</v>
      </c>
      <c r="H1686" s="1" t="s">
        <v>1183</v>
      </c>
      <c r="I1686" s="1" t="s">
        <v>7802</v>
      </c>
      <c r="J1686" s="1" t="s">
        <v>7876</v>
      </c>
      <c r="K1686" s="1" t="s">
        <v>32</v>
      </c>
      <c r="L1686" s="1" t="s">
        <v>32</v>
      </c>
      <c r="M1686" s="1" t="s">
        <v>45</v>
      </c>
      <c r="N1686" s="1" t="s">
        <v>66</v>
      </c>
      <c r="O1686" s="1" t="s">
        <v>2995</v>
      </c>
      <c r="P1686" s="1" t="s">
        <v>82</v>
      </c>
      <c r="Q1686" s="1" t="s">
        <v>703</v>
      </c>
      <c r="R1686" s="1" t="s">
        <v>7877</v>
      </c>
      <c r="S1686" s="1" t="str">
        <f t="shared" si="53"/>
        <v>QUISPE CHECALLA, YEMIRA</v>
      </c>
      <c r="T1686" s="1" t="s">
        <v>69</v>
      </c>
      <c r="U1686" s="1" t="s">
        <v>948</v>
      </c>
      <c r="V1686" s="1" t="s">
        <v>52</v>
      </c>
      <c r="W1686" s="1" t="s">
        <v>7878</v>
      </c>
      <c r="X1686" s="3">
        <v>28131</v>
      </c>
      <c r="Y1686" s="1" t="s">
        <v>7879</v>
      </c>
      <c r="Z1686" s="3">
        <v>42795</v>
      </c>
      <c r="AA1686" s="3">
        <v>43100</v>
      </c>
      <c r="AB1686" s="1" t="s">
        <v>3000</v>
      </c>
      <c r="AC1686" s="1" t="s">
        <v>71</v>
      </c>
      <c r="AD1686" s="1" t="s">
        <v>43</v>
      </c>
    </row>
    <row r="1687" spans="1:30" x14ac:dyDescent="0.2">
      <c r="A1687" s="1" t="str">
        <f t="shared" si="52"/>
        <v>CD1E22603813</v>
      </c>
      <c r="B1687" s="1" t="s">
        <v>443</v>
      </c>
      <c r="C1687" s="1" t="s">
        <v>29</v>
      </c>
      <c r="D1687" s="1" t="s">
        <v>30</v>
      </c>
      <c r="E1687" s="1" t="s">
        <v>401</v>
      </c>
      <c r="F1687" s="1" t="s">
        <v>7800</v>
      </c>
      <c r="G1687" s="1" t="s">
        <v>7801</v>
      </c>
      <c r="H1687" s="1" t="s">
        <v>1183</v>
      </c>
      <c r="I1687" s="1" t="s">
        <v>7802</v>
      </c>
      <c r="J1687" s="1" t="s">
        <v>7880</v>
      </c>
      <c r="K1687" s="1" t="s">
        <v>32</v>
      </c>
      <c r="L1687" s="1" t="s">
        <v>32</v>
      </c>
      <c r="M1687" s="1" t="s">
        <v>45</v>
      </c>
      <c r="N1687" s="1" t="s">
        <v>66</v>
      </c>
      <c r="O1687" s="1" t="s">
        <v>2995</v>
      </c>
      <c r="P1687" s="1" t="s">
        <v>82</v>
      </c>
      <c r="Q1687" s="1" t="s">
        <v>703</v>
      </c>
      <c r="R1687" s="1" t="s">
        <v>7877</v>
      </c>
      <c r="S1687" s="1" t="str">
        <f t="shared" si="53"/>
        <v>QUISPE CHECALLA, YEMIRA</v>
      </c>
      <c r="T1687" s="1" t="s">
        <v>69</v>
      </c>
      <c r="U1687" s="1" t="s">
        <v>55</v>
      </c>
      <c r="V1687" s="1" t="s">
        <v>52</v>
      </c>
      <c r="W1687" s="1" t="s">
        <v>7878</v>
      </c>
      <c r="X1687" s="3">
        <v>28131</v>
      </c>
      <c r="Y1687" s="1" t="s">
        <v>7879</v>
      </c>
      <c r="Z1687" s="3">
        <v>42795</v>
      </c>
      <c r="AA1687" s="3">
        <v>43100</v>
      </c>
      <c r="AB1687" s="1" t="s">
        <v>3000</v>
      </c>
      <c r="AC1687" s="1" t="s">
        <v>71</v>
      </c>
      <c r="AD1687" s="1" t="s">
        <v>43</v>
      </c>
    </row>
    <row r="1688" spans="1:30" x14ac:dyDescent="0.2">
      <c r="A1688" s="1" t="str">
        <f t="shared" si="52"/>
        <v>CD1E23603813</v>
      </c>
      <c r="B1688" s="1" t="s">
        <v>443</v>
      </c>
      <c r="C1688" s="1" t="s">
        <v>29</v>
      </c>
      <c r="D1688" s="1" t="s">
        <v>30</v>
      </c>
      <c r="E1688" s="1" t="s">
        <v>401</v>
      </c>
      <c r="F1688" s="1" t="s">
        <v>7800</v>
      </c>
      <c r="G1688" s="1" t="s">
        <v>7801</v>
      </c>
      <c r="H1688" s="1" t="s">
        <v>1183</v>
      </c>
      <c r="I1688" s="1" t="s">
        <v>7802</v>
      </c>
      <c r="J1688" s="1" t="s">
        <v>7881</v>
      </c>
      <c r="K1688" s="1" t="s">
        <v>32</v>
      </c>
      <c r="L1688" s="1" t="s">
        <v>32</v>
      </c>
      <c r="M1688" s="1" t="s">
        <v>45</v>
      </c>
      <c r="N1688" s="1" t="s">
        <v>66</v>
      </c>
      <c r="O1688" s="1" t="s">
        <v>2995</v>
      </c>
      <c r="P1688" s="1" t="s">
        <v>233</v>
      </c>
      <c r="Q1688" s="1" t="s">
        <v>405</v>
      </c>
      <c r="R1688" s="1" t="s">
        <v>7882</v>
      </c>
      <c r="S1688" s="1" t="str">
        <f t="shared" si="53"/>
        <v>CASTILLO AYALA, YURY DELIO</v>
      </c>
      <c r="T1688" s="1" t="s">
        <v>69</v>
      </c>
      <c r="U1688" s="1" t="s">
        <v>948</v>
      </c>
      <c r="V1688" s="1" t="s">
        <v>52</v>
      </c>
      <c r="W1688" s="1" t="s">
        <v>7883</v>
      </c>
      <c r="X1688" s="3">
        <v>23295</v>
      </c>
      <c r="Y1688" s="1" t="s">
        <v>7884</v>
      </c>
      <c r="Z1688" s="3">
        <v>42795</v>
      </c>
      <c r="AA1688" s="3">
        <v>43100</v>
      </c>
      <c r="AB1688" s="1" t="s">
        <v>3000</v>
      </c>
      <c r="AC1688" s="1" t="s">
        <v>71</v>
      </c>
      <c r="AD1688" s="1" t="s">
        <v>43</v>
      </c>
    </row>
    <row r="1689" spans="1:30" x14ac:dyDescent="0.2">
      <c r="A1689" s="1" t="str">
        <f t="shared" si="52"/>
        <v>CD1E24603813</v>
      </c>
      <c r="B1689" s="1" t="s">
        <v>443</v>
      </c>
      <c r="C1689" s="1" t="s">
        <v>29</v>
      </c>
      <c r="D1689" s="1" t="s">
        <v>30</v>
      </c>
      <c r="E1689" s="1" t="s">
        <v>401</v>
      </c>
      <c r="F1689" s="1" t="s">
        <v>7800</v>
      </c>
      <c r="G1689" s="1" t="s">
        <v>7801</v>
      </c>
      <c r="H1689" s="1" t="s">
        <v>1183</v>
      </c>
      <c r="I1689" s="1" t="s">
        <v>7802</v>
      </c>
      <c r="J1689" s="1" t="s">
        <v>7885</v>
      </c>
      <c r="K1689" s="1" t="s">
        <v>32</v>
      </c>
      <c r="L1689" s="1" t="s">
        <v>32</v>
      </c>
      <c r="M1689" s="1" t="s">
        <v>45</v>
      </c>
      <c r="N1689" s="1" t="s">
        <v>66</v>
      </c>
      <c r="O1689" s="1" t="s">
        <v>2995</v>
      </c>
      <c r="P1689" s="1" t="s">
        <v>233</v>
      </c>
      <c r="Q1689" s="1" t="s">
        <v>405</v>
      </c>
      <c r="R1689" s="1" t="s">
        <v>7882</v>
      </c>
      <c r="S1689" s="1" t="str">
        <f t="shared" si="53"/>
        <v>CASTILLO AYALA, YURY DELIO</v>
      </c>
      <c r="T1689" s="1" t="s">
        <v>69</v>
      </c>
      <c r="U1689" s="1" t="s">
        <v>69</v>
      </c>
      <c r="V1689" s="1" t="s">
        <v>52</v>
      </c>
      <c r="W1689" s="1" t="s">
        <v>7883</v>
      </c>
      <c r="X1689" s="3">
        <v>23295</v>
      </c>
      <c r="Y1689" s="1" t="s">
        <v>7884</v>
      </c>
      <c r="Z1689" s="3">
        <v>42795</v>
      </c>
      <c r="AA1689" s="3">
        <v>43100</v>
      </c>
      <c r="AB1689" s="1" t="s">
        <v>3000</v>
      </c>
      <c r="AC1689" s="1" t="s">
        <v>71</v>
      </c>
      <c r="AD1689" s="1" t="s">
        <v>43</v>
      </c>
    </row>
    <row r="1690" spans="1:30" x14ac:dyDescent="0.2">
      <c r="A1690" s="1" t="str">
        <f t="shared" si="52"/>
        <v>CD1E25603813</v>
      </c>
      <c r="B1690" s="1" t="s">
        <v>443</v>
      </c>
      <c r="C1690" s="1" t="s">
        <v>29</v>
      </c>
      <c r="D1690" s="1" t="s">
        <v>30</v>
      </c>
      <c r="E1690" s="1" t="s">
        <v>401</v>
      </c>
      <c r="F1690" s="1" t="s">
        <v>7800</v>
      </c>
      <c r="G1690" s="1" t="s">
        <v>7801</v>
      </c>
      <c r="H1690" s="1" t="s">
        <v>1183</v>
      </c>
      <c r="I1690" s="1" t="s">
        <v>7802</v>
      </c>
      <c r="J1690" s="1" t="s">
        <v>7886</v>
      </c>
      <c r="K1690" s="1" t="s">
        <v>32</v>
      </c>
      <c r="L1690" s="1" t="s">
        <v>32</v>
      </c>
      <c r="M1690" s="1" t="s">
        <v>45</v>
      </c>
      <c r="N1690" s="1" t="s">
        <v>66</v>
      </c>
      <c r="O1690" s="1" t="s">
        <v>2995</v>
      </c>
      <c r="P1690" s="1" t="s">
        <v>165</v>
      </c>
      <c r="Q1690" s="1" t="s">
        <v>499</v>
      </c>
      <c r="R1690" s="1" t="s">
        <v>86</v>
      </c>
      <c r="S1690" s="1" t="str">
        <f t="shared" si="53"/>
        <v>PEREZ BENIQUE, MARLENY</v>
      </c>
      <c r="T1690" s="1" t="s">
        <v>69</v>
      </c>
      <c r="U1690" s="1" t="s">
        <v>3977</v>
      </c>
      <c r="V1690" s="1" t="s">
        <v>52</v>
      </c>
      <c r="W1690" s="1" t="s">
        <v>7850</v>
      </c>
      <c r="X1690" s="3">
        <v>28543</v>
      </c>
      <c r="Y1690" s="1" t="s">
        <v>7851</v>
      </c>
      <c r="Z1690" s="3">
        <v>42795</v>
      </c>
      <c r="AA1690" s="3">
        <v>43100</v>
      </c>
      <c r="AB1690" s="1" t="s">
        <v>3000</v>
      </c>
      <c r="AC1690" s="1" t="s">
        <v>71</v>
      </c>
      <c r="AD1690" s="1" t="s">
        <v>43</v>
      </c>
    </row>
    <row r="1691" spans="1:30" x14ac:dyDescent="0.2">
      <c r="A1691" s="1" t="str">
        <f t="shared" si="52"/>
        <v>CD1E26603813</v>
      </c>
      <c r="B1691" s="1" t="s">
        <v>443</v>
      </c>
      <c r="C1691" s="1" t="s">
        <v>29</v>
      </c>
      <c r="D1691" s="1" t="s">
        <v>30</v>
      </c>
      <c r="E1691" s="1" t="s">
        <v>401</v>
      </c>
      <c r="F1691" s="1" t="s">
        <v>7800</v>
      </c>
      <c r="G1691" s="1" t="s">
        <v>7801</v>
      </c>
      <c r="H1691" s="1" t="s">
        <v>1183</v>
      </c>
      <c r="I1691" s="1" t="s">
        <v>7802</v>
      </c>
      <c r="J1691" s="1" t="s">
        <v>7887</v>
      </c>
      <c r="K1691" s="1" t="s">
        <v>32</v>
      </c>
      <c r="L1691" s="1" t="s">
        <v>32</v>
      </c>
      <c r="M1691" s="1" t="s">
        <v>45</v>
      </c>
      <c r="N1691" s="1" t="s">
        <v>66</v>
      </c>
      <c r="O1691" s="1" t="s">
        <v>2995</v>
      </c>
      <c r="P1691" s="1" t="s">
        <v>1009</v>
      </c>
      <c r="Q1691" s="1" t="s">
        <v>1074</v>
      </c>
      <c r="R1691" s="1" t="s">
        <v>235</v>
      </c>
      <c r="S1691" s="1" t="str">
        <f t="shared" si="53"/>
        <v>CCAMAPAZA CCOAPAZA, YOLANDA</v>
      </c>
      <c r="T1691" s="1" t="s">
        <v>69</v>
      </c>
      <c r="U1691" s="1" t="s">
        <v>948</v>
      </c>
      <c r="V1691" s="1" t="s">
        <v>52</v>
      </c>
      <c r="W1691" s="1" t="s">
        <v>7888</v>
      </c>
      <c r="X1691" s="3">
        <v>25113</v>
      </c>
      <c r="Y1691" s="1" t="s">
        <v>7889</v>
      </c>
      <c r="Z1691" s="3">
        <v>42795</v>
      </c>
      <c r="AA1691" s="3">
        <v>43100</v>
      </c>
      <c r="AB1691" s="1" t="s">
        <v>3000</v>
      </c>
      <c r="AC1691" s="1" t="s">
        <v>71</v>
      </c>
      <c r="AD1691" s="1" t="s">
        <v>43</v>
      </c>
    </row>
    <row r="1692" spans="1:30" x14ac:dyDescent="0.2">
      <c r="A1692" s="1" t="str">
        <f t="shared" si="52"/>
        <v>CD1E27603813</v>
      </c>
      <c r="B1692" s="1" t="s">
        <v>443</v>
      </c>
      <c r="C1692" s="1" t="s">
        <v>29</v>
      </c>
      <c r="D1692" s="1" t="s">
        <v>30</v>
      </c>
      <c r="E1692" s="1" t="s">
        <v>401</v>
      </c>
      <c r="F1692" s="1" t="s">
        <v>7800</v>
      </c>
      <c r="G1692" s="1" t="s">
        <v>7801</v>
      </c>
      <c r="H1692" s="1" t="s">
        <v>1183</v>
      </c>
      <c r="I1692" s="1" t="s">
        <v>7802</v>
      </c>
      <c r="J1692" s="1" t="s">
        <v>7890</v>
      </c>
      <c r="K1692" s="1" t="s">
        <v>32</v>
      </c>
      <c r="L1692" s="1" t="s">
        <v>32</v>
      </c>
      <c r="M1692" s="1" t="s">
        <v>45</v>
      </c>
      <c r="N1692" s="1" t="s">
        <v>66</v>
      </c>
      <c r="O1692" s="1" t="s">
        <v>2995</v>
      </c>
      <c r="P1692" s="1" t="s">
        <v>1009</v>
      </c>
      <c r="Q1692" s="1" t="s">
        <v>1074</v>
      </c>
      <c r="R1692" s="1" t="s">
        <v>235</v>
      </c>
      <c r="S1692" s="1" t="str">
        <f t="shared" si="53"/>
        <v>CCAMAPAZA CCOAPAZA, YOLANDA</v>
      </c>
      <c r="T1692" s="1" t="s">
        <v>69</v>
      </c>
      <c r="U1692" s="1" t="s">
        <v>69</v>
      </c>
      <c r="V1692" s="1" t="s">
        <v>52</v>
      </c>
      <c r="W1692" s="1" t="s">
        <v>7888</v>
      </c>
      <c r="X1692" s="3">
        <v>25113</v>
      </c>
      <c r="Y1692" s="1" t="s">
        <v>7889</v>
      </c>
      <c r="Z1692" s="3">
        <v>42795</v>
      </c>
      <c r="AA1692" s="3">
        <v>43100</v>
      </c>
      <c r="AB1692" s="1" t="s">
        <v>3000</v>
      </c>
      <c r="AC1692" s="1" t="s">
        <v>71</v>
      </c>
      <c r="AD1692" s="1" t="s">
        <v>43</v>
      </c>
    </row>
    <row r="1693" spans="1:30" x14ac:dyDescent="0.2">
      <c r="A1693" s="1" t="str">
        <f t="shared" si="52"/>
        <v>CD1E28603813</v>
      </c>
      <c r="B1693" s="1" t="s">
        <v>443</v>
      </c>
      <c r="C1693" s="1" t="s">
        <v>29</v>
      </c>
      <c r="D1693" s="1" t="s">
        <v>30</v>
      </c>
      <c r="E1693" s="1" t="s">
        <v>401</v>
      </c>
      <c r="F1693" s="1" t="s">
        <v>7800</v>
      </c>
      <c r="G1693" s="1" t="s">
        <v>7801</v>
      </c>
      <c r="H1693" s="1" t="s">
        <v>1183</v>
      </c>
      <c r="I1693" s="1" t="s">
        <v>7802</v>
      </c>
      <c r="J1693" s="1" t="s">
        <v>7891</v>
      </c>
      <c r="K1693" s="1" t="s">
        <v>32</v>
      </c>
      <c r="L1693" s="1" t="s">
        <v>32</v>
      </c>
      <c r="M1693" s="1" t="s">
        <v>45</v>
      </c>
      <c r="N1693" s="1" t="s">
        <v>66</v>
      </c>
      <c r="O1693" s="1" t="s">
        <v>2995</v>
      </c>
      <c r="P1693" s="1" t="s">
        <v>248</v>
      </c>
      <c r="Q1693" s="1" t="s">
        <v>188</v>
      </c>
      <c r="R1693" s="1" t="s">
        <v>7863</v>
      </c>
      <c r="S1693" s="1" t="str">
        <f t="shared" si="53"/>
        <v>TICONA TITO, SONIA GABINA</v>
      </c>
      <c r="T1693" s="1" t="s">
        <v>69</v>
      </c>
      <c r="U1693" s="1" t="s">
        <v>860</v>
      </c>
      <c r="V1693" s="1" t="s">
        <v>52</v>
      </c>
      <c r="W1693" s="1" t="s">
        <v>7864</v>
      </c>
      <c r="X1693" s="3">
        <v>32144</v>
      </c>
      <c r="Y1693" s="1" t="s">
        <v>7865</v>
      </c>
      <c r="Z1693" s="3">
        <v>42795</v>
      </c>
      <c r="AA1693" s="3">
        <v>43100</v>
      </c>
      <c r="AB1693" s="1" t="s">
        <v>3000</v>
      </c>
      <c r="AC1693" s="1" t="s">
        <v>71</v>
      </c>
      <c r="AD1693" s="1" t="s">
        <v>43</v>
      </c>
    </row>
    <row r="1694" spans="1:30" x14ac:dyDescent="0.2">
      <c r="A1694" s="1" t="str">
        <f t="shared" si="52"/>
        <v>CD1E29603813</v>
      </c>
      <c r="B1694" s="1" t="s">
        <v>443</v>
      </c>
      <c r="C1694" s="1" t="s">
        <v>29</v>
      </c>
      <c r="D1694" s="1" t="s">
        <v>30</v>
      </c>
      <c r="E1694" s="1" t="s">
        <v>401</v>
      </c>
      <c r="F1694" s="1" t="s">
        <v>7800</v>
      </c>
      <c r="G1694" s="1" t="s">
        <v>7801</v>
      </c>
      <c r="H1694" s="1" t="s">
        <v>1183</v>
      </c>
      <c r="I1694" s="1" t="s">
        <v>7802</v>
      </c>
      <c r="J1694" s="1" t="s">
        <v>7892</v>
      </c>
      <c r="K1694" s="1" t="s">
        <v>32</v>
      </c>
      <c r="L1694" s="1" t="s">
        <v>32</v>
      </c>
      <c r="M1694" s="1" t="s">
        <v>45</v>
      </c>
      <c r="N1694" s="1" t="s">
        <v>66</v>
      </c>
      <c r="O1694" s="1" t="s">
        <v>2995</v>
      </c>
      <c r="P1694" s="1" t="s">
        <v>58</v>
      </c>
      <c r="Q1694" s="1" t="s">
        <v>141</v>
      </c>
      <c r="R1694" s="1" t="s">
        <v>901</v>
      </c>
      <c r="S1694" s="1" t="str">
        <f t="shared" si="53"/>
        <v>ARPASI CRUZ, JORGE LUIS</v>
      </c>
      <c r="T1694" s="1" t="s">
        <v>69</v>
      </c>
      <c r="U1694" s="1" t="s">
        <v>860</v>
      </c>
      <c r="V1694" s="1" t="s">
        <v>52</v>
      </c>
      <c r="W1694" s="1" t="s">
        <v>7815</v>
      </c>
      <c r="X1694" s="3">
        <v>27932</v>
      </c>
      <c r="Y1694" s="1" t="s">
        <v>7816</v>
      </c>
      <c r="Z1694" s="3">
        <v>42795</v>
      </c>
      <c r="AA1694" s="3">
        <v>43100</v>
      </c>
      <c r="AB1694" s="1" t="s">
        <v>3000</v>
      </c>
      <c r="AC1694" s="1" t="s">
        <v>71</v>
      </c>
      <c r="AD1694" s="1" t="s">
        <v>43</v>
      </c>
    </row>
    <row r="1695" spans="1:30" x14ac:dyDescent="0.2">
      <c r="A1695" s="1" t="str">
        <f t="shared" si="52"/>
        <v>1161214112E9</v>
      </c>
      <c r="B1695" s="1" t="s">
        <v>443</v>
      </c>
      <c r="C1695" s="1" t="s">
        <v>29</v>
      </c>
      <c r="D1695" s="1" t="s">
        <v>30</v>
      </c>
      <c r="E1695" s="1" t="s">
        <v>401</v>
      </c>
      <c r="F1695" s="1" t="s">
        <v>7800</v>
      </c>
      <c r="G1695" s="1" t="s">
        <v>7801</v>
      </c>
      <c r="H1695" s="1" t="s">
        <v>1183</v>
      </c>
      <c r="I1695" s="1" t="s">
        <v>7802</v>
      </c>
      <c r="J1695" s="1" t="s">
        <v>7893</v>
      </c>
      <c r="K1695" s="1" t="s">
        <v>32</v>
      </c>
      <c r="L1695" s="1" t="s">
        <v>84</v>
      </c>
      <c r="M1695" s="1" t="s">
        <v>84</v>
      </c>
      <c r="N1695" s="1" t="s">
        <v>46</v>
      </c>
      <c r="O1695" s="1" t="s">
        <v>7894</v>
      </c>
      <c r="P1695" s="1" t="s">
        <v>371</v>
      </c>
      <c r="Q1695" s="1" t="s">
        <v>7895</v>
      </c>
      <c r="R1695" s="1" t="s">
        <v>977</v>
      </c>
      <c r="S1695" s="1" t="str">
        <f t="shared" si="53"/>
        <v>GUTIERREZ DEL PINO, MARCO ANTONIO</v>
      </c>
      <c r="T1695" s="1" t="s">
        <v>44</v>
      </c>
      <c r="U1695" s="1" t="s">
        <v>51</v>
      </c>
      <c r="V1695" s="1" t="s">
        <v>52</v>
      </c>
      <c r="W1695" s="1" t="s">
        <v>7896</v>
      </c>
      <c r="X1695" s="3">
        <v>26646</v>
      </c>
      <c r="Y1695" s="1" t="s">
        <v>7897</v>
      </c>
      <c r="Z1695" s="3">
        <v>42795</v>
      </c>
      <c r="AB1695" s="1" t="s">
        <v>41</v>
      </c>
      <c r="AC1695" s="1" t="s">
        <v>87</v>
      </c>
      <c r="AD1695" s="1" t="s">
        <v>43</v>
      </c>
    </row>
    <row r="1696" spans="1:30" x14ac:dyDescent="0.2">
      <c r="A1696" s="1" t="str">
        <f t="shared" si="52"/>
        <v>1161214112E0</v>
      </c>
      <c r="B1696" s="1" t="s">
        <v>443</v>
      </c>
      <c r="C1696" s="1" t="s">
        <v>29</v>
      </c>
      <c r="D1696" s="1" t="s">
        <v>30</v>
      </c>
      <c r="E1696" s="1" t="s">
        <v>401</v>
      </c>
      <c r="F1696" s="1" t="s">
        <v>7800</v>
      </c>
      <c r="G1696" s="1" t="s">
        <v>7801</v>
      </c>
      <c r="H1696" s="1" t="s">
        <v>1183</v>
      </c>
      <c r="I1696" s="1" t="s">
        <v>7802</v>
      </c>
      <c r="J1696" s="1" t="s">
        <v>7898</v>
      </c>
      <c r="K1696" s="1" t="s">
        <v>97</v>
      </c>
      <c r="L1696" s="1" t="s">
        <v>98</v>
      </c>
      <c r="M1696" s="1" t="s">
        <v>1419</v>
      </c>
      <c r="N1696" s="1" t="s">
        <v>46</v>
      </c>
      <c r="O1696" s="1" t="s">
        <v>7899</v>
      </c>
      <c r="P1696" s="1" t="s">
        <v>114</v>
      </c>
      <c r="Q1696" s="1" t="s">
        <v>83</v>
      </c>
      <c r="R1696" s="1" t="s">
        <v>7900</v>
      </c>
      <c r="S1696" s="1" t="str">
        <f t="shared" si="53"/>
        <v>MAMANI CONDORI, LEOPOLDO</v>
      </c>
      <c r="T1696" s="1" t="s">
        <v>3113</v>
      </c>
      <c r="U1696" s="1" t="s">
        <v>39</v>
      </c>
      <c r="V1696" s="1" t="s">
        <v>52</v>
      </c>
      <c r="W1696" s="1" t="s">
        <v>7901</v>
      </c>
      <c r="X1696" s="3">
        <v>23329</v>
      </c>
      <c r="Y1696" s="1" t="s">
        <v>7902</v>
      </c>
      <c r="AB1696" s="1" t="s">
        <v>41</v>
      </c>
      <c r="AC1696" s="1" t="s">
        <v>102</v>
      </c>
      <c r="AD1696" s="1" t="s">
        <v>43</v>
      </c>
    </row>
    <row r="1697" spans="1:30" x14ac:dyDescent="0.2">
      <c r="A1697" s="1" t="str">
        <f t="shared" si="52"/>
        <v>1161214122E9</v>
      </c>
      <c r="B1697" s="1" t="s">
        <v>443</v>
      </c>
      <c r="C1697" s="1" t="s">
        <v>29</v>
      </c>
      <c r="D1697" s="1" t="s">
        <v>30</v>
      </c>
      <c r="E1697" s="1" t="s">
        <v>401</v>
      </c>
      <c r="F1697" s="1" t="s">
        <v>7800</v>
      </c>
      <c r="G1697" s="1" t="s">
        <v>7801</v>
      </c>
      <c r="H1697" s="1" t="s">
        <v>1183</v>
      </c>
      <c r="I1697" s="1" t="s">
        <v>7802</v>
      </c>
      <c r="J1697" s="1" t="s">
        <v>7903</v>
      </c>
      <c r="K1697" s="1" t="s">
        <v>97</v>
      </c>
      <c r="L1697" s="1" t="s">
        <v>98</v>
      </c>
      <c r="M1697" s="1" t="s">
        <v>396</v>
      </c>
      <c r="N1697" s="1" t="s">
        <v>46</v>
      </c>
      <c r="O1697" s="1" t="s">
        <v>7904</v>
      </c>
      <c r="P1697" s="1" t="s">
        <v>137</v>
      </c>
      <c r="Q1697" s="1" t="s">
        <v>641</v>
      </c>
      <c r="R1697" s="1" t="s">
        <v>7905</v>
      </c>
      <c r="S1697" s="1" t="str">
        <f t="shared" si="53"/>
        <v>HERRERA PEREYRA, GONZALO AQUILINO</v>
      </c>
      <c r="T1697" s="1" t="s">
        <v>109</v>
      </c>
      <c r="U1697" s="1" t="s">
        <v>39</v>
      </c>
      <c r="V1697" s="1" t="s">
        <v>52</v>
      </c>
      <c r="W1697" s="1" t="s">
        <v>7906</v>
      </c>
      <c r="X1697" s="3">
        <v>22970</v>
      </c>
      <c r="Y1697" s="1" t="s">
        <v>7907</v>
      </c>
      <c r="Z1697" s="3">
        <v>41821</v>
      </c>
      <c r="AB1697" s="1" t="s">
        <v>41</v>
      </c>
      <c r="AC1697" s="1" t="s">
        <v>102</v>
      </c>
      <c r="AD1697" s="1" t="s">
        <v>43</v>
      </c>
    </row>
    <row r="1698" spans="1:30" x14ac:dyDescent="0.2">
      <c r="A1698" s="1" t="str">
        <f t="shared" si="52"/>
        <v>1164113711E8</v>
      </c>
      <c r="B1698" s="1" t="s">
        <v>443</v>
      </c>
      <c r="C1698" s="1" t="s">
        <v>29</v>
      </c>
      <c r="D1698" s="1" t="s">
        <v>30</v>
      </c>
      <c r="E1698" s="1" t="s">
        <v>401</v>
      </c>
      <c r="F1698" s="1" t="s">
        <v>7800</v>
      </c>
      <c r="G1698" s="1" t="s">
        <v>7801</v>
      </c>
      <c r="H1698" s="1" t="s">
        <v>1183</v>
      </c>
      <c r="I1698" s="1" t="s">
        <v>7802</v>
      </c>
      <c r="J1698" s="1" t="s">
        <v>7908</v>
      </c>
      <c r="K1698" s="1" t="s">
        <v>97</v>
      </c>
      <c r="L1698" s="1" t="s">
        <v>98</v>
      </c>
      <c r="M1698" s="1" t="s">
        <v>962</v>
      </c>
      <c r="N1698" s="1" t="s">
        <v>66</v>
      </c>
      <c r="O1698" s="1" t="s">
        <v>7909</v>
      </c>
      <c r="P1698" s="1" t="s">
        <v>343</v>
      </c>
      <c r="Q1698" s="1" t="s">
        <v>82</v>
      </c>
      <c r="R1698" s="1" t="s">
        <v>7910</v>
      </c>
      <c r="S1698" s="1" t="str">
        <f t="shared" si="53"/>
        <v>VARGAS QUISPE, MARTHA MATILDE</v>
      </c>
      <c r="T1698" s="1" t="s">
        <v>109</v>
      </c>
      <c r="U1698" s="1" t="s">
        <v>39</v>
      </c>
      <c r="V1698" s="1" t="s">
        <v>52</v>
      </c>
      <c r="W1698" s="1" t="s">
        <v>7911</v>
      </c>
      <c r="X1698" s="3">
        <v>24941</v>
      </c>
      <c r="Y1698" s="1" t="s">
        <v>7912</v>
      </c>
      <c r="Z1698" s="3">
        <v>42737</v>
      </c>
      <c r="AA1698" s="3">
        <v>43100</v>
      </c>
      <c r="AB1698" s="1" t="s">
        <v>41</v>
      </c>
      <c r="AC1698" s="1" t="s">
        <v>102</v>
      </c>
      <c r="AD1698" s="1" t="s">
        <v>43</v>
      </c>
    </row>
    <row r="1699" spans="1:30" x14ac:dyDescent="0.2">
      <c r="A1699" s="1" t="str">
        <f t="shared" si="52"/>
        <v>21C000113707</v>
      </c>
      <c r="B1699" s="1" t="s">
        <v>443</v>
      </c>
      <c r="C1699" s="1" t="s">
        <v>29</v>
      </c>
      <c r="D1699" s="1" t="s">
        <v>30</v>
      </c>
      <c r="E1699" s="1" t="s">
        <v>401</v>
      </c>
      <c r="F1699" s="1" t="s">
        <v>7800</v>
      </c>
      <c r="G1699" s="1" t="s">
        <v>7801</v>
      </c>
      <c r="H1699" s="1" t="s">
        <v>1183</v>
      </c>
      <c r="I1699" s="1" t="s">
        <v>7802</v>
      </c>
      <c r="J1699" s="1" t="s">
        <v>7913</v>
      </c>
      <c r="K1699" s="1" t="s">
        <v>846</v>
      </c>
      <c r="L1699" s="1" t="s">
        <v>3586</v>
      </c>
      <c r="M1699" s="1" t="s">
        <v>3587</v>
      </c>
      <c r="N1699" s="1" t="s">
        <v>66</v>
      </c>
      <c r="O1699" s="1" t="s">
        <v>847</v>
      </c>
      <c r="P1699" s="1" t="s">
        <v>214</v>
      </c>
      <c r="Q1699" s="1" t="s">
        <v>82</v>
      </c>
      <c r="R1699" s="1" t="s">
        <v>7914</v>
      </c>
      <c r="S1699" s="1" t="str">
        <f t="shared" si="53"/>
        <v>YANA QUISPE, LILY ZARAGONITA</v>
      </c>
      <c r="T1699" s="1" t="s">
        <v>849</v>
      </c>
      <c r="U1699" s="1" t="s">
        <v>850</v>
      </c>
      <c r="V1699" s="1" t="s">
        <v>52</v>
      </c>
      <c r="W1699" s="1" t="s">
        <v>276</v>
      </c>
      <c r="X1699" s="3">
        <v>25853</v>
      </c>
      <c r="Y1699" s="1" t="s">
        <v>7915</v>
      </c>
      <c r="Z1699" s="3">
        <v>42824</v>
      </c>
      <c r="AA1699" s="3">
        <v>42916</v>
      </c>
      <c r="AB1699" s="1" t="s">
        <v>852</v>
      </c>
      <c r="AC1699" s="1" t="s">
        <v>853</v>
      </c>
      <c r="AD1699" s="1" t="s">
        <v>43</v>
      </c>
    </row>
    <row r="1700" spans="1:30" x14ac:dyDescent="0.2">
      <c r="A1700" s="1" t="str">
        <f t="shared" si="52"/>
        <v>21C000113731</v>
      </c>
      <c r="B1700" s="1" t="s">
        <v>443</v>
      </c>
      <c r="C1700" s="1" t="s">
        <v>29</v>
      </c>
      <c r="D1700" s="1" t="s">
        <v>30</v>
      </c>
      <c r="E1700" s="1" t="s">
        <v>401</v>
      </c>
      <c r="F1700" s="1" t="s">
        <v>7800</v>
      </c>
      <c r="G1700" s="1" t="s">
        <v>7801</v>
      </c>
      <c r="H1700" s="1" t="s">
        <v>1183</v>
      </c>
      <c r="I1700" s="1" t="s">
        <v>7802</v>
      </c>
      <c r="J1700" s="1" t="s">
        <v>7916</v>
      </c>
      <c r="K1700" s="1" t="s">
        <v>846</v>
      </c>
      <c r="L1700" s="1" t="s">
        <v>3586</v>
      </c>
      <c r="M1700" s="1" t="s">
        <v>3591</v>
      </c>
      <c r="N1700" s="1" t="s">
        <v>66</v>
      </c>
      <c r="O1700" s="1" t="s">
        <v>847</v>
      </c>
      <c r="P1700" s="1" t="s">
        <v>273</v>
      </c>
      <c r="Q1700" s="1" t="s">
        <v>82</v>
      </c>
      <c r="R1700" s="1" t="s">
        <v>7917</v>
      </c>
      <c r="S1700" s="1" t="str">
        <f t="shared" si="53"/>
        <v>MAYTA QUISPE, PAUL MILTON</v>
      </c>
      <c r="T1700" s="1" t="s">
        <v>849</v>
      </c>
      <c r="U1700" s="1" t="s">
        <v>850</v>
      </c>
      <c r="V1700" s="1" t="s">
        <v>52</v>
      </c>
      <c r="W1700" s="1" t="s">
        <v>276</v>
      </c>
      <c r="X1700" s="3">
        <v>32499</v>
      </c>
      <c r="Y1700" s="1" t="s">
        <v>7918</v>
      </c>
      <c r="Z1700" s="3">
        <v>42736</v>
      </c>
      <c r="AA1700" s="3">
        <v>42855</v>
      </c>
      <c r="AB1700" s="1" t="s">
        <v>852</v>
      </c>
      <c r="AC1700" s="1" t="s">
        <v>853</v>
      </c>
      <c r="AD1700" s="1" t="s">
        <v>43</v>
      </c>
    </row>
    <row r="1701" spans="1:30" x14ac:dyDescent="0.2">
      <c r="A1701" s="1" t="str">
        <f t="shared" si="52"/>
        <v>21C000113756</v>
      </c>
      <c r="B1701" s="1" t="s">
        <v>443</v>
      </c>
      <c r="C1701" s="1" t="s">
        <v>29</v>
      </c>
      <c r="D1701" s="1" t="s">
        <v>30</v>
      </c>
      <c r="E1701" s="1" t="s">
        <v>401</v>
      </c>
      <c r="F1701" s="1" t="s">
        <v>7800</v>
      </c>
      <c r="G1701" s="1" t="s">
        <v>7801</v>
      </c>
      <c r="H1701" s="1" t="s">
        <v>1183</v>
      </c>
      <c r="I1701" s="1" t="s">
        <v>7802</v>
      </c>
      <c r="J1701" s="1" t="s">
        <v>7919</v>
      </c>
      <c r="K1701" s="1" t="s">
        <v>846</v>
      </c>
      <c r="L1701" s="1" t="s">
        <v>3586</v>
      </c>
      <c r="M1701" s="1" t="s">
        <v>3600</v>
      </c>
      <c r="N1701" s="1" t="s">
        <v>66</v>
      </c>
      <c r="O1701" s="1" t="s">
        <v>847</v>
      </c>
      <c r="P1701" s="1" t="s">
        <v>537</v>
      </c>
      <c r="Q1701" s="1" t="s">
        <v>115</v>
      </c>
      <c r="R1701" s="1" t="s">
        <v>7920</v>
      </c>
      <c r="S1701" s="1" t="str">
        <f t="shared" si="53"/>
        <v>PINTO CAPACOILA, CARMEN MILAGROS</v>
      </c>
      <c r="T1701" s="1" t="s">
        <v>849</v>
      </c>
      <c r="U1701" s="1" t="s">
        <v>850</v>
      </c>
      <c r="V1701" s="1" t="s">
        <v>52</v>
      </c>
      <c r="W1701" s="1" t="s">
        <v>276</v>
      </c>
      <c r="X1701" s="3">
        <v>26238</v>
      </c>
      <c r="Y1701" s="1" t="s">
        <v>7921</v>
      </c>
      <c r="Z1701" s="3">
        <v>42736</v>
      </c>
      <c r="AA1701" s="3">
        <v>42855</v>
      </c>
      <c r="AB1701" s="1" t="s">
        <v>852</v>
      </c>
      <c r="AC1701" s="1" t="s">
        <v>853</v>
      </c>
      <c r="AD1701" s="1" t="s">
        <v>43</v>
      </c>
    </row>
    <row r="1702" spans="1:30" x14ac:dyDescent="0.2">
      <c r="A1702" s="1" t="str">
        <f t="shared" si="52"/>
        <v>21C000113779</v>
      </c>
      <c r="B1702" s="1" t="s">
        <v>443</v>
      </c>
      <c r="C1702" s="1" t="s">
        <v>29</v>
      </c>
      <c r="D1702" s="1" t="s">
        <v>30</v>
      </c>
      <c r="E1702" s="1" t="s">
        <v>401</v>
      </c>
      <c r="F1702" s="1" t="s">
        <v>7800</v>
      </c>
      <c r="G1702" s="1" t="s">
        <v>7801</v>
      </c>
      <c r="H1702" s="1" t="s">
        <v>1183</v>
      </c>
      <c r="I1702" s="1" t="s">
        <v>7802</v>
      </c>
      <c r="J1702" s="1" t="s">
        <v>7922</v>
      </c>
      <c r="K1702" s="1" t="s">
        <v>846</v>
      </c>
      <c r="L1702" s="1" t="s">
        <v>3586</v>
      </c>
      <c r="M1702" s="1" t="s">
        <v>5435</v>
      </c>
      <c r="N1702" s="1" t="s">
        <v>66</v>
      </c>
      <c r="O1702" s="1" t="s">
        <v>847</v>
      </c>
      <c r="P1702" s="1" t="s">
        <v>533</v>
      </c>
      <c r="Q1702" s="1" t="s">
        <v>82</v>
      </c>
      <c r="R1702" s="1" t="s">
        <v>1029</v>
      </c>
      <c r="S1702" s="1" t="str">
        <f t="shared" si="53"/>
        <v>PARICAHUA QUISPE, MOISES</v>
      </c>
      <c r="T1702" s="1" t="s">
        <v>849</v>
      </c>
      <c r="U1702" s="1" t="s">
        <v>850</v>
      </c>
      <c r="V1702" s="1" t="s">
        <v>52</v>
      </c>
      <c r="W1702" s="1" t="s">
        <v>276</v>
      </c>
      <c r="X1702" s="3">
        <v>29998</v>
      </c>
      <c r="Y1702" s="1" t="s">
        <v>7923</v>
      </c>
      <c r="Z1702" s="3">
        <v>42795</v>
      </c>
      <c r="AA1702" s="3">
        <v>42886</v>
      </c>
      <c r="AB1702" s="1" t="s">
        <v>852</v>
      </c>
      <c r="AC1702" s="1" t="s">
        <v>853</v>
      </c>
      <c r="AD1702" s="1" t="s">
        <v>43</v>
      </c>
    </row>
    <row r="1703" spans="1:30" x14ac:dyDescent="0.2">
      <c r="A1703" s="1" t="str">
        <f t="shared" si="52"/>
        <v>21C000113789</v>
      </c>
      <c r="B1703" s="1" t="s">
        <v>443</v>
      </c>
      <c r="C1703" s="1" t="s">
        <v>29</v>
      </c>
      <c r="D1703" s="1" t="s">
        <v>30</v>
      </c>
      <c r="E1703" s="1" t="s">
        <v>401</v>
      </c>
      <c r="F1703" s="1" t="s">
        <v>7800</v>
      </c>
      <c r="G1703" s="1" t="s">
        <v>7801</v>
      </c>
      <c r="H1703" s="1" t="s">
        <v>1183</v>
      </c>
      <c r="I1703" s="1" t="s">
        <v>7802</v>
      </c>
      <c r="J1703" s="1" t="s">
        <v>7924</v>
      </c>
      <c r="K1703" s="1" t="s">
        <v>846</v>
      </c>
      <c r="L1703" s="1" t="s">
        <v>3586</v>
      </c>
      <c r="M1703" s="1" t="s">
        <v>6207</v>
      </c>
      <c r="N1703" s="1" t="s">
        <v>66</v>
      </c>
      <c r="O1703" s="1" t="s">
        <v>847</v>
      </c>
      <c r="P1703" s="1" t="s">
        <v>82</v>
      </c>
      <c r="Q1703" s="1" t="s">
        <v>533</v>
      </c>
      <c r="R1703" s="1" t="s">
        <v>565</v>
      </c>
      <c r="S1703" s="1" t="str">
        <f t="shared" si="53"/>
        <v>QUISPE PARICAHUA, HAYDEE</v>
      </c>
      <c r="T1703" s="1" t="s">
        <v>849</v>
      </c>
      <c r="U1703" s="1" t="s">
        <v>850</v>
      </c>
      <c r="V1703" s="1" t="s">
        <v>52</v>
      </c>
      <c r="W1703" s="1" t="s">
        <v>276</v>
      </c>
      <c r="X1703" s="3">
        <v>30927</v>
      </c>
      <c r="Y1703" s="1" t="s">
        <v>7925</v>
      </c>
      <c r="Z1703" s="3">
        <v>42961</v>
      </c>
      <c r="AA1703" s="3">
        <v>43039</v>
      </c>
      <c r="AB1703" s="1" t="s">
        <v>852</v>
      </c>
      <c r="AC1703" s="1" t="s">
        <v>853</v>
      </c>
      <c r="AD1703" s="1" t="s">
        <v>43</v>
      </c>
    </row>
    <row r="1704" spans="1:30" x14ac:dyDescent="0.2">
      <c r="A1704" s="1" t="str">
        <f t="shared" si="52"/>
        <v>21C000113810</v>
      </c>
      <c r="B1704" s="1" t="s">
        <v>443</v>
      </c>
      <c r="C1704" s="1" t="s">
        <v>29</v>
      </c>
      <c r="D1704" s="1" t="s">
        <v>30</v>
      </c>
      <c r="E1704" s="1" t="s">
        <v>401</v>
      </c>
      <c r="F1704" s="1" t="s">
        <v>7800</v>
      </c>
      <c r="G1704" s="1" t="s">
        <v>7801</v>
      </c>
      <c r="H1704" s="1" t="s">
        <v>1183</v>
      </c>
      <c r="I1704" s="1" t="s">
        <v>7802</v>
      </c>
      <c r="J1704" s="1" t="s">
        <v>7926</v>
      </c>
      <c r="K1704" s="1" t="s">
        <v>846</v>
      </c>
      <c r="L1704" s="1" t="s">
        <v>3586</v>
      </c>
      <c r="M1704" s="1" t="s">
        <v>3607</v>
      </c>
      <c r="N1704" s="1" t="s">
        <v>66</v>
      </c>
      <c r="O1704" s="1" t="s">
        <v>847</v>
      </c>
      <c r="P1704" s="1" t="s">
        <v>975</v>
      </c>
      <c r="Q1704" s="1" t="s">
        <v>233</v>
      </c>
      <c r="R1704" s="1" t="s">
        <v>7927</v>
      </c>
      <c r="S1704" s="1" t="str">
        <f t="shared" si="53"/>
        <v>MALMA CASTILLO, GUIDO RICARDO</v>
      </c>
      <c r="T1704" s="1" t="s">
        <v>849</v>
      </c>
      <c r="U1704" s="1" t="s">
        <v>850</v>
      </c>
      <c r="V1704" s="1" t="s">
        <v>52</v>
      </c>
      <c r="W1704" s="1" t="s">
        <v>276</v>
      </c>
      <c r="X1704" s="3">
        <v>21506</v>
      </c>
      <c r="Y1704" s="1" t="s">
        <v>7928</v>
      </c>
      <c r="Z1704" s="3">
        <v>42736</v>
      </c>
      <c r="AA1704" s="3">
        <v>42855</v>
      </c>
      <c r="AB1704" s="1" t="s">
        <v>852</v>
      </c>
      <c r="AC1704" s="1" t="s">
        <v>853</v>
      </c>
      <c r="AD1704" s="1" t="s">
        <v>43</v>
      </c>
    </row>
    <row r="1705" spans="1:30" x14ac:dyDescent="0.2">
      <c r="A1705" s="1" t="str">
        <f t="shared" si="52"/>
        <v>21C000113831</v>
      </c>
      <c r="B1705" s="1" t="s">
        <v>443</v>
      </c>
      <c r="C1705" s="1" t="s">
        <v>29</v>
      </c>
      <c r="D1705" s="1" t="s">
        <v>30</v>
      </c>
      <c r="E1705" s="1" t="s">
        <v>401</v>
      </c>
      <c r="F1705" s="1" t="s">
        <v>7800</v>
      </c>
      <c r="G1705" s="1" t="s">
        <v>7801</v>
      </c>
      <c r="H1705" s="1" t="s">
        <v>1183</v>
      </c>
      <c r="I1705" s="1" t="s">
        <v>7802</v>
      </c>
      <c r="J1705" s="1" t="s">
        <v>7929</v>
      </c>
      <c r="K1705" s="1" t="s">
        <v>846</v>
      </c>
      <c r="L1705" s="1" t="s">
        <v>3586</v>
      </c>
      <c r="M1705" s="1" t="s">
        <v>3607</v>
      </c>
      <c r="N1705" s="1" t="s">
        <v>66</v>
      </c>
      <c r="O1705" s="1" t="s">
        <v>847</v>
      </c>
      <c r="P1705" s="1" t="s">
        <v>495</v>
      </c>
      <c r="Q1705" s="1" t="s">
        <v>7930</v>
      </c>
      <c r="R1705" s="1" t="s">
        <v>1314</v>
      </c>
      <c r="S1705" s="1" t="str">
        <f t="shared" si="53"/>
        <v>PACOMPIA GRANDE, ADRIANO</v>
      </c>
      <c r="T1705" s="1" t="s">
        <v>849</v>
      </c>
      <c r="U1705" s="1" t="s">
        <v>850</v>
      </c>
      <c r="V1705" s="1" t="s">
        <v>52</v>
      </c>
      <c r="W1705" s="1" t="s">
        <v>276</v>
      </c>
      <c r="X1705" s="3">
        <v>24898</v>
      </c>
      <c r="Y1705" s="1" t="s">
        <v>7931</v>
      </c>
      <c r="Z1705" s="3">
        <v>42736</v>
      </c>
      <c r="AA1705" s="3">
        <v>42855</v>
      </c>
      <c r="AB1705" s="1" t="s">
        <v>852</v>
      </c>
      <c r="AC1705" s="1" t="s">
        <v>853</v>
      </c>
      <c r="AD1705" s="1" t="s">
        <v>43</v>
      </c>
    </row>
    <row r="1706" spans="1:30" x14ac:dyDescent="0.2">
      <c r="A1706" s="1" t="str">
        <f t="shared" si="52"/>
        <v>21C000113852</v>
      </c>
      <c r="B1706" s="1" t="s">
        <v>443</v>
      </c>
      <c r="C1706" s="1" t="s">
        <v>29</v>
      </c>
      <c r="D1706" s="1" t="s">
        <v>30</v>
      </c>
      <c r="E1706" s="1" t="s">
        <v>401</v>
      </c>
      <c r="F1706" s="1" t="s">
        <v>7800</v>
      </c>
      <c r="G1706" s="1" t="s">
        <v>7801</v>
      </c>
      <c r="H1706" s="1" t="s">
        <v>1183</v>
      </c>
      <c r="I1706" s="1" t="s">
        <v>7802</v>
      </c>
      <c r="J1706" s="1" t="s">
        <v>7932</v>
      </c>
      <c r="K1706" s="1" t="s">
        <v>846</v>
      </c>
      <c r="L1706" s="1" t="s">
        <v>3586</v>
      </c>
      <c r="M1706" s="1" t="s">
        <v>3607</v>
      </c>
      <c r="N1706" s="1" t="s">
        <v>66</v>
      </c>
      <c r="O1706" s="1" t="s">
        <v>847</v>
      </c>
      <c r="P1706" s="1" t="s">
        <v>634</v>
      </c>
      <c r="Q1706" s="1" t="s">
        <v>415</v>
      </c>
      <c r="R1706" s="1" t="s">
        <v>958</v>
      </c>
      <c r="S1706" s="1" t="str">
        <f t="shared" si="53"/>
        <v>PANCCA HUMPIRI, EULOGIO</v>
      </c>
      <c r="T1706" s="1" t="s">
        <v>849</v>
      </c>
      <c r="U1706" s="1" t="s">
        <v>850</v>
      </c>
      <c r="V1706" s="1" t="s">
        <v>52</v>
      </c>
      <c r="W1706" s="1" t="s">
        <v>276</v>
      </c>
      <c r="X1706" s="3">
        <v>30022</v>
      </c>
      <c r="Y1706" s="1" t="s">
        <v>7933</v>
      </c>
      <c r="Z1706" s="3">
        <v>42736</v>
      </c>
      <c r="AA1706" s="3">
        <v>42855</v>
      </c>
      <c r="AB1706" s="1" t="s">
        <v>852</v>
      </c>
      <c r="AC1706" s="1" t="s">
        <v>853</v>
      </c>
      <c r="AD1706" s="1" t="s">
        <v>43</v>
      </c>
    </row>
    <row r="1707" spans="1:30" x14ac:dyDescent="0.2">
      <c r="A1707" s="1" t="str">
        <f t="shared" si="52"/>
        <v>1113114212E7</v>
      </c>
      <c r="B1707" s="1" t="s">
        <v>448</v>
      </c>
      <c r="C1707" s="1" t="s">
        <v>29</v>
      </c>
      <c r="D1707" s="1" t="s">
        <v>30</v>
      </c>
      <c r="E1707" s="1" t="s">
        <v>400</v>
      </c>
      <c r="F1707" s="1" t="s">
        <v>7934</v>
      </c>
      <c r="G1707" s="1" t="s">
        <v>7935</v>
      </c>
      <c r="H1707" s="1" t="s">
        <v>1183</v>
      </c>
      <c r="I1707" s="1" t="s">
        <v>7936</v>
      </c>
      <c r="J1707" s="1" t="s">
        <v>7937</v>
      </c>
      <c r="K1707" s="1" t="s">
        <v>32</v>
      </c>
      <c r="L1707" s="1" t="s">
        <v>33</v>
      </c>
      <c r="M1707" s="1" t="s">
        <v>34</v>
      </c>
      <c r="N1707" s="1" t="s">
        <v>35</v>
      </c>
      <c r="O1707" s="1" t="s">
        <v>7938</v>
      </c>
      <c r="P1707" s="1" t="s">
        <v>158</v>
      </c>
      <c r="Q1707" s="1" t="s">
        <v>774</v>
      </c>
      <c r="R1707" s="1" t="s">
        <v>7939</v>
      </c>
      <c r="S1707" s="1" t="str">
        <f t="shared" si="53"/>
        <v>MACEDO ARGANDOÑA, LIZBETH</v>
      </c>
      <c r="T1707" s="1" t="s">
        <v>63</v>
      </c>
      <c r="U1707" s="1" t="s">
        <v>39</v>
      </c>
      <c r="V1707" s="1" t="s">
        <v>112</v>
      </c>
      <c r="W1707" s="1" t="s">
        <v>7940</v>
      </c>
      <c r="X1707" s="3">
        <v>27472</v>
      </c>
      <c r="Y1707" s="1" t="s">
        <v>7941</v>
      </c>
      <c r="Z1707" s="3">
        <v>42064</v>
      </c>
      <c r="AA1707" s="3">
        <v>43524</v>
      </c>
      <c r="AB1707" s="1" t="s">
        <v>41</v>
      </c>
      <c r="AC1707" s="1" t="s">
        <v>42</v>
      </c>
      <c r="AD1707" s="1" t="s">
        <v>43</v>
      </c>
    </row>
    <row r="1708" spans="1:30" x14ac:dyDescent="0.2">
      <c r="A1708" s="1" t="str">
        <f t="shared" si="52"/>
        <v>1113114212E3</v>
      </c>
      <c r="B1708" s="1" t="s">
        <v>448</v>
      </c>
      <c r="C1708" s="1" t="s">
        <v>29</v>
      </c>
      <c r="D1708" s="1" t="s">
        <v>30</v>
      </c>
      <c r="E1708" s="1" t="s">
        <v>400</v>
      </c>
      <c r="F1708" s="1" t="s">
        <v>7934</v>
      </c>
      <c r="G1708" s="1" t="s">
        <v>7935</v>
      </c>
      <c r="H1708" s="1" t="s">
        <v>1183</v>
      </c>
      <c r="I1708" s="1" t="s">
        <v>7936</v>
      </c>
      <c r="J1708" s="1" t="s">
        <v>7942</v>
      </c>
      <c r="K1708" s="1" t="s">
        <v>32</v>
      </c>
      <c r="L1708" s="1" t="s">
        <v>32</v>
      </c>
      <c r="M1708" s="1" t="s">
        <v>45</v>
      </c>
      <c r="N1708" s="1" t="s">
        <v>66</v>
      </c>
      <c r="O1708" s="1" t="s">
        <v>7943</v>
      </c>
      <c r="P1708" s="1" t="s">
        <v>1083</v>
      </c>
      <c r="Q1708" s="1" t="s">
        <v>498</v>
      </c>
      <c r="R1708" s="1" t="s">
        <v>683</v>
      </c>
      <c r="S1708" s="1" t="str">
        <f t="shared" si="53"/>
        <v>MARAZA LIMA, EDWIN</v>
      </c>
      <c r="T1708" s="1" t="s">
        <v>69</v>
      </c>
      <c r="U1708" s="1" t="s">
        <v>51</v>
      </c>
      <c r="V1708" s="1" t="s">
        <v>52</v>
      </c>
      <c r="W1708" s="1" t="s">
        <v>7944</v>
      </c>
      <c r="X1708" s="3">
        <v>32646</v>
      </c>
      <c r="Y1708" s="1" t="s">
        <v>7945</v>
      </c>
      <c r="Z1708" s="3">
        <v>42795</v>
      </c>
      <c r="AA1708" s="3">
        <v>43100</v>
      </c>
      <c r="AB1708" s="1" t="s">
        <v>41</v>
      </c>
      <c r="AC1708" s="1" t="s">
        <v>71</v>
      </c>
      <c r="AD1708" s="1" t="s">
        <v>43</v>
      </c>
    </row>
    <row r="1709" spans="1:30" x14ac:dyDescent="0.2">
      <c r="A1709" s="1" t="str">
        <f t="shared" si="52"/>
        <v>1113114212E4</v>
      </c>
      <c r="B1709" s="1" t="s">
        <v>448</v>
      </c>
      <c r="C1709" s="1" t="s">
        <v>29</v>
      </c>
      <c r="D1709" s="1" t="s">
        <v>30</v>
      </c>
      <c r="E1709" s="1" t="s">
        <v>400</v>
      </c>
      <c r="F1709" s="1" t="s">
        <v>7934</v>
      </c>
      <c r="G1709" s="1" t="s">
        <v>7935</v>
      </c>
      <c r="H1709" s="1" t="s">
        <v>1183</v>
      </c>
      <c r="I1709" s="1" t="s">
        <v>7936</v>
      </c>
      <c r="J1709" s="1" t="s">
        <v>7946</v>
      </c>
      <c r="K1709" s="1" t="s">
        <v>32</v>
      </c>
      <c r="L1709" s="1" t="s">
        <v>32</v>
      </c>
      <c r="M1709" s="1" t="s">
        <v>3690</v>
      </c>
      <c r="N1709" s="1" t="s">
        <v>46</v>
      </c>
      <c r="O1709" s="1" t="s">
        <v>56</v>
      </c>
      <c r="P1709" s="1" t="s">
        <v>506</v>
      </c>
      <c r="Q1709" s="1" t="s">
        <v>173</v>
      </c>
      <c r="R1709" s="1" t="s">
        <v>1093</v>
      </c>
      <c r="S1709" s="1" t="str">
        <f t="shared" si="53"/>
        <v>DURAN YUCRA, FREDY</v>
      </c>
      <c r="T1709" s="1" t="s">
        <v>50</v>
      </c>
      <c r="U1709" s="1" t="s">
        <v>51</v>
      </c>
      <c r="V1709" s="1" t="s">
        <v>3691</v>
      </c>
      <c r="W1709" s="1" t="s">
        <v>7947</v>
      </c>
      <c r="X1709" s="3">
        <v>26841</v>
      </c>
      <c r="Y1709" s="1" t="s">
        <v>7948</v>
      </c>
      <c r="Z1709" s="3">
        <v>42795</v>
      </c>
      <c r="AA1709" s="3">
        <v>43100</v>
      </c>
      <c r="AB1709" s="1" t="s">
        <v>41</v>
      </c>
      <c r="AC1709" s="1" t="s">
        <v>42</v>
      </c>
      <c r="AD1709" s="1" t="s">
        <v>43</v>
      </c>
    </row>
    <row r="1710" spans="1:30" x14ac:dyDescent="0.2">
      <c r="A1710" s="1" t="str">
        <f t="shared" si="52"/>
        <v>1113114212E4</v>
      </c>
      <c r="B1710" s="1" t="s">
        <v>448</v>
      </c>
      <c r="C1710" s="1" t="s">
        <v>29</v>
      </c>
      <c r="D1710" s="1" t="s">
        <v>30</v>
      </c>
      <c r="E1710" s="1" t="s">
        <v>400</v>
      </c>
      <c r="F1710" s="1" t="s">
        <v>7934</v>
      </c>
      <c r="G1710" s="1" t="s">
        <v>7935</v>
      </c>
      <c r="H1710" s="1" t="s">
        <v>1183</v>
      </c>
      <c r="I1710" s="1" t="s">
        <v>7936</v>
      </c>
      <c r="J1710" s="1" t="s">
        <v>7946</v>
      </c>
      <c r="K1710" s="1" t="s">
        <v>32</v>
      </c>
      <c r="L1710" s="1" t="s">
        <v>32</v>
      </c>
      <c r="M1710" s="1" t="s">
        <v>45</v>
      </c>
      <c r="N1710" s="1" t="s">
        <v>66</v>
      </c>
      <c r="O1710" s="1" t="s">
        <v>7949</v>
      </c>
      <c r="P1710" s="1" t="s">
        <v>114</v>
      </c>
      <c r="Q1710" s="1" t="s">
        <v>1515</v>
      </c>
      <c r="R1710" s="1" t="s">
        <v>7950</v>
      </c>
      <c r="S1710" s="1" t="str">
        <f t="shared" si="53"/>
        <v>MAMANI HERMOSILLA, MARITZA MIRIAM</v>
      </c>
      <c r="T1710" s="1" t="s">
        <v>69</v>
      </c>
      <c r="U1710" s="1" t="s">
        <v>860</v>
      </c>
      <c r="V1710" s="1" t="s">
        <v>52</v>
      </c>
      <c r="W1710" s="1" t="s">
        <v>7951</v>
      </c>
      <c r="X1710" s="3">
        <v>27785</v>
      </c>
      <c r="Y1710" s="1" t="s">
        <v>7952</v>
      </c>
      <c r="Z1710" s="3">
        <v>42795</v>
      </c>
      <c r="AA1710" s="3">
        <v>43100</v>
      </c>
      <c r="AB1710" s="1" t="s">
        <v>324</v>
      </c>
      <c r="AC1710" s="1" t="s">
        <v>71</v>
      </c>
      <c r="AD1710" s="1" t="s">
        <v>43</v>
      </c>
    </row>
    <row r="1711" spans="1:30" x14ac:dyDescent="0.2">
      <c r="A1711" s="1" t="str">
        <f t="shared" si="52"/>
        <v>1113114212E5</v>
      </c>
      <c r="B1711" s="1" t="s">
        <v>448</v>
      </c>
      <c r="C1711" s="1" t="s">
        <v>29</v>
      </c>
      <c r="D1711" s="1" t="s">
        <v>30</v>
      </c>
      <c r="E1711" s="1" t="s">
        <v>400</v>
      </c>
      <c r="F1711" s="1" t="s">
        <v>7934</v>
      </c>
      <c r="G1711" s="1" t="s">
        <v>7935</v>
      </c>
      <c r="H1711" s="1" t="s">
        <v>1183</v>
      </c>
      <c r="I1711" s="1" t="s">
        <v>7936</v>
      </c>
      <c r="J1711" s="1" t="s">
        <v>7953</v>
      </c>
      <c r="K1711" s="1" t="s">
        <v>32</v>
      </c>
      <c r="L1711" s="1" t="s">
        <v>32</v>
      </c>
      <c r="M1711" s="1" t="s">
        <v>45</v>
      </c>
      <c r="N1711" s="1" t="s">
        <v>66</v>
      </c>
      <c r="O1711" s="1" t="s">
        <v>7954</v>
      </c>
      <c r="P1711" s="1" t="s">
        <v>134</v>
      </c>
      <c r="Q1711" s="1" t="s">
        <v>203</v>
      </c>
      <c r="R1711" s="1" t="s">
        <v>769</v>
      </c>
      <c r="S1711" s="1" t="str">
        <f t="shared" si="53"/>
        <v>FLORES APAZA, JUAN</v>
      </c>
      <c r="T1711" s="1" t="s">
        <v>69</v>
      </c>
      <c r="U1711" s="1" t="s">
        <v>51</v>
      </c>
      <c r="V1711" s="1" t="s">
        <v>52</v>
      </c>
      <c r="W1711" s="1" t="s">
        <v>7955</v>
      </c>
      <c r="X1711" s="3">
        <v>28706</v>
      </c>
      <c r="Y1711" s="1" t="s">
        <v>7956</v>
      </c>
      <c r="Z1711" s="3">
        <v>42795</v>
      </c>
      <c r="AA1711" s="3">
        <v>43100</v>
      </c>
      <c r="AB1711" s="1" t="s">
        <v>41</v>
      </c>
      <c r="AC1711" s="1" t="s">
        <v>71</v>
      </c>
      <c r="AD1711" s="1" t="s">
        <v>43</v>
      </c>
    </row>
    <row r="1712" spans="1:30" x14ac:dyDescent="0.2">
      <c r="A1712" s="1" t="str">
        <f t="shared" si="52"/>
        <v>1113114212E6</v>
      </c>
      <c r="B1712" s="1" t="s">
        <v>448</v>
      </c>
      <c r="C1712" s="1" t="s">
        <v>29</v>
      </c>
      <c r="D1712" s="1" t="s">
        <v>30</v>
      </c>
      <c r="E1712" s="1" t="s">
        <v>400</v>
      </c>
      <c r="F1712" s="1" t="s">
        <v>7934</v>
      </c>
      <c r="G1712" s="1" t="s">
        <v>7935</v>
      </c>
      <c r="H1712" s="1" t="s">
        <v>1183</v>
      </c>
      <c r="I1712" s="1" t="s">
        <v>7936</v>
      </c>
      <c r="J1712" s="1" t="s">
        <v>7957</v>
      </c>
      <c r="K1712" s="1" t="s">
        <v>32</v>
      </c>
      <c r="L1712" s="1" t="s">
        <v>32</v>
      </c>
      <c r="M1712" s="1" t="s">
        <v>3690</v>
      </c>
      <c r="N1712" s="1" t="s">
        <v>46</v>
      </c>
      <c r="O1712" s="1" t="s">
        <v>56</v>
      </c>
      <c r="P1712" s="1" t="s">
        <v>81</v>
      </c>
      <c r="Q1712" s="1" t="s">
        <v>5007</v>
      </c>
      <c r="R1712" s="1" t="s">
        <v>7958</v>
      </c>
      <c r="S1712" s="1" t="str">
        <f t="shared" si="53"/>
        <v>HUANCA MARRON, AURELIANO</v>
      </c>
      <c r="T1712" s="1" t="s">
        <v>55</v>
      </c>
      <c r="U1712" s="1" t="s">
        <v>51</v>
      </c>
      <c r="V1712" s="1" t="s">
        <v>3691</v>
      </c>
      <c r="W1712" s="1" t="s">
        <v>7959</v>
      </c>
      <c r="X1712" s="3">
        <v>19891</v>
      </c>
      <c r="Y1712" s="1" t="s">
        <v>7960</v>
      </c>
      <c r="Z1712" s="3">
        <v>42795</v>
      </c>
      <c r="AA1712" s="3">
        <v>43100</v>
      </c>
      <c r="AB1712" s="1" t="s">
        <v>41</v>
      </c>
      <c r="AC1712" s="1" t="s">
        <v>42</v>
      </c>
      <c r="AD1712" s="1" t="s">
        <v>43</v>
      </c>
    </row>
    <row r="1713" spans="1:30" x14ac:dyDescent="0.2">
      <c r="A1713" s="1" t="str">
        <f t="shared" si="52"/>
        <v>1113114212E6</v>
      </c>
      <c r="B1713" s="1" t="s">
        <v>448</v>
      </c>
      <c r="C1713" s="1" t="s">
        <v>29</v>
      </c>
      <c r="D1713" s="1" t="s">
        <v>30</v>
      </c>
      <c r="E1713" s="1" t="s">
        <v>400</v>
      </c>
      <c r="F1713" s="1" t="s">
        <v>7934</v>
      </c>
      <c r="G1713" s="1" t="s">
        <v>7935</v>
      </c>
      <c r="H1713" s="1" t="s">
        <v>1183</v>
      </c>
      <c r="I1713" s="1" t="s">
        <v>7936</v>
      </c>
      <c r="J1713" s="1" t="s">
        <v>7957</v>
      </c>
      <c r="K1713" s="1" t="s">
        <v>32</v>
      </c>
      <c r="L1713" s="1" t="s">
        <v>32</v>
      </c>
      <c r="M1713" s="1" t="s">
        <v>45</v>
      </c>
      <c r="N1713" s="1" t="s">
        <v>66</v>
      </c>
      <c r="O1713" s="1" t="s">
        <v>7961</v>
      </c>
      <c r="P1713" s="1" t="s">
        <v>82</v>
      </c>
      <c r="Q1713" s="1" t="s">
        <v>478</v>
      </c>
      <c r="R1713" s="1" t="s">
        <v>769</v>
      </c>
      <c r="S1713" s="1" t="str">
        <f t="shared" si="53"/>
        <v>QUISPE JUSTO, JUAN</v>
      </c>
      <c r="T1713" s="1" t="s">
        <v>69</v>
      </c>
      <c r="U1713" s="1" t="s">
        <v>860</v>
      </c>
      <c r="V1713" s="1" t="s">
        <v>52</v>
      </c>
      <c r="W1713" s="1" t="s">
        <v>7962</v>
      </c>
      <c r="X1713" s="3">
        <v>29461</v>
      </c>
      <c r="Y1713" s="1" t="s">
        <v>7963</v>
      </c>
      <c r="Z1713" s="3">
        <v>42795</v>
      </c>
      <c r="AA1713" s="3">
        <v>43100</v>
      </c>
      <c r="AB1713" s="1" t="s">
        <v>324</v>
      </c>
      <c r="AC1713" s="1" t="s">
        <v>71</v>
      </c>
      <c r="AD1713" s="1" t="s">
        <v>43</v>
      </c>
    </row>
    <row r="1714" spans="1:30" x14ac:dyDescent="0.2">
      <c r="A1714" s="1" t="str">
        <f t="shared" si="52"/>
        <v>1113114212E8</v>
      </c>
      <c r="B1714" s="1" t="s">
        <v>448</v>
      </c>
      <c r="C1714" s="1" t="s">
        <v>29</v>
      </c>
      <c r="D1714" s="1" t="s">
        <v>30</v>
      </c>
      <c r="E1714" s="1" t="s">
        <v>400</v>
      </c>
      <c r="F1714" s="1" t="s">
        <v>7934</v>
      </c>
      <c r="G1714" s="1" t="s">
        <v>7935</v>
      </c>
      <c r="H1714" s="1" t="s">
        <v>1183</v>
      </c>
      <c r="I1714" s="1" t="s">
        <v>7936</v>
      </c>
      <c r="J1714" s="1" t="s">
        <v>7964</v>
      </c>
      <c r="K1714" s="1" t="s">
        <v>32</v>
      </c>
      <c r="L1714" s="1" t="s">
        <v>32</v>
      </c>
      <c r="M1714" s="1" t="s">
        <v>45</v>
      </c>
      <c r="N1714" s="1" t="s">
        <v>46</v>
      </c>
      <c r="O1714" s="1" t="s">
        <v>56</v>
      </c>
      <c r="P1714" s="1" t="s">
        <v>114</v>
      </c>
      <c r="Q1714" s="1" t="s">
        <v>356</v>
      </c>
      <c r="R1714" s="1" t="s">
        <v>236</v>
      </c>
      <c r="S1714" s="1" t="str">
        <f t="shared" si="53"/>
        <v>MAMANI VILCANQUI, JULIAN</v>
      </c>
      <c r="T1714" s="1" t="s">
        <v>55</v>
      </c>
      <c r="U1714" s="1" t="s">
        <v>51</v>
      </c>
      <c r="V1714" s="1" t="s">
        <v>52</v>
      </c>
      <c r="W1714" s="1" t="s">
        <v>7965</v>
      </c>
      <c r="X1714" s="3">
        <v>22796</v>
      </c>
      <c r="Y1714" s="1" t="s">
        <v>7966</v>
      </c>
      <c r="AB1714" s="1" t="s">
        <v>41</v>
      </c>
      <c r="AC1714" s="1" t="s">
        <v>42</v>
      </c>
      <c r="AD1714" s="1" t="s">
        <v>43</v>
      </c>
    </row>
    <row r="1715" spans="1:30" x14ac:dyDescent="0.2">
      <c r="A1715" s="1" t="str">
        <f t="shared" si="52"/>
        <v>1113114212E9</v>
      </c>
      <c r="B1715" s="1" t="s">
        <v>448</v>
      </c>
      <c r="C1715" s="1" t="s">
        <v>29</v>
      </c>
      <c r="D1715" s="1" t="s">
        <v>30</v>
      </c>
      <c r="E1715" s="1" t="s">
        <v>400</v>
      </c>
      <c r="F1715" s="1" t="s">
        <v>7934</v>
      </c>
      <c r="G1715" s="1" t="s">
        <v>7935</v>
      </c>
      <c r="H1715" s="1" t="s">
        <v>1183</v>
      </c>
      <c r="I1715" s="1" t="s">
        <v>7936</v>
      </c>
      <c r="J1715" s="1" t="s">
        <v>7967</v>
      </c>
      <c r="K1715" s="1" t="s">
        <v>32</v>
      </c>
      <c r="L1715" s="1" t="s">
        <v>32</v>
      </c>
      <c r="M1715" s="1" t="s">
        <v>45</v>
      </c>
      <c r="N1715" s="1" t="s">
        <v>66</v>
      </c>
      <c r="O1715" s="1" t="s">
        <v>7968</v>
      </c>
      <c r="P1715" s="1" t="s">
        <v>710</v>
      </c>
      <c r="Q1715" s="1" t="s">
        <v>134</v>
      </c>
      <c r="R1715" s="1" t="s">
        <v>7969</v>
      </c>
      <c r="S1715" s="1" t="str">
        <f t="shared" si="53"/>
        <v>LLUTARI FLORES, LIDIA BLANCA</v>
      </c>
      <c r="T1715" s="1" t="s">
        <v>69</v>
      </c>
      <c r="U1715" s="1" t="s">
        <v>51</v>
      </c>
      <c r="V1715" s="1" t="s">
        <v>52</v>
      </c>
      <c r="W1715" s="1" t="s">
        <v>7970</v>
      </c>
      <c r="X1715" s="3">
        <v>30533</v>
      </c>
      <c r="Y1715" s="1" t="s">
        <v>7971</v>
      </c>
      <c r="Z1715" s="3">
        <v>42795</v>
      </c>
      <c r="AA1715" s="3">
        <v>43100</v>
      </c>
      <c r="AB1715" s="1" t="s">
        <v>41</v>
      </c>
      <c r="AC1715" s="1" t="s">
        <v>71</v>
      </c>
      <c r="AD1715" s="1" t="s">
        <v>43</v>
      </c>
    </row>
    <row r="1716" spans="1:30" x14ac:dyDescent="0.2">
      <c r="A1716" s="1" t="str">
        <f t="shared" si="52"/>
        <v>1113114222E1</v>
      </c>
      <c r="B1716" s="1" t="s">
        <v>448</v>
      </c>
      <c r="C1716" s="1" t="s">
        <v>29</v>
      </c>
      <c r="D1716" s="1" t="s">
        <v>30</v>
      </c>
      <c r="E1716" s="1" t="s">
        <v>400</v>
      </c>
      <c r="F1716" s="1" t="s">
        <v>7934</v>
      </c>
      <c r="G1716" s="1" t="s">
        <v>7935</v>
      </c>
      <c r="H1716" s="1" t="s">
        <v>1183</v>
      </c>
      <c r="I1716" s="1" t="s">
        <v>7936</v>
      </c>
      <c r="J1716" s="1" t="s">
        <v>7972</v>
      </c>
      <c r="K1716" s="1" t="s">
        <v>32</v>
      </c>
      <c r="L1716" s="1" t="s">
        <v>32</v>
      </c>
      <c r="M1716" s="1" t="s">
        <v>45</v>
      </c>
      <c r="N1716" s="1" t="s">
        <v>66</v>
      </c>
      <c r="O1716" s="1" t="s">
        <v>7973</v>
      </c>
      <c r="P1716" s="1" t="s">
        <v>170</v>
      </c>
      <c r="Q1716" s="1" t="s">
        <v>232</v>
      </c>
      <c r="R1716" s="1" t="s">
        <v>195</v>
      </c>
      <c r="S1716" s="1" t="str">
        <f t="shared" si="53"/>
        <v>COYLA PARI, ELIZABETH</v>
      </c>
      <c r="T1716" s="1" t="s">
        <v>69</v>
      </c>
      <c r="U1716" s="1" t="s">
        <v>860</v>
      </c>
      <c r="V1716" s="1" t="s">
        <v>52</v>
      </c>
      <c r="W1716" s="1" t="s">
        <v>7974</v>
      </c>
      <c r="X1716" s="3">
        <v>31304</v>
      </c>
      <c r="Y1716" s="1" t="s">
        <v>7975</v>
      </c>
      <c r="Z1716" s="3">
        <v>42801</v>
      </c>
      <c r="AA1716" s="3">
        <v>43100</v>
      </c>
      <c r="AB1716" s="1" t="s">
        <v>324</v>
      </c>
      <c r="AC1716" s="1" t="s">
        <v>71</v>
      </c>
      <c r="AD1716" s="1" t="s">
        <v>43</v>
      </c>
    </row>
    <row r="1717" spans="1:30" x14ac:dyDescent="0.2">
      <c r="A1717" s="1" t="str">
        <f t="shared" si="52"/>
        <v>1113114222E1</v>
      </c>
      <c r="B1717" s="1" t="s">
        <v>448</v>
      </c>
      <c r="C1717" s="1" t="s">
        <v>29</v>
      </c>
      <c r="D1717" s="1" t="s">
        <v>30</v>
      </c>
      <c r="E1717" s="1" t="s">
        <v>400</v>
      </c>
      <c r="F1717" s="1" t="s">
        <v>7934</v>
      </c>
      <c r="G1717" s="1" t="s">
        <v>7935</v>
      </c>
      <c r="H1717" s="1" t="s">
        <v>1183</v>
      </c>
      <c r="I1717" s="1" t="s">
        <v>7936</v>
      </c>
      <c r="J1717" s="1" t="s">
        <v>7972</v>
      </c>
      <c r="K1717" s="1" t="s">
        <v>32</v>
      </c>
      <c r="L1717" s="1" t="s">
        <v>32</v>
      </c>
      <c r="M1717" s="1" t="s">
        <v>3878</v>
      </c>
      <c r="N1717" s="1" t="s">
        <v>46</v>
      </c>
      <c r="O1717" s="1" t="s">
        <v>56</v>
      </c>
      <c r="P1717" s="1" t="s">
        <v>277</v>
      </c>
      <c r="Q1717" s="1" t="s">
        <v>1105</v>
      </c>
      <c r="R1717" s="1" t="s">
        <v>7976</v>
      </c>
      <c r="S1717" s="1" t="str">
        <f t="shared" si="53"/>
        <v>PAUCAR GAMARRA, SIMON ILADIO</v>
      </c>
      <c r="T1717" s="1" t="s">
        <v>69</v>
      </c>
      <c r="U1717" s="1" t="s">
        <v>51</v>
      </c>
      <c r="V1717" s="1" t="s">
        <v>3881</v>
      </c>
      <c r="W1717" s="1" t="s">
        <v>7977</v>
      </c>
      <c r="X1717" s="3">
        <v>20138</v>
      </c>
      <c r="Y1717" s="1" t="s">
        <v>7978</v>
      </c>
      <c r="Z1717" s="3">
        <v>42795</v>
      </c>
      <c r="AA1717" s="3">
        <v>43100</v>
      </c>
      <c r="AB1717" s="1" t="s">
        <v>41</v>
      </c>
      <c r="AC1717" s="1" t="s">
        <v>42</v>
      </c>
      <c r="AD1717" s="1" t="s">
        <v>43</v>
      </c>
    </row>
    <row r="1718" spans="1:30" x14ac:dyDescent="0.2">
      <c r="A1718" s="1" t="str">
        <f t="shared" si="52"/>
        <v>1113114222E2</v>
      </c>
      <c r="B1718" s="1" t="s">
        <v>448</v>
      </c>
      <c r="C1718" s="1" t="s">
        <v>29</v>
      </c>
      <c r="D1718" s="1" t="s">
        <v>30</v>
      </c>
      <c r="E1718" s="1" t="s">
        <v>400</v>
      </c>
      <c r="F1718" s="1" t="s">
        <v>7934</v>
      </c>
      <c r="G1718" s="1" t="s">
        <v>7935</v>
      </c>
      <c r="H1718" s="1" t="s">
        <v>1183</v>
      </c>
      <c r="I1718" s="1" t="s">
        <v>7936</v>
      </c>
      <c r="J1718" s="1" t="s">
        <v>7979</v>
      </c>
      <c r="K1718" s="1" t="s">
        <v>32</v>
      </c>
      <c r="L1718" s="1" t="s">
        <v>32</v>
      </c>
      <c r="M1718" s="1" t="s">
        <v>45</v>
      </c>
      <c r="N1718" s="1" t="s">
        <v>46</v>
      </c>
      <c r="O1718" s="1" t="s">
        <v>56</v>
      </c>
      <c r="P1718" s="1" t="s">
        <v>85</v>
      </c>
      <c r="Q1718" s="1" t="s">
        <v>216</v>
      </c>
      <c r="R1718" s="1" t="s">
        <v>7980</v>
      </c>
      <c r="S1718" s="1" t="str">
        <f t="shared" si="53"/>
        <v>PINEDA CASTRO, CESAR GREGORIO</v>
      </c>
      <c r="T1718" s="1" t="s">
        <v>55</v>
      </c>
      <c r="U1718" s="1" t="s">
        <v>51</v>
      </c>
      <c r="V1718" s="1" t="s">
        <v>52</v>
      </c>
      <c r="W1718" s="1" t="s">
        <v>7981</v>
      </c>
      <c r="X1718" s="3">
        <v>23015</v>
      </c>
      <c r="Y1718" s="1" t="s">
        <v>7982</v>
      </c>
      <c r="AB1718" s="1" t="s">
        <v>41</v>
      </c>
      <c r="AC1718" s="1" t="s">
        <v>42</v>
      </c>
      <c r="AD1718" s="1" t="s">
        <v>43</v>
      </c>
    </row>
    <row r="1719" spans="1:30" x14ac:dyDescent="0.2">
      <c r="A1719" s="1" t="str">
        <f t="shared" si="52"/>
        <v>1113114222E3</v>
      </c>
      <c r="B1719" s="1" t="s">
        <v>448</v>
      </c>
      <c r="C1719" s="1" t="s">
        <v>29</v>
      </c>
      <c r="D1719" s="1" t="s">
        <v>30</v>
      </c>
      <c r="E1719" s="1" t="s">
        <v>400</v>
      </c>
      <c r="F1719" s="1" t="s">
        <v>7934</v>
      </c>
      <c r="G1719" s="1" t="s">
        <v>7935</v>
      </c>
      <c r="H1719" s="1" t="s">
        <v>1183</v>
      </c>
      <c r="I1719" s="1" t="s">
        <v>7936</v>
      </c>
      <c r="J1719" s="1" t="s">
        <v>7983</v>
      </c>
      <c r="K1719" s="1" t="s">
        <v>32</v>
      </c>
      <c r="L1719" s="1" t="s">
        <v>32</v>
      </c>
      <c r="M1719" s="1" t="s">
        <v>45</v>
      </c>
      <c r="N1719" s="1" t="s">
        <v>46</v>
      </c>
      <c r="O1719" s="1" t="s">
        <v>56</v>
      </c>
      <c r="P1719" s="1" t="s">
        <v>82</v>
      </c>
      <c r="Q1719" s="1" t="s">
        <v>82</v>
      </c>
      <c r="R1719" s="1" t="s">
        <v>876</v>
      </c>
      <c r="S1719" s="1" t="str">
        <f t="shared" si="53"/>
        <v>QUISPE QUISPE, DOMINGO</v>
      </c>
      <c r="T1719" s="1" t="s">
        <v>69</v>
      </c>
      <c r="U1719" s="1" t="s">
        <v>51</v>
      </c>
      <c r="V1719" s="1" t="s">
        <v>52</v>
      </c>
      <c r="W1719" s="1" t="s">
        <v>7984</v>
      </c>
      <c r="X1719" s="3">
        <v>24592</v>
      </c>
      <c r="Y1719" s="1" t="s">
        <v>7985</v>
      </c>
      <c r="AB1719" s="1" t="s">
        <v>41</v>
      </c>
      <c r="AC1719" s="1" t="s">
        <v>42</v>
      </c>
      <c r="AD1719" s="1" t="s">
        <v>43</v>
      </c>
    </row>
    <row r="1720" spans="1:30" x14ac:dyDescent="0.2">
      <c r="A1720" s="1" t="str">
        <f t="shared" si="52"/>
        <v>1113114222E4</v>
      </c>
      <c r="B1720" s="1" t="s">
        <v>448</v>
      </c>
      <c r="C1720" s="1" t="s">
        <v>29</v>
      </c>
      <c r="D1720" s="1" t="s">
        <v>30</v>
      </c>
      <c r="E1720" s="1" t="s">
        <v>400</v>
      </c>
      <c r="F1720" s="1" t="s">
        <v>7934</v>
      </c>
      <c r="G1720" s="1" t="s">
        <v>7935</v>
      </c>
      <c r="H1720" s="1" t="s">
        <v>1183</v>
      </c>
      <c r="I1720" s="1" t="s">
        <v>7936</v>
      </c>
      <c r="J1720" s="1" t="s">
        <v>7986</v>
      </c>
      <c r="K1720" s="1" t="s">
        <v>32</v>
      </c>
      <c r="L1720" s="1" t="s">
        <v>32</v>
      </c>
      <c r="M1720" s="1" t="s">
        <v>45</v>
      </c>
      <c r="N1720" s="1" t="s">
        <v>46</v>
      </c>
      <c r="O1720" s="1" t="s">
        <v>56</v>
      </c>
      <c r="P1720" s="1" t="s">
        <v>1121</v>
      </c>
      <c r="Q1720" s="1" t="s">
        <v>220</v>
      </c>
      <c r="R1720" s="1" t="s">
        <v>559</v>
      </c>
      <c r="S1720" s="1" t="str">
        <f t="shared" si="53"/>
        <v>RUIZ CANO, EFRAIN</v>
      </c>
      <c r="T1720" s="1" t="s">
        <v>69</v>
      </c>
      <c r="U1720" s="1" t="s">
        <v>51</v>
      </c>
      <c r="V1720" s="1" t="s">
        <v>52</v>
      </c>
      <c r="W1720" s="1" t="s">
        <v>7987</v>
      </c>
      <c r="X1720" s="3">
        <v>26556</v>
      </c>
      <c r="Y1720" s="1" t="s">
        <v>7988</v>
      </c>
      <c r="AB1720" s="1" t="s">
        <v>41</v>
      </c>
      <c r="AC1720" s="1" t="s">
        <v>42</v>
      </c>
      <c r="AD1720" s="1" t="s">
        <v>43</v>
      </c>
    </row>
    <row r="1721" spans="1:30" x14ac:dyDescent="0.2">
      <c r="A1721" s="1" t="str">
        <f t="shared" si="52"/>
        <v>1113114222E5</v>
      </c>
      <c r="B1721" s="1" t="s">
        <v>448</v>
      </c>
      <c r="C1721" s="1" t="s">
        <v>29</v>
      </c>
      <c r="D1721" s="1" t="s">
        <v>30</v>
      </c>
      <c r="E1721" s="1" t="s">
        <v>400</v>
      </c>
      <c r="F1721" s="1" t="s">
        <v>7934</v>
      </c>
      <c r="G1721" s="1" t="s">
        <v>7935</v>
      </c>
      <c r="H1721" s="1" t="s">
        <v>1183</v>
      </c>
      <c r="I1721" s="1" t="s">
        <v>7936</v>
      </c>
      <c r="J1721" s="1" t="s">
        <v>7989</v>
      </c>
      <c r="K1721" s="1" t="s">
        <v>32</v>
      </c>
      <c r="L1721" s="1" t="s">
        <v>32</v>
      </c>
      <c r="M1721" s="1" t="s">
        <v>45</v>
      </c>
      <c r="N1721" s="1" t="s">
        <v>46</v>
      </c>
      <c r="O1721" s="1" t="s">
        <v>7990</v>
      </c>
      <c r="P1721" s="1" t="s">
        <v>916</v>
      </c>
      <c r="Q1721" s="1" t="s">
        <v>203</v>
      </c>
      <c r="R1721" s="1" t="s">
        <v>7991</v>
      </c>
      <c r="S1721" s="1" t="str">
        <f t="shared" si="53"/>
        <v>MONROY APAZA, ALODIA</v>
      </c>
      <c r="T1721" s="1" t="s">
        <v>55</v>
      </c>
      <c r="U1721" s="1" t="s">
        <v>51</v>
      </c>
      <c r="V1721" s="1" t="s">
        <v>52</v>
      </c>
      <c r="W1721" s="1" t="s">
        <v>7992</v>
      </c>
      <c r="X1721" s="3">
        <v>22942</v>
      </c>
      <c r="Y1721" s="1" t="s">
        <v>7993</v>
      </c>
      <c r="AB1721" s="1" t="s">
        <v>41</v>
      </c>
      <c r="AC1721" s="1" t="s">
        <v>42</v>
      </c>
      <c r="AD1721" s="1" t="s">
        <v>43</v>
      </c>
    </row>
    <row r="1722" spans="1:30" x14ac:dyDescent="0.2">
      <c r="A1722" s="1" t="str">
        <f t="shared" si="52"/>
        <v>1113114222E9</v>
      </c>
      <c r="B1722" s="1" t="s">
        <v>448</v>
      </c>
      <c r="C1722" s="1" t="s">
        <v>29</v>
      </c>
      <c r="D1722" s="1" t="s">
        <v>30</v>
      </c>
      <c r="E1722" s="1" t="s">
        <v>400</v>
      </c>
      <c r="F1722" s="1" t="s">
        <v>7934</v>
      </c>
      <c r="G1722" s="1" t="s">
        <v>7935</v>
      </c>
      <c r="H1722" s="1" t="s">
        <v>1183</v>
      </c>
      <c r="I1722" s="1" t="s">
        <v>7936</v>
      </c>
      <c r="J1722" s="1" t="s">
        <v>7994</v>
      </c>
      <c r="K1722" s="1" t="s">
        <v>32</v>
      </c>
      <c r="L1722" s="1" t="s">
        <v>32</v>
      </c>
      <c r="M1722" s="1" t="s">
        <v>45</v>
      </c>
      <c r="N1722" s="1" t="s">
        <v>66</v>
      </c>
      <c r="O1722" s="1" t="s">
        <v>7995</v>
      </c>
      <c r="P1722" s="1" t="s">
        <v>7996</v>
      </c>
      <c r="Q1722" s="1" t="s">
        <v>82</v>
      </c>
      <c r="R1722" s="1" t="s">
        <v>7997</v>
      </c>
      <c r="S1722" s="1" t="str">
        <f t="shared" si="53"/>
        <v>CCORI QUISPE, DORA HERMINIA</v>
      </c>
      <c r="T1722" s="1" t="s">
        <v>69</v>
      </c>
      <c r="U1722" s="1" t="s">
        <v>51</v>
      </c>
      <c r="V1722" s="1" t="s">
        <v>52</v>
      </c>
      <c r="W1722" s="1" t="s">
        <v>7998</v>
      </c>
      <c r="X1722" s="3">
        <v>23860</v>
      </c>
      <c r="Y1722" s="1" t="s">
        <v>7999</v>
      </c>
      <c r="Z1722" s="3">
        <v>42795</v>
      </c>
      <c r="AA1722" s="3">
        <v>43100</v>
      </c>
      <c r="AB1722" s="1" t="s">
        <v>41</v>
      </c>
      <c r="AC1722" s="1" t="s">
        <v>71</v>
      </c>
      <c r="AD1722" s="1" t="s">
        <v>43</v>
      </c>
    </row>
    <row r="1723" spans="1:30" x14ac:dyDescent="0.2">
      <c r="A1723" s="1" t="str">
        <f t="shared" si="52"/>
        <v>1113114232E1</v>
      </c>
      <c r="B1723" s="1" t="s">
        <v>448</v>
      </c>
      <c r="C1723" s="1" t="s">
        <v>29</v>
      </c>
      <c r="D1723" s="1" t="s">
        <v>30</v>
      </c>
      <c r="E1723" s="1" t="s">
        <v>400</v>
      </c>
      <c r="F1723" s="1" t="s">
        <v>7934</v>
      </c>
      <c r="G1723" s="1" t="s">
        <v>7935</v>
      </c>
      <c r="H1723" s="1" t="s">
        <v>1183</v>
      </c>
      <c r="I1723" s="1" t="s">
        <v>7936</v>
      </c>
      <c r="J1723" s="1" t="s">
        <v>8000</v>
      </c>
      <c r="K1723" s="1" t="s">
        <v>32</v>
      </c>
      <c r="L1723" s="1" t="s">
        <v>32</v>
      </c>
      <c r="M1723" s="1" t="s">
        <v>45</v>
      </c>
      <c r="N1723" s="1" t="s">
        <v>46</v>
      </c>
      <c r="O1723" s="1" t="s">
        <v>326</v>
      </c>
      <c r="P1723" s="1" t="s">
        <v>520</v>
      </c>
      <c r="Q1723" s="1" t="s">
        <v>198</v>
      </c>
      <c r="R1723" s="1" t="s">
        <v>648</v>
      </c>
      <c r="S1723" s="1" t="str">
        <f t="shared" si="53"/>
        <v>CAHUI PANCA, ROBERTO</v>
      </c>
      <c r="T1723" s="1" t="s">
        <v>38</v>
      </c>
      <c r="U1723" s="1" t="s">
        <v>51</v>
      </c>
      <c r="V1723" s="1" t="s">
        <v>891</v>
      </c>
      <c r="W1723" s="1" t="s">
        <v>5679</v>
      </c>
      <c r="X1723" s="3">
        <v>24223</v>
      </c>
      <c r="Y1723" s="1" t="s">
        <v>5680</v>
      </c>
      <c r="Z1723" s="3">
        <v>42795</v>
      </c>
      <c r="AA1723" s="3">
        <v>43100</v>
      </c>
      <c r="AB1723" s="1" t="s">
        <v>41</v>
      </c>
      <c r="AC1723" s="1" t="s">
        <v>42</v>
      </c>
      <c r="AD1723" s="1" t="s">
        <v>43</v>
      </c>
    </row>
    <row r="1724" spans="1:30" x14ac:dyDescent="0.2">
      <c r="A1724" s="1" t="str">
        <f t="shared" si="52"/>
        <v>1113114232E1</v>
      </c>
      <c r="B1724" s="1" t="s">
        <v>448</v>
      </c>
      <c r="C1724" s="1" t="s">
        <v>29</v>
      </c>
      <c r="D1724" s="1" t="s">
        <v>30</v>
      </c>
      <c r="E1724" s="1" t="s">
        <v>400</v>
      </c>
      <c r="F1724" s="1" t="s">
        <v>7934</v>
      </c>
      <c r="G1724" s="1" t="s">
        <v>7935</v>
      </c>
      <c r="H1724" s="1" t="s">
        <v>1183</v>
      </c>
      <c r="I1724" s="1" t="s">
        <v>7936</v>
      </c>
      <c r="J1724" s="1" t="s">
        <v>8000</v>
      </c>
      <c r="K1724" s="1" t="s">
        <v>32</v>
      </c>
      <c r="L1724" s="1" t="s">
        <v>32</v>
      </c>
      <c r="M1724" s="1" t="s">
        <v>45</v>
      </c>
      <c r="N1724" s="1" t="s">
        <v>66</v>
      </c>
      <c r="O1724" s="1" t="s">
        <v>8001</v>
      </c>
      <c r="P1724" s="1" t="s">
        <v>173</v>
      </c>
      <c r="Q1724" s="1" t="s">
        <v>317</v>
      </c>
      <c r="R1724" s="1" t="s">
        <v>8002</v>
      </c>
      <c r="S1724" s="1" t="str">
        <f t="shared" si="53"/>
        <v>YUCRA ZEA, YANET YOMARA</v>
      </c>
      <c r="T1724" s="1" t="s">
        <v>69</v>
      </c>
      <c r="U1724" s="1" t="s">
        <v>51</v>
      </c>
      <c r="V1724" s="1" t="s">
        <v>52</v>
      </c>
      <c r="W1724" s="1" t="s">
        <v>8003</v>
      </c>
      <c r="X1724" s="3">
        <v>29849</v>
      </c>
      <c r="Y1724" s="1" t="s">
        <v>8004</v>
      </c>
      <c r="Z1724" s="3">
        <v>42795</v>
      </c>
      <c r="AA1724" s="3">
        <v>43100</v>
      </c>
      <c r="AB1724" s="1" t="s">
        <v>324</v>
      </c>
      <c r="AC1724" s="1" t="s">
        <v>71</v>
      </c>
      <c r="AD1724" s="1" t="s">
        <v>43</v>
      </c>
    </row>
    <row r="1725" spans="1:30" x14ac:dyDescent="0.2">
      <c r="A1725" s="1" t="str">
        <f t="shared" si="52"/>
        <v>921471216911</v>
      </c>
      <c r="B1725" s="1" t="s">
        <v>448</v>
      </c>
      <c r="C1725" s="1" t="s">
        <v>29</v>
      </c>
      <c r="D1725" s="1" t="s">
        <v>30</v>
      </c>
      <c r="E1725" s="1" t="s">
        <v>400</v>
      </c>
      <c r="F1725" s="1" t="s">
        <v>7934</v>
      </c>
      <c r="G1725" s="1" t="s">
        <v>7935</v>
      </c>
      <c r="H1725" s="1" t="s">
        <v>1183</v>
      </c>
      <c r="I1725" s="1" t="s">
        <v>7936</v>
      </c>
      <c r="J1725" s="1" t="s">
        <v>8005</v>
      </c>
      <c r="K1725" s="1" t="s">
        <v>32</v>
      </c>
      <c r="L1725" s="1" t="s">
        <v>32</v>
      </c>
      <c r="M1725" s="1" t="s">
        <v>45</v>
      </c>
      <c r="N1725" s="1" t="s">
        <v>46</v>
      </c>
      <c r="O1725" s="1" t="s">
        <v>128</v>
      </c>
      <c r="P1725" s="1" t="s">
        <v>820</v>
      </c>
      <c r="Q1725" s="1" t="s">
        <v>603</v>
      </c>
      <c r="R1725" s="1" t="s">
        <v>294</v>
      </c>
      <c r="S1725" s="1" t="str">
        <f t="shared" si="53"/>
        <v>PEÑALOZA CALLA, FRANCISCA</v>
      </c>
      <c r="T1725" s="1" t="s">
        <v>69</v>
      </c>
      <c r="U1725" s="1" t="s">
        <v>51</v>
      </c>
      <c r="V1725" s="1" t="s">
        <v>52</v>
      </c>
      <c r="W1725" s="1" t="s">
        <v>8006</v>
      </c>
      <c r="X1725" s="3">
        <v>26210</v>
      </c>
      <c r="Y1725" s="1" t="s">
        <v>8007</v>
      </c>
      <c r="Z1725" s="3">
        <v>42795</v>
      </c>
      <c r="AB1725" s="1" t="s">
        <v>41</v>
      </c>
      <c r="AC1725" s="1" t="s">
        <v>42</v>
      </c>
      <c r="AD1725" s="1" t="s">
        <v>43</v>
      </c>
    </row>
    <row r="1726" spans="1:30" x14ac:dyDescent="0.2">
      <c r="A1726" s="1" t="str">
        <f t="shared" si="52"/>
        <v>CD0E39201003</v>
      </c>
      <c r="B1726" s="1" t="s">
        <v>448</v>
      </c>
      <c r="C1726" s="1" t="s">
        <v>29</v>
      </c>
      <c r="D1726" s="1" t="s">
        <v>30</v>
      </c>
      <c r="E1726" s="1" t="s">
        <v>400</v>
      </c>
      <c r="F1726" s="1" t="s">
        <v>7934</v>
      </c>
      <c r="G1726" s="1" t="s">
        <v>7935</v>
      </c>
      <c r="H1726" s="1" t="s">
        <v>1183</v>
      </c>
      <c r="I1726" s="1" t="s">
        <v>7936</v>
      </c>
      <c r="J1726" s="1" t="s">
        <v>8008</v>
      </c>
      <c r="K1726" s="1" t="s">
        <v>32</v>
      </c>
      <c r="L1726" s="1" t="s">
        <v>32</v>
      </c>
      <c r="M1726" s="1" t="s">
        <v>45</v>
      </c>
      <c r="N1726" s="1" t="s">
        <v>66</v>
      </c>
      <c r="O1726" s="1" t="s">
        <v>2995</v>
      </c>
      <c r="P1726" s="1" t="s">
        <v>114</v>
      </c>
      <c r="Q1726" s="1" t="s">
        <v>1515</v>
      </c>
      <c r="R1726" s="1" t="s">
        <v>7950</v>
      </c>
      <c r="S1726" s="1" t="str">
        <f t="shared" si="53"/>
        <v>MAMANI HERMOSILLA, MARITZA MIRIAM</v>
      </c>
      <c r="T1726" s="1" t="s">
        <v>69</v>
      </c>
      <c r="U1726" s="1" t="s">
        <v>7367</v>
      </c>
      <c r="V1726" s="1" t="s">
        <v>52</v>
      </c>
      <c r="W1726" s="1" t="s">
        <v>7951</v>
      </c>
      <c r="X1726" s="3">
        <v>27785</v>
      </c>
      <c r="Y1726" s="1" t="s">
        <v>7952</v>
      </c>
      <c r="Z1726" s="3">
        <v>42795</v>
      </c>
      <c r="AA1726" s="3">
        <v>43100</v>
      </c>
      <c r="AB1726" s="1" t="s">
        <v>3000</v>
      </c>
      <c r="AC1726" s="1" t="s">
        <v>71</v>
      </c>
      <c r="AD1726" s="1" t="s">
        <v>43</v>
      </c>
    </row>
    <row r="1727" spans="1:30" x14ac:dyDescent="0.2">
      <c r="A1727" s="1" t="str">
        <f t="shared" si="52"/>
        <v>CD1E31203013</v>
      </c>
      <c r="B1727" s="1" t="s">
        <v>448</v>
      </c>
      <c r="C1727" s="1" t="s">
        <v>29</v>
      </c>
      <c r="D1727" s="1" t="s">
        <v>30</v>
      </c>
      <c r="E1727" s="1" t="s">
        <v>400</v>
      </c>
      <c r="F1727" s="1" t="s">
        <v>7934</v>
      </c>
      <c r="G1727" s="1" t="s">
        <v>7935</v>
      </c>
      <c r="H1727" s="1" t="s">
        <v>1183</v>
      </c>
      <c r="I1727" s="1" t="s">
        <v>7936</v>
      </c>
      <c r="J1727" s="1" t="s">
        <v>8009</v>
      </c>
      <c r="K1727" s="1" t="s">
        <v>32</v>
      </c>
      <c r="L1727" s="1" t="s">
        <v>32</v>
      </c>
      <c r="M1727" s="1" t="s">
        <v>45</v>
      </c>
      <c r="N1727" s="1" t="s">
        <v>66</v>
      </c>
      <c r="O1727" s="1" t="s">
        <v>2995</v>
      </c>
      <c r="P1727" s="1" t="s">
        <v>170</v>
      </c>
      <c r="Q1727" s="1" t="s">
        <v>232</v>
      </c>
      <c r="R1727" s="1" t="s">
        <v>195</v>
      </c>
      <c r="S1727" s="1" t="str">
        <f t="shared" si="53"/>
        <v>COYLA PARI, ELIZABETH</v>
      </c>
      <c r="T1727" s="1" t="s">
        <v>69</v>
      </c>
      <c r="U1727" s="1" t="s">
        <v>341</v>
      </c>
      <c r="V1727" s="1" t="s">
        <v>52</v>
      </c>
      <c r="W1727" s="1" t="s">
        <v>7974</v>
      </c>
      <c r="X1727" s="3">
        <v>31304</v>
      </c>
      <c r="Y1727" s="1" t="s">
        <v>7975</v>
      </c>
      <c r="Z1727" s="3">
        <v>42801</v>
      </c>
      <c r="AA1727" s="3">
        <v>43100</v>
      </c>
      <c r="AB1727" s="1" t="s">
        <v>3000</v>
      </c>
      <c r="AC1727" s="1" t="s">
        <v>71</v>
      </c>
      <c r="AD1727" s="1" t="s">
        <v>43</v>
      </c>
    </row>
    <row r="1728" spans="1:30" x14ac:dyDescent="0.2">
      <c r="A1728" s="1" t="str">
        <f t="shared" si="52"/>
        <v>CD1E38202013</v>
      </c>
      <c r="B1728" s="1" t="s">
        <v>448</v>
      </c>
      <c r="C1728" s="1" t="s">
        <v>29</v>
      </c>
      <c r="D1728" s="1" t="s">
        <v>30</v>
      </c>
      <c r="E1728" s="1" t="s">
        <v>400</v>
      </c>
      <c r="F1728" s="1" t="s">
        <v>7934</v>
      </c>
      <c r="G1728" s="1" t="s">
        <v>7935</v>
      </c>
      <c r="H1728" s="1" t="s">
        <v>1183</v>
      </c>
      <c r="I1728" s="1" t="s">
        <v>7936</v>
      </c>
      <c r="J1728" s="1" t="s">
        <v>8010</v>
      </c>
      <c r="K1728" s="1" t="s">
        <v>32</v>
      </c>
      <c r="L1728" s="1" t="s">
        <v>32</v>
      </c>
      <c r="M1728" s="1" t="s">
        <v>45</v>
      </c>
      <c r="N1728" s="1" t="s">
        <v>66</v>
      </c>
      <c r="O1728" s="1" t="s">
        <v>2995</v>
      </c>
      <c r="P1728" s="1" t="s">
        <v>161</v>
      </c>
      <c r="Q1728" s="1" t="s">
        <v>8011</v>
      </c>
      <c r="R1728" s="1" t="s">
        <v>723</v>
      </c>
      <c r="S1728" s="1" t="str">
        <f t="shared" si="53"/>
        <v>RAMOS CHOQUEJAHUA, YUDY ROCIO</v>
      </c>
      <c r="T1728" s="1" t="s">
        <v>69</v>
      </c>
      <c r="U1728" s="1" t="s">
        <v>3969</v>
      </c>
      <c r="V1728" s="1" t="s">
        <v>52</v>
      </c>
      <c r="W1728" s="1" t="s">
        <v>8012</v>
      </c>
      <c r="X1728" s="3">
        <v>31985</v>
      </c>
      <c r="Y1728" s="1" t="s">
        <v>8013</v>
      </c>
      <c r="Z1728" s="3">
        <v>42795</v>
      </c>
      <c r="AA1728" s="3">
        <v>43100</v>
      </c>
      <c r="AB1728" s="1" t="s">
        <v>3000</v>
      </c>
      <c r="AC1728" s="1" t="s">
        <v>71</v>
      </c>
      <c r="AD1728" s="1" t="s">
        <v>43</v>
      </c>
    </row>
    <row r="1729" spans="1:30" x14ac:dyDescent="0.2">
      <c r="A1729" s="1" t="str">
        <f t="shared" si="52"/>
        <v>CD1E39202013</v>
      </c>
      <c r="B1729" s="1" t="s">
        <v>448</v>
      </c>
      <c r="C1729" s="1" t="s">
        <v>29</v>
      </c>
      <c r="D1729" s="1" t="s">
        <v>30</v>
      </c>
      <c r="E1729" s="1" t="s">
        <v>400</v>
      </c>
      <c r="F1729" s="1" t="s">
        <v>7934</v>
      </c>
      <c r="G1729" s="1" t="s">
        <v>7935</v>
      </c>
      <c r="H1729" s="1" t="s">
        <v>1183</v>
      </c>
      <c r="I1729" s="1" t="s">
        <v>7936</v>
      </c>
      <c r="J1729" s="1" t="s">
        <v>8014</v>
      </c>
      <c r="K1729" s="1" t="s">
        <v>32</v>
      </c>
      <c r="L1729" s="1" t="s">
        <v>32</v>
      </c>
      <c r="M1729" s="1" t="s">
        <v>45</v>
      </c>
      <c r="N1729" s="1" t="s">
        <v>66</v>
      </c>
      <c r="O1729" s="1" t="s">
        <v>2995</v>
      </c>
      <c r="P1729" s="1" t="s">
        <v>82</v>
      </c>
      <c r="Q1729" s="1" t="s">
        <v>478</v>
      </c>
      <c r="R1729" s="1" t="s">
        <v>769</v>
      </c>
      <c r="S1729" s="1" t="str">
        <f t="shared" si="53"/>
        <v>QUISPE JUSTO, JUAN</v>
      </c>
      <c r="T1729" s="1" t="s">
        <v>69</v>
      </c>
      <c r="U1729" s="1" t="s">
        <v>860</v>
      </c>
      <c r="V1729" s="1" t="s">
        <v>52</v>
      </c>
      <c r="W1729" s="1" t="s">
        <v>7962</v>
      </c>
      <c r="X1729" s="3">
        <v>29461</v>
      </c>
      <c r="Y1729" s="1" t="s">
        <v>7963</v>
      </c>
      <c r="Z1729" s="3">
        <v>42795</v>
      </c>
      <c r="AA1729" s="3">
        <v>43100</v>
      </c>
      <c r="AB1729" s="1" t="s">
        <v>3000</v>
      </c>
      <c r="AC1729" s="1" t="s">
        <v>71</v>
      </c>
      <c r="AD1729" s="1" t="s">
        <v>43</v>
      </c>
    </row>
    <row r="1730" spans="1:30" x14ac:dyDescent="0.2">
      <c r="A1730" s="1" t="str">
        <f t="shared" si="52"/>
        <v>1113114212E0</v>
      </c>
      <c r="B1730" s="1" t="s">
        <v>448</v>
      </c>
      <c r="C1730" s="1" t="s">
        <v>29</v>
      </c>
      <c r="D1730" s="1" t="s">
        <v>30</v>
      </c>
      <c r="E1730" s="1" t="s">
        <v>400</v>
      </c>
      <c r="F1730" s="1" t="s">
        <v>7934</v>
      </c>
      <c r="G1730" s="1" t="s">
        <v>7935</v>
      </c>
      <c r="H1730" s="1" t="s">
        <v>1183</v>
      </c>
      <c r="I1730" s="1" t="s">
        <v>7936</v>
      </c>
      <c r="J1730" s="1" t="s">
        <v>8015</v>
      </c>
      <c r="K1730" s="1" t="s">
        <v>32</v>
      </c>
      <c r="L1730" s="1" t="s">
        <v>84</v>
      </c>
      <c r="M1730" s="1" t="s">
        <v>84</v>
      </c>
      <c r="N1730" s="1" t="s">
        <v>66</v>
      </c>
      <c r="O1730" s="1" t="s">
        <v>8016</v>
      </c>
      <c r="P1730" s="1" t="s">
        <v>203</v>
      </c>
      <c r="Q1730" s="1" t="s">
        <v>931</v>
      </c>
      <c r="R1730" s="1" t="s">
        <v>195</v>
      </c>
      <c r="S1730" s="1" t="str">
        <f t="shared" si="53"/>
        <v>APAZA ONQUE, ELIZABETH</v>
      </c>
      <c r="T1730" s="1" t="s">
        <v>44</v>
      </c>
      <c r="U1730" s="1" t="s">
        <v>51</v>
      </c>
      <c r="V1730" s="1" t="s">
        <v>52</v>
      </c>
      <c r="W1730" s="1" t="s">
        <v>8017</v>
      </c>
      <c r="X1730" s="3">
        <v>30140</v>
      </c>
      <c r="Y1730" s="1" t="s">
        <v>8018</v>
      </c>
      <c r="Z1730" s="3">
        <v>43014</v>
      </c>
      <c r="AA1730" s="3">
        <v>43100</v>
      </c>
      <c r="AB1730" s="1" t="s">
        <v>41</v>
      </c>
      <c r="AC1730" s="1" t="s">
        <v>87</v>
      </c>
      <c r="AD1730" s="1" t="s">
        <v>43</v>
      </c>
    </row>
    <row r="1731" spans="1:30" x14ac:dyDescent="0.2">
      <c r="A1731" s="1" t="str">
        <f t="shared" si="52"/>
        <v>1113114222E7</v>
      </c>
      <c r="B1731" s="1" t="s">
        <v>448</v>
      </c>
      <c r="C1731" s="1" t="s">
        <v>29</v>
      </c>
      <c r="D1731" s="1" t="s">
        <v>30</v>
      </c>
      <c r="E1731" s="1" t="s">
        <v>400</v>
      </c>
      <c r="F1731" s="1" t="s">
        <v>7934</v>
      </c>
      <c r="G1731" s="1" t="s">
        <v>7935</v>
      </c>
      <c r="H1731" s="1" t="s">
        <v>1183</v>
      </c>
      <c r="I1731" s="1" t="s">
        <v>7936</v>
      </c>
      <c r="J1731" s="1" t="s">
        <v>8019</v>
      </c>
      <c r="K1731" s="1" t="s">
        <v>97</v>
      </c>
      <c r="L1731" s="1" t="s">
        <v>788</v>
      </c>
      <c r="M1731" s="1" t="s">
        <v>1659</v>
      </c>
      <c r="N1731" s="1" t="s">
        <v>66</v>
      </c>
      <c r="O1731" s="1" t="s">
        <v>8020</v>
      </c>
      <c r="P1731" s="1" t="s">
        <v>531</v>
      </c>
      <c r="Q1731" s="1" t="s">
        <v>61</v>
      </c>
      <c r="R1731" s="1" t="s">
        <v>8021</v>
      </c>
      <c r="S1731" s="1" t="str">
        <f t="shared" si="53"/>
        <v>CARI VILCA, RICHARD</v>
      </c>
      <c r="T1731" s="1" t="s">
        <v>202</v>
      </c>
      <c r="U1731" s="1" t="s">
        <v>39</v>
      </c>
      <c r="V1731" s="1" t="s">
        <v>52</v>
      </c>
      <c r="W1731" s="1" t="s">
        <v>8022</v>
      </c>
      <c r="X1731" s="3">
        <v>30827</v>
      </c>
      <c r="Y1731" s="1" t="s">
        <v>8023</v>
      </c>
      <c r="Z1731" s="3">
        <v>42887</v>
      </c>
      <c r="AA1731" s="3">
        <v>43100</v>
      </c>
      <c r="AB1731" s="1" t="s">
        <v>41</v>
      </c>
      <c r="AC1731" s="1" t="s">
        <v>102</v>
      </c>
      <c r="AD1731" s="1" t="s">
        <v>43</v>
      </c>
    </row>
    <row r="1732" spans="1:30" x14ac:dyDescent="0.2">
      <c r="A1732" s="1" t="str">
        <f t="shared" ref="A1732:A1795" si="54">J1732</f>
        <v>1113114212E2</v>
      </c>
      <c r="B1732" s="1" t="s">
        <v>448</v>
      </c>
      <c r="C1732" s="1" t="s">
        <v>29</v>
      </c>
      <c r="D1732" s="1" t="s">
        <v>30</v>
      </c>
      <c r="E1732" s="1" t="s">
        <v>400</v>
      </c>
      <c r="F1732" s="1" t="s">
        <v>7934</v>
      </c>
      <c r="G1732" s="1" t="s">
        <v>7935</v>
      </c>
      <c r="H1732" s="1" t="s">
        <v>1183</v>
      </c>
      <c r="I1732" s="1" t="s">
        <v>7936</v>
      </c>
      <c r="J1732" s="1" t="s">
        <v>8024</v>
      </c>
      <c r="K1732" s="1" t="s">
        <v>97</v>
      </c>
      <c r="L1732" s="1" t="s">
        <v>98</v>
      </c>
      <c r="M1732" s="1" t="s">
        <v>99</v>
      </c>
      <c r="N1732" s="1" t="s">
        <v>46</v>
      </c>
      <c r="O1732" s="1" t="s">
        <v>8025</v>
      </c>
      <c r="P1732" s="1" t="s">
        <v>82</v>
      </c>
      <c r="Q1732" s="1" t="s">
        <v>342</v>
      </c>
      <c r="R1732" s="1" t="s">
        <v>8026</v>
      </c>
      <c r="S1732" s="1" t="str">
        <f t="shared" ref="S1732:S1795" si="55">CONCATENATE(P1732," ",Q1732,", ",R1732)</f>
        <v>QUISPE CALISAYA, DINA SUSY</v>
      </c>
      <c r="T1732" s="1" t="s">
        <v>109</v>
      </c>
      <c r="U1732" s="1" t="s">
        <v>39</v>
      </c>
      <c r="V1732" s="1" t="s">
        <v>52</v>
      </c>
      <c r="W1732" s="1" t="s">
        <v>8027</v>
      </c>
      <c r="X1732" s="3">
        <v>27104</v>
      </c>
      <c r="Y1732" s="1" t="s">
        <v>8028</v>
      </c>
      <c r="Z1732" s="3">
        <v>42736</v>
      </c>
      <c r="AB1732" s="1" t="s">
        <v>41</v>
      </c>
      <c r="AC1732" s="1" t="s">
        <v>102</v>
      </c>
      <c r="AD1732" s="1" t="s">
        <v>43</v>
      </c>
    </row>
    <row r="1733" spans="1:30" x14ac:dyDescent="0.2">
      <c r="A1733" s="1" t="str">
        <f t="shared" si="54"/>
        <v>1113114222E6</v>
      </c>
      <c r="B1733" s="1" t="s">
        <v>448</v>
      </c>
      <c r="C1733" s="1" t="s">
        <v>29</v>
      </c>
      <c r="D1733" s="1" t="s">
        <v>30</v>
      </c>
      <c r="E1733" s="1" t="s">
        <v>400</v>
      </c>
      <c r="F1733" s="1" t="s">
        <v>7934</v>
      </c>
      <c r="G1733" s="1" t="s">
        <v>7935</v>
      </c>
      <c r="H1733" s="1" t="s">
        <v>1183</v>
      </c>
      <c r="I1733" s="1" t="s">
        <v>7936</v>
      </c>
      <c r="J1733" s="1" t="s">
        <v>8029</v>
      </c>
      <c r="K1733" s="1" t="s">
        <v>97</v>
      </c>
      <c r="L1733" s="1" t="s">
        <v>98</v>
      </c>
      <c r="M1733" s="1" t="s">
        <v>1419</v>
      </c>
      <c r="N1733" s="1" t="s">
        <v>46</v>
      </c>
      <c r="O1733" s="1" t="s">
        <v>56</v>
      </c>
      <c r="P1733" s="1" t="s">
        <v>824</v>
      </c>
      <c r="Q1733" s="1" t="s">
        <v>165</v>
      </c>
      <c r="R1733" s="1" t="s">
        <v>294</v>
      </c>
      <c r="S1733" s="1" t="str">
        <f t="shared" si="55"/>
        <v>TISNADO PEREZ, FRANCISCA</v>
      </c>
      <c r="T1733" s="1" t="s">
        <v>185</v>
      </c>
      <c r="U1733" s="1" t="s">
        <v>39</v>
      </c>
      <c r="V1733" s="1" t="s">
        <v>52</v>
      </c>
      <c r="W1733" s="1" t="s">
        <v>8030</v>
      </c>
      <c r="X1733" s="3">
        <v>22475</v>
      </c>
      <c r="Y1733" s="1" t="s">
        <v>8031</v>
      </c>
      <c r="AB1733" s="1" t="s">
        <v>41</v>
      </c>
      <c r="AC1733" s="1" t="s">
        <v>102</v>
      </c>
      <c r="AD1733" s="1" t="s">
        <v>43</v>
      </c>
    </row>
    <row r="1734" spans="1:30" x14ac:dyDescent="0.2">
      <c r="A1734" s="1" t="str">
        <f t="shared" si="54"/>
        <v>1113114222E8</v>
      </c>
      <c r="B1734" s="1" t="s">
        <v>448</v>
      </c>
      <c r="C1734" s="1" t="s">
        <v>29</v>
      </c>
      <c r="D1734" s="1" t="s">
        <v>30</v>
      </c>
      <c r="E1734" s="1" t="s">
        <v>400</v>
      </c>
      <c r="F1734" s="1" t="s">
        <v>7934</v>
      </c>
      <c r="G1734" s="1" t="s">
        <v>7935</v>
      </c>
      <c r="H1734" s="1" t="s">
        <v>1183</v>
      </c>
      <c r="I1734" s="1" t="s">
        <v>7936</v>
      </c>
      <c r="J1734" s="1" t="s">
        <v>8032</v>
      </c>
      <c r="K1734" s="1" t="s">
        <v>97</v>
      </c>
      <c r="L1734" s="1" t="s">
        <v>98</v>
      </c>
      <c r="M1734" s="1" t="s">
        <v>396</v>
      </c>
      <c r="N1734" s="1" t="s">
        <v>66</v>
      </c>
      <c r="O1734" s="1" t="s">
        <v>8033</v>
      </c>
      <c r="P1734" s="1" t="s">
        <v>8034</v>
      </c>
      <c r="Q1734" s="1" t="s">
        <v>140</v>
      </c>
      <c r="R1734" s="1" t="s">
        <v>8035</v>
      </c>
      <c r="S1734" s="1" t="str">
        <f t="shared" si="55"/>
        <v>CAHUARI VELASQUEZ, ROLANDO HUGO</v>
      </c>
      <c r="T1734" s="1" t="s">
        <v>109</v>
      </c>
      <c r="U1734" s="1" t="s">
        <v>39</v>
      </c>
      <c r="V1734" s="1" t="s">
        <v>52</v>
      </c>
      <c r="W1734" s="1" t="s">
        <v>8036</v>
      </c>
      <c r="X1734" s="3">
        <v>27025</v>
      </c>
      <c r="Y1734" s="1" t="s">
        <v>8037</v>
      </c>
      <c r="Z1734" s="3">
        <v>42736</v>
      </c>
      <c r="AA1734" s="3">
        <v>43100</v>
      </c>
      <c r="AB1734" s="1" t="s">
        <v>41</v>
      </c>
      <c r="AC1734" s="1" t="s">
        <v>102</v>
      </c>
      <c r="AD1734" s="1" t="s">
        <v>43</v>
      </c>
    </row>
    <row r="1735" spans="1:30" x14ac:dyDescent="0.2">
      <c r="A1735" s="1" t="str">
        <f t="shared" si="54"/>
        <v>21C000113692</v>
      </c>
      <c r="B1735" s="1" t="s">
        <v>448</v>
      </c>
      <c r="C1735" s="1" t="s">
        <v>29</v>
      </c>
      <c r="D1735" s="1" t="s">
        <v>30</v>
      </c>
      <c r="E1735" s="1" t="s">
        <v>400</v>
      </c>
      <c r="F1735" s="1" t="s">
        <v>7934</v>
      </c>
      <c r="G1735" s="1" t="s">
        <v>7935</v>
      </c>
      <c r="H1735" s="1" t="s">
        <v>1183</v>
      </c>
      <c r="I1735" s="1" t="s">
        <v>7936</v>
      </c>
      <c r="J1735" s="1" t="s">
        <v>8038</v>
      </c>
      <c r="K1735" s="1" t="s">
        <v>846</v>
      </c>
      <c r="L1735" s="1" t="s">
        <v>3586</v>
      </c>
      <c r="M1735" s="1" t="s">
        <v>3587</v>
      </c>
      <c r="N1735" s="1" t="s">
        <v>66</v>
      </c>
      <c r="O1735" s="1" t="s">
        <v>847</v>
      </c>
      <c r="P1735" s="1" t="s">
        <v>914</v>
      </c>
      <c r="Q1735" s="1" t="s">
        <v>783</v>
      </c>
      <c r="R1735" s="1" t="s">
        <v>8039</v>
      </c>
      <c r="S1735" s="1" t="str">
        <f t="shared" si="55"/>
        <v>HURTADO BLANCO, MERELI</v>
      </c>
      <c r="T1735" s="1" t="s">
        <v>849</v>
      </c>
      <c r="U1735" s="1" t="s">
        <v>850</v>
      </c>
      <c r="V1735" s="1" t="s">
        <v>52</v>
      </c>
      <c r="W1735" s="1" t="s">
        <v>276</v>
      </c>
      <c r="X1735" s="3">
        <v>30561</v>
      </c>
      <c r="Y1735" s="1" t="s">
        <v>8040</v>
      </c>
      <c r="Z1735" s="3">
        <v>42736</v>
      </c>
      <c r="AA1735" s="3">
        <v>42855</v>
      </c>
      <c r="AB1735" s="1" t="s">
        <v>852</v>
      </c>
      <c r="AC1735" s="1" t="s">
        <v>853</v>
      </c>
      <c r="AD1735" s="1" t="s">
        <v>43</v>
      </c>
    </row>
    <row r="1736" spans="1:30" x14ac:dyDescent="0.2">
      <c r="A1736" s="1" t="str">
        <f t="shared" si="54"/>
        <v>21C000113716</v>
      </c>
      <c r="B1736" s="1" t="s">
        <v>448</v>
      </c>
      <c r="C1736" s="1" t="s">
        <v>29</v>
      </c>
      <c r="D1736" s="1" t="s">
        <v>30</v>
      </c>
      <c r="E1736" s="1" t="s">
        <v>400</v>
      </c>
      <c r="F1736" s="1" t="s">
        <v>7934</v>
      </c>
      <c r="G1736" s="1" t="s">
        <v>7935</v>
      </c>
      <c r="H1736" s="1" t="s">
        <v>1183</v>
      </c>
      <c r="I1736" s="1" t="s">
        <v>7936</v>
      </c>
      <c r="J1736" s="1" t="s">
        <v>8041</v>
      </c>
      <c r="K1736" s="1" t="s">
        <v>846</v>
      </c>
      <c r="L1736" s="1" t="s">
        <v>3586</v>
      </c>
      <c r="M1736" s="1" t="s">
        <v>3591</v>
      </c>
      <c r="N1736" s="1" t="s">
        <v>66</v>
      </c>
      <c r="O1736" s="1" t="s">
        <v>847</v>
      </c>
      <c r="P1736" s="1" t="s">
        <v>114</v>
      </c>
      <c r="Q1736" s="1" t="s">
        <v>273</v>
      </c>
      <c r="R1736" s="1" t="s">
        <v>8042</v>
      </c>
      <c r="S1736" s="1" t="str">
        <f t="shared" si="55"/>
        <v>MAMANI MAYTA, EDWARD BEETHOVEN</v>
      </c>
      <c r="T1736" s="1" t="s">
        <v>849</v>
      </c>
      <c r="U1736" s="1" t="s">
        <v>850</v>
      </c>
      <c r="V1736" s="1" t="s">
        <v>52</v>
      </c>
      <c r="W1736" s="1" t="s">
        <v>276</v>
      </c>
      <c r="X1736" s="3">
        <v>33330</v>
      </c>
      <c r="Y1736" s="1" t="s">
        <v>8043</v>
      </c>
      <c r="Z1736" s="3">
        <v>42968</v>
      </c>
      <c r="AA1736" s="3">
        <v>43069</v>
      </c>
      <c r="AB1736" s="1" t="s">
        <v>852</v>
      </c>
      <c r="AC1736" s="1" t="s">
        <v>853</v>
      </c>
      <c r="AD1736" s="1" t="s">
        <v>43</v>
      </c>
    </row>
    <row r="1737" spans="1:30" x14ac:dyDescent="0.2">
      <c r="A1737" s="1" t="str">
        <f t="shared" si="54"/>
        <v>21C000113740</v>
      </c>
      <c r="B1737" s="1" t="s">
        <v>448</v>
      </c>
      <c r="C1737" s="1" t="s">
        <v>29</v>
      </c>
      <c r="D1737" s="1" t="s">
        <v>30</v>
      </c>
      <c r="E1737" s="1" t="s">
        <v>400</v>
      </c>
      <c r="F1737" s="1" t="s">
        <v>7934</v>
      </c>
      <c r="G1737" s="1" t="s">
        <v>7935</v>
      </c>
      <c r="H1737" s="1" t="s">
        <v>1183</v>
      </c>
      <c r="I1737" s="1" t="s">
        <v>7936</v>
      </c>
      <c r="J1737" s="1" t="s">
        <v>8044</v>
      </c>
      <c r="K1737" s="1" t="s">
        <v>846</v>
      </c>
      <c r="L1737" s="1" t="s">
        <v>3586</v>
      </c>
      <c r="M1737" s="1" t="s">
        <v>3600</v>
      </c>
      <c r="N1737" s="1" t="s">
        <v>66</v>
      </c>
      <c r="O1737" s="1" t="s">
        <v>847</v>
      </c>
      <c r="P1737" s="1" t="s">
        <v>779</v>
      </c>
      <c r="Q1737" s="1" t="s">
        <v>8045</v>
      </c>
      <c r="R1737" s="1" t="s">
        <v>8046</v>
      </c>
      <c r="S1737" s="1" t="str">
        <f t="shared" si="55"/>
        <v>CAMACHO BORNAS, ISELA DIANA</v>
      </c>
      <c r="T1737" s="1" t="s">
        <v>849</v>
      </c>
      <c r="U1737" s="1" t="s">
        <v>850</v>
      </c>
      <c r="V1737" s="1" t="s">
        <v>52</v>
      </c>
      <c r="W1737" s="1" t="s">
        <v>276</v>
      </c>
      <c r="X1737" s="3">
        <v>27359</v>
      </c>
      <c r="Y1737" s="1" t="s">
        <v>8047</v>
      </c>
      <c r="Z1737" s="3">
        <v>42736</v>
      </c>
      <c r="AA1737" s="3">
        <v>42855</v>
      </c>
      <c r="AB1737" s="1" t="s">
        <v>852</v>
      </c>
      <c r="AC1737" s="1" t="s">
        <v>853</v>
      </c>
      <c r="AD1737" s="1" t="s">
        <v>43</v>
      </c>
    </row>
    <row r="1738" spans="1:30" x14ac:dyDescent="0.2">
      <c r="A1738" s="1" t="str">
        <f t="shared" si="54"/>
        <v>21C000113763</v>
      </c>
      <c r="B1738" s="1" t="s">
        <v>448</v>
      </c>
      <c r="C1738" s="1" t="s">
        <v>29</v>
      </c>
      <c r="D1738" s="1" t="s">
        <v>30</v>
      </c>
      <c r="E1738" s="1" t="s">
        <v>400</v>
      </c>
      <c r="F1738" s="1" t="s">
        <v>7934</v>
      </c>
      <c r="G1738" s="1" t="s">
        <v>7935</v>
      </c>
      <c r="H1738" s="1" t="s">
        <v>1183</v>
      </c>
      <c r="I1738" s="1" t="s">
        <v>7936</v>
      </c>
      <c r="J1738" s="1" t="s">
        <v>8048</v>
      </c>
      <c r="K1738" s="1" t="s">
        <v>846</v>
      </c>
      <c r="L1738" s="1" t="s">
        <v>3586</v>
      </c>
      <c r="M1738" s="1" t="s">
        <v>5435</v>
      </c>
      <c r="N1738" s="1" t="s">
        <v>66</v>
      </c>
      <c r="O1738" s="1" t="s">
        <v>847</v>
      </c>
      <c r="P1738" s="1" t="s">
        <v>469</v>
      </c>
      <c r="Q1738" s="1" t="s">
        <v>273</v>
      </c>
      <c r="R1738" s="1" t="s">
        <v>93</v>
      </c>
      <c r="S1738" s="1" t="str">
        <f t="shared" si="55"/>
        <v>MELO MAYTA, YENY</v>
      </c>
      <c r="T1738" s="1" t="s">
        <v>849</v>
      </c>
      <c r="U1738" s="1" t="s">
        <v>850</v>
      </c>
      <c r="V1738" s="1" t="s">
        <v>52</v>
      </c>
      <c r="W1738" s="1" t="s">
        <v>276</v>
      </c>
      <c r="X1738" s="3">
        <v>31971</v>
      </c>
      <c r="Y1738" s="1" t="s">
        <v>8049</v>
      </c>
      <c r="Z1738" s="3">
        <v>42809</v>
      </c>
      <c r="AA1738" s="3">
        <v>42901</v>
      </c>
      <c r="AB1738" s="1" t="s">
        <v>852</v>
      </c>
      <c r="AC1738" s="1" t="s">
        <v>853</v>
      </c>
      <c r="AD1738" s="1" t="s">
        <v>43</v>
      </c>
    </row>
    <row r="1739" spans="1:30" x14ac:dyDescent="0.2">
      <c r="A1739" s="1" t="str">
        <f t="shared" si="54"/>
        <v>21C000113792</v>
      </c>
      <c r="B1739" s="1" t="s">
        <v>448</v>
      </c>
      <c r="C1739" s="1" t="s">
        <v>29</v>
      </c>
      <c r="D1739" s="1" t="s">
        <v>30</v>
      </c>
      <c r="E1739" s="1" t="s">
        <v>400</v>
      </c>
      <c r="F1739" s="1" t="s">
        <v>7934</v>
      </c>
      <c r="G1739" s="1" t="s">
        <v>7935</v>
      </c>
      <c r="H1739" s="1" t="s">
        <v>1183</v>
      </c>
      <c r="I1739" s="1" t="s">
        <v>7936</v>
      </c>
      <c r="J1739" s="1" t="s">
        <v>8050</v>
      </c>
      <c r="K1739" s="1" t="s">
        <v>846</v>
      </c>
      <c r="L1739" s="1" t="s">
        <v>3586</v>
      </c>
      <c r="M1739" s="1" t="s">
        <v>3607</v>
      </c>
      <c r="N1739" s="1" t="s">
        <v>66</v>
      </c>
      <c r="O1739" s="1" t="s">
        <v>847</v>
      </c>
      <c r="P1739" s="1" t="s">
        <v>784</v>
      </c>
      <c r="Q1739" s="1" t="s">
        <v>371</v>
      </c>
      <c r="R1739" s="1" t="s">
        <v>8051</v>
      </c>
      <c r="S1739" s="1" t="str">
        <f t="shared" si="55"/>
        <v>CALATAYUD GUTIERREZ, BERNARDINO</v>
      </c>
      <c r="T1739" s="1" t="s">
        <v>849</v>
      </c>
      <c r="U1739" s="1" t="s">
        <v>850</v>
      </c>
      <c r="V1739" s="1" t="s">
        <v>52</v>
      </c>
      <c r="W1739" s="1" t="s">
        <v>276</v>
      </c>
      <c r="X1739" s="3">
        <v>31187</v>
      </c>
      <c r="Y1739" s="1" t="s">
        <v>8052</v>
      </c>
      <c r="Z1739" s="3">
        <v>42736</v>
      </c>
      <c r="AA1739" s="3">
        <v>42855</v>
      </c>
      <c r="AB1739" s="1" t="s">
        <v>852</v>
      </c>
      <c r="AC1739" s="1" t="s">
        <v>853</v>
      </c>
      <c r="AD1739" s="1" t="s">
        <v>43</v>
      </c>
    </row>
    <row r="1740" spans="1:30" x14ac:dyDescent="0.2">
      <c r="A1740" s="1" t="str">
        <f t="shared" si="54"/>
        <v>21C000113813</v>
      </c>
      <c r="B1740" s="1" t="s">
        <v>448</v>
      </c>
      <c r="C1740" s="1" t="s">
        <v>29</v>
      </c>
      <c r="D1740" s="1" t="s">
        <v>30</v>
      </c>
      <c r="E1740" s="1" t="s">
        <v>400</v>
      </c>
      <c r="F1740" s="1" t="s">
        <v>7934</v>
      </c>
      <c r="G1740" s="1" t="s">
        <v>7935</v>
      </c>
      <c r="H1740" s="1" t="s">
        <v>1183</v>
      </c>
      <c r="I1740" s="1" t="s">
        <v>7936</v>
      </c>
      <c r="J1740" s="1" t="s">
        <v>8053</v>
      </c>
      <c r="K1740" s="1" t="s">
        <v>846</v>
      </c>
      <c r="L1740" s="1" t="s">
        <v>3586</v>
      </c>
      <c r="M1740" s="1" t="s">
        <v>3607</v>
      </c>
      <c r="N1740" s="1" t="s">
        <v>66</v>
      </c>
      <c r="O1740" s="1" t="s">
        <v>847</v>
      </c>
      <c r="P1740" s="1" t="s">
        <v>382</v>
      </c>
      <c r="Q1740" s="1" t="s">
        <v>1002</v>
      </c>
      <c r="R1740" s="1" t="s">
        <v>8054</v>
      </c>
      <c r="S1740" s="1" t="str">
        <f t="shared" si="55"/>
        <v>FERNANDEZ PAYE, WASHINGTON EDGAR</v>
      </c>
      <c r="T1740" s="1" t="s">
        <v>849</v>
      </c>
      <c r="U1740" s="1" t="s">
        <v>850</v>
      </c>
      <c r="V1740" s="1" t="s">
        <v>52</v>
      </c>
      <c r="W1740" s="1" t="s">
        <v>276</v>
      </c>
      <c r="X1740" s="3">
        <v>32370</v>
      </c>
      <c r="Y1740" s="1" t="s">
        <v>8055</v>
      </c>
      <c r="Z1740" s="3">
        <v>42736</v>
      </c>
      <c r="AA1740" s="3">
        <v>42855</v>
      </c>
      <c r="AB1740" s="1" t="s">
        <v>852</v>
      </c>
      <c r="AC1740" s="1" t="s">
        <v>853</v>
      </c>
      <c r="AD1740" s="1" t="s">
        <v>43</v>
      </c>
    </row>
    <row r="1741" spans="1:30" x14ac:dyDescent="0.2">
      <c r="A1741" s="1" t="str">
        <f t="shared" si="54"/>
        <v>21C000113834</v>
      </c>
      <c r="B1741" s="1" t="s">
        <v>448</v>
      </c>
      <c r="C1741" s="1" t="s">
        <v>29</v>
      </c>
      <c r="D1741" s="1" t="s">
        <v>30</v>
      </c>
      <c r="E1741" s="1" t="s">
        <v>400</v>
      </c>
      <c r="F1741" s="1" t="s">
        <v>7934</v>
      </c>
      <c r="G1741" s="1" t="s">
        <v>7935</v>
      </c>
      <c r="H1741" s="1" t="s">
        <v>1183</v>
      </c>
      <c r="I1741" s="1" t="s">
        <v>7936</v>
      </c>
      <c r="J1741" s="1" t="s">
        <v>8056</v>
      </c>
      <c r="K1741" s="1" t="s">
        <v>846</v>
      </c>
      <c r="L1741" s="1" t="s">
        <v>3586</v>
      </c>
      <c r="M1741" s="1" t="s">
        <v>3607</v>
      </c>
      <c r="N1741" s="1" t="s">
        <v>66</v>
      </c>
      <c r="O1741" s="1" t="s">
        <v>847</v>
      </c>
      <c r="P1741" s="1" t="s">
        <v>134</v>
      </c>
      <c r="Q1741" s="1" t="s">
        <v>83</v>
      </c>
      <c r="R1741" s="1" t="s">
        <v>8057</v>
      </c>
      <c r="S1741" s="1" t="str">
        <f t="shared" si="55"/>
        <v>FLORES CONDORI, JUAN RENE</v>
      </c>
      <c r="T1741" s="1" t="s">
        <v>849</v>
      </c>
      <c r="U1741" s="1" t="s">
        <v>850</v>
      </c>
      <c r="V1741" s="1" t="s">
        <v>52</v>
      </c>
      <c r="W1741" s="1" t="s">
        <v>276</v>
      </c>
      <c r="X1741" s="3">
        <v>27425</v>
      </c>
      <c r="Y1741" s="1" t="s">
        <v>8058</v>
      </c>
      <c r="Z1741" s="3">
        <v>42878</v>
      </c>
      <c r="AA1741" s="3">
        <v>42978</v>
      </c>
      <c r="AB1741" s="1" t="s">
        <v>852</v>
      </c>
      <c r="AC1741" s="1" t="s">
        <v>853</v>
      </c>
      <c r="AD1741" s="1" t="s">
        <v>43</v>
      </c>
    </row>
    <row r="1742" spans="1:30" x14ac:dyDescent="0.2">
      <c r="A1742" s="1" t="str">
        <f t="shared" si="54"/>
        <v>1116114212E0</v>
      </c>
      <c r="B1742" s="1" t="s">
        <v>448</v>
      </c>
      <c r="C1742" s="1" t="s">
        <v>29</v>
      </c>
      <c r="D1742" s="1" t="s">
        <v>30</v>
      </c>
      <c r="E1742" s="1" t="s">
        <v>401</v>
      </c>
      <c r="F1742" s="1" t="s">
        <v>8059</v>
      </c>
      <c r="G1742" s="1" t="s">
        <v>8060</v>
      </c>
      <c r="H1742" s="1" t="s">
        <v>1183</v>
      </c>
      <c r="I1742" s="1" t="s">
        <v>8061</v>
      </c>
      <c r="J1742" s="1" t="s">
        <v>8062</v>
      </c>
      <c r="K1742" s="1" t="s">
        <v>32</v>
      </c>
      <c r="L1742" s="1" t="s">
        <v>33</v>
      </c>
      <c r="M1742" s="1" t="s">
        <v>34</v>
      </c>
      <c r="N1742" s="1" t="s">
        <v>35</v>
      </c>
      <c r="O1742" s="1" t="s">
        <v>8063</v>
      </c>
      <c r="P1742" s="1" t="s">
        <v>583</v>
      </c>
      <c r="Q1742" s="1" t="s">
        <v>291</v>
      </c>
      <c r="R1742" s="1" t="s">
        <v>993</v>
      </c>
      <c r="S1742" s="1" t="str">
        <f t="shared" si="55"/>
        <v>AQUINO CUTIPA, ALFREDO</v>
      </c>
      <c r="T1742" s="1" t="s">
        <v>50</v>
      </c>
      <c r="U1742" s="1" t="s">
        <v>39</v>
      </c>
      <c r="V1742" s="1" t="s">
        <v>40</v>
      </c>
      <c r="W1742" s="1" t="s">
        <v>8064</v>
      </c>
      <c r="X1742" s="3">
        <v>24607</v>
      </c>
      <c r="Y1742" s="1" t="s">
        <v>8065</v>
      </c>
      <c r="Z1742" s="3">
        <v>41913</v>
      </c>
      <c r="AA1742" s="3">
        <v>43373</v>
      </c>
      <c r="AB1742" s="1" t="s">
        <v>41</v>
      </c>
      <c r="AC1742" s="1" t="s">
        <v>42</v>
      </c>
      <c r="AD1742" s="1" t="s">
        <v>43</v>
      </c>
    </row>
    <row r="1743" spans="1:30" x14ac:dyDescent="0.2">
      <c r="A1743" s="1" t="str">
        <f t="shared" si="54"/>
        <v>1116114212E2</v>
      </c>
      <c r="B1743" s="1" t="s">
        <v>448</v>
      </c>
      <c r="C1743" s="1" t="s">
        <v>29</v>
      </c>
      <c r="D1743" s="1" t="s">
        <v>30</v>
      </c>
      <c r="E1743" s="1" t="s">
        <v>401</v>
      </c>
      <c r="F1743" s="1" t="s">
        <v>8059</v>
      </c>
      <c r="G1743" s="1" t="s">
        <v>8060</v>
      </c>
      <c r="H1743" s="1" t="s">
        <v>1183</v>
      </c>
      <c r="I1743" s="1" t="s">
        <v>8061</v>
      </c>
      <c r="J1743" s="1" t="s">
        <v>8066</v>
      </c>
      <c r="K1743" s="1" t="s">
        <v>32</v>
      </c>
      <c r="L1743" s="1" t="s">
        <v>32</v>
      </c>
      <c r="M1743" s="1" t="s">
        <v>45</v>
      </c>
      <c r="N1743" s="1" t="s">
        <v>46</v>
      </c>
      <c r="O1743" s="1" t="s">
        <v>8067</v>
      </c>
      <c r="P1743" s="1" t="s">
        <v>466</v>
      </c>
      <c r="Q1743" s="1" t="s">
        <v>709</v>
      </c>
      <c r="R1743" s="1" t="s">
        <v>988</v>
      </c>
      <c r="S1743" s="1" t="str">
        <f t="shared" si="55"/>
        <v>CUTIMBO PARILLO, DAMIAN</v>
      </c>
      <c r="T1743" s="1" t="s">
        <v>69</v>
      </c>
      <c r="U1743" s="1" t="s">
        <v>51</v>
      </c>
      <c r="V1743" s="1" t="s">
        <v>52</v>
      </c>
      <c r="W1743" s="1" t="s">
        <v>8068</v>
      </c>
      <c r="X1743" s="3">
        <v>23280</v>
      </c>
      <c r="Y1743" s="1" t="s">
        <v>8069</v>
      </c>
      <c r="AB1743" s="1" t="s">
        <v>41</v>
      </c>
      <c r="AC1743" s="1" t="s">
        <v>42</v>
      </c>
      <c r="AD1743" s="1" t="s">
        <v>43</v>
      </c>
    </row>
    <row r="1744" spans="1:30" x14ac:dyDescent="0.2">
      <c r="A1744" s="1" t="str">
        <f t="shared" si="54"/>
        <v>1116114212E3</v>
      </c>
      <c r="B1744" s="1" t="s">
        <v>448</v>
      </c>
      <c r="C1744" s="1" t="s">
        <v>29</v>
      </c>
      <c r="D1744" s="1" t="s">
        <v>30</v>
      </c>
      <c r="E1744" s="1" t="s">
        <v>401</v>
      </c>
      <c r="F1744" s="1" t="s">
        <v>8059</v>
      </c>
      <c r="G1744" s="1" t="s">
        <v>8060</v>
      </c>
      <c r="H1744" s="1" t="s">
        <v>1183</v>
      </c>
      <c r="I1744" s="1" t="s">
        <v>8061</v>
      </c>
      <c r="J1744" s="1" t="s">
        <v>8070</v>
      </c>
      <c r="K1744" s="1" t="s">
        <v>32</v>
      </c>
      <c r="L1744" s="1" t="s">
        <v>32</v>
      </c>
      <c r="M1744" s="1" t="s">
        <v>45</v>
      </c>
      <c r="N1744" s="1" t="s">
        <v>46</v>
      </c>
      <c r="O1744" s="1" t="s">
        <v>56</v>
      </c>
      <c r="P1744" s="1" t="s">
        <v>96</v>
      </c>
      <c r="Q1744" s="1" t="s">
        <v>374</v>
      </c>
      <c r="R1744" s="1" t="s">
        <v>657</v>
      </c>
      <c r="S1744" s="1" t="str">
        <f t="shared" si="55"/>
        <v>BELLIDO DIAZ, DOMITILA</v>
      </c>
      <c r="T1744" s="1" t="s">
        <v>55</v>
      </c>
      <c r="U1744" s="1" t="s">
        <v>51</v>
      </c>
      <c r="V1744" s="1" t="s">
        <v>52</v>
      </c>
      <c r="W1744" s="1" t="s">
        <v>8071</v>
      </c>
      <c r="X1744" s="3">
        <v>19612</v>
      </c>
      <c r="Y1744" s="1" t="s">
        <v>8072</v>
      </c>
      <c r="AB1744" s="1" t="s">
        <v>41</v>
      </c>
      <c r="AC1744" s="1" t="s">
        <v>42</v>
      </c>
      <c r="AD1744" s="1" t="s">
        <v>43</v>
      </c>
    </row>
    <row r="1745" spans="1:30" x14ac:dyDescent="0.2">
      <c r="A1745" s="1" t="str">
        <f t="shared" si="54"/>
        <v>1116114212E4</v>
      </c>
      <c r="B1745" s="1" t="s">
        <v>448</v>
      </c>
      <c r="C1745" s="1" t="s">
        <v>29</v>
      </c>
      <c r="D1745" s="1" t="s">
        <v>30</v>
      </c>
      <c r="E1745" s="1" t="s">
        <v>401</v>
      </c>
      <c r="F1745" s="1" t="s">
        <v>8059</v>
      </c>
      <c r="G1745" s="1" t="s">
        <v>8060</v>
      </c>
      <c r="H1745" s="1" t="s">
        <v>1183</v>
      </c>
      <c r="I1745" s="1" t="s">
        <v>8061</v>
      </c>
      <c r="J1745" s="1" t="s">
        <v>8073</v>
      </c>
      <c r="K1745" s="1" t="s">
        <v>32</v>
      </c>
      <c r="L1745" s="1" t="s">
        <v>32</v>
      </c>
      <c r="M1745" s="1" t="s">
        <v>45</v>
      </c>
      <c r="N1745" s="1" t="s">
        <v>46</v>
      </c>
      <c r="O1745" s="1" t="s">
        <v>8074</v>
      </c>
      <c r="P1745" s="1" t="s">
        <v>167</v>
      </c>
      <c r="Q1745" s="1" t="s">
        <v>754</v>
      </c>
      <c r="R1745" s="1" t="s">
        <v>8075</v>
      </c>
      <c r="S1745" s="1" t="str">
        <f t="shared" si="55"/>
        <v>GOMEZ BAILON, FAUSTO PONCIANO</v>
      </c>
      <c r="T1745" s="1" t="s">
        <v>55</v>
      </c>
      <c r="U1745" s="1" t="s">
        <v>51</v>
      </c>
      <c r="V1745" s="1" t="s">
        <v>52</v>
      </c>
      <c r="W1745" s="1" t="s">
        <v>8076</v>
      </c>
      <c r="X1745" s="3">
        <v>20047</v>
      </c>
      <c r="Y1745" s="1" t="s">
        <v>8077</v>
      </c>
      <c r="Z1745" s="3">
        <v>41701</v>
      </c>
      <c r="AA1745" s="3">
        <v>42004</v>
      </c>
      <c r="AB1745" s="1" t="s">
        <v>41</v>
      </c>
      <c r="AC1745" s="1" t="s">
        <v>42</v>
      </c>
      <c r="AD1745" s="1" t="s">
        <v>43</v>
      </c>
    </row>
    <row r="1746" spans="1:30" x14ac:dyDescent="0.2">
      <c r="A1746" s="1" t="str">
        <f t="shared" si="54"/>
        <v>1116114212E5</v>
      </c>
      <c r="B1746" s="1" t="s">
        <v>448</v>
      </c>
      <c r="C1746" s="1" t="s">
        <v>29</v>
      </c>
      <c r="D1746" s="1" t="s">
        <v>30</v>
      </c>
      <c r="E1746" s="1" t="s">
        <v>401</v>
      </c>
      <c r="F1746" s="1" t="s">
        <v>8059</v>
      </c>
      <c r="G1746" s="1" t="s">
        <v>8060</v>
      </c>
      <c r="H1746" s="1" t="s">
        <v>1183</v>
      </c>
      <c r="I1746" s="1" t="s">
        <v>8061</v>
      </c>
      <c r="J1746" s="1" t="s">
        <v>8078</v>
      </c>
      <c r="K1746" s="1" t="s">
        <v>32</v>
      </c>
      <c r="L1746" s="1" t="s">
        <v>32</v>
      </c>
      <c r="M1746" s="1" t="s">
        <v>45</v>
      </c>
      <c r="N1746" s="1" t="s">
        <v>46</v>
      </c>
      <c r="O1746" s="1" t="s">
        <v>8079</v>
      </c>
      <c r="P1746" s="1" t="s">
        <v>930</v>
      </c>
      <c r="Q1746" s="1" t="s">
        <v>794</v>
      </c>
      <c r="R1746" s="1" t="s">
        <v>8080</v>
      </c>
      <c r="S1746" s="1" t="str">
        <f t="shared" si="55"/>
        <v>MEZA ALMONTE, NAIDA ANTONIA</v>
      </c>
      <c r="T1746" s="1" t="s">
        <v>50</v>
      </c>
      <c r="U1746" s="1" t="s">
        <v>51</v>
      </c>
      <c r="V1746" s="1" t="s">
        <v>52</v>
      </c>
      <c r="W1746" s="1" t="s">
        <v>8081</v>
      </c>
      <c r="X1746" s="3">
        <v>19376</v>
      </c>
      <c r="Y1746" s="1" t="s">
        <v>8082</v>
      </c>
      <c r="AB1746" s="1" t="s">
        <v>41</v>
      </c>
      <c r="AC1746" s="1" t="s">
        <v>42</v>
      </c>
      <c r="AD1746" s="1" t="s">
        <v>43</v>
      </c>
    </row>
    <row r="1747" spans="1:30" x14ac:dyDescent="0.2">
      <c r="A1747" s="1" t="str">
        <f t="shared" si="54"/>
        <v>1116114212E6</v>
      </c>
      <c r="B1747" s="1" t="s">
        <v>448</v>
      </c>
      <c r="C1747" s="1" t="s">
        <v>29</v>
      </c>
      <c r="D1747" s="1" t="s">
        <v>30</v>
      </c>
      <c r="E1747" s="1" t="s">
        <v>401</v>
      </c>
      <c r="F1747" s="1" t="s">
        <v>8059</v>
      </c>
      <c r="G1747" s="1" t="s">
        <v>8060</v>
      </c>
      <c r="H1747" s="1" t="s">
        <v>1183</v>
      </c>
      <c r="I1747" s="1" t="s">
        <v>8061</v>
      </c>
      <c r="J1747" s="1" t="s">
        <v>8083</v>
      </c>
      <c r="K1747" s="1" t="s">
        <v>32</v>
      </c>
      <c r="L1747" s="1" t="s">
        <v>32</v>
      </c>
      <c r="M1747" s="1" t="s">
        <v>45</v>
      </c>
      <c r="N1747" s="1" t="s">
        <v>66</v>
      </c>
      <c r="O1747" s="1" t="s">
        <v>8084</v>
      </c>
      <c r="P1747" s="1" t="s">
        <v>134</v>
      </c>
      <c r="Q1747" s="1" t="s">
        <v>424</v>
      </c>
      <c r="R1747" s="1" t="s">
        <v>8085</v>
      </c>
      <c r="S1747" s="1" t="str">
        <f t="shared" si="55"/>
        <v>FLORES LLANO, MAURICIO</v>
      </c>
      <c r="T1747" s="1" t="s">
        <v>69</v>
      </c>
      <c r="U1747" s="1" t="s">
        <v>860</v>
      </c>
      <c r="V1747" s="1" t="s">
        <v>52</v>
      </c>
      <c r="W1747" s="1" t="s">
        <v>8086</v>
      </c>
      <c r="X1747" s="3">
        <v>27292</v>
      </c>
      <c r="Y1747" s="1" t="s">
        <v>8087</v>
      </c>
      <c r="Z1747" s="3">
        <v>42795</v>
      </c>
      <c r="AA1747" s="3">
        <v>43100</v>
      </c>
      <c r="AB1747" s="1" t="s">
        <v>324</v>
      </c>
      <c r="AC1747" s="1" t="s">
        <v>71</v>
      </c>
      <c r="AD1747" s="1" t="s">
        <v>43</v>
      </c>
    </row>
    <row r="1748" spans="1:30" x14ac:dyDescent="0.2">
      <c r="A1748" s="1" t="str">
        <f t="shared" si="54"/>
        <v>1116114212E6</v>
      </c>
      <c r="B1748" s="1" t="s">
        <v>448</v>
      </c>
      <c r="C1748" s="1" t="s">
        <v>29</v>
      </c>
      <c r="D1748" s="1" t="s">
        <v>30</v>
      </c>
      <c r="E1748" s="1" t="s">
        <v>401</v>
      </c>
      <c r="F1748" s="1" t="s">
        <v>8059</v>
      </c>
      <c r="G1748" s="1" t="s">
        <v>8060</v>
      </c>
      <c r="H1748" s="1" t="s">
        <v>1183</v>
      </c>
      <c r="I1748" s="1" t="s">
        <v>8061</v>
      </c>
      <c r="J1748" s="1" t="s">
        <v>8083</v>
      </c>
      <c r="K1748" s="1" t="s">
        <v>32</v>
      </c>
      <c r="L1748" s="1" t="s">
        <v>32</v>
      </c>
      <c r="M1748" s="1" t="s">
        <v>3690</v>
      </c>
      <c r="N1748" s="1" t="s">
        <v>46</v>
      </c>
      <c r="O1748" s="1" t="s">
        <v>8088</v>
      </c>
      <c r="P1748" s="1" t="s">
        <v>402</v>
      </c>
      <c r="Q1748" s="1" t="s">
        <v>48</v>
      </c>
      <c r="R1748" s="1" t="s">
        <v>8089</v>
      </c>
      <c r="S1748" s="1" t="str">
        <f t="shared" si="55"/>
        <v>RAMIREZ CHOQUEHUANCA, EDWIN MERCEDES</v>
      </c>
      <c r="T1748" s="1" t="s">
        <v>63</v>
      </c>
      <c r="U1748" s="1" t="s">
        <v>51</v>
      </c>
      <c r="V1748" s="1" t="s">
        <v>3691</v>
      </c>
      <c r="W1748" s="1" t="s">
        <v>8090</v>
      </c>
      <c r="X1748" s="3">
        <v>24011</v>
      </c>
      <c r="Y1748" s="1" t="s">
        <v>8091</v>
      </c>
      <c r="Z1748" s="3">
        <v>42795</v>
      </c>
      <c r="AA1748" s="3">
        <v>43100</v>
      </c>
      <c r="AB1748" s="1" t="s">
        <v>41</v>
      </c>
      <c r="AC1748" s="1" t="s">
        <v>42</v>
      </c>
      <c r="AD1748" s="1" t="s">
        <v>43</v>
      </c>
    </row>
    <row r="1749" spans="1:30" x14ac:dyDescent="0.2">
      <c r="A1749" s="1" t="str">
        <f t="shared" si="54"/>
        <v>1116114212E7</v>
      </c>
      <c r="B1749" s="1" t="s">
        <v>448</v>
      </c>
      <c r="C1749" s="1" t="s">
        <v>29</v>
      </c>
      <c r="D1749" s="1" t="s">
        <v>30</v>
      </c>
      <c r="E1749" s="1" t="s">
        <v>401</v>
      </c>
      <c r="F1749" s="1" t="s">
        <v>8059</v>
      </c>
      <c r="G1749" s="1" t="s">
        <v>8060</v>
      </c>
      <c r="H1749" s="1" t="s">
        <v>1183</v>
      </c>
      <c r="I1749" s="1" t="s">
        <v>8061</v>
      </c>
      <c r="J1749" s="1" t="s">
        <v>8092</v>
      </c>
      <c r="K1749" s="1" t="s">
        <v>32</v>
      </c>
      <c r="L1749" s="1" t="s">
        <v>32</v>
      </c>
      <c r="M1749" s="1" t="s">
        <v>45</v>
      </c>
      <c r="N1749" s="1" t="s">
        <v>46</v>
      </c>
      <c r="O1749" s="1" t="s">
        <v>8093</v>
      </c>
      <c r="P1749" s="1" t="s">
        <v>134</v>
      </c>
      <c r="Q1749" s="1" t="s">
        <v>161</v>
      </c>
      <c r="R1749" s="1" t="s">
        <v>1141</v>
      </c>
      <c r="S1749" s="1" t="str">
        <f t="shared" si="55"/>
        <v>FLORES RAMOS, URSULA</v>
      </c>
      <c r="T1749" s="1" t="s">
        <v>63</v>
      </c>
      <c r="U1749" s="1" t="s">
        <v>51</v>
      </c>
      <c r="V1749" s="1" t="s">
        <v>52</v>
      </c>
      <c r="W1749" s="1" t="s">
        <v>8094</v>
      </c>
      <c r="X1749" s="3">
        <v>25639</v>
      </c>
      <c r="Y1749" s="1" t="s">
        <v>8095</v>
      </c>
      <c r="Z1749" s="3">
        <v>42430</v>
      </c>
      <c r="AB1749" s="1" t="s">
        <v>41</v>
      </c>
      <c r="AC1749" s="1" t="s">
        <v>42</v>
      </c>
      <c r="AD1749" s="1" t="s">
        <v>43</v>
      </c>
    </row>
    <row r="1750" spans="1:30" x14ac:dyDescent="0.2">
      <c r="A1750" s="1" t="str">
        <f t="shared" si="54"/>
        <v>1116114212E8</v>
      </c>
      <c r="B1750" s="1" t="s">
        <v>448</v>
      </c>
      <c r="C1750" s="1" t="s">
        <v>29</v>
      </c>
      <c r="D1750" s="1" t="s">
        <v>30</v>
      </c>
      <c r="E1750" s="1" t="s">
        <v>401</v>
      </c>
      <c r="F1750" s="1" t="s">
        <v>8059</v>
      </c>
      <c r="G1750" s="1" t="s">
        <v>8060</v>
      </c>
      <c r="H1750" s="1" t="s">
        <v>1183</v>
      </c>
      <c r="I1750" s="1" t="s">
        <v>8061</v>
      </c>
      <c r="J1750" s="1" t="s">
        <v>8096</v>
      </c>
      <c r="K1750" s="1" t="s">
        <v>32</v>
      </c>
      <c r="L1750" s="1" t="s">
        <v>32</v>
      </c>
      <c r="M1750" s="1" t="s">
        <v>45</v>
      </c>
      <c r="N1750" s="1" t="s">
        <v>66</v>
      </c>
      <c r="O1750" s="1" t="s">
        <v>8097</v>
      </c>
      <c r="P1750" s="1" t="s">
        <v>309</v>
      </c>
      <c r="Q1750" s="1" t="s">
        <v>121</v>
      </c>
      <c r="R1750" s="1" t="s">
        <v>8098</v>
      </c>
      <c r="S1750" s="1" t="str">
        <f t="shared" si="55"/>
        <v>CIRILO PAREDES, FANNY</v>
      </c>
      <c r="T1750" s="1" t="s">
        <v>69</v>
      </c>
      <c r="U1750" s="1" t="s">
        <v>51</v>
      </c>
      <c r="V1750" s="1" t="s">
        <v>52</v>
      </c>
      <c r="W1750" s="1" t="s">
        <v>8099</v>
      </c>
      <c r="X1750" s="3">
        <v>27122</v>
      </c>
      <c r="Y1750" s="1" t="s">
        <v>8100</v>
      </c>
      <c r="Z1750" s="3">
        <v>42795</v>
      </c>
      <c r="AA1750" s="3">
        <v>43100</v>
      </c>
      <c r="AB1750" s="1" t="s">
        <v>41</v>
      </c>
      <c r="AC1750" s="1" t="s">
        <v>71</v>
      </c>
      <c r="AD1750" s="1" t="s">
        <v>43</v>
      </c>
    </row>
    <row r="1751" spans="1:30" x14ac:dyDescent="0.2">
      <c r="A1751" s="1" t="str">
        <f t="shared" si="54"/>
        <v>1116114212E9</v>
      </c>
      <c r="B1751" s="1" t="s">
        <v>448</v>
      </c>
      <c r="C1751" s="1" t="s">
        <v>29</v>
      </c>
      <c r="D1751" s="1" t="s">
        <v>30</v>
      </c>
      <c r="E1751" s="1" t="s">
        <v>401</v>
      </c>
      <c r="F1751" s="1" t="s">
        <v>8059</v>
      </c>
      <c r="G1751" s="1" t="s">
        <v>8060</v>
      </c>
      <c r="H1751" s="1" t="s">
        <v>1183</v>
      </c>
      <c r="I1751" s="1" t="s">
        <v>8061</v>
      </c>
      <c r="J1751" s="1" t="s">
        <v>8101</v>
      </c>
      <c r="K1751" s="1" t="s">
        <v>32</v>
      </c>
      <c r="L1751" s="1" t="s">
        <v>32</v>
      </c>
      <c r="M1751" s="1" t="s">
        <v>45</v>
      </c>
      <c r="N1751" s="1" t="s">
        <v>46</v>
      </c>
      <c r="O1751" s="1" t="s">
        <v>8102</v>
      </c>
      <c r="P1751" s="1" t="s">
        <v>8103</v>
      </c>
      <c r="Q1751" s="1" t="s">
        <v>1026</v>
      </c>
      <c r="R1751" s="1" t="s">
        <v>917</v>
      </c>
      <c r="S1751" s="1" t="str">
        <f t="shared" si="55"/>
        <v>CHUQUIJA PACCO, DELFINA</v>
      </c>
      <c r="T1751" s="1" t="s">
        <v>50</v>
      </c>
      <c r="U1751" s="1" t="s">
        <v>51</v>
      </c>
      <c r="V1751" s="1" t="s">
        <v>52</v>
      </c>
      <c r="W1751" s="1" t="s">
        <v>8104</v>
      </c>
      <c r="X1751" s="3">
        <v>25079</v>
      </c>
      <c r="Y1751" s="1" t="s">
        <v>8105</v>
      </c>
      <c r="AB1751" s="1" t="s">
        <v>41</v>
      </c>
      <c r="AC1751" s="1" t="s">
        <v>42</v>
      </c>
      <c r="AD1751" s="1" t="s">
        <v>43</v>
      </c>
    </row>
    <row r="1752" spans="1:30" x14ac:dyDescent="0.2">
      <c r="A1752" s="1" t="str">
        <f t="shared" si="54"/>
        <v>1116114222E1</v>
      </c>
      <c r="B1752" s="1" t="s">
        <v>448</v>
      </c>
      <c r="C1752" s="1" t="s">
        <v>29</v>
      </c>
      <c r="D1752" s="1" t="s">
        <v>30</v>
      </c>
      <c r="E1752" s="1" t="s">
        <v>401</v>
      </c>
      <c r="F1752" s="1" t="s">
        <v>8059</v>
      </c>
      <c r="G1752" s="1" t="s">
        <v>8060</v>
      </c>
      <c r="H1752" s="1" t="s">
        <v>1183</v>
      </c>
      <c r="I1752" s="1" t="s">
        <v>8061</v>
      </c>
      <c r="J1752" s="1" t="s">
        <v>8106</v>
      </c>
      <c r="K1752" s="1" t="s">
        <v>32</v>
      </c>
      <c r="L1752" s="1" t="s">
        <v>32</v>
      </c>
      <c r="M1752" s="1" t="s">
        <v>45</v>
      </c>
      <c r="N1752" s="1" t="s">
        <v>46</v>
      </c>
      <c r="O1752" s="1" t="s">
        <v>56</v>
      </c>
      <c r="P1752" s="1" t="s">
        <v>394</v>
      </c>
      <c r="Q1752" s="1" t="s">
        <v>717</v>
      </c>
      <c r="R1752" s="1" t="s">
        <v>1134</v>
      </c>
      <c r="S1752" s="1" t="str">
        <f t="shared" si="55"/>
        <v>ESCOBAR RIVERA, WALTER</v>
      </c>
      <c r="T1752" s="1" t="s">
        <v>50</v>
      </c>
      <c r="U1752" s="1" t="s">
        <v>51</v>
      </c>
      <c r="V1752" s="1" t="s">
        <v>52</v>
      </c>
      <c r="W1752" s="1" t="s">
        <v>8107</v>
      </c>
      <c r="X1752" s="3">
        <v>25209</v>
      </c>
      <c r="Y1752" s="1" t="s">
        <v>8108</v>
      </c>
      <c r="AB1752" s="1" t="s">
        <v>41</v>
      </c>
      <c r="AC1752" s="1" t="s">
        <v>42</v>
      </c>
      <c r="AD1752" s="1" t="s">
        <v>43</v>
      </c>
    </row>
    <row r="1753" spans="1:30" x14ac:dyDescent="0.2">
      <c r="A1753" s="1" t="str">
        <f t="shared" si="54"/>
        <v>1116114222E3</v>
      </c>
      <c r="B1753" s="1" t="s">
        <v>448</v>
      </c>
      <c r="C1753" s="1" t="s">
        <v>29</v>
      </c>
      <c r="D1753" s="1" t="s">
        <v>30</v>
      </c>
      <c r="E1753" s="1" t="s">
        <v>401</v>
      </c>
      <c r="F1753" s="1" t="s">
        <v>8059</v>
      </c>
      <c r="G1753" s="1" t="s">
        <v>8060</v>
      </c>
      <c r="H1753" s="1" t="s">
        <v>1183</v>
      </c>
      <c r="I1753" s="1" t="s">
        <v>8061</v>
      </c>
      <c r="J1753" s="1" t="s">
        <v>8109</v>
      </c>
      <c r="K1753" s="1" t="s">
        <v>32</v>
      </c>
      <c r="L1753" s="1" t="s">
        <v>32</v>
      </c>
      <c r="M1753" s="1" t="s">
        <v>45</v>
      </c>
      <c r="N1753" s="1" t="s">
        <v>46</v>
      </c>
      <c r="O1753" s="1" t="s">
        <v>56</v>
      </c>
      <c r="P1753" s="1" t="s">
        <v>114</v>
      </c>
      <c r="Q1753" s="1" t="s">
        <v>134</v>
      </c>
      <c r="R1753" s="1" t="s">
        <v>1776</v>
      </c>
      <c r="S1753" s="1" t="str">
        <f t="shared" si="55"/>
        <v>MAMANI FLORES, ENRIQUE</v>
      </c>
      <c r="T1753" s="1" t="s">
        <v>69</v>
      </c>
      <c r="U1753" s="1" t="s">
        <v>51</v>
      </c>
      <c r="V1753" s="1" t="s">
        <v>52</v>
      </c>
      <c r="W1753" s="1" t="s">
        <v>8110</v>
      </c>
      <c r="X1753" s="3">
        <v>25765</v>
      </c>
      <c r="Y1753" s="1" t="s">
        <v>8111</v>
      </c>
      <c r="AB1753" s="1" t="s">
        <v>41</v>
      </c>
      <c r="AC1753" s="1" t="s">
        <v>42</v>
      </c>
      <c r="AD1753" s="1" t="s">
        <v>43</v>
      </c>
    </row>
    <row r="1754" spans="1:30" x14ac:dyDescent="0.2">
      <c r="A1754" s="1" t="str">
        <f t="shared" si="54"/>
        <v>1116114222E4</v>
      </c>
      <c r="B1754" s="1" t="s">
        <v>448</v>
      </c>
      <c r="C1754" s="1" t="s">
        <v>29</v>
      </c>
      <c r="D1754" s="1" t="s">
        <v>30</v>
      </c>
      <c r="E1754" s="1" t="s">
        <v>401</v>
      </c>
      <c r="F1754" s="1" t="s">
        <v>8059</v>
      </c>
      <c r="G1754" s="1" t="s">
        <v>8060</v>
      </c>
      <c r="H1754" s="1" t="s">
        <v>1183</v>
      </c>
      <c r="I1754" s="1" t="s">
        <v>8061</v>
      </c>
      <c r="J1754" s="1" t="s">
        <v>8112</v>
      </c>
      <c r="K1754" s="1" t="s">
        <v>32</v>
      </c>
      <c r="L1754" s="1" t="s">
        <v>32</v>
      </c>
      <c r="M1754" s="1" t="s">
        <v>45</v>
      </c>
      <c r="N1754" s="1" t="s">
        <v>46</v>
      </c>
      <c r="O1754" s="1" t="s">
        <v>56</v>
      </c>
      <c r="P1754" s="1" t="s">
        <v>681</v>
      </c>
      <c r="Q1754" s="1" t="s">
        <v>429</v>
      </c>
      <c r="R1754" s="1" t="s">
        <v>8113</v>
      </c>
      <c r="S1754" s="1" t="str">
        <f t="shared" si="55"/>
        <v>MENENDEZ HANCCO, EDUARDO JULIAN</v>
      </c>
      <c r="T1754" s="1" t="s">
        <v>55</v>
      </c>
      <c r="U1754" s="1" t="s">
        <v>51</v>
      </c>
      <c r="V1754" s="1" t="s">
        <v>52</v>
      </c>
      <c r="W1754" s="1" t="s">
        <v>8114</v>
      </c>
      <c r="X1754" s="3">
        <v>20797</v>
      </c>
      <c r="Y1754" s="1" t="s">
        <v>8115</v>
      </c>
      <c r="AB1754" s="1" t="s">
        <v>41</v>
      </c>
      <c r="AC1754" s="1" t="s">
        <v>42</v>
      </c>
      <c r="AD1754" s="1" t="s">
        <v>43</v>
      </c>
    </row>
    <row r="1755" spans="1:30" x14ac:dyDescent="0.2">
      <c r="A1755" s="1" t="str">
        <f t="shared" si="54"/>
        <v>1116114222E5</v>
      </c>
      <c r="B1755" s="1" t="s">
        <v>448</v>
      </c>
      <c r="C1755" s="1" t="s">
        <v>29</v>
      </c>
      <c r="D1755" s="1" t="s">
        <v>30</v>
      </c>
      <c r="E1755" s="1" t="s">
        <v>401</v>
      </c>
      <c r="F1755" s="1" t="s">
        <v>8059</v>
      </c>
      <c r="G1755" s="1" t="s">
        <v>8060</v>
      </c>
      <c r="H1755" s="1" t="s">
        <v>1183</v>
      </c>
      <c r="I1755" s="1" t="s">
        <v>8061</v>
      </c>
      <c r="J1755" s="1" t="s">
        <v>8116</v>
      </c>
      <c r="K1755" s="1" t="s">
        <v>32</v>
      </c>
      <c r="L1755" s="1" t="s">
        <v>32</v>
      </c>
      <c r="M1755" s="1" t="s">
        <v>3690</v>
      </c>
      <c r="N1755" s="1" t="s">
        <v>46</v>
      </c>
      <c r="O1755" s="1" t="s">
        <v>8117</v>
      </c>
      <c r="P1755" s="1" t="s">
        <v>749</v>
      </c>
      <c r="Q1755" s="1" t="s">
        <v>233</v>
      </c>
      <c r="R1755" s="1" t="s">
        <v>559</v>
      </c>
      <c r="S1755" s="1" t="str">
        <f t="shared" si="55"/>
        <v>ADUVIRI CASTILLO, EFRAIN</v>
      </c>
      <c r="T1755" s="1" t="s">
        <v>50</v>
      </c>
      <c r="U1755" s="1" t="s">
        <v>51</v>
      </c>
      <c r="V1755" s="1" t="s">
        <v>3691</v>
      </c>
      <c r="W1755" s="1" t="s">
        <v>8118</v>
      </c>
      <c r="X1755" s="3">
        <v>24257</v>
      </c>
      <c r="Y1755" s="1" t="s">
        <v>8119</v>
      </c>
      <c r="Z1755" s="3">
        <v>42795</v>
      </c>
      <c r="AA1755" s="3">
        <v>43100</v>
      </c>
      <c r="AB1755" s="1" t="s">
        <v>41</v>
      </c>
      <c r="AC1755" s="1" t="s">
        <v>42</v>
      </c>
      <c r="AD1755" s="1" t="s">
        <v>43</v>
      </c>
    </row>
    <row r="1756" spans="1:30" x14ac:dyDescent="0.2">
      <c r="A1756" s="1" t="str">
        <f t="shared" si="54"/>
        <v>1116114222E5</v>
      </c>
      <c r="B1756" s="1" t="s">
        <v>448</v>
      </c>
      <c r="C1756" s="1" t="s">
        <v>29</v>
      </c>
      <c r="D1756" s="1" t="s">
        <v>30</v>
      </c>
      <c r="E1756" s="1" t="s">
        <v>401</v>
      </c>
      <c r="F1756" s="1" t="s">
        <v>8059</v>
      </c>
      <c r="G1756" s="1" t="s">
        <v>8060</v>
      </c>
      <c r="H1756" s="1" t="s">
        <v>1183</v>
      </c>
      <c r="I1756" s="1" t="s">
        <v>8061</v>
      </c>
      <c r="J1756" s="1" t="s">
        <v>8116</v>
      </c>
      <c r="K1756" s="1" t="s">
        <v>32</v>
      </c>
      <c r="L1756" s="1" t="s">
        <v>32</v>
      </c>
      <c r="M1756" s="1" t="s">
        <v>45</v>
      </c>
      <c r="N1756" s="1" t="s">
        <v>66</v>
      </c>
      <c r="O1756" s="1" t="s">
        <v>8120</v>
      </c>
      <c r="P1756" s="1" t="s">
        <v>241</v>
      </c>
      <c r="Q1756" s="1" t="s">
        <v>358</v>
      </c>
      <c r="R1756" s="1" t="s">
        <v>8121</v>
      </c>
      <c r="S1756" s="1" t="str">
        <f t="shared" si="55"/>
        <v>ARCE COAQUIRA, ELIANA LISBETH</v>
      </c>
      <c r="T1756" s="1" t="s">
        <v>69</v>
      </c>
      <c r="U1756" s="1" t="s">
        <v>860</v>
      </c>
      <c r="V1756" s="1" t="s">
        <v>52</v>
      </c>
      <c r="W1756" s="1" t="s">
        <v>8122</v>
      </c>
      <c r="X1756" s="3">
        <v>28180</v>
      </c>
      <c r="Y1756" s="1" t="s">
        <v>8123</v>
      </c>
      <c r="Z1756" s="3">
        <v>42991</v>
      </c>
      <c r="AA1756" s="3">
        <v>43100</v>
      </c>
      <c r="AB1756" s="1" t="s">
        <v>324</v>
      </c>
      <c r="AC1756" s="1" t="s">
        <v>71</v>
      </c>
      <c r="AD1756" s="1" t="s">
        <v>43</v>
      </c>
    </row>
    <row r="1757" spans="1:30" x14ac:dyDescent="0.2">
      <c r="A1757" s="1" t="str">
        <f t="shared" si="54"/>
        <v>1116114222E6</v>
      </c>
      <c r="B1757" s="1" t="s">
        <v>448</v>
      </c>
      <c r="C1757" s="1" t="s">
        <v>29</v>
      </c>
      <c r="D1757" s="1" t="s">
        <v>30</v>
      </c>
      <c r="E1757" s="1" t="s">
        <v>401</v>
      </c>
      <c r="F1757" s="1" t="s">
        <v>8059</v>
      </c>
      <c r="G1757" s="1" t="s">
        <v>8060</v>
      </c>
      <c r="H1757" s="1" t="s">
        <v>1183</v>
      </c>
      <c r="I1757" s="1" t="s">
        <v>8061</v>
      </c>
      <c r="J1757" s="1" t="s">
        <v>8124</v>
      </c>
      <c r="K1757" s="1" t="s">
        <v>32</v>
      </c>
      <c r="L1757" s="1" t="s">
        <v>32</v>
      </c>
      <c r="M1757" s="1" t="s">
        <v>45</v>
      </c>
      <c r="N1757" s="1" t="s">
        <v>46</v>
      </c>
      <c r="O1757" s="1" t="s">
        <v>56</v>
      </c>
      <c r="P1757" s="1" t="s">
        <v>7028</v>
      </c>
      <c r="Q1757" s="1" t="s">
        <v>161</v>
      </c>
      <c r="R1757" s="1" t="s">
        <v>8125</v>
      </c>
      <c r="S1757" s="1" t="str">
        <f t="shared" si="55"/>
        <v>PANDIA RAMOS, FELIPA</v>
      </c>
      <c r="T1757" s="1" t="s">
        <v>55</v>
      </c>
      <c r="U1757" s="1" t="s">
        <v>51</v>
      </c>
      <c r="V1757" s="1" t="s">
        <v>52</v>
      </c>
      <c r="W1757" s="1" t="s">
        <v>8126</v>
      </c>
      <c r="X1757" s="3">
        <v>20506</v>
      </c>
      <c r="Y1757" s="1" t="s">
        <v>8127</v>
      </c>
      <c r="AB1757" s="1" t="s">
        <v>41</v>
      </c>
      <c r="AC1757" s="1" t="s">
        <v>42</v>
      </c>
      <c r="AD1757" s="1" t="s">
        <v>43</v>
      </c>
    </row>
    <row r="1758" spans="1:30" x14ac:dyDescent="0.2">
      <c r="A1758" s="1" t="str">
        <f t="shared" si="54"/>
        <v>1116114222E7</v>
      </c>
      <c r="B1758" s="1" t="s">
        <v>448</v>
      </c>
      <c r="C1758" s="1" t="s">
        <v>29</v>
      </c>
      <c r="D1758" s="1" t="s">
        <v>30</v>
      </c>
      <c r="E1758" s="1" t="s">
        <v>401</v>
      </c>
      <c r="F1758" s="1" t="s">
        <v>8059</v>
      </c>
      <c r="G1758" s="1" t="s">
        <v>8060</v>
      </c>
      <c r="H1758" s="1" t="s">
        <v>1183</v>
      </c>
      <c r="I1758" s="1" t="s">
        <v>8061</v>
      </c>
      <c r="J1758" s="1" t="s">
        <v>8128</v>
      </c>
      <c r="K1758" s="1" t="s">
        <v>32</v>
      </c>
      <c r="L1758" s="1" t="s">
        <v>32</v>
      </c>
      <c r="M1758" s="1" t="s">
        <v>45</v>
      </c>
      <c r="N1758" s="1" t="s">
        <v>46</v>
      </c>
      <c r="O1758" s="1" t="s">
        <v>56</v>
      </c>
      <c r="P1758" s="1" t="s">
        <v>935</v>
      </c>
      <c r="Q1758" s="1" t="s">
        <v>255</v>
      </c>
      <c r="R1758" s="1" t="s">
        <v>8129</v>
      </c>
      <c r="S1758" s="1" t="str">
        <f t="shared" si="55"/>
        <v>PERALTA VASQUEZ, MANUEL EDGAR</v>
      </c>
      <c r="T1758" s="1" t="s">
        <v>69</v>
      </c>
      <c r="U1758" s="1" t="s">
        <v>51</v>
      </c>
      <c r="V1758" s="1" t="s">
        <v>52</v>
      </c>
      <c r="W1758" s="1" t="s">
        <v>8130</v>
      </c>
      <c r="X1758" s="3">
        <v>25569</v>
      </c>
      <c r="Y1758" s="1" t="s">
        <v>8131</v>
      </c>
      <c r="AB1758" s="1" t="s">
        <v>41</v>
      </c>
      <c r="AC1758" s="1" t="s">
        <v>42</v>
      </c>
      <c r="AD1758" s="1" t="s">
        <v>43</v>
      </c>
    </row>
    <row r="1759" spans="1:30" x14ac:dyDescent="0.2">
      <c r="A1759" s="1" t="str">
        <f t="shared" si="54"/>
        <v>1116114222E8</v>
      </c>
      <c r="B1759" s="1" t="s">
        <v>448</v>
      </c>
      <c r="C1759" s="1" t="s">
        <v>29</v>
      </c>
      <c r="D1759" s="1" t="s">
        <v>30</v>
      </c>
      <c r="E1759" s="1" t="s">
        <v>401</v>
      </c>
      <c r="F1759" s="1" t="s">
        <v>8059</v>
      </c>
      <c r="G1759" s="1" t="s">
        <v>8060</v>
      </c>
      <c r="H1759" s="1" t="s">
        <v>1183</v>
      </c>
      <c r="I1759" s="1" t="s">
        <v>8061</v>
      </c>
      <c r="J1759" s="1" t="s">
        <v>8132</v>
      </c>
      <c r="K1759" s="1" t="s">
        <v>32</v>
      </c>
      <c r="L1759" s="1" t="s">
        <v>32</v>
      </c>
      <c r="M1759" s="1" t="s">
        <v>45</v>
      </c>
      <c r="N1759" s="1" t="s">
        <v>46</v>
      </c>
      <c r="O1759" s="1" t="s">
        <v>8133</v>
      </c>
      <c r="P1759" s="1" t="s">
        <v>272</v>
      </c>
      <c r="Q1759" s="1" t="s">
        <v>110</v>
      </c>
      <c r="R1759" s="1" t="s">
        <v>8134</v>
      </c>
      <c r="S1759" s="1" t="str">
        <f t="shared" si="55"/>
        <v>SALAS PILCO, BORIS KAREL</v>
      </c>
      <c r="T1759" s="1" t="s">
        <v>63</v>
      </c>
      <c r="U1759" s="1" t="s">
        <v>51</v>
      </c>
      <c r="V1759" s="1" t="s">
        <v>52</v>
      </c>
      <c r="W1759" s="1" t="s">
        <v>8135</v>
      </c>
      <c r="X1759" s="3">
        <v>26521</v>
      </c>
      <c r="Y1759" s="1" t="s">
        <v>8136</v>
      </c>
      <c r="Z1759" s="3">
        <v>42430</v>
      </c>
      <c r="AB1759" s="1" t="s">
        <v>41</v>
      </c>
      <c r="AC1759" s="1" t="s">
        <v>42</v>
      </c>
      <c r="AD1759" s="1" t="s">
        <v>43</v>
      </c>
    </row>
    <row r="1760" spans="1:30" x14ac:dyDescent="0.2">
      <c r="A1760" s="1" t="str">
        <f t="shared" si="54"/>
        <v>1116114232E4</v>
      </c>
      <c r="B1760" s="1" t="s">
        <v>448</v>
      </c>
      <c r="C1760" s="1" t="s">
        <v>29</v>
      </c>
      <c r="D1760" s="1" t="s">
        <v>30</v>
      </c>
      <c r="E1760" s="1" t="s">
        <v>401</v>
      </c>
      <c r="F1760" s="1" t="s">
        <v>8059</v>
      </c>
      <c r="G1760" s="1" t="s">
        <v>8060</v>
      </c>
      <c r="H1760" s="1" t="s">
        <v>1183</v>
      </c>
      <c r="I1760" s="1" t="s">
        <v>8061</v>
      </c>
      <c r="J1760" s="1" t="s">
        <v>8137</v>
      </c>
      <c r="K1760" s="1" t="s">
        <v>32</v>
      </c>
      <c r="L1760" s="1" t="s">
        <v>32</v>
      </c>
      <c r="M1760" s="1" t="s">
        <v>45</v>
      </c>
      <c r="N1760" s="1" t="s">
        <v>46</v>
      </c>
      <c r="O1760" s="1" t="s">
        <v>6401</v>
      </c>
      <c r="P1760" s="1" t="s">
        <v>3821</v>
      </c>
      <c r="Q1760" s="1" t="s">
        <v>507</v>
      </c>
      <c r="R1760" s="1" t="s">
        <v>5308</v>
      </c>
      <c r="S1760" s="1" t="str">
        <f t="shared" si="55"/>
        <v>PASACA PAMPA, REBECA</v>
      </c>
      <c r="T1760" s="1" t="s">
        <v>69</v>
      </c>
      <c r="U1760" s="1" t="s">
        <v>51</v>
      </c>
      <c r="V1760" s="1" t="s">
        <v>52</v>
      </c>
      <c r="W1760" s="1" t="s">
        <v>8138</v>
      </c>
      <c r="X1760" s="3">
        <v>21540</v>
      </c>
      <c r="Y1760" s="1" t="s">
        <v>8139</v>
      </c>
      <c r="AB1760" s="1" t="s">
        <v>41</v>
      </c>
      <c r="AC1760" s="1" t="s">
        <v>42</v>
      </c>
      <c r="AD1760" s="1" t="s">
        <v>43</v>
      </c>
    </row>
    <row r="1761" spans="1:30" x14ac:dyDescent="0.2">
      <c r="A1761" s="1" t="str">
        <f t="shared" si="54"/>
        <v>1116114232E5</v>
      </c>
      <c r="B1761" s="1" t="s">
        <v>448</v>
      </c>
      <c r="C1761" s="1" t="s">
        <v>29</v>
      </c>
      <c r="D1761" s="1" t="s">
        <v>30</v>
      </c>
      <c r="E1761" s="1" t="s">
        <v>401</v>
      </c>
      <c r="F1761" s="1" t="s">
        <v>8059</v>
      </c>
      <c r="G1761" s="1" t="s">
        <v>8060</v>
      </c>
      <c r="H1761" s="1" t="s">
        <v>1183</v>
      </c>
      <c r="I1761" s="1" t="s">
        <v>8061</v>
      </c>
      <c r="J1761" s="1" t="s">
        <v>8140</v>
      </c>
      <c r="K1761" s="1" t="s">
        <v>32</v>
      </c>
      <c r="L1761" s="1" t="s">
        <v>32</v>
      </c>
      <c r="M1761" s="1" t="s">
        <v>45</v>
      </c>
      <c r="N1761" s="1" t="s">
        <v>66</v>
      </c>
      <c r="O1761" s="1" t="s">
        <v>8141</v>
      </c>
      <c r="P1761" s="1" t="s">
        <v>241</v>
      </c>
      <c r="Q1761" s="1" t="s">
        <v>358</v>
      </c>
      <c r="R1761" s="1" t="s">
        <v>8121</v>
      </c>
      <c r="S1761" s="1" t="str">
        <f t="shared" si="55"/>
        <v>ARCE COAQUIRA, ELIANA LISBETH</v>
      </c>
      <c r="T1761" s="1" t="s">
        <v>69</v>
      </c>
      <c r="U1761" s="1" t="s">
        <v>860</v>
      </c>
      <c r="V1761" s="1" t="s">
        <v>52</v>
      </c>
      <c r="W1761" s="1" t="s">
        <v>8122</v>
      </c>
      <c r="X1761" s="3">
        <v>28180</v>
      </c>
      <c r="Y1761" s="1" t="s">
        <v>8123</v>
      </c>
      <c r="Z1761" s="3">
        <v>42991</v>
      </c>
      <c r="AA1761" s="3">
        <v>43100</v>
      </c>
      <c r="AB1761" s="1" t="s">
        <v>324</v>
      </c>
      <c r="AC1761" s="1" t="s">
        <v>71</v>
      </c>
      <c r="AD1761" s="1" t="s">
        <v>43</v>
      </c>
    </row>
    <row r="1762" spans="1:30" x14ac:dyDescent="0.2">
      <c r="A1762" s="1" t="str">
        <f t="shared" si="54"/>
        <v>1116114232E5</v>
      </c>
      <c r="B1762" s="1" t="s">
        <v>448</v>
      </c>
      <c r="C1762" s="1" t="s">
        <v>29</v>
      </c>
      <c r="D1762" s="1" t="s">
        <v>30</v>
      </c>
      <c r="E1762" s="1" t="s">
        <v>401</v>
      </c>
      <c r="F1762" s="1" t="s">
        <v>8059</v>
      </c>
      <c r="G1762" s="1" t="s">
        <v>8060</v>
      </c>
      <c r="H1762" s="1" t="s">
        <v>1183</v>
      </c>
      <c r="I1762" s="1" t="s">
        <v>8061</v>
      </c>
      <c r="J1762" s="1" t="s">
        <v>8140</v>
      </c>
      <c r="K1762" s="1" t="s">
        <v>32</v>
      </c>
      <c r="L1762" s="1" t="s">
        <v>32</v>
      </c>
      <c r="M1762" s="1" t="s">
        <v>3878</v>
      </c>
      <c r="N1762" s="1" t="s">
        <v>46</v>
      </c>
      <c r="O1762" s="1" t="s">
        <v>122</v>
      </c>
      <c r="P1762" s="1" t="s">
        <v>82</v>
      </c>
      <c r="Q1762" s="1" t="s">
        <v>82</v>
      </c>
      <c r="R1762" s="1" t="s">
        <v>8142</v>
      </c>
      <c r="S1762" s="1" t="str">
        <f t="shared" si="55"/>
        <v>QUISPE QUISPE, FLORENCIO PEDRO</v>
      </c>
      <c r="T1762" s="1" t="s">
        <v>55</v>
      </c>
      <c r="U1762" s="1" t="s">
        <v>51</v>
      </c>
      <c r="V1762" s="1" t="s">
        <v>3881</v>
      </c>
      <c r="W1762" s="1" t="s">
        <v>8143</v>
      </c>
      <c r="X1762" s="3">
        <v>24957</v>
      </c>
      <c r="Y1762" s="1" t="s">
        <v>8144</v>
      </c>
      <c r="Z1762" s="3">
        <v>42795</v>
      </c>
      <c r="AA1762" s="3">
        <v>43100</v>
      </c>
      <c r="AB1762" s="1" t="s">
        <v>41</v>
      </c>
      <c r="AC1762" s="1" t="s">
        <v>42</v>
      </c>
      <c r="AD1762" s="1" t="s">
        <v>43</v>
      </c>
    </row>
    <row r="1763" spans="1:30" x14ac:dyDescent="0.2">
      <c r="A1763" s="1" t="str">
        <f t="shared" si="54"/>
        <v>921471216912</v>
      </c>
      <c r="B1763" s="1" t="s">
        <v>448</v>
      </c>
      <c r="C1763" s="1" t="s">
        <v>29</v>
      </c>
      <c r="D1763" s="1" t="s">
        <v>30</v>
      </c>
      <c r="E1763" s="1" t="s">
        <v>401</v>
      </c>
      <c r="F1763" s="1" t="s">
        <v>8059</v>
      </c>
      <c r="G1763" s="1" t="s">
        <v>8060</v>
      </c>
      <c r="H1763" s="1" t="s">
        <v>1183</v>
      </c>
      <c r="I1763" s="1" t="s">
        <v>8061</v>
      </c>
      <c r="J1763" s="1" t="s">
        <v>8145</v>
      </c>
      <c r="K1763" s="1" t="s">
        <v>32</v>
      </c>
      <c r="L1763" s="1" t="s">
        <v>32</v>
      </c>
      <c r="M1763" s="1" t="s">
        <v>45</v>
      </c>
      <c r="N1763" s="1" t="s">
        <v>46</v>
      </c>
      <c r="O1763" s="1" t="s">
        <v>128</v>
      </c>
      <c r="P1763" s="1" t="s">
        <v>81</v>
      </c>
      <c r="Q1763" s="1" t="s">
        <v>79</v>
      </c>
      <c r="R1763" s="1" t="s">
        <v>977</v>
      </c>
      <c r="S1763" s="1" t="str">
        <f t="shared" si="55"/>
        <v>HUANCA GUERRA, MARCO ANTONIO</v>
      </c>
      <c r="T1763" s="1" t="s">
        <v>69</v>
      </c>
      <c r="U1763" s="1" t="s">
        <v>51</v>
      </c>
      <c r="V1763" s="1" t="s">
        <v>52</v>
      </c>
      <c r="W1763" s="1" t="s">
        <v>8146</v>
      </c>
      <c r="X1763" s="3">
        <v>27372</v>
      </c>
      <c r="Y1763" s="1" t="s">
        <v>8147</v>
      </c>
      <c r="AB1763" s="1" t="s">
        <v>41</v>
      </c>
      <c r="AC1763" s="1" t="s">
        <v>42</v>
      </c>
      <c r="AD1763" s="1" t="s">
        <v>43</v>
      </c>
    </row>
    <row r="1764" spans="1:30" x14ac:dyDescent="0.2">
      <c r="A1764" s="1" t="str">
        <f t="shared" si="54"/>
        <v>CD1E32303013</v>
      </c>
      <c r="B1764" s="1" t="s">
        <v>448</v>
      </c>
      <c r="C1764" s="1" t="s">
        <v>29</v>
      </c>
      <c r="D1764" s="1" t="s">
        <v>30</v>
      </c>
      <c r="E1764" s="1" t="s">
        <v>401</v>
      </c>
      <c r="F1764" s="1" t="s">
        <v>8059</v>
      </c>
      <c r="G1764" s="1" t="s">
        <v>8060</v>
      </c>
      <c r="H1764" s="1" t="s">
        <v>1183</v>
      </c>
      <c r="I1764" s="1" t="s">
        <v>8061</v>
      </c>
      <c r="J1764" s="1" t="s">
        <v>8148</v>
      </c>
      <c r="K1764" s="1" t="s">
        <v>32</v>
      </c>
      <c r="L1764" s="1" t="s">
        <v>32</v>
      </c>
      <c r="M1764" s="1" t="s">
        <v>45</v>
      </c>
      <c r="N1764" s="1" t="s">
        <v>66</v>
      </c>
      <c r="O1764" s="1" t="s">
        <v>2995</v>
      </c>
      <c r="P1764" s="1" t="s">
        <v>114</v>
      </c>
      <c r="Q1764" s="1" t="s">
        <v>203</v>
      </c>
      <c r="R1764" s="1" t="s">
        <v>296</v>
      </c>
      <c r="S1764" s="1" t="str">
        <f t="shared" si="55"/>
        <v>MAMANI APAZA, SOFIA</v>
      </c>
      <c r="T1764" s="1" t="s">
        <v>69</v>
      </c>
      <c r="U1764" s="1" t="s">
        <v>948</v>
      </c>
      <c r="V1764" s="1" t="s">
        <v>52</v>
      </c>
      <c r="W1764" s="1" t="s">
        <v>8149</v>
      </c>
      <c r="X1764" s="3">
        <v>28763</v>
      </c>
      <c r="Y1764" s="1" t="s">
        <v>8150</v>
      </c>
      <c r="Z1764" s="3">
        <v>42795</v>
      </c>
      <c r="AA1764" s="3">
        <v>43100</v>
      </c>
      <c r="AB1764" s="1" t="s">
        <v>3000</v>
      </c>
      <c r="AC1764" s="1" t="s">
        <v>71</v>
      </c>
      <c r="AD1764" s="1" t="s">
        <v>43</v>
      </c>
    </row>
    <row r="1765" spans="1:30" x14ac:dyDescent="0.2">
      <c r="A1765" s="1" t="str">
        <f t="shared" si="54"/>
        <v>CD1E33303013</v>
      </c>
      <c r="B1765" s="1" t="s">
        <v>448</v>
      </c>
      <c r="C1765" s="1" t="s">
        <v>29</v>
      </c>
      <c r="D1765" s="1" t="s">
        <v>30</v>
      </c>
      <c r="E1765" s="1" t="s">
        <v>401</v>
      </c>
      <c r="F1765" s="1" t="s">
        <v>8059</v>
      </c>
      <c r="G1765" s="1" t="s">
        <v>8060</v>
      </c>
      <c r="H1765" s="1" t="s">
        <v>1183</v>
      </c>
      <c r="I1765" s="1" t="s">
        <v>8061</v>
      </c>
      <c r="J1765" s="1" t="s">
        <v>8151</v>
      </c>
      <c r="K1765" s="1" t="s">
        <v>32</v>
      </c>
      <c r="L1765" s="1" t="s">
        <v>32</v>
      </c>
      <c r="M1765" s="1" t="s">
        <v>45</v>
      </c>
      <c r="N1765" s="1" t="s">
        <v>66</v>
      </c>
      <c r="O1765" s="1" t="s">
        <v>2995</v>
      </c>
      <c r="P1765" s="1" t="s">
        <v>216</v>
      </c>
      <c r="Q1765" s="1" t="s">
        <v>582</v>
      </c>
      <c r="R1765" s="1" t="s">
        <v>8152</v>
      </c>
      <c r="S1765" s="1" t="str">
        <f t="shared" si="55"/>
        <v>CASTRO ZAPANA, YURICO YULIANA</v>
      </c>
      <c r="T1765" s="1" t="s">
        <v>69</v>
      </c>
      <c r="U1765" s="1" t="s">
        <v>8153</v>
      </c>
      <c r="V1765" s="1" t="s">
        <v>52</v>
      </c>
      <c r="W1765" s="1" t="s">
        <v>8154</v>
      </c>
      <c r="X1765" s="3">
        <v>30987</v>
      </c>
      <c r="Y1765" s="1" t="s">
        <v>8155</v>
      </c>
      <c r="Z1765" s="3">
        <v>42795</v>
      </c>
      <c r="AA1765" s="3">
        <v>43100</v>
      </c>
      <c r="AB1765" s="1" t="s">
        <v>3000</v>
      </c>
      <c r="AC1765" s="1" t="s">
        <v>71</v>
      </c>
      <c r="AD1765" s="1" t="s">
        <v>43</v>
      </c>
    </row>
    <row r="1766" spans="1:30" x14ac:dyDescent="0.2">
      <c r="A1766" s="1" t="str">
        <f t="shared" si="54"/>
        <v>CD1E34303013</v>
      </c>
      <c r="B1766" s="1" t="s">
        <v>448</v>
      </c>
      <c r="C1766" s="1" t="s">
        <v>29</v>
      </c>
      <c r="D1766" s="1" t="s">
        <v>30</v>
      </c>
      <c r="E1766" s="1" t="s">
        <v>401</v>
      </c>
      <c r="F1766" s="1" t="s">
        <v>8059</v>
      </c>
      <c r="G1766" s="1" t="s">
        <v>8060</v>
      </c>
      <c r="H1766" s="1" t="s">
        <v>1183</v>
      </c>
      <c r="I1766" s="1" t="s">
        <v>8061</v>
      </c>
      <c r="J1766" s="1" t="s">
        <v>8156</v>
      </c>
      <c r="K1766" s="1" t="s">
        <v>32</v>
      </c>
      <c r="L1766" s="1" t="s">
        <v>32</v>
      </c>
      <c r="M1766" s="1" t="s">
        <v>45</v>
      </c>
      <c r="N1766" s="1" t="s">
        <v>66</v>
      </c>
      <c r="O1766" s="1" t="s">
        <v>2995</v>
      </c>
      <c r="P1766" s="1" t="s">
        <v>490</v>
      </c>
      <c r="Q1766" s="1" t="s">
        <v>168</v>
      </c>
      <c r="R1766" s="1" t="s">
        <v>8157</v>
      </c>
      <c r="S1766" s="1" t="str">
        <f t="shared" si="55"/>
        <v>CHURAYRA CHURA, OLEGARIO HUBERT</v>
      </c>
      <c r="T1766" s="1" t="s">
        <v>69</v>
      </c>
      <c r="U1766" s="1" t="s">
        <v>8153</v>
      </c>
      <c r="V1766" s="1" t="s">
        <v>52</v>
      </c>
      <c r="W1766" s="1" t="s">
        <v>8158</v>
      </c>
      <c r="X1766" s="3">
        <v>31048</v>
      </c>
      <c r="Y1766" s="1" t="s">
        <v>8159</v>
      </c>
      <c r="Z1766" s="3">
        <v>42795</v>
      </c>
      <c r="AA1766" s="3">
        <v>43100</v>
      </c>
      <c r="AB1766" s="1" t="s">
        <v>3000</v>
      </c>
      <c r="AC1766" s="1" t="s">
        <v>71</v>
      </c>
      <c r="AD1766" s="1" t="s">
        <v>43</v>
      </c>
    </row>
    <row r="1767" spans="1:30" x14ac:dyDescent="0.2">
      <c r="A1767" s="1" t="str">
        <f t="shared" si="54"/>
        <v>CD1E35303013</v>
      </c>
      <c r="B1767" s="1" t="s">
        <v>448</v>
      </c>
      <c r="C1767" s="1" t="s">
        <v>29</v>
      </c>
      <c r="D1767" s="1" t="s">
        <v>30</v>
      </c>
      <c r="E1767" s="1" t="s">
        <v>401</v>
      </c>
      <c r="F1767" s="1" t="s">
        <v>8059</v>
      </c>
      <c r="G1767" s="1" t="s">
        <v>8060</v>
      </c>
      <c r="H1767" s="1" t="s">
        <v>1183</v>
      </c>
      <c r="I1767" s="1" t="s">
        <v>8061</v>
      </c>
      <c r="J1767" s="1" t="s">
        <v>8160</v>
      </c>
      <c r="K1767" s="1" t="s">
        <v>32</v>
      </c>
      <c r="L1767" s="1" t="s">
        <v>32</v>
      </c>
      <c r="M1767" s="1" t="s">
        <v>45</v>
      </c>
      <c r="N1767" s="1" t="s">
        <v>66</v>
      </c>
      <c r="O1767" s="1" t="s">
        <v>2995</v>
      </c>
      <c r="P1767" s="1" t="s">
        <v>82</v>
      </c>
      <c r="Q1767" s="1" t="s">
        <v>143</v>
      </c>
      <c r="R1767" s="1" t="s">
        <v>2435</v>
      </c>
      <c r="S1767" s="1" t="str">
        <f t="shared" si="55"/>
        <v>QUISPE COILA, FREDDY</v>
      </c>
      <c r="T1767" s="1" t="s">
        <v>69</v>
      </c>
      <c r="U1767" s="1" t="s">
        <v>8153</v>
      </c>
      <c r="V1767" s="1" t="s">
        <v>52</v>
      </c>
      <c r="W1767" s="1" t="s">
        <v>8161</v>
      </c>
      <c r="X1767" s="3">
        <v>28330</v>
      </c>
      <c r="Y1767" s="1" t="s">
        <v>8162</v>
      </c>
      <c r="Z1767" s="3">
        <v>42795</v>
      </c>
      <c r="AA1767" s="3">
        <v>43100</v>
      </c>
      <c r="AB1767" s="1" t="s">
        <v>3000</v>
      </c>
      <c r="AC1767" s="1" t="s">
        <v>71</v>
      </c>
      <c r="AD1767" s="1" t="s">
        <v>43</v>
      </c>
    </row>
    <row r="1768" spans="1:30" x14ac:dyDescent="0.2">
      <c r="A1768" s="1" t="str">
        <f t="shared" si="54"/>
        <v>CD1E36303013</v>
      </c>
      <c r="B1768" s="1" t="s">
        <v>448</v>
      </c>
      <c r="C1768" s="1" t="s">
        <v>29</v>
      </c>
      <c r="D1768" s="1" t="s">
        <v>30</v>
      </c>
      <c r="E1768" s="1" t="s">
        <v>401</v>
      </c>
      <c r="F1768" s="1" t="s">
        <v>8059</v>
      </c>
      <c r="G1768" s="1" t="s">
        <v>8060</v>
      </c>
      <c r="H1768" s="1" t="s">
        <v>1183</v>
      </c>
      <c r="I1768" s="1" t="s">
        <v>8061</v>
      </c>
      <c r="J1768" s="1" t="s">
        <v>8163</v>
      </c>
      <c r="K1768" s="1" t="s">
        <v>32</v>
      </c>
      <c r="L1768" s="1" t="s">
        <v>32</v>
      </c>
      <c r="M1768" s="1" t="s">
        <v>45</v>
      </c>
      <c r="N1768" s="1" t="s">
        <v>66</v>
      </c>
      <c r="O1768" s="1" t="s">
        <v>2995</v>
      </c>
      <c r="P1768" s="1" t="s">
        <v>233</v>
      </c>
      <c r="Q1768" s="1" t="s">
        <v>259</v>
      </c>
      <c r="R1768" s="1" t="s">
        <v>1167</v>
      </c>
      <c r="S1768" s="1" t="str">
        <f t="shared" si="55"/>
        <v>CASTILLO BARRIGA, MARCELA</v>
      </c>
      <c r="T1768" s="1" t="s">
        <v>69</v>
      </c>
      <c r="U1768" s="1" t="s">
        <v>3969</v>
      </c>
      <c r="V1768" s="1" t="s">
        <v>52</v>
      </c>
      <c r="W1768" s="1" t="s">
        <v>8164</v>
      </c>
      <c r="X1768" s="3">
        <v>25664</v>
      </c>
      <c r="Y1768" s="1" t="s">
        <v>8165</v>
      </c>
      <c r="Z1768" s="3">
        <v>42795</v>
      </c>
      <c r="AA1768" s="3">
        <v>43100</v>
      </c>
      <c r="AB1768" s="1" t="s">
        <v>3000</v>
      </c>
      <c r="AC1768" s="1" t="s">
        <v>71</v>
      </c>
      <c r="AD1768" s="1" t="s">
        <v>43</v>
      </c>
    </row>
    <row r="1769" spans="1:30" x14ac:dyDescent="0.2">
      <c r="A1769" s="1" t="str">
        <f t="shared" si="54"/>
        <v>CD1E37303013</v>
      </c>
      <c r="B1769" s="1" t="s">
        <v>448</v>
      </c>
      <c r="C1769" s="1" t="s">
        <v>29</v>
      </c>
      <c r="D1769" s="1" t="s">
        <v>30</v>
      </c>
      <c r="E1769" s="1" t="s">
        <v>401</v>
      </c>
      <c r="F1769" s="1" t="s">
        <v>8059</v>
      </c>
      <c r="G1769" s="1" t="s">
        <v>8060</v>
      </c>
      <c r="H1769" s="1" t="s">
        <v>1183</v>
      </c>
      <c r="I1769" s="1" t="s">
        <v>8061</v>
      </c>
      <c r="J1769" s="1" t="s">
        <v>8166</v>
      </c>
      <c r="K1769" s="1" t="s">
        <v>32</v>
      </c>
      <c r="L1769" s="1" t="s">
        <v>32</v>
      </c>
      <c r="M1769" s="1" t="s">
        <v>45</v>
      </c>
      <c r="N1769" s="1" t="s">
        <v>66</v>
      </c>
      <c r="O1769" s="1" t="s">
        <v>2995</v>
      </c>
      <c r="P1769" s="1" t="s">
        <v>203</v>
      </c>
      <c r="Q1769" s="1" t="s">
        <v>473</v>
      </c>
      <c r="R1769" s="1" t="s">
        <v>8167</v>
      </c>
      <c r="S1769" s="1" t="str">
        <f t="shared" si="55"/>
        <v>APAZA CABRERA, JOHN CARLOS</v>
      </c>
      <c r="T1769" s="1" t="s">
        <v>69</v>
      </c>
      <c r="U1769" s="1" t="s">
        <v>8153</v>
      </c>
      <c r="V1769" s="1" t="s">
        <v>52</v>
      </c>
      <c r="W1769" s="1" t="s">
        <v>8168</v>
      </c>
      <c r="X1769" s="3">
        <v>28198</v>
      </c>
      <c r="Y1769" s="1" t="s">
        <v>8169</v>
      </c>
      <c r="Z1769" s="3">
        <v>43014</v>
      </c>
      <c r="AA1769" s="3">
        <v>43100</v>
      </c>
      <c r="AB1769" s="1" t="s">
        <v>3000</v>
      </c>
      <c r="AC1769" s="1" t="s">
        <v>71</v>
      </c>
      <c r="AD1769" s="1" t="s">
        <v>43</v>
      </c>
    </row>
    <row r="1770" spans="1:30" x14ac:dyDescent="0.2">
      <c r="A1770" s="1" t="str">
        <f t="shared" si="54"/>
        <v>1116114222E9</v>
      </c>
      <c r="B1770" s="1" t="s">
        <v>448</v>
      </c>
      <c r="C1770" s="1" t="s">
        <v>29</v>
      </c>
      <c r="D1770" s="1" t="s">
        <v>30</v>
      </c>
      <c r="E1770" s="1" t="s">
        <v>401</v>
      </c>
      <c r="F1770" s="1" t="s">
        <v>8059</v>
      </c>
      <c r="G1770" s="1" t="s">
        <v>8060</v>
      </c>
      <c r="H1770" s="1" t="s">
        <v>1183</v>
      </c>
      <c r="I1770" s="1" t="s">
        <v>8061</v>
      </c>
      <c r="J1770" s="1" t="s">
        <v>8170</v>
      </c>
      <c r="K1770" s="1" t="s">
        <v>32</v>
      </c>
      <c r="L1770" s="1" t="s">
        <v>84</v>
      </c>
      <c r="M1770" s="1" t="s">
        <v>84</v>
      </c>
      <c r="N1770" s="1" t="s">
        <v>66</v>
      </c>
      <c r="O1770" s="1" t="s">
        <v>8171</v>
      </c>
      <c r="P1770" s="1" t="s">
        <v>246</v>
      </c>
      <c r="Q1770" s="1" t="s">
        <v>82</v>
      </c>
      <c r="R1770" s="1" t="s">
        <v>604</v>
      </c>
      <c r="S1770" s="1" t="str">
        <f t="shared" si="55"/>
        <v>CALIZAYA QUISPE, CONCEPCION</v>
      </c>
      <c r="T1770" s="1" t="s">
        <v>44</v>
      </c>
      <c r="U1770" s="1" t="s">
        <v>51</v>
      </c>
      <c r="V1770" s="1" t="s">
        <v>52</v>
      </c>
      <c r="W1770" s="1" t="s">
        <v>8172</v>
      </c>
      <c r="X1770" s="3">
        <v>27006</v>
      </c>
      <c r="Y1770" s="1" t="s">
        <v>8173</v>
      </c>
      <c r="Z1770" s="3">
        <v>42795</v>
      </c>
      <c r="AA1770" s="3">
        <v>43100</v>
      </c>
      <c r="AB1770" s="1" t="s">
        <v>41</v>
      </c>
      <c r="AC1770" s="1" t="s">
        <v>87</v>
      </c>
      <c r="AD1770" s="1" t="s">
        <v>43</v>
      </c>
    </row>
    <row r="1771" spans="1:30" x14ac:dyDescent="0.2">
      <c r="A1771" s="1" t="str">
        <f t="shared" si="54"/>
        <v>1116114232E3</v>
      </c>
      <c r="B1771" s="1" t="s">
        <v>448</v>
      </c>
      <c r="C1771" s="1" t="s">
        <v>29</v>
      </c>
      <c r="D1771" s="1" t="s">
        <v>30</v>
      </c>
      <c r="E1771" s="1" t="s">
        <v>401</v>
      </c>
      <c r="F1771" s="1" t="s">
        <v>8059</v>
      </c>
      <c r="G1771" s="1" t="s">
        <v>8060</v>
      </c>
      <c r="H1771" s="1" t="s">
        <v>1183</v>
      </c>
      <c r="I1771" s="1" t="s">
        <v>8061</v>
      </c>
      <c r="J1771" s="1" t="s">
        <v>8174</v>
      </c>
      <c r="K1771" s="1" t="s">
        <v>97</v>
      </c>
      <c r="L1771" s="1" t="s">
        <v>788</v>
      </c>
      <c r="M1771" s="1" t="s">
        <v>896</v>
      </c>
      <c r="N1771" s="1" t="s">
        <v>46</v>
      </c>
      <c r="O1771" s="1" t="s">
        <v>8175</v>
      </c>
      <c r="P1771" s="1" t="s">
        <v>542</v>
      </c>
      <c r="Q1771" s="1" t="s">
        <v>868</v>
      </c>
      <c r="R1771" s="1" t="s">
        <v>616</v>
      </c>
      <c r="S1771" s="1" t="str">
        <f t="shared" si="55"/>
        <v>HOLGUIN SANCHO, ALEJANDRINA</v>
      </c>
      <c r="T1771" s="1" t="s">
        <v>202</v>
      </c>
      <c r="U1771" s="1" t="s">
        <v>39</v>
      </c>
      <c r="V1771" s="1" t="s">
        <v>52</v>
      </c>
      <c r="W1771" s="1" t="s">
        <v>8176</v>
      </c>
      <c r="X1771" s="3">
        <v>21387</v>
      </c>
      <c r="Y1771" s="1" t="s">
        <v>8177</v>
      </c>
      <c r="Z1771" s="3">
        <v>42558</v>
      </c>
      <c r="AB1771" s="1" t="s">
        <v>41</v>
      </c>
      <c r="AC1771" s="1" t="s">
        <v>102</v>
      </c>
      <c r="AD1771" s="1" t="s">
        <v>43</v>
      </c>
    </row>
    <row r="1772" spans="1:30" x14ac:dyDescent="0.2">
      <c r="A1772" s="1" t="str">
        <f t="shared" si="54"/>
        <v>1116114222E2</v>
      </c>
      <c r="B1772" s="1" t="s">
        <v>448</v>
      </c>
      <c r="C1772" s="1" t="s">
        <v>29</v>
      </c>
      <c r="D1772" s="1" t="s">
        <v>30</v>
      </c>
      <c r="E1772" s="1" t="s">
        <v>401</v>
      </c>
      <c r="F1772" s="1" t="s">
        <v>8059</v>
      </c>
      <c r="G1772" s="1" t="s">
        <v>8060</v>
      </c>
      <c r="H1772" s="1" t="s">
        <v>1183</v>
      </c>
      <c r="I1772" s="1" t="s">
        <v>8061</v>
      </c>
      <c r="J1772" s="1" t="s">
        <v>8178</v>
      </c>
      <c r="K1772" s="1" t="s">
        <v>97</v>
      </c>
      <c r="L1772" s="1" t="s">
        <v>98</v>
      </c>
      <c r="M1772" s="1" t="s">
        <v>396</v>
      </c>
      <c r="N1772" s="1" t="s">
        <v>46</v>
      </c>
      <c r="O1772" s="1" t="s">
        <v>8179</v>
      </c>
      <c r="P1772" s="1" t="s">
        <v>146</v>
      </c>
      <c r="Q1772" s="1" t="s">
        <v>954</v>
      </c>
      <c r="R1772" s="1" t="s">
        <v>8180</v>
      </c>
      <c r="S1772" s="1" t="str">
        <f t="shared" si="55"/>
        <v>GONZALES LARUTA, JUAN ALFREDO</v>
      </c>
      <c r="T1772" s="1" t="s">
        <v>482</v>
      </c>
      <c r="U1772" s="1" t="s">
        <v>39</v>
      </c>
      <c r="V1772" s="1" t="s">
        <v>52</v>
      </c>
      <c r="W1772" s="1" t="s">
        <v>8181</v>
      </c>
      <c r="X1772" s="3">
        <v>23551</v>
      </c>
      <c r="Y1772" s="1" t="s">
        <v>8182</v>
      </c>
      <c r="Z1772" s="3">
        <v>42736</v>
      </c>
      <c r="AB1772" s="1" t="s">
        <v>41</v>
      </c>
      <c r="AC1772" s="1" t="s">
        <v>102</v>
      </c>
      <c r="AD1772" s="1" t="s">
        <v>43</v>
      </c>
    </row>
    <row r="1773" spans="1:30" x14ac:dyDescent="0.2">
      <c r="A1773" s="1" t="str">
        <f t="shared" si="54"/>
        <v>1130114321E6</v>
      </c>
      <c r="B1773" s="1" t="s">
        <v>448</v>
      </c>
      <c r="C1773" s="1" t="s">
        <v>29</v>
      </c>
      <c r="D1773" s="1" t="s">
        <v>30</v>
      </c>
      <c r="E1773" s="1" t="s">
        <v>401</v>
      </c>
      <c r="F1773" s="1" t="s">
        <v>8059</v>
      </c>
      <c r="G1773" s="1" t="s">
        <v>8060</v>
      </c>
      <c r="H1773" s="1" t="s">
        <v>1183</v>
      </c>
      <c r="I1773" s="1" t="s">
        <v>8061</v>
      </c>
      <c r="J1773" s="1" t="s">
        <v>8183</v>
      </c>
      <c r="K1773" s="1" t="s">
        <v>97</v>
      </c>
      <c r="L1773" s="1" t="s">
        <v>98</v>
      </c>
      <c r="M1773" s="1" t="s">
        <v>396</v>
      </c>
      <c r="N1773" s="1" t="s">
        <v>46</v>
      </c>
      <c r="O1773" s="1" t="s">
        <v>8184</v>
      </c>
      <c r="P1773" s="1" t="s">
        <v>1489</v>
      </c>
      <c r="Q1773" s="1" t="s">
        <v>83</v>
      </c>
      <c r="R1773" s="1" t="s">
        <v>8185</v>
      </c>
      <c r="S1773" s="1" t="str">
        <f t="shared" si="55"/>
        <v>BELISARIO CONDORI, PRIMO FELICIANO</v>
      </c>
      <c r="T1773" s="1" t="s">
        <v>109</v>
      </c>
      <c r="U1773" s="1" t="s">
        <v>39</v>
      </c>
      <c r="V1773" s="1" t="s">
        <v>52</v>
      </c>
      <c r="W1773" s="1" t="s">
        <v>8186</v>
      </c>
      <c r="X1773" s="3">
        <v>23902</v>
      </c>
      <c r="Y1773" s="1" t="s">
        <v>8187</v>
      </c>
      <c r="AB1773" s="1" t="s">
        <v>41</v>
      </c>
      <c r="AC1773" s="1" t="s">
        <v>102</v>
      </c>
      <c r="AD1773" s="1" t="s">
        <v>43</v>
      </c>
    </row>
    <row r="1774" spans="1:30" x14ac:dyDescent="0.2">
      <c r="A1774" s="1" t="str">
        <f t="shared" si="54"/>
        <v>21C000113696</v>
      </c>
      <c r="B1774" s="1" t="s">
        <v>448</v>
      </c>
      <c r="C1774" s="1" t="s">
        <v>29</v>
      </c>
      <c r="D1774" s="1" t="s">
        <v>30</v>
      </c>
      <c r="E1774" s="1" t="s">
        <v>401</v>
      </c>
      <c r="F1774" s="1" t="s">
        <v>8059</v>
      </c>
      <c r="G1774" s="1" t="s">
        <v>8060</v>
      </c>
      <c r="H1774" s="1" t="s">
        <v>1183</v>
      </c>
      <c r="I1774" s="1" t="s">
        <v>8061</v>
      </c>
      <c r="J1774" s="1" t="s">
        <v>8188</v>
      </c>
      <c r="K1774" s="1" t="s">
        <v>846</v>
      </c>
      <c r="L1774" s="1" t="s">
        <v>3586</v>
      </c>
      <c r="M1774" s="1" t="s">
        <v>3587</v>
      </c>
      <c r="N1774" s="1" t="s">
        <v>66</v>
      </c>
      <c r="O1774" s="1" t="s">
        <v>847</v>
      </c>
      <c r="P1774" s="1" t="s">
        <v>232</v>
      </c>
      <c r="Q1774" s="1" t="s">
        <v>527</v>
      </c>
      <c r="R1774" s="1" t="s">
        <v>8189</v>
      </c>
      <c r="S1774" s="1" t="str">
        <f t="shared" si="55"/>
        <v>PARI BARREDA, MARLENE MARITZA</v>
      </c>
      <c r="T1774" s="1" t="s">
        <v>849</v>
      </c>
      <c r="U1774" s="1" t="s">
        <v>850</v>
      </c>
      <c r="V1774" s="1" t="s">
        <v>52</v>
      </c>
      <c r="W1774" s="1" t="s">
        <v>276</v>
      </c>
      <c r="X1774" s="3">
        <v>25763</v>
      </c>
      <c r="Y1774" s="1" t="s">
        <v>8190</v>
      </c>
      <c r="Z1774" s="3">
        <v>42736</v>
      </c>
      <c r="AA1774" s="3">
        <v>42855</v>
      </c>
      <c r="AB1774" s="1" t="s">
        <v>852</v>
      </c>
      <c r="AC1774" s="1" t="s">
        <v>853</v>
      </c>
      <c r="AD1774" s="1" t="s">
        <v>43</v>
      </c>
    </row>
    <row r="1775" spans="1:30" x14ac:dyDescent="0.2">
      <c r="A1775" s="1" t="str">
        <f t="shared" si="54"/>
        <v>21C000113719</v>
      </c>
      <c r="B1775" s="1" t="s">
        <v>448</v>
      </c>
      <c r="C1775" s="1" t="s">
        <v>29</v>
      </c>
      <c r="D1775" s="1" t="s">
        <v>30</v>
      </c>
      <c r="E1775" s="1" t="s">
        <v>401</v>
      </c>
      <c r="F1775" s="1" t="s">
        <v>8059</v>
      </c>
      <c r="G1775" s="1" t="s">
        <v>8060</v>
      </c>
      <c r="H1775" s="1" t="s">
        <v>1183</v>
      </c>
      <c r="I1775" s="1" t="s">
        <v>8061</v>
      </c>
      <c r="J1775" s="1" t="s">
        <v>8191</v>
      </c>
      <c r="K1775" s="1" t="s">
        <v>846</v>
      </c>
      <c r="L1775" s="1" t="s">
        <v>3586</v>
      </c>
      <c r="M1775" s="1" t="s">
        <v>3591</v>
      </c>
      <c r="N1775" s="1" t="s">
        <v>66</v>
      </c>
      <c r="O1775" s="1" t="s">
        <v>847</v>
      </c>
      <c r="P1775" s="1" t="s">
        <v>291</v>
      </c>
      <c r="Q1775" s="1" t="s">
        <v>8192</v>
      </c>
      <c r="R1775" s="1" t="s">
        <v>8193</v>
      </c>
      <c r="S1775" s="1" t="str">
        <f t="shared" si="55"/>
        <v>CUTIPA AJROTA, JUAN WILSON</v>
      </c>
      <c r="T1775" s="1" t="s">
        <v>849</v>
      </c>
      <c r="U1775" s="1" t="s">
        <v>850</v>
      </c>
      <c r="V1775" s="1" t="s">
        <v>52</v>
      </c>
      <c r="W1775" s="1" t="s">
        <v>276</v>
      </c>
      <c r="X1775" s="3">
        <v>32259</v>
      </c>
      <c r="Y1775" s="1" t="s">
        <v>8194</v>
      </c>
      <c r="Z1775" s="3">
        <v>42736</v>
      </c>
      <c r="AA1775" s="3">
        <v>42855</v>
      </c>
      <c r="AB1775" s="1" t="s">
        <v>852</v>
      </c>
      <c r="AC1775" s="1" t="s">
        <v>853</v>
      </c>
      <c r="AD1775" s="1" t="s">
        <v>43</v>
      </c>
    </row>
    <row r="1776" spans="1:30" x14ac:dyDescent="0.2">
      <c r="A1776" s="1" t="str">
        <f t="shared" si="54"/>
        <v>21C000113744</v>
      </c>
      <c r="B1776" s="1" t="s">
        <v>448</v>
      </c>
      <c r="C1776" s="1" t="s">
        <v>29</v>
      </c>
      <c r="D1776" s="1" t="s">
        <v>30</v>
      </c>
      <c r="E1776" s="1" t="s">
        <v>401</v>
      </c>
      <c r="F1776" s="1" t="s">
        <v>8059</v>
      </c>
      <c r="G1776" s="1" t="s">
        <v>8060</v>
      </c>
      <c r="H1776" s="1" t="s">
        <v>1183</v>
      </c>
      <c r="I1776" s="1" t="s">
        <v>8061</v>
      </c>
      <c r="J1776" s="1" t="s">
        <v>8195</v>
      </c>
      <c r="K1776" s="1" t="s">
        <v>846</v>
      </c>
      <c r="L1776" s="1" t="s">
        <v>3586</v>
      </c>
      <c r="M1776" s="1" t="s">
        <v>3600</v>
      </c>
      <c r="N1776" s="1" t="s">
        <v>66</v>
      </c>
      <c r="O1776" s="1" t="s">
        <v>847</v>
      </c>
      <c r="P1776" s="1" t="s">
        <v>8196</v>
      </c>
      <c r="Q1776" s="1" t="s">
        <v>82</v>
      </c>
      <c r="R1776" s="1" t="s">
        <v>76</v>
      </c>
      <c r="S1776" s="1" t="str">
        <f t="shared" si="55"/>
        <v>HUAYAPA QUISPE, SONIA</v>
      </c>
      <c r="T1776" s="1" t="s">
        <v>849</v>
      </c>
      <c r="U1776" s="1" t="s">
        <v>850</v>
      </c>
      <c r="V1776" s="1" t="s">
        <v>52</v>
      </c>
      <c r="W1776" s="1" t="s">
        <v>276</v>
      </c>
      <c r="X1776" s="3">
        <v>30438</v>
      </c>
      <c r="Y1776" s="1" t="s">
        <v>8197</v>
      </c>
      <c r="Z1776" s="3">
        <v>42736</v>
      </c>
      <c r="AA1776" s="3">
        <v>42855</v>
      </c>
      <c r="AB1776" s="1" t="s">
        <v>852</v>
      </c>
      <c r="AC1776" s="1" t="s">
        <v>853</v>
      </c>
      <c r="AD1776" s="1" t="s">
        <v>43</v>
      </c>
    </row>
    <row r="1777" spans="1:30" x14ac:dyDescent="0.2">
      <c r="A1777" s="1" t="str">
        <f t="shared" si="54"/>
        <v>21C000113767</v>
      </c>
      <c r="B1777" s="1" t="s">
        <v>448</v>
      </c>
      <c r="C1777" s="1" t="s">
        <v>29</v>
      </c>
      <c r="D1777" s="1" t="s">
        <v>30</v>
      </c>
      <c r="E1777" s="1" t="s">
        <v>401</v>
      </c>
      <c r="F1777" s="1" t="s">
        <v>8059</v>
      </c>
      <c r="G1777" s="1" t="s">
        <v>8060</v>
      </c>
      <c r="H1777" s="1" t="s">
        <v>1183</v>
      </c>
      <c r="I1777" s="1" t="s">
        <v>8061</v>
      </c>
      <c r="J1777" s="1" t="s">
        <v>8198</v>
      </c>
      <c r="K1777" s="1" t="s">
        <v>846</v>
      </c>
      <c r="L1777" s="1" t="s">
        <v>3586</v>
      </c>
      <c r="M1777" s="1" t="s">
        <v>5435</v>
      </c>
      <c r="N1777" s="1" t="s">
        <v>66</v>
      </c>
      <c r="O1777" s="1" t="s">
        <v>847</v>
      </c>
      <c r="P1777" s="1" t="s">
        <v>248</v>
      </c>
      <c r="Q1777" s="1" t="s">
        <v>358</v>
      </c>
      <c r="R1777" s="1" t="s">
        <v>230</v>
      </c>
      <c r="S1777" s="1" t="str">
        <f t="shared" si="55"/>
        <v>TICONA COAQUIRA, LUZ MARINA</v>
      </c>
      <c r="T1777" s="1" t="s">
        <v>849</v>
      </c>
      <c r="U1777" s="1" t="s">
        <v>850</v>
      </c>
      <c r="V1777" s="1" t="s">
        <v>52</v>
      </c>
      <c r="W1777" s="1" t="s">
        <v>276</v>
      </c>
      <c r="X1777" s="3">
        <v>30375</v>
      </c>
      <c r="Y1777" s="1" t="s">
        <v>2738</v>
      </c>
      <c r="Z1777" s="3">
        <v>42795</v>
      </c>
      <c r="AA1777" s="3">
        <v>42886</v>
      </c>
      <c r="AB1777" s="1" t="s">
        <v>852</v>
      </c>
      <c r="AC1777" s="1" t="s">
        <v>853</v>
      </c>
      <c r="AD1777" s="1" t="s">
        <v>43</v>
      </c>
    </row>
    <row r="1778" spans="1:30" x14ac:dyDescent="0.2">
      <c r="A1778" s="1" t="str">
        <f t="shared" si="54"/>
        <v>21C000113798</v>
      </c>
      <c r="B1778" s="1" t="s">
        <v>448</v>
      </c>
      <c r="C1778" s="1" t="s">
        <v>29</v>
      </c>
      <c r="D1778" s="1" t="s">
        <v>30</v>
      </c>
      <c r="E1778" s="1" t="s">
        <v>401</v>
      </c>
      <c r="F1778" s="1" t="s">
        <v>8059</v>
      </c>
      <c r="G1778" s="1" t="s">
        <v>8060</v>
      </c>
      <c r="H1778" s="1" t="s">
        <v>1183</v>
      </c>
      <c r="I1778" s="1" t="s">
        <v>8061</v>
      </c>
      <c r="J1778" s="1" t="s">
        <v>8199</v>
      </c>
      <c r="K1778" s="1" t="s">
        <v>846</v>
      </c>
      <c r="L1778" s="1" t="s">
        <v>3586</v>
      </c>
      <c r="M1778" s="1" t="s">
        <v>3607</v>
      </c>
      <c r="N1778" s="1" t="s">
        <v>66</v>
      </c>
      <c r="O1778" s="1" t="s">
        <v>847</v>
      </c>
      <c r="P1778" s="1" t="s">
        <v>403</v>
      </c>
      <c r="Q1778" s="1" t="s">
        <v>273</v>
      </c>
      <c r="R1778" s="1" t="s">
        <v>8200</v>
      </c>
      <c r="S1778" s="1" t="str">
        <f t="shared" si="55"/>
        <v>TURPO MAYTA, ALBERTO VENANCIO</v>
      </c>
      <c r="T1778" s="1" t="s">
        <v>849</v>
      </c>
      <c r="U1778" s="1" t="s">
        <v>850</v>
      </c>
      <c r="V1778" s="1" t="s">
        <v>52</v>
      </c>
      <c r="W1778" s="1" t="s">
        <v>276</v>
      </c>
      <c r="X1778" s="3">
        <v>31503</v>
      </c>
      <c r="Y1778" s="1" t="s">
        <v>8201</v>
      </c>
      <c r="Z1778" s="3">
        <v>43014</v>
      </c>
      <c r="AA1778" s="3">
        <v>43100</v>
      </c>
      <c r="AB1778" s="1" t="s">
        <v>852</v>
      </c>
      <c r="AC1778" s="1" t="s">
        <v>853</v>
      </c>
      <c r="AD1778" s="1" t="s">
        <v>43</v>
      </c>
    </row>
    <row r="1779" spans="1:30" x14ac:dyDescent="0.2">
      <c r="A1779" s="1" t="str">
        <f t="shared" si="54"/>
        <v>21C000113819</v>
      </c>
      <c r="B1779" s="1" t="s">
        <v>448</v>
      </c>
      <c r="C1779" s="1" t="s">
        <v>29</v>
      </c>
      <c r="D1779" s="1" t="s">
        <v>30</v>
      </c>
      <c r="E1779" s="1" t="s">
        <v>401</v>
      </c>
      <c r="F1779" s="1" t="s">
        <v>8059</v>
      </c>
      <c r="G1779" s="1" t="s">
        <v>8060</v>
      </c>
      <c r="H1779" s="1" t="s">
        <v>1183</v>
      </c>
      <c r="I1779" s="1" t="s">
        <v>8061</v>
      </c>
      <c r="J1779" s="1" t="s">
        <v>8202</v>
      </c>
      <c r="K1779" s="1" t="s">
        <v>846</v>
      </c>
      <c r="L1779" s="1" t="s">
        <v>3586</v>
      </c>
      <c r="M1779" s="1" t="s">
        <v>3607</v>
      </c>
      <c r="N1779" s="1" t="s">
        <v>66</v>
      </c>
      <c r="O1779" s="1" t="s">
        <v>847</v>
      </c>
      <c r="P1779" s="1" t="s">
        <v>954</v>
      </c>
      <c r="Q1779" s="1" t="s">
        <v>328</v>
      </c>
      <c r="R1779" s="1" t="s">
        <v>8203</v>
      </c>
      <c r="S1779" s="1" t="str">
        <f t="shared" si="55"/>
        <v>LARUTA RODRIGUEZ, TOMAS NICANOR</v>
      </c>
      <c r="T1779" s="1" t="s">
        <v>849</v>
      </c>
      <c r="U1779" s="1" t="s">
        <v>850</v>
      </c>
      <c r="V1779" s="1" t="s">
        <v>52</v>
      </c>
      <c r="W1779" s="1" t="s">
        <v>276</v>
      </c>
      <c r="X1779" s="3">
        <v>25923</v>
      </c>
      <c r="Y1779" s="1" t="s">
        <v>8204</v>
      </c>
      <c r="Z1779" s="3">
        <v>42736</v>
      </c>
      <c r="AA1779" s="3">
        <v>42855</v>
      </c>
      <c r="AB1779" s="1" t="s">
        <v>852</v>
      </c>
      <c r="AC1779" s="1" t="s">
        <v>853</v>
      </c>
      <c r="AD1779" s="1" t="s">
        <v>43</v>
      </c>
    </row>
    <row r="1780" spans="1:30" x14ac:dyDescent="0.2">
      <c r="A1780" s="1" t="str">
        <f t="shared" si="54"/>
        <v>21C000113840</v>
      </c>
      <c r="B1780" s="1" t="s">
        <v>448</v>
      </c>
      <c r="C1780" s="1" t="s">
        <v>29</v>
      </c>
      <c r="D1780" s="1" t="s">
        <v>30</v>
      </c>
      <c r="E1780" s="1" t="s">
        <v>401</v>
      </c>
      <c r="F1780" s="1" t="s">
        <v>8059</v>
      </c>
      <c r="G1780" s="1" t="s">
        <v>8060</v>
      </c>
      <c r="H1780" s="1" t="s">
        <v>1183</v>
      </c>
      <c r="I1780" s="1" t="s">
        <v>8061</v>
      </c>
      <c r="J1780" s="1" t="s">
        <v>8205</v>
      </c>
      <c r="K1780" s="1" t="s">
        <v>846</v>
      </c>
      <c r="L1780" s="1" t="s">
        <v>3586</v>
      </c>
      <c r="M1780" s="1" t="s">
        <v>3607</v>
      </c>
      <c r="N1780" s="1" t="s">
        <v>66</v>
      </c>
      <c r="O1780" s="1" t="s">
        <v>847</v>
      </c>
      <c r="P1780" s="1" t="s">
        <v>82</v>
      </c>
      <c r="Q1780" s="1" t="s">
        <v>203</v>
      </c>
      <c r="R1780" s="1" t="s">
        <v>1145</v>
      </c>
      <c r="S1780" s="1" t="str">
        <f t="shared" si="55"/>
        <v>QUISPE APAZA, CALIXTO</v>
      </c>
      <c r="T1780" s="1" t="s">
        <v>849</v>
      </c>
      <c r="U1780" s="1" t="s">
        <v>850</v>
      </c>
      <c r="V1780" s="1" t="s">
        <v>52</v>
      </c>
      <c r="W1780" s="1" t="s">
        <v>276</v>
      </c>
      <c r="X1780" s="3">
        <v>25855</v>
      </c>
      <c r="Y1780" s="1" t="s">
        <v>8206</v>
      </c>
      <c r="Z1780" s="3">
        <v>42736</v>
      </c>
      <c r="AA1780" s="3">
        <v>42855</v>
      </c>
      <c r="AB1780" s="1" t="s">
        <v>852</v>
      </c>
      <c r="AC1780" s="1" t="s">
        <v>853</v>
      </c>
      <c r="AD1780" s="1" t="s">
        <v>43</v>
      </c>
    </row>
    <row r="1781" spans="1:30" x14ac:dyDescent="0.2">
      <c r="A1781" s="1" t="str">
        <f t="shared" si="54"/>
        <v>1118114212E3</v>
      </c>
      <c r="B1781" s="1" t="s">
        <v>448</v>
      </c>
      <c r="C1781" s="1" t="s">
        <v>29</v>
      </c>
      <c r="D1781" s="1" t="s">
        <v>30</v>
      </c>
      <c r="E1781" s="1" t="s">
        <v>400</v>
      </c>
      <c r="F1781" s="1" t="s">
        <v>8207</v>
      </c>
      <c r="G1781" s="1" t="s">
        <v>8208</v>
      </c>
      <c r="H1781" s="1" t="s">
        <v>1183</v>
      </c>
      <c r="I1781" s="1" t="s">
        <v>8209</v>
      </c>
      <c r="J1781" s="1" t="s">
        <v>8210</v>
      </c>
      <c r="K1781" s="1" t="s">
        <v>32</v>
      </c>
      <c r="L1781" s="1" t="s">
        <v>33</v>
      </c>
      <c r="M1781" s="1" t="s">
        <v>34</v>
      </c>
      <c r="N1781" s="1" t="s">
        <v>35</v>
      </c>
      <c r="O1781" s="1" t="s">
        <v>8211</v>
      </c>
      <c r="P1781" s="1" t="s">
        <v>141</v>
      </c>
      <c r="Q1781" s="1" t="s">
        <v>114</v>
      </c>
      <c r="R1781" s="1" t="s">
        <v>8212</v>
      </c>
      <c r="S1781" s="1" t="str">
        <f t="shared" si="55"/>
        <v>CRUZ MAMANI, RICARDO GUILLERMO</v>
      </c>
      <c r="T1781" s="1" t="s">
        <v>63</v>
      </c>
      <c r="U1781" s="1" t="s">
        <v>39</v>
      </c>
      <c r="V1781" s="1" t="s">
        <v>112</v>
      </c>
      <c r="W1781" s="1" t="s">
        <v>8213</v>
      </c>
      <c r="X1781" s="3">
        <v>25400</v>
      </c>
      <c r="Y1781" s="1" t="s">
        <v>8214</v>
      </c>
      <c r="Z1781" s="3">
        <v>42064</v>
      </c>
      <c r="AA1781" s="3">
        <v>43524</v>
      </c>
      <c r="AB1781" s="1" t="s">
        <v>41</v>
      </c>
      <c r="AC1781" s="1" t="s">
        <v>42</v>
      </c>
      <c r="AD1781" s="1" t="s">
        <v>43</v>
      </c>
    </row>
    <row r="1782" spans="1:30" x14ac:dyDescent="0.2">
      <c r="A1782" s="1" t="str">
        <f t="shared" si="54"/>
        <v>1118114212E2</v>
      </c>
      <c r="B1782" s="1" t="s">
        <v>448</v>
      </c>
      <c r="C1782" s="1" t="s">
        <v>29</v>
      </c>
      <c r="D1782" s="1" t="s">
        <v>30</v>
      </c>
      <c r="E1782" s="1" t="s">
        <v>400</v>
      </c>
      <c r="F1782" s="1" t="s">
        <v>8207</v>
      </c>
      <c r="G1782" s="1" t="s">
        <v>8208</v>
      </c>
      <c r="H1782" s="1" t="s">
        <v>1183</v>
      </c>
      <c r="I1782" s="1" t="s">
        <v>8209</v>
      </c>
      <c r="J1782" s="1" t="s">
        <v>8215</v>
      </c>
      <c r="K1782" s="1" t="s">
        <v>32</v>
      </c>
      <c r="L1782" s="1" t="s">
        <v>32</v>
      </c>
      <c r="M1782" s="1" t="s">
        <v>45</v>
      </c>
      <c r="N1782" s="1" t="s">
        <v>46</v>
      </c>
      <c r="O1782" s="1" t="s">
        <v>8216</v>
      </c>
      <c r="P1782" s="1" t="s">
        <v>558</v>
      </c>
      <c r="Q1782" s="1" t="s">
        <v>371</v>
      </c>
      <c r="R1782" s="1" t="s">
        <v>8217</v>
      </c>
      <c r="S1782" s="1" t="str">
        <f t="shared" si="55"/>
        <v>ESCALANTE GUTIERREZ, VICENTE FREDDY</v>
      </c>
      <c r="T1782" s="1" t="s">
        <v>50</v>
      </c>
      <c r="U1782" s="1" t="s">
        <v>51</v>
      </c>
      <c r="V1782" s="1" t="s">
        <v>52</v>
      </c>
      <c r="W1782" s="1" t="s">
        <v>8218</v>
      </c>
      <c r="X1782" s="3">
        <v>25008</v>
      </c>
      <c r="Y1782" s="1" t="s">
        <v>8219</v>
      </c>
      <c r="AB1782" s="1" t="s">
        <v>41</v>
      </c>
      <c r="AC1782" s="1" t="s">
        <v>42</v>
      </c>
      <c r="AD1782" s="1" t="s">
        <v>43</v>
      </c>
    </row>
    <row r="1783" spans="1:30" x14ac:dyDescent="0.2">
      <c r="A1783" s="1" t="str">
        <f t="shared" si="54"/>
        <v>1118114212E5</v>
      </c>
      <c r="B1783" s="1" t="s">
        <v>448</v>
      </c>
      <c r="C1783" s="1" t="s">
        <v>29</v>
      </c>
      <c r="D1783" s="1" t="s">
        <v>30</v>
      </c>
      <c r="E1783" s="1" t="s">
        <v>400</v>
      </c>
      <c r="F1783" s="1" t="s">
        <v>8207</v>
      </c>
      <c r="G1783" s="1" t="s">
        <v>8208</v>
      </c>
      <c r="H1783" s="1" t="s">
        <v>1183</v>
      </c>
      <c r="I1783" s="1" t="s">
        <v>8209</v>
      </c>
      <c r="J1783" s="1" t="s">
        <v>8220</v>
      </c>
      <c r="K1783" s="1" t="s">
        <v>32</v>
      </c>
      <c r="L1783" s="1" t="s">
        <v>32</v>
      </c>
      <c r="M1783" s="1" t="s">
        <v>45</v>
      </c>
      <c r="N1783" s="1" t="s">
        <v>46</v>
      </c>
      <c r="O1783" s="1" t="s">
        <v>8221</v>
      </c>
      <c r="P1783" s="1" t="s">
        <v>168</v>
      </c>
      <c r="Q1783" s="1" t="s">
        <v>815</v>
      </c>
      <c r="R1783" s="1" t="s">
        <v>8222</v>
      </c>
      <c r="S1783" s="1" t="str">
        <f t="shared" si="55"/>
        <v>CHURA ABARCA, WENCESLAO</v>
      </c>
      <c r="T1783" s="1" t="s">
        <v>69</v>
      </c>
      <c r="U1783" s="1" t="s">
        <v>51</v>
      </c>
      <c r="V1783" s="1" t="s">
        <v>52</v>
      </c>
      <c r="W1783" s="1" t="s">
        <v>8223</v>
      </c>
      <c r="X1783" s="3">
        <v>22917</v>
      </c>
      <c r="Y1783" s="1" t="s">
        <v>8224</v>
      </c>
      <c r="AB1783" s="1" t="s">
        <v>41</v>
      </c>
      <c r="AC1783" s="1" t="s">
        <v>42</v>
      </c>
      <c r="AD1783" s="1" t="s">
        <v>43</v>
      </c>
    </row>
    <row r="1784" spans="1:30" x14ac:dyDescent="0.2">
      <c r="A1784" s="1" t="str">
        <f t="shared" si="54"/>
        <v>1118114212E6</v>
      </c>
      <c r="B1784" s="1" t="s">
        <v>448</v>
      </c>
      <c r="C1784" s="1" t="s">
        <v>29</v>
      </c>
      <c r="D1784" s="1" t="s">
        <v>30</v>
      </c>
      <c r="E1784" s="1" t="s">
        <v>400</v>
      </c>
      <c r="F1784" s="1" t="s">
        <v>8207</v>
      </c>
      <c r="G1784" s="1" t="s">
        <v>8208</v>
      </c>
      <c r="H1784" s="1" t="s">
        <v>1183</v>
      </c>
      <c r="I1784" s="1" t="s">
        <v>8209</v>
      </c>
      <c r="J1784" s="1" t="s">
        <v>8225</v>
      </c>
      <c r="K1784" s="1" t="s">
        <v>32</v>
      </c>
      <c r="L1784" s="1" t="s">
        <v>32</v>
      </c>
      <c r="M1784" s="1" t="s">
        <v>45</v>
      </c>
      <c r="N1784" s="1" t="s">
        <v>66</v>
      </c>
      <c r="O1784" s="1" t="s">
        <v>8226</v>
      </c>
      <c r="P1784" s="1" t="s">
        <v>786</v>
      </c>
      <c r="Q1784" s="1" t="s">
        <v>8227</v>
      </c>
      <c r="R1784" s="1" t="s">
        <v>2293</v>
      </c>
      <c r="S1784" s="1" t="str">
        <f t="shared" si="55"/>
        <v>VERA CASTELLANOS, CARLOS ENRIQUE</v>
      </c>
      <c r="T1784" s="1" t="s">
        <v>69</v>
      </c>
      <c r="U1784" s="1" t="s">
        <v>51</v>
      </c>
      <c r="V1784" s="1" t="s">
        <v>52</v>
      </c>
      <c r="W1784" s="1" t="s">
        <v>8228</v>
      </c>
      <c r="X1784" s="3">
        <v>23573</v>
      </c>
      <c r="Y1784" s="1" t="s">
        <v>8229</v>
      </c>
      <c r="Z1784" s="3">
        <v>42795</v>
      </c>
      <c r="AA1784" s="3">
        <v>43100</v>
      </c>
      <c r="AB1784" s="1" t="s">
        <v>41</v>
      </c>
      <c r="AC1784" s="1" t="s">
        <v>71</v>
      </c>
      <c r="AD1784" s="1" t="s">
        <v>43</v>
      </c>
    </row>
    <row r="1785" spans="1:30" x14ac:dyDescent="0.2">
      <c r="A1785" s="1" t="str">
        <f t="shared" si="54"/>
        <v>1118114212E7</v>
      </c>
      <c r="B1785" s="1" t="s">
        <v>448</v>
      </c>
      <c r="C1785" s="1" t="s">
        <v>29</v>
      </c>
      <c r="D1785" s="1" t="s">
        <v>30</v>
      </c>
      <c r="E1785" s="1" t="s">
        <v>400</v>
      </c>
      <c r="F1785" s="1" t="s">
        <v>8207</v>
      </c>
      <c r="G1785" s="1" t="s">
        <v>8208</v>
      </c>
      <c r="H1785" s="1" t="s">
        <v>1183</v>
      </c>
      <c r="I1785" s="1" t="s">
        <v>8209</v>
      </c>
      <c r="J1785" s="1" t="s">
        <v>8230</v>
      </c>
      <c r="K1785" s="1" t="s">
        <v>32</v>
      </c>
      <c r="L1785" s="1" t="s">
        <v>32</v>
      </c>
      <c r="M1785" s="1" t="s">
        <v>45</v>
      </c>
      <c r="N1785" s="1" t="s">
        <v>46</v>
      </c>
      <c r="O1785" s="1" t="s">
        <v>56</v>
      </c>
      <c r="P1785" s="1" t="s">
        <v>114</v>
      </c>
      <c r="Q1785" s="1" t="s">
        <v>410</v>
      </c>
      <c r="R1785" s="1" t="s">
        <v>8231</v>
      </c>
      <c r="S1785" s="1" t="str">
        <f t="shared" si="55"/>
        <v>MAMANI CURASI, ERNESTO EDGAR</v>
      </c>
      <c r="T1785" s="1" t="s">
        <v>69</v>
      </c>
      <c r="U1785" s="1" t="s">
        <v>51</v>
      </c>
      <c r="V1785" s="1" t="s">
        <v>52</v>
      </c>
      <c r="W1785" s="1" t="s">
        <v>8232</v>
      </c>
      <c r="X1785" s="3">
        <v>22851</v>
      </c>
      <c r="Y1785" s="1" t="s">
        <v>8233</v>
      </c>
      <c r="AB1785" s="1" t="s">
        <v>41</v>
      </c>
      <c r="AC1785" s="1" t="s">
        <v>42</v>
      </c>
      <c r="AD1785" s="1" t="s">
        <v>43</v>
      </c>
    </row>
    <row r="1786" spans="1:30" x14ac:dyDescent="0.2">
      <c r="A1786" s="1" t="str">
        <f t="shared" si="54"/>
        <v>1118114212E8</v>
      </c>
      <c r="B1786" s="1" t="s">
        <v>448</v>
      </c>
      <c r="C1786" s="1" t="s">
        <v>29</v>
      </c>
      <c r="D1786" s="1" t="s">
        <v>30</v>
      </c>
      <c r="E1786" s="1" t="s">
        <v>400</v>
      </c>
      <c r="F1786" s="1" t="s">
        <v>8207</v>
      </c>
      <c r="G1786" s="1" t="s">
        <v>8208</v>
      </c>
      <c r="H1786" s="1" t="s">
        <v>1183</v>
      </c>
      <c r="I1786" s="1" t="s">
        <v>8209</v>
      </c>
      <c r="J1786" s="1" t="s">
        <v>8234</v>
      </c>
      <c r="K1786" s="1" t="s">
        <v>32</v>
      </c>
      <c r="L1786" s="1" t="s">
        <v>32</v>
      </c>
      <c r="M1786" s="1" t="s">
        <v>45</v>
      </c>
      <c r="N1786" s="1" t="s">
        <v>46</v>
      </c>
      <c r="O1786" s="1" t="s">
        <v>8235</v>
      </c>
      <c r="P1786" s="1" t="s">
        <v>92</v>
      </c>
      <c r="Q1786" s="1" t="s">
        <v>279</v>
      </c>
      <c r="R1786" s="1" t="s">
        <v>8236</v>
      </c>
      <c r="S1786" s="1" t="str">
        <f t="shared" si="55"/>
        <v>CACERES LINO, LUIS EFRAIN</v>
      </c>
      <c r="T1786" s="1" t="s">
        <v>50</v>
      </c>
      <c r="U1786" s="1" t="s">
        <v>51</v>
      </c>
      <c r="V1786" s="1" t="s">
        <v>52</v>
      </c>
      <c r="W1786" s="1" t="s">
        <v>8237</v>
      </c>
      <c r="X1786" s="3">
        <v>24681</v>
      </c>
      <c r="Y1786" s="1" t="s">
        <v>8238</v>
      </c>
      <c r="Z1786" s="3">
        <v>42430</v>
      </c>
      <c r="AB1786" s="1" t="s">
        <v>41</v>
      </c>
      <c r="AC1786" s="1" t="s">
        <v>42</v>
      </c>
      <c r="AD1786" s="1" t="s">
        <v>43</v>
      </c>
    </row>
    <row r="1787" spans="1:30" x14ac:dyDescent="0.2">
      <c r="A1787" s="1" t="str">
        <f t="shared" si="54"/>
        <v>1118114222E1</v>
      </c>
      <c r="B1787" s="1" t="s">
        <v>448</v>
      </c>
      <c r="C1787" s="1" t="s">
        <v>29</v>
      </c>
      <c r="D1787" s="1" t="s">
        <v>30</v>
      </c>
      <c r="E1787" s="1" t="s">
        <v>400</v>
      </c>
      <c r="F1787" s="1" t="s">
        <v>8207</v>
      </c>
      <c r="G1787" s="1" t="s">
        <v>8208</v>
      </c>
      <c r="H1787" s="1" t="s">
        <v>1183</v>
      </c>
      <c r="I1787" s="1" t="s">
        <v>8209</v>
      </c>
      <c r="J1787" s="1" t="s">
        <v>8239</v>
      </c>
      <c r="K1787" s="1" t="s">
        <v>32</v>
      </c>
      <c r="L1787" s="1" t="s">
        <v>32</v>
      </c>
      <c r="M1787" s="1" t="s">
        <v>45</v>
      </c>
      <c r="N1787" s="1" t="s">
        <v>46</v>
      </c>
      <c r="O1787" s="1" t="s">
        <v>8240</v>
      </c>
      <c r="P1787" s="1" t="s">
        <v>581</v>
      </c>
      <c r="Q1787" s="1" t="s">
        <v>212</v>
      </c>
      <c r="R1787" s="1" t="s">
        <v>8241</v>
      </c>
      <c r="S1787" s="1" t="str">
        <f t="shared" si="55"/>
        <v>MARIACA CANAZA, MILDAR DIANNY</v>
      </c>
      <c r="T1787" s="1" t="s">
        <v>55</v>
      </c>
      <c r="U1787" s="1" t="s">
        <v>51</v>
      </c>
      <c r="V1787" s="1" t="s">
        <v>52</v>
      </c>
      <c r="W1787" s="1" t="s">
        <v>8242</v>
      </c>
      <c r="X1787" s="3">
        <v>26928</v>
      </c>
      <c r="Y1787" s="1" t="s">
        <v>8243</v>
      </c>
      <c r="AB1787" s="1" t="s">
        <v>41</v>
      </c>
      <c r="AC1787" s="1" t="s">
        <v>42</v>
      </c>
      <c r="AD1787" s="1" t="s">
        <v>43</v>
      </c>
    </row>
    <row r="1788" spans="1:30" x14ac:dyDescent="0.2">
      <c r="A1788" s="1" t="str">
        <f t="shared" si="54"/>
        <v>1180813711E4</v>
      </c>
      <c r="B1788" s="1" t="s">
        <v>448</v>
      </c>
      <c r="C1788" s="1" t="s">
        <v>29</v>
      </c>
      <c r="D1788" s="1" t="s">
        <v>30</v>
      </c>
      <c r="E1788" s="1" t="s">
        <v>400</v>
      </c>
      <c r="F1788" s="1" t="s">
        <v>8207</v>
      </c>
      <c r="G1788" s="1" t="s">
        <v>8208</v>
      </c>
      <c r="H1788" s="1" t="s">
        <v>1183</v>
      </c>
      <c r="I1788" s="1" t="s">
        <v>8209</v>
      </c>
      <c r="J1788" s="1" t="s">
        <v>8244</v>
      </c>
      <c r="K1788" s="1" t="s">
        <v>32</v>
      </c>
      <c r="L1788" s="1" t="s">
        <v>32</v>
      </c>
      <c r="M1788" s="1" t="s">
        <v>45</v>
      </c>
      <c r="N1788" s="1" t="s">
        <v>253</v>
      </c>
      <c r="O1788" s="1" t="s">
        <v>547</v>
      </c>
      <c r="P1788" s="1" t="s">
        <v>44</v>
      </c>
      <c r="Q1788" s="1" t="s">
        <v>44</v>
      </c>
      <c r="R1788" s="1" t="s">
        <v>44</v>
      </c>
      <c r="S1788" s="1" t="str">
        <f t="shared" si="55"/>
        <v xml:space="preserve"> , </v>
      </c>
      <c r="T1788" s="1" t="s">
        <v>69</v>
      </c>
      <c r="U1788" s="1" t="s">
        <v>51</v>
      </c>
      <c r="V1788" s="1" t="s">
        <v>52</v>
      </c>
      <c r="W1788" s="1" t="s">
        <v>44</v>
      </c>
      <c r="X1788" s="1" t="s">
        <v>254</v>
      </c>
      <c r="Y1788" s="1" t="s">
        <v>44</v>
      </c>
      <c r="AB1788" s="1" t="s">
        <v>41</v>
      </c>
      <c r="AC1788" s="1" t="s">
        <v>71</v>
      </c>
      <c r="AD1788" s="1" t="s">
        <v>43</v>
      </c>
    </row>
    <row r="1789" spans="1:30" x14ac:dyDescent="0.2">
      <c r="A1789" s="1" t="str">
        <f t="shared" si="54"/>
        <v>1118114212E4</v>
      </c>
      <c r="B1789" s="1" t="s">
        <v>448</v>
      </c>
      <c r="C1789" s="1" t="s">
        <v>29</v>
      </c>
      <c r="D1789" s="1" t="s">
        <v>30</v>
      </c>
      <c r="E1789" s="1" t="s">
        <v>400</v>
      </c>
      <c r="F1789" s="1" t="s">
        <v>8207</v>
      </c>
      <c r="G1789" s="1" t="s">
        <v>8208</v>
      </c>
      <c r="H1789" s="1" t="s">
        <v>1183</v>
      </c>
      <c r="I1789" s="1" t="s">
        <v>8209</v>
      </c>
      <c r="J1789" s="1" t="s">
        <v>8245</v>
      </c>
      <c r="K1789" s="1" t="s">
        <v>32</v>
      </c>
      <c r="L1789" s="1" t="s">
        <v>84</v>
      </c>
      <c r="M1789" s="1" t="s">
        <v>84</v>
      </c>
      <c r="N1789" s="1" t="s">
        <v>46</v>
      </c>
      <c r="O1789" s="1" t="s">
        <v>8246</v>
      </c>
      <c r="P1789" s="1" t="s">
        <v>114</v>
      </c>
      <c r="Q1789" s="1" t="s">
        <v>248</v>
      </c>
      <c r="R1789" s="1" t="s">
        <v>1084</v>
      </c>
      <c r="S1789" s="1" t="str">
        <f t="shared" si="55"/>
        <v>MAMANI TICONA, NELSON</v>
      </c>
      <c r="T1789" s="1" t="s">
        <v>44</v>
      </c>
      <c r="U1789" s="1" t="s">
        <v>51</v>
      </c>
      <c r="V1789" s="1" t="s">
        <v>52</v>
      </c>
      <c r="W1789" s="1" t="s">
        <v>8247</v>
      </c>
      <c r="X1789" s="3">
        <v>27515</v>
      </c>
      <c r="Y1789" s="1" t="s">
        <v>8248</v>
      </c>
      <c r="AB1789" s="1" t="s">
        <v>41</v>
      </c>
      <c r="AC1789" s="1" t="s">
        <v>87</v>
      </c>
      <c r="AD1789" s="1" t="s">
        <v>43</v>
      </c>
    </row>
    <row r="1790" spans="1:30" x14ac:dyDescent="0.2">
      <c r="A1790" s="1" t="str">
        <f t="shared" si="54"/>
        <v>1118114212E9</v>
      </c>
      <c r="B1790" s="1" t="s">
        <v>448</v>
      </c>
      <c r="C1790" s="1" t="s">
        <v>29</v>
      </c>
      <c r="D1790" s="1" t="s">
        <v>30</v>
      </c>
      <c r="E1790" s="1" t="s">
        <v>400</v>
      </c>
      <c r="F1790" s="1" t="s">
        <v>8207</v>
      </c>
      <c r="G1790" s="1" t="s">
        <v>8208</v>
      </c>
      <c r="H1790" s="1" t="s">
        <v>1183</v>
      </c>
      <c r="I1790" s="1" t="s">
        <v>8209</v>
      </c>
      <c r="J1790" s="1" t="s">
        <v>8249</v>
      </c>
      <c r="K1790" s="1" t="s">
        <v>97</v>
      </c>
      <c r="L1790" s="1" t="s">
        <v>98</v>
      </c>
      <c r="M1790" s="1" t="s">
        <v>99</v>
      </c>
      <c r="N1790" s="1" t="s">
        <v>66</v>
      </c>
      <c r="O1790" s="1" t="s">
        <v>8250</v>
      </c>
      <c r="P1790" s="1" t="s">
        <v>358</v>
      </c>
      <c r="Q1790" s="1" t="s">
        <v>520</v>
      </c>
      <c r="R1790" s="1" t="s">
        <v>106</v>
      </c>
      <c r="S1790" s="1" t="str">
        <f t="shared" si="55"/>
        <v>COAQUIRA CAHUI, ESTEBAN</v>
      </c>
      <c r="T1790" s="1" t="s">
        <v>109</v>
      </c>
      <c r="U1790" s="1" t="s">
        <v>39</v>
      </c>
      <c r="V1790" s="1" t="s">
        <v>52</v>
      </c>
      <c r="W1790" s="1" t="s">
        <v>8251</v>
      </c>
      <c r="X1790" s="3">
        <v>28975</v>
      </c>
      <c r="Y1790" s="1" t="s">
        <v>8252</v>
      </c>
      <c r="Z1790" s="3">
        <v>42744</v>
      </c>
      <c r="AA1790" s="3">
        <v>43100</v>
      </c>
      <c r="AB1790" s="1" t="s">
        <v>41</v>
      </c>
      <c r="AC1790" s="1" t="s">
        <v>102</v>
      </c>
      <c r="AD1790" s="1" t="s">
        <v>43</v>
      </c>
    </row>
    <row r="1791" spans="1:30" x14ac:dyDescent="0.2">
      <c r="A1791" s="1" t="str">
        <f t="shared" si="54"/>
        <v>1110114212E7</v>
      </c>
      <c r="B1791" s="1" t="s">
        <v>448</v>
      </c>
      <c r="C1791" s="1" t="s">
        <v>29</v>
      </c>
      <c r="D1791" s="1" t="s">
        <v>30</v>
      </c>
      <c r="E1791" s="1" t="s">
        <v>400</v>
      </c>
      <c r="F1791" s="1" t="s">
        <v>8253</v>
      </c>
      <c r="G1791" s="1" t="s">
        <v>8254</v>
      </c>
      <c r="H1791" s="1" t="s">
        <v>1183</v>
      </c>
      <c r="I1791" s="1" t="s">
        <v>8255</v>
      </c>
      <c r="J1791" s="1" t="s">
        <v>8256</v>
      </c>
      <c r="K1791" s="1" t="s">
        <v>32</v>
      </c>
      <c r="L1791" s="1" t="s">
        <v>33</v>
      </c>
      <c r="M1791" s="1" t="s">
        <v>34</v>
      </c>
      <c r="N1791" s="1" t="s">
        <v>35</v>
      </c>
      <c r="O1791" s="1" t="s">
        <v>8257</v>
      </c>
      <c r="P1791" s="1" t="s">
        <v>374</v>
      </c>
      <c r="Q1791" s="1" t="s">
        <v>82</v>
      </c>
      <c r="R1791" s="1" t="s">
        <v>8258</v>
      </c>
      <c r="S1791" s="1" t="str">
        <f t="shared" si="55"/>
        <v>DIAZ QUISPE, LIOCARION</v>
      </c>
      <c r="T1791" s="1" t="s">
        <v>63</v>
      </c>
      <c r="U1791" s="1" t="s">
        <v>39</v>
      </c>
      <c r="V1791" s="1" t="s">
        <v>40</v>
      </c>
      <c r="W1791" s="1" t="s">
        <v>8259</v>
      </c>
      <c r="X1791" s="3">
        <v>24264</v>
      </c>
      <c r="Y1791" s="1" t="s">
        <v>8260</v>
      </c>
      <c r="Z1791" s="3">
        <v>41913</v>
      </c>
      <c r="AA1791" s="3">
        <v>43373</v>
      </c>
      <c r="AB1791" s="1" t="s">
        <v>41</v>
      </c>
      <c r="AC1791" s="1" t="s">
        <v>42</v>
      </c>
      <c r="AD1791" s="1" t="s">
        <v>43</v>
      </c>
    </row>
    <row r="1792" spans="1:30" x14ac:dyDescent="0.2">
      <c r="A1792" s="1" t="str">
        <f t="shared" si="54"/>
        <v>1110114212E0</v>
      </c>
      <c r="B1792" s="1" t="s">
        <v>448</v>
      </c>
      <c r="C1792" s="1" t="s">
        <v>29</v>
      </c>
      <c r="D1792" s="1" t="s">
        <v>30</v>
      </c>
      <c r="E1792" s="1" t="s">
        <v>400</v>
      </c>
      <c r="F1792" s="1" t="s">
        <v>8253</v>
      </c>
      <c r="G1792" s="1" t="s">
        <v>8254</v>
      </c>
      <c r="H1792" s="1" t="s">
        <v>1183</v>
      </c>
      <c r="I1792" s="1" t="s">
        <v>8255</v>
      </c>
      <c r="J1792" s="1" t="s">
        <v>8261</v>
      </c>
      <c r="K1792" s="1" t="s">
        <v>32</v>
      </c>
      <c r="L1792" s="1" t="s">
        <v>32</v>
      </c>
      <c r="M1792" s="1" t="s">
        <v>45</v>
      </c>
      <c r="N1792" s="1" t="s">
        <v>46</v>
      </c>
      <c r="O1792" s="1" t="s">
        <v>8262</v>
      </c>
      <c r="P1792" s="1" t="s">
        <v>161</v>
      </c>
      <c r="Q1792" s="1" t="s">
        <v>1023</v>
      </c>
      <c r="R1792" s="1" t="s">
        <v>8263</v>
      </c>
      <c r="S1792" s="1" t="str">
        <f t="shared" si="55"/>
        <v>RAMOS PARQUI, ANASTASIO</v>
      </c>
      <c r="T1792" s="1" t="s">
        <v>69</v>
      </c>
      <c r="U1792" s="1" t="s">
        <v>51</v>
      </c>
      <c r="V1792" s="1" t="s">
        <v>52</v>
      </c>
      <c r="W1792" s="1" t="s">
        <v>8264</v>
      </c>
      <c r="X1792" s="3">
        <v>24594</v>
      </c>
      <c r="Y1792" s="1" t="s">
        <v>8265</v>
      </c>
      <c r="AB1792" s="1" t="s">
        <v>41</v>
      </c>
      <c r="AC1792" s="1" t="s">
        <v>42</v>
      </c>
      <c r="AD1792" s="1" t="s">
        <v>43</v>
      </c>
    </row>
    <row r="1793" spans="1:30" x14ac:dyDescent="0.2">
      <c r="A1793" s="1" t="str">
        <f t="shared" si="54"/>
        <v>1110114212E3</v>
      </c>
      <c r="B1793" s="1" t="s">
        <v>448</v>
      </c>
      <c r="C1793" s="1" t="s">
        <v>29</v>
      </c>
      <c r="D1793" s="1" t="s">
        <v>30</v>
      </c>
      <c r="E1793" s="1" t="s">
        <v>400</v>
      </c>
      <c r="F1793" s="1" t="s">
        <v>8253</v>
      </c>
      <c r="G1793" s="1" t="s">
        <v>8254</v>
      </c>
      <c r="H1793" s="1" t="s">
        <v>1183</v>
      </c>
      <c r="I1793" s="1" t="s">
        <v>8255</v>
      </c>
      <c r="J1793" s="1" t="s">
        <v>8266</v>
      </c>
      <c r="K1793" s="1" t="s">
        <v>32</v>
      </c>
      <c r="L1793" s="1" t="s">
        <v>32</v>
      </c>
      <c r="M1793" s="1" t="s">
        <v>45</v>
      </c>
      <c r="N1793" s="1" t="s">
        <v>46</v>
      </c>
      <c r="O1793" s="1" t="s">
        <v>8267</v>
      </c>
      <c r="P1793" s="1" t="s">
        <v>196</v>
      </c>
      <c r="Q1793" s="1" t="s">
        <v>83</v>
      </c>
      <c r="R1793" s="1" t="s">
        <v>8268</v>
      </c>
      <c r="S1793" s="1" t="str">
        <f t="shared" si="55"/>
        <v>ORDOÑEZ CONDORI, HUGO HITLER</v>
      </c>
      <c r="T1793" s="1" t="s">
        <v>69</v>
      </c>
      <c r="U1793" s="1" t="s">
        <v>51</v>
      </c>
      <c r="V1793" s="1" t="s">
        <v>52</v>
      </c>
      <c r="W1793" s="1" t="s">
        <v>8269</v>
      </c>
      <c r="X1793" s="3">
        <v>25849</v>
      </c>
      <c r="Y1793" s="1" t="s">
        <v>8270</v>
      </c>
      <c r="AB1793" s="1" t="s">
        <v>41</v>
      </c>
      <c r="AC1793" s="1" t="s">
        <v>42</v>
      </c>
      <c r="AD1793" s="1" t="s">
        <v>43</v>
      </c>
    </row>
    <row r="1794" spans="1:30" x14ac:dyDescent="0.2">
      <c r="A1794" s="1" t="str">
        <f t="shared" si="54"/>
        <v>1110114212E4</v>
      </c>
      <c r="B1794" s="1" t="s">
        <v>448</v>
      </c>
      <c r="C1794" s="1" t="s">
        <v>29</v>
      </c>
      <c r="D1794" s="1" t="s">
        <v>30</v>
      </c>
      <c r="E1794" s="1" t="s">
        <v>400</v>
      </c>
      <c r="F1794" s="1" t="s">
        <v>8253</v>
      </c>
      <c r="G1794" s="1" t="s">
        <v>8254</v>
      </c>
      <c r="H1794" s="1" t="s">
        <v>1183</v>
      </c>
      <c r="I1794" s="1" t="s">
        <v>8255</v>
      </c>
      <c r="J1794" s="1" t="s">
        <v>8271</v>
      </c>
      <c r="K1794" s="1" t="s">
        <v>32</v>
      </c>
      <c r="L1794" s="1" t="s">
        <v>32</v>
      </c>
      <c r="M1794" s="1" t="s">
        <v>45</v>
      </c>
      <c r="N1794" s="1" t="s">
        <v>46</v>
      </c>
      <c r="O1794" s="1" t="s">
        <v>8272</v>
      </c>
      <c r="P1794" s="1" t="s">
        <v>268</v>
      </c>
      <c r="Q1794" s="1" t="s">
        <v>8273</v>
      </c>
      <c r="R1794" s="1" t="s">
        <v>8274</v>
      </c>
      <c r="S1794" s="1" t="str">
        <f t="shared" si="55"/>
        <v>MAQUERA HUAYCANI, ENGELBER</v>
      </c>
      <c r="T1794" s="1" t="s">
        <v>69</v>
      </c>
      <c r="U1794" s="1" t="s">
        <v>51</v>
      </c>
      <c r="V1794" s="1" t="s">
        <v>52</v>
      </c>
      <c r="W1794" s="1" t="s">
        <v>8275</v>
      </c>
      <c r="X1794" s="3">
        <v>25842</v>
      </c>
      <c r="Y1794" s="1" t="s">
        <v>8276</v>
      </c>
      <c r="AB1794" s="1" t="s">
        <v>41</v>
      </c>
      <c r="AC1794" s="1" t="s">
        <v>42</v>
      </c>
      <c r="AD1794" s="1" t="s">
        <v>43</v>
      </c>
    </row>
    <row r="1795" spans="1:30" x14ac:dyDescent="0.2">
      <c r="A1795" s="1" t="str">
        <f t="shared" si="54"/>
        <v>1110114212E6</v>
      </c>
      <c r="B1795" s="1" t="s">
        <v>448</v>
      </c>
      <c r="C1795" s="1" t="s">
        <v>29</v>
      </c>
      <c r="D1795" s="1" t="s">
        <v>30</v>
      </c>
      <c r="E1795" s="1" t="s">
        <v>400</v>
      </c>
      <c r="F1795" s="1" t="s">
        <v>8253</v>
      </c>
      <c r="G1795" s="1" t="s">
        <v>8254</v>
      </c>
      <c r="H1795" s="1" t="s">
        <v>1183</v>
      </c>
      <c r="I1795" s="1" t="s">
        <v>8255</v>
      </c>
      <c r="J1795" s="1" t="s">
        <v>8277</v>
      </c>
      <c r="K1795" s="1" t="s">
        <v>32</v>
      </c>
      <c r="L1795" s="1" t="s">
        <v>32</v>
      </c>
      <c r="M1795" s="1" t="s">
        <v>45</v>
      </c>
      <c r="N1795" s="1" t="s">
        <v>46</v>
      </c>
      <c r="O1795" s="1" t="s">
        <v>8278</v>
      </c>
      <c r="P1795" s="1" t="s">
        <v>82</v>
      </c>
      <c r="Q1795" s="1" t="s">
        <v>1153</v>
      </c>
      <c r="R1795" s="1" t="s">
        <v>8279</v>
      </c>
      <c r="S1795" s="1" t="str">
        <f t="shared" si="55"/>
        <v>QUISPE HAÑARI, URIEL ALEX</v>
      </c>
      <c r="T1795" s="1" t="s">
        <v>55</v>
      </c>
      <c r="U1795" s="1" t="s">
        <v>51</v>
      </c>
      <c r="V1795" s="1" t="s">
        <v>52</v>
      </c>
      <c r="W1795" s="1" t="s">
        <v>8280</v>
      </c>
      <c r="X1795" s="3">
        <v>26712</v>
      </c>
      <c r="Y1795" s="1" t="s">
        <v>8281</v>
      </c>
      <c r="AB1795" s="1" t="s">
        <v>41</v>
      </c>
      <c r="AC1795" s="1" t="s">
        <v>42</v>
      </c>
      <c r="AD1795" s="1" t="s">
        <v>43</v>
      </c>
    </row>
    <row r="1796" spans="1:30" x14ac:dyDescent="0.2">
      <c r="A1796" s="1" t="str">
        <f t="shared" ref="A1796:A1859" si="56">J1796</f>
        <v>1110114212E8</v>
      </c>
      <c r="B1796" s="1" t="s">
        <v>448</v>
      </c>
      <c r="C1796" s="1" t="s">
        <v>29</v>
      </c>
      <c r="D1796" s="1" t="s">
        <v>30</v>
      </c>
      <c r="E1796" s="1" t="s">
        <v>400</v>
      </c>
      <c r="F1796" s="1" t="s">
        <v>8253</v>
      </c>
      <c r="G1796" s="1" t="s">
        <v>8254</v>
      </c>
      <c r="H1796" s="1" t="s">
        <v>1183</v>
      </c>
      <c r="I1796" s="1" t="s">
        <v>8255</v>
      </c>
      <c r="J1796" s="1" t="s">
        <v>8282</v>
      </c>
      <c r="K1796" s="1" t="s">
        <v>32</v>
      </c>
      <c r="L1796" s="1" t="s">
        <v>32</v>
      </c>
      <c r="M1796" s="1" t="s">
        <v>45</v>
      </c>
      <c r="N1796" s="1" t="s">
        <v>46</v>
      </c>
      <c r="O1796" s="1" t="s">
        <v>8283</v>
      </c>
      <c r="P1796" s="1" t="s">
        <v>285</v>
      </c>
      <c r="Q1796" s="1" t="s">
        <v>83</v>
      </c>
      <c r="R1796" s="1" t="s">
        <v>8284</v>
      </c>
      <c r="S1796" s="1" t="str">
        <f t="shared" ref="S1796:S1859" si="57">CONCATENATE(P1796," ",Q1796,", ",R1796)</f>
        <v>SANDOVAL CONDORI, LIVIA FRANCISCA</v>
      </c>
      <c r="T1796" s="1" t="s">
        <v>69</v>
      </c>
      <c r="U1796" s="1" t="s">
        <v>51</v>
      </c>
      <c r="V1796" s="1" t="s">
        <v>52</v>
      </c>
      <c r="W1796" s="1" t="s">
        <v>8285</v>
      </c>
      <c r="X1796" s="3">
        <v>26324</v>
      </c>
      <c r="Y1796" s="1" t="s">
        <v>8286</v>
      </c>
      <c r="AB1796" s="1" t="s">
        <v>41</v>
      </c>
      <c r="AC1796" s="1" t="s">
        <v>42</v>
      </c>
      <c r="AD1796" s="1" t="s">
        <v>43</v>
      </c>
    </row>
    <row r="1797" spans="1:30" x14ac:dyDescent="0.2">
      <c r="A1797" s="1" t="str">
        <f t="shared" si="56"/>
        <v>1110114212E9</v>
      </c>
      <c r="B1797" s="1" t="s">
        <v>448</v>
      </c>
      <c r="C1797" s="1" t="s">
        <v>29</v>
      </c>
      <c r="D1797" s="1" t="s">
        <v>30</v>
      </c>
      <c r="E1797" s="1" t="s">
        <v>400</v>
      </c>
      <c r="F1797" s="1" t="s">
        <v>8253</v>
      </c>
      <c r="G1797" s="1" t="s">
        <v>8254</v>
      </c>
      <c r="H1797" s="1" t="s">
        <v>1183</v>
      </c>
      <c r="I1797" s="1" t="s">
        <v>8255</v>
      </c>
      <c r="J1797" s="1" t="s">
        <v>8287</v>
      </c>
      <c r="K1797" s="1" t="s">
        <v>32</v>
      </c>
      <c r="L1797" s="1" t="s">
        <v>32</v>
      </c>
      <c r="M1797" s="1" t="s">
        <v>45</v>
      </c>
      <c r="N1797" s="1" t="s">
        <v>66</v>
      </c>
      <c r="O1797" s="1" t="s">
        <v>8288</v>
      </c>
      <c r="P1797" s="1" t="s">
        <v>315</v>
      </c>
      <c r="Q1797" s="1" t="s">
        <v>444</v>
      </c>
      <c r="R1797" s="1" t="s">
        <v>281</v>
      </c>
      <c r="S1797" s="1" t="str">
        <f t="shared" si="57"/>
        <v>MOLINA BUSTINZA, EDITH</v>
      </c>
      <c r="T1797" s="1" t="s">
        <v>69</v>
      </c>
      <c r="U1797" s="1" t="s">
        <v>51</v>
      </c>
      <c r="V1797" s="1" t="s">
        <v>52</v>
      </c>
      <c r="W1797" s="1" t="s">
        <v>8289</v>
      </c>
      <c r="X1797" s="3">
        <v>30302</v>
      </c>
      <c r="Y1797" s="1" t="s">
        <v>8290</v>
      </c>
      <c r="Z1797" s="3">
        <v>42803</v>
      </c>
      <c r="AA1797" s="3">
        <v>43465</v>
      </c>
      <c r="AB1797" s="1" t="s">
        <v>324</v>
      </c>
      <c r="AC1797" s="1" t="s">
        <v>71</v>
      </c>
      <c r="AD1797" s="1" t="s">
        <v>43</v>
      </c>
    </row>
    <row r="1798" spans="1:30" x14ac:dyDescent="0.2">
      <c r="A1798" s="1" t="str">
        <f t="shared" si="56"/>
        <v>1110114212E9</v>
      </c>
      <c r="B1798" s="1" t="s">
        <v>448</v>
      </c>
      <c r="C1798" s="1" t="s">
        <v>29</v>
      </c>
      <c r="D1798" s="1" t="s">
        <v>30</v>
      </c>
      <c r="E1798" s="1" t="s">
        <v>400</v>
      </c>
      <c r="F1798" s="1" t="s">
        <v>8253</v>
      </c>
      <c r="G1798" s="1" t="s">
        <v>8254</v>
      </c>
      <c r="H1798" s="1" t="s">
        <v>1183</v>
      </c>
      <c r="I1798" s="1" t="s">
        <v>8255</v>
      </c>
      <c r="J1798" s="1" t="s">
        <v>8287</v>
      </c>
      <c r="K1798" s="1" t="s">
        <v>32</v>
      </c>
      <c r="L1798" s="1" t="s">
        <v>32</v>
      </c>
      <c r="M1798" s="1" t="s">
        <v>45</v>
      </c>
      <c r="N1798" s="1" t="s">
        <v>46</v>
      </c>
      <c r="O1798" s="1" t="s">
        <v>8291</v>
      </c>
      <c r="P1798" s="1" t="s">
        <v>328</v>
      </c>
      <c r="Q1798" s="1" t="s">
        <v>352</v>
      </c>
      <c r="R1798" s="1" t="s">
        <v>5819</v>
      </c>
      <c r="S1798" s="1" t="str">
        <f t="shared" si="57"/>
        <v>RODRIGUEZ MENDOZA, EDWARD</v>
      </c>
      <c r="T1798" s="1" t="s">
        <v>38</v>
      </c>
      <c r="U1798" s="1" t="s">
        <v>51</v>
      </c>
      <c r="V1798" s="1" t="s">
        <v>4899</v>
      </c>
      <c r="W1798" s="1" t="s">
        <v>8292</v>
      </c>
      <c r="X1798" s="3">
        <v>25914</v>
      </c>
      <c r="Y1798" s="1" t="s">
        <v>8293</v>
      </c>
      <c r="Z1798" s="3">
        <v>42370</v>
      </c>
      <c r="AA1798" s="3">
        <v>43465</v>
      </c>
      <c r="AB1798" s="1" t="s">
        <v>41</v>
      </c>
      <c r="AC1798" s="1" t="s">
        <v>42</v>
      </c>
      <c r="AD1798" s="1" t="s">
        <v>43</v>
      </c>
    </row>
    <row r="1799" spans="1:30" x14ac:dyDescent="0.2">
      <c r="A1799" s="1" t="str">
        <f t="shared" si="56"/>
        <v>1175613312E7</v>
      </c>
      <c r="B1799" s="1" t="s">
        <v>448</v>
      </c>
      <c r="C1799" s="1" t="s">
        <v>29</v>
      </c>
      <c r="D1799" s="1" t="s">
        <v>30</v>
      </c>
      <c r="E1799" s="1" t="s">
        <v>400</v>
      </c>
      <c r="F1799" s="1" t="s">
        <v>8253</v>
      </c>
      <c r="G1799" s="1" t="s">
        <v>8254</v>
      </c>
      <c r="H1799" s="1" t="s">
        <v>1183</v>
      </c>
      <c r="I1799" s="1" t="s">
        <v>8255</v>
      </c>
      <c r="J1799" s="1" t="s">
        <v>8294</v>
      </c>
      <c r="K1799" s="1" t="s">
        <v>32</v>
      </c>
      <c r="L1799" s="1" t="s">
        <v>32</v>
      </c>
      <c r="M1799" s="1" t="s">
        <v>45</v>
      </c>
      <c r="N1799" s="1" t="s">
        <v>66</v>
      </c>
      <c r="O1799" s="1" t="s">
        <v>8295</v>
      </c>
      <c r="P1799" s="1" t="s">
        <v>417</v>
      </c>
      <c r="Q1799" s="1" t="s">
        <v>843</v>
      </c>
      <c r="R1799" s="1" t="s">
        <v>8296</v>
      </c>
      <c r="S1799" s="1" t="str">
        <f t="shared" si="57"/>
        <v>BARRIENTOS OCHOA, ERIKA GRACIELA</v>
      </c>
      <c r="T1799" s="1" t="s">
        <v>69</v>
      </c>
      <c r="U1799" s="1" t="s">
        <v>51</v>
      </c>
      <c r="V1799" s="1" t="s">
        <v>52</v>
      </c>
      <c r="W1799" s="1" t="s">
        <v>8297</v>
      </c>
      <c r="X1799" s="3">
        <v>31154</v>
      </c>
      <c r="Y1799" s="1" t="s">
        <v>8298</v>
      </c>
      <c r="Z1799" s="3">
        <v>42835</v>
      </c>
      <c r="AA1799" s="3">
        <v>43100</v>
      </c>
      <c r="AB1799" s="1" t="s">
        <v>41</v>
      </c>
      <c r="AC1799" s="1" t="s">
        <v>71</v>
      </c>
      <c r="AD1799" s="1" t="s">
        <v>43</v>
      </c>
    </row>
    <row r="1800" spans="1:30" x14ac:dyDescent="0.2">
      <c r="A1800" s="1" t="str">
        <f t="shared" si="56"/>
        <v>1110114212E2</v>
      </c>
      <c r="B1800" s="1" t="s">
        <v>448</v>
      </c>
      <c r="C1800" s="1" t="s">
        <v>29</v>
      </c>
      <c r="D1800" s="1" t="s">
        <v>30</v>
      </c>
      <c r="E1800" s="1" t="s">
        <v>400</v>
      </c>
      <c r="F1800" s="1" t="s">
        <v>8253</v>
      </c>
      <c r="G1800" s="1" t="s">
        <v>8254</v>
      </c>
      <c r="H1800" s="1" t="s">
        <v>1183</v>
      </c>
      <c r="I1800" s="1" t="s">
        <v>8255</v>
      </c>
      <c r="J1800" s="1" t="s">
        <v>8299</v>
      </c>
      <c r="K1800" s="1" t="s">
        <v>97</v>
      </c>
      <c r="L1800" s="1" t="s">
        <v>98</v>
      </c>
      <c r="M1800" s="1" t="s">
        <v>103</v>
      </c>
      <c r="N1800" s="1" t="s">
        <v>66</v>
      </c>
      <c r="O1800" s="1" t="s">
        <v>8300</v>
      </c>
      <c r="P1800" s="1" t="s">
        <v>246</v>
      </c>
      <c r="Q1800" s="1" t="s">
        <v>167</v>
      </c>
      <c r="R1800" s="1" t="s">
        <v>8301</v>
      </c>
      <c r="S1800" s="1" t="str">
        <f t="shared" si="57"/>
        <v>CALIZAYA GOMEZ, JOSE ORIEL</v>
      </c>
      <c r="T1800" s="1" t="s">
        <v>109</v>
      </c>
      <c r="U1800" s="1" t="s">
        <v>39</v>
      </c>
      <c r="V1800" s="1" t="s">
        <v>52</v>
      </c>
      <c r="W1800" s="1" t="s">
        <v>8302</v>
      </c>
      <c r="X1800" s="3">
        <v>32590</v>
      </c>
      <c r="Y1800" s="1" t="s">
        <v>8303</v>
      </c>
      <c r="Z1800" s="3">
        <v>42736</v>
      </c>
      <c r="AA1800" s="3">
        <v>43100</v>
      </c>
      <c r="AB1800" s="1" t="s">
        <v>41</v>
      </c>
      <c r="AC1800" s="1" t="s">
        <v>102</v>
      </c>
      <c r="AD1800" s="1" t="s">
        <v>43</v>
      </c>
    </row>
    <row r="1801" spans="1:30" x14ac:dyDescent="0.2">
      <c r="A1801" s="1" t="str">
        <f t="shared" si="56"/>
        <v>21EV01634192</v>
      </c>
      <c r="B1801" s="1" t="s">
        <v>448</v>
      </c>
      <c r="C1801" s="1" t="s">
        <v>29</v>
      </c>
      <c r="D1801" s="1" t="s">
        <v>30</v>
      </c>
      <c r="E1801" s="1" t="s">
        <v>400</v>
      </c>
      <c r="F1801" s="1" t="s">
        <v>8304</v>
      </c>
      <c r="G1801" s="1" t="s">
        <v>8305</v>
      </c>
      <c r="H1801" s="1" t="s">
        <v>1183</v>
      </c>
      <c r="I1801" s="1" t="s">
        <v>8306</v>
      </c>
      <c r="J1801" s="1" t="s">
        <v>8307</v>
      </c>
      <c r="K1801" s="1" t="s">
        <v>32</v>
      </c>
      <c r="L1801" s="1" t="s">
        <v>33</v>
      </c>
      <c r="M1801" s="1" t="s">
        <v>34</v>
      </c>
      <c r="N1801" s="1" t="s">
        <v>35</v>
      </c>
      <c r="O1801" s="1" t="s">
        <v>298</v>
      </c>
      <c r="P1801" s="1" t="s">
        <v>82</v>
      </c>
      <c r="Q1801" s="1" t="s">
        <v>134</v>
      </c>
      <c r="R1801" s="1" t="s">
        <v>340</v>
      </c>
      <c r="S1801" s="1" t="str">
        <f t="shared" si="57"/>
        <v>QUISPE FLORES, LOURDES MARCELINA</v>
      </c>
      <c r="T1801" s="1" t="s">
        <v>38</v>
      </c>
      <c r="U1801" s="1" t="s">
        <v>39</v>
      </c>
      <c r="V1801" s="1" t="s">
        <v>171</v>
      </c>
      <c r="W1801" s="1" t="s">
        <v>8308</v>
      </c>
      <c r="X1801" s="3">
        <v>25194</v>
      </c>
      <c r="Y1801" s="1" t="s">
        <v>8309</v>
      </c>
      <c r="Z1801" s="3">
        <v>42779</v>
      </c>
      <c r="AA1801" s="3">
        <v>44239</v>
      </c>
      <c r="AB1801" s="1" t="s">
        <v>127</v>
      </c>
      <c r="AC1801" s="1" t="s">
        <v>42</v>
      </c>
      <c r="AD1801" s="1" t="s">
        <v>43</v>
      </c>
    </row>
    <row r="1802" spans="1:30" x14ac:dyDescent="0.2">
      <c r="A1802" s="1" t="str">
        <f t="shared" si="56"/>
        <v>1111214212E0</v>
      </c>
      <c r="B1802" s="1" t="s">
        <v>448</v>
      </c>
      <c r="C1802" s="1" t="s">
        <v>29</v>
      </c>
      <c r="D1802" s="1" t="s">
        <v>30</v>
      </c>
      <c r="E1802" s="1" t="s">
        <v>400</v>
      </c>
      <c r="F1802" s="1" t="s">
        <v>8304</v>
      </c>
      <c r="G1802" s="1" t="s">
        <v>8305</v>
      </c>
      <c r="H1802" s="1" t="s">
        <v>1183</v>
      </c>
      <c r="I1802" s="1" t="s">
        <v>8306</v>
      </c>
      <c r="J1802" s="1" t="s">
        <v>8310</v>
      </c>
      <c r="K1802" s="1" t="s">
        <v>32</v>
      </c>
      <c r="L1802" s="1" t="s">
        <v>32</v>
      </c>
      <c r="M1802" s="1" t="s">
        <v>45</v>
      </c>
      <c r="N1802" s="1" t="s">
        <v>46</v>
      </c>
      <c r="O1802" s="1" t="s">
        <v>8311</v>
      </c>
      <c r="P1802" s="1" t="s">
        <v>8312</v>
      </c>
      <c r="Q1802" s="1" t="s">
        <v>1897</v>
      </c>
      <c r="R1802" s="1" t="s">
        <v>8313</v>
      </c>
      <c r="S1802" s="1" t="str">
        <f t="shared" si="57"/>
        <v>AROSQUIPA IBAÑEZ, RONALD ALBERTO</v>
      </c>
      <c r="T1802" s="1" t="s">
        <v>55</v>
      </c>
      <c r="U1802" s="1" t="s">
        <v>51</v>
      </c>
      <c r="V1802" s="1" t="s">
        <v>52</v>
      </c>
      <c r="W1802" s="1" t="s">
        <v>8314</v>
      </c>
      <c r="X1802" s="3">
        <v>30445</v>
      </c>
      <c r="Y1802" s="1" t="s">
        <v>8315</v>
      </c>
      <c r="AB1802" s="1" t="s">
        <v>41</v>
      </c>
      <c r="AC1802" s="1" t="s">
        <v>42</v>
      </c>
      <c r="AD1802" s="1" t="s">
        <v>43</v>
      </c>
    </row>
    <row r="1803" spans="1:30" x14ac:dyDescent="0.2">
      <c r="A1803" s="1" t="str">
        <f t="shared" si="56"/>
        <v>1111214212E2</v>
      </c>
      <c r="B1803" s="1" t="s">
        <v>448</v>
      </c>
      <c r="C1803" s="1" t="s">
        <v>29</v>
      </c>
      <c r="D1803" s="1" t="s">
        <v>30</v>
      </c>
      <c r="E1803" s="1" t="s">
        <v>400</v>
      </c>
      <c r="F1803" s="1" t="s">
        <v>8304</v>
      </c>
      <c r="G1803" s="1" t="s">
        <v>8305</v>
      </c>
      <c r="H1803" s="1" t="s">
        <v>1183</v>
      </c>
      <c r="I1803" s="1" t="s">
        <v>8306</v>
      </c>
      <c r="J1803" s="1" t="s">
        <v>8316</v>
      </c>
      <c r="K1803" s="1" t="s">
        <v>32</v>
      </c>
      <c r="L1803" s="1" t="s">
        <v>32</v>
      </c>
      <c r="M1803" s="1" t="s">
        <v>45</v>
      </c>
      <c r="N1803" s="1" t="s">
        <v>46</v>
      </c>
      <c r="O1803" s="1" t="s">
        <v>56</v>
      </c>
      <c r="P1803" s="1" t="s">
        <v>8317</v>
      </c>
      <c r="Q1803" s="1" t="s">
        <v>829</v>
      </c>
      <c r="R1803" s="1" t="s">
        <v>977</v>
      </c>
      <c r="S1803" s="1" t="str">
        <f t="shared" si="57"/>
        <v>ARMAZA MONTESINOS, MARCO ANTONIO</v>
      </c>
      <c r="T1803" s="1" t="s">
        <v>50</v>
      </c>
      <c r="U1803" s="1" t="s">
        <v>51</v>
      </c>
      <c r="V1803" s="1" t="s">
        <v>52</v>
      </c>
      <c r="W1803" s="1" t="s">
        <v>8318</v>
      </c>
      <c r="X1803" s="3">
        <v>22809</v>
      </c>
      <c r="Y1803" s="1" t="s">
        <v>8319</v>
      </c>
      <c r="AB1803" s="1" t="s">
        <v>41</v>
      </c>
      <c r="AC1803" s="1" t="s">
        <v>42</v>
      </c>
      <c r="AD1803" s="1" t="s">
        <v>43</v>
      </c>
    </row>
    <row r="1804" spans="1:30" x14ac:dyDescent="0.2">
      <c r="A1804" s="1" t="str">
        <f t="shared" si="56"/>
        <v>1111214212E3</v>
      </c>
      <c r="B1804" s="1" t="s">
        <v>448</v>
      </c>
      <c r="C1804" s="1" t="s">
        <v>29</v>
      </c>
      <c r="D1804" s="1" t="s">
        <v>30</v>
      </c>
      <c r="E1804" s="1" t="s">
        <v>400</v>
      </c>
      <c r="F1804" s="1" t="s">
        <v>8304</v>
      </c>
      <c r="G1804" s="1" t="s">
        <v>8305</v>
      </c>
      <c r="H1804" s="1" t="s">
        <v>1183</v>
      </c>
      <c r="I1804" s="1" t="s">
        <v>8306</v>
      </c>
      <c r="J1804" s="1" t="s">
        <v>8320</v>
      </c>
      <c r="K1804" s="1" t="s">
        <v>32</v>
      </c>
      <c r="L1804" s="1" t="s">
        <v>32</v>
      </c>
      <c r="M1804" s="1" t="s">
        <v>45</v>
      </c>
      <c r="N1804" s="1" t="s">
        <v>46</v>
      </c>
      <c r="O1804" s="1" t="s">
        <v>56</v>
      </c>
      <c r="P1804" s="1" t="s">
        <v>113</v>
      </c>
      <c r="Q1804" s="1" t="s">
        <v>114</v>
      </c>
      <c r="R1804" s="1" t="s">
        <v>8321</v>
      </c>
      <c r="S1804" s="1" t="str">
        <f t="shared" si="57"/>
        <v>CHAMBI MAMANI, MIGUEL AURELIO</v>
      </c>
      <c r="T1804" s="1" t="s">
        <v>55</v>
      </c>
      <c r="U1804" s="1" t="s">
        <v>51</v>
      </c>
      <c r="V1804" s="1" t="s">
        <v>325</v>
      </c>
      <c r="W1804" s="1" t="s">
        <v>8322</v>
      </c>
      <c r="X1804" s="3">
        <v>23283</v>
      </c>
      <c r="Y1804" s="1" t="s">
        <v>8323</v>
      </c>
      <c r="Z1804" s="3">
        <v>42887</v>
      </c>
      <c r="AA1804" s="3">
        <v>42978</v>
      </c>
      <c r="AB1804" s="1" t="s">
        <v>41</v>
      </c>
      <c r="AC1804" s="1" t="s">
        <v>42</v>
      </c>
      <c r="AD1804" s="1" t="s">
        <v>43</v>
      </c>
    </row>
    <row r="1805" spans="1:30" x14ac:dyDescent="0.2">
      <c r="A1805" s="1" t="str">
        <f t="shared" si="56"/>
        <v>1111214212E3</v>
      </c>
      <c r="B1805" s="1" t="s">
        <v>448</v>
      </c>
      <c r="C1805" s="1" t="s">
        <v>29</v>
      </c>
      <c r="D1805" s="1" t="s">
        <v>30</v>
      </c>
      <c r="E1805" s="1" t="s">
        <v>400</v>
      </c>
      <c r="F1805" s="1" t="s">
        <v>8304</v>
      </c>
      <c r="G1805" s="1" t="s">
        <v>8305</v>
      </c>
      <c r="H1805" s="1" t="s">
        <v>1183</v>
      </c>
      <c r="I1805" s="1" t="s">
        <v>8306</v>
      </c>
      <c r="J1805" s="1" t="s">
        <v>8320</v>
      </c>
      <c r="K1805" s="1" t="s">
        <v>32</v>
      </c>
      <c r="L1805" s="1" t="s">
        <v>32</v>
      </c>
      <c r="M1805" s="1" t="s">
        <v>45</v>
      </c>
      <c r="N1805" s="1" t="s">
        <v>66</v>
      </c>
      <c r="O1805" s="1" t="s">
        <v>8324</v>
      </c>
      <c r="P1805" s="1" t="s">
        <v>139</v>
      </c>
      <c r="Q1805" s="1" t="s">
        <v>134</v>
      </c>
      <c r="R1805" s="1" t="s">
        <v>977</v>
      </c>
      <c r="S1805" s="1" t="str">
        <f t="shared" si="57"/>
        <v>MACHACA FLORES, MARCO ANTONIO</v>
      </c>
      <c r="T1805" s="1" t="s">
        <v>69</v>
      </c>
      <c r="U1805" s="1" t="s">
        <v>51</v>
      </c>
      <c r="V1805" s="1" t="s">
        <v>52</v>
      </c>
      <c r="W1805" s="1" t="s">
        <v>8325</v>
      </c>
      <c r="X1805" s="3">
        <v>26792</v>
      </c>
      <c r="Y1805" s="1" t="s">
        <v>8326</v>
      </c>
      <c r="Z1805" s="3">
        <v>42887</v>
      </c>
      <c r="AA1805" s="3">
        <v>42978</v>
      </c>
      <c r="AB1805" s="1" t="s">
        <v>324</v>
      </c>
      <c r="AC1805" s="1" t="s">
        <v>71</v>
      </c>
      <c r="AD1805" s="1" t="s">
        <v>43</v>
      </c>
    </row>
    <row r="1806" spans="1:30" x14ac:dyDescent="0.2">
      <c r="A1806" s="1" t="str">
        <f t="shared" si="56"/>
        <v>1111214212E4</v>
      </c>
      <c r="B1806" s="1" t="s">
        <v>448</v>
      </c>
      <c r="C1806" s="1" t="s">
        <v>29</v>
      </c>
      <c r="D1806" s="1" t="s">
        <v>30</v>
      </c>
      <c r="E1806" s="1" t="s">
        <v>400</v>
      </c>
      <c r="F1806" s="1" t="s">
        <v>8304</v>
      </c>
      <c r="G1806" s="1" t="s">
        <v>8305</v>
      </c>
      <c r="H1806" s="1" t="s">
        <v>1183</v>
      </c>
      <c r="I1806" s="1" t="s">
        <v>8306</v>
      </c>
      <c r="J1806" s="1" t="s">
        <v>8327</v>
      </c>
      <c r="K1806" s="1" t="s">
        <v>32</v>
      </c>
      <c r="L1806" s="1" t="s">
        <v>32</v>
      </c>
      <c r="M1806" s="1" t="s">
        <v>45</v>
      </c>
      <c r="N1806" s="1" t="s">
        <v>46</v>
      </c>
      <c r="O1806" s="1" t="s">
        <v>8328</v>
      </c>
      <c r="P1806" s="1" t="s">
        <v>203</v>
      </c>
      <c r="Q1806" s="1" t="s">
        <v>271</v>
      </c>
      <c r="R1806" s="1" t="s">
        <v>793</v>
      </c>
      <c r="S1806" s="1" t="str">
        <f t="shared" si="57"/>
        <v>APAZA PUMA, GERMAN</v>
      </c>
      <c r="T1806" s="1" t="s">
        <v>69</v>
      </c>
      <c r="U1806" s="1" t="s">
        <v>51</v>
      </c>
      <c r="V1806" s="1" t="s">
        <v>52</v>
      </c>
      <c r="W1806" s="1" t="s">
        <v>8329</v>
      </c>
      <c r="X1806" s="3">
        <v>24113</v>
      </c>
      <c r="Y1806" s="1" t="s">
        <v>8330</v>
      </c>
      <c r="AB1806" s="1" t="s">
        <v>41</v>
      </c>
      <c r="AC1806" s="1" t="s">
        <v>42</v>
      </c>
      <c r="AD1806" s="1" t="s">
        <v>43</v>
      </c>
    </row>
    <row r="1807" spans="1:30" x14ac:dyDescent="0.2">
      <c r="A1807" s="1" t="str">
        <f t="shared" si="56"/>
        <v>1111214212E6</v>
      </c>
      <c r="B1807" s="1" t="s">
        <v>448</v>
      </c>
      <c r="C1807" s="1" t="s">
        <v>29</v>
      </c>
      <c r="D1807" s="1" t="s">
        <v>30</v>
      </c>
      <c r="E1807" s="1" t="s">
        <v>400</v>
      </c>
      <c r="F1807" s="1" t="s">
        <v>8304</v>
      </c>
      <c r="G1807" s="1" t="s">
        <v>8305</v>
      </c>
      <c r="H1807" s="1" t="s">
        <v>1183</v>
      </c>
      <c r="I1807" s="1" t="s">
        <v>8306</v>
      </c>
      <c r="J1807" s="1" t="s">
        <v>8331</v>
      </c>
      <c r="K1807" s="1" t="s">
        <v>32</v>
      </c>
      <c r="L1807" s="1" t="s">
        <v>32</v>
      </c>
      <c r="M1807" s="1" t="s">
        <v>45</v>
      </c>
      <c r="N1807" s="1" t="s">
        <v>46</v>
      </c>
      <c r="O1807" s="1" t="s">
        <v>8332</v>
      </c>
      <c r="P1807" s="1" t="s">
        <v>48</v>
      </c>
      <c r="Q1807" s="1" t="s">
        <v>498</v>
      </c>
      <c r="R1807" s="1" t="s">
        <v>706</v>
      </c>
      <c r="S1807" s="1" t="str">
        <f t="shared" si="57"/>
        <v>CHOQUEHUANCA LIMA, LOURDES</v>
      </c>
      <c r="T1807" s="1" t="s">
        <v>63</v>
      </c>
      <c r="U1807" s="1" t="s">
        <v>51</v>
      </c>
      <c r="V1807" s="1" t="s">
        <v>52</v>
      </c>
      <c r="W1807" s="1" t="s">
        <v>8333</v>
      </c>
      <c r="X1807" s="3">
        <v>26725</v>
      </c>
      <c r="Y1807" s="1" t="s">
        <v>8334</v>
      </c>
      <c r="Z1807" s="3">
        <v>42430</v>
      </c>
      <c r="AB1807" s="1" t="s">
        <v>41</v>
      </c>
      <c r="AC1807" s="1" t="s">
        <v>42</v>
      </c>
      <c r="AD1807" s="1" t="s">
        <v>43</v>
      </c>
    </row>
    <row r="1808" spans="1:30" x14ac:dyDescent="0.2">
      <c r="A1808" s="1" t="str">
        <f t="shared" si="56"/>
        <v>1111214212E7</v>
      </c>
      <c r="B1808" s="1" t="s">
        <v>448</v>
      </c>
      <c r="C1808" s="1" t="s">
        <v>29</v>
      </c>
      <c r="D1808" s="1" t="s">
        <v>30</v>
      </c>
      <c r="E1808" s="1" t="s">
        <v>400</v>
      </c>
      <c r="F1808" s="1" t="s">
        <v>8304</v>
      </c>
      <c r="G1808" s="1" t="s">
        <v>8305</v>
      </c>
      <c r="H1808" s="1" t="s">
        <v>1183</v>
      </c>
      <c r="I1808" s="1" t="s">
        <v>8306</v>
      </c>
      <c r="J1808" s="1" t="s">
        <v>8335</v>
      </c>
      <c r="K1808" s="1" t="s">
        <v>32</v>
      </c>
      <c r="L1808" s="1" t="s">
        <v>32</v>
      </c>
      <c r="M1808" s="1" t="s">
        <v>45</v>
      </c>
      <c r="N1808" s="1" t="s">
        <v>46</v>
      </c>
      <c r="O1808" s="1" t="s">
        <v>56</v>
      </c>
      <c r="P1808" s="1" t="s">
        <v>134</v>
      </c>
      <c r="Q1808" s="1" t="s">
        <v>82</v>
      </c>
      <c r="R1808" s="1" t="s">
        <v>4542</v>
      </c>
      <c r="S1808" s="1" t="str">
        <f t="shared" si="57"/>
        <v>FLORES QUISPE, GENARO</v>
      </c>
      <c r="T1808" s="1" t="s">
        <v>69</v>
      </c>
      <c r="U1808" s="1" t="s">
        <v>51</v>
      </c>
      <c r="V1808" s="1" t="s">
        <v>52</v>
      </c>
      <c r="W1808" s="1" t="s">
        <v>8336</v>
      </c>
      <c r="X1808" s="3">
        <v>23639</v>
      </c>
      <c r="Y1808" s="1" t="s">
        <v>8337</v>
      </c>
      <c r="AB1808" s="1" t="s">
        <v>41</v>
      </c>
      <c r="AC1808" s="1" t="s">
        <v>42</v>
      </c>
      <c r="AD1808" s="1" t="s">
        <v>43</v>
      </c>
    </row>
    <row r="1809" spans="1:30" x14ac:dyDescent="0.2">
      <c r="A1809" s="1" t="str">
        <f t="shared" si="56"/>
        <v>1111214212E8</v>
      </c>
      <c r="B1809" s="1" t="s">
        <v>448</v>
      </c>
      <c r="C1809" s="1" t="s">
        <v>29</v>
      </c>
      <c r="D1809" s="1" t="s">
        <v>30</v>
      </c>
      <c r="E1809" s="1" t="s">
        <v>400</v>
      </c>
      <c r="F1809" s="1" t="s">
        <v>8304</v>
      </c>
      <c r="G1809" s="1" t="s">
        <v>8305</v>
      </c>
      <c r="H1809" s="1" t="s">
        <v>1183</v>
      </c>
      <c r="I1809" s="1" t="s">
        <v>8306</v>
      </c>
      <c r="J1809" s="1" t="s">
        <v>8338</v>
      </c>
      <c r="K1809" s="1" t="s">
        <v>32</v>
      </c>
      <c r="L1809" s="1" t="s">
        <v>32</v>
      </c>
      <c r="M1809" s="1" t="s">
        <v>45</v>
      </c>
      <c r="N1809" s="1" t="s">
        <v>46</v>
      </c>
      <c r="O1809" s="1" t="s">
        <v>56</v>
      </c>
      <c r="P1809" s="1" t="s">
        <v>82</v>
      </c>
      <c r="Q1809" s="1" t="s">
        <v>488</v>
      </c>
      <c r="R1809" s="1" t="s">
        <v>8339</v>
      </c>
      <c r="S1809" s="1" t="str">
        <f t="shared" si="57"/>
        <v>QUISPE GODOY, ROBERTO FELIX</v>
      </c>
      <c r="T1809" s="1" t="s">
        <v>38</v>
      </c>
      <c r="U1809" s="1" t="s">
        <v>51</v>
      </c>
      <c r="V1809" s="1" t="s">
        <v>52</v>
      </c>
      <c r="W1809" s="1" t="s">
        <v>8340</v>
      </c>
      <c r="X1809" s="3">
        <v>22455</v>
      </c>
      <c r="Y1809" s="1" t="s">
        <v>8341</v>
      </c>
      <c r="Z1809" s="3">
        <v>42373</v>
      </c>
      <c r="AA1809" s="3">
        <v>42735</v>
      </c>
      <c r="AB1809" s="1" t="s">
        <v>41</v>
      </c>
      <c r="AC1809" s="1" t="s">
        <v>42</v>
      </c>
      <c r="AD1809" s="1" t="s">
        <v>43</v>
      </c>
    </row>
    <row r="1810" spans="1:30" x14ac:dyDescent="0.2">
      <c r="A1810" s="1" t="str">
        <f t="shared" si="56"/>
        <v>1111214212E9</v>
      </c>
      <c r="B1810" s="1" t="s">
        <v>448</v>
      </c>
      <c r="C1810" s="1" t="s">
        <v>29</v>
      </c>
      <c r="D1810" s="1" t="s">
        <v>30</v>
      </c>
      <c r="E1810" s="1" t="s">
        <v>400</v>
      </c>
      <c r="F1810" s="1" t="s">
        <v>8304</v>
      </c>
      <c r="G1810" s="1" t="s">
        <v>8305</v>
      </c>
      <c r="H1810" s="1" t="s">
        <v>1183</v>
      </c>
      <c r="I1810" s="1" t="s">
        <v>8306</v>
      </c>
      <c r="J1810" s="1" t="s">
        <v>8342</v>
      </c>
      <c r="K1810" s="1" t="s">
        <v>97</v>
      </c>
      <c r="L1810" s="1" t="s">
        <v>98</v>
      </c>
      <c r="M1810" s="1" t="s">
        <v>396</v>
      </c>
      <c r="N1810" s="1" t="s">
        <v>66</v>
      </c>
      <c r="O1810" s="1" t="s">
        <v>8343</v>
      </c>
      <c r="P1810" s="1" t="s">
        <v>82</v>
      </c>
      <c r="Q1810" s="1" t="s">
        <v>188</v>
      </c>
      <c r="R1810" s="1" t="s">
        <v>8344</v>
      </c>
      <c r="S1810" s="1" t="str">
        <f t="shared" si="57"/>
        <v>QUISPE TITO, ZENAIDA</v>
      </c>
      <c r="T1810" s="1" t="s">
        <v>109</v>
      </c>
      <c r="U1810" s="1" t="s">
        <v>39</v>
      </c>
      <c r="V1810" s="1" t="s">
        <v>52</v>
      </c>
      <c r="W1810" s="1" t="s">
        <v>8345</v>
      </c>
      <c r="X1810" s="3">
        <v>31656</v>
      </c>
      <c r="Y1810" s="1" t="s">
        <v>8346</v>
      </c>
      <c r="Z1810" s="3">
        <v>42736</v>
      </c>
      <c r="AA1810" s="3">
        <v>43100</v>
      </c>
      <c r="AB1810" s="1" t="s">
        <v>41</v>
      </c>
      <c r="AC1810" s="1" t="s">
        <v>102</v>
      </c>
      <c r="AD1810" s="1" t="s">
        <v>43</v>
      </c>
    </row>
    <row r="1811" spans="1:30" x14ac:dyDescent="0.2">
      <c r="A1811" s="1" t="str">
        <f t="shared" si="56"/>
        <v>1112214212E6</v>
      </c>
      <c r="B1811" s="1" t="s">
        <v>448</v>
      </c>
      <c r="C1811" s="1" t="s">
        <v>29</v>
      </c>
      <c r="D1811" s="1" t="s">
        <v>30</v>
      </c>
      <c r="E1811" s="1" t="s">
        <v>400</v>
      </c>
      <c r="F1811" s="1" t="s">
        <v>8347</v>
      </c>
      <c r="G1811" s="1" t="s">
        <v>8348</v>
      </c>
      <c r="H1811" s="1" t="s">
        <v>1183</v>
      </c>
      <c r="I1811" s="1" t="s">
        <v>8349</v>
      </c>
      <c r="J1811" s="1" t="s">
        <v>8350</v>
      </c>
      <c r="K1811" s="1" t="s">
        <v>32</v>
      </c>
      <c r="L1811" s="1" t="s">
        <v>33</v>
      </c>
      <c r="M1811" s="1" t="s">
        <v>34</v>
      </c>
      <c r="N1811" s="1" t="s">
        <v>35</v>
      </c>
      <c r="O1811" s="1" t="s">
        <v>8351</v>
      </c>
      <c r="P1811" s="1" t="s">
        <v>829</v>
      </c>
      <c r="Q1811" s="1" t="s">
        <v>352</v>
      </c>
      <c r="R1811" s="1" t="s">
        <v>8352</v>
      </c>
      <c r="S1811" s="1" t="str">
        <f t="shared" si="57"/>
        <v>MONTESINOS MENDOZA, GRIMALDO</v>
      </c>
      <c r="T1811" s="1" t="s">
        <v>63</v>
      </c>
      <c r="U1811" s="1" t="s">
        <v>39</v>
      </c>
      <c r="V1811" s="1" t="s">
        <v>112</v>
      </c>
      <c r="W1811" s="1" t="s">
        <v>8353</v>
      </c>
      <c r="X1811" s="3">
        <v>24765</v>
      </c>
      <c r="Y1811" s="1" t="s">
        <v>8354</v>
      </c>
      <c r="Z1811" s="3">
        <v>42064</v>
      </c>
      <c r="AA1811" s="3">
        <v>43524</v>
      </c>
      <c r="AB1811" s="1" t="s">
        <v>41</v>
      </c>
      <c r="AC1811" s="1" t="s">
        <v>42</v>
      </c>
      <c r="AD1811" s="1" t="s">
        <v>43</v>
      </c>
    </row>
    <row r="1812" spans="1:30" x14ac:dyDescent="0.2">
      <c r="A1812" s="1" t="str">
        <f t="shared" si="56"/>
        <v>1112214212E0</v>
      </c>
      <c r="B1812" s="1" t="s">
        <v>448</v>
      </c>
      <c r="C1812" s="1" t="s">
        <v>29</v>
      </c>
      <c r="D1812" s="1" t="s">
        <v>30</v>
      </c>
      <c r="E1812" s="1" t="s">
        <v>400</v>
      </c>
      <c r="F1812" s="1" t="s">
        <v>8347</v>
      </c>
      <c r="G1812" s="1" t="s">
        <v>8348</v>
      </c>
      <c r="H1812" s="1" t="s">
        <v>1183</v>
      </c>
      <c r="I1812" s="1" t="s">
        <v>8349</v>
      </c>
      <c r="J1812" s="1" t="s">
        <v>8355</v>
      </c>
      <c r="K1812" s="1" t="s">
        <v>32</v>
      </c>
      <c r="L1812" s="1" t="s">
        <v>32</v>
      </c>
      <c r="M1812" s="1" t="s">
        <v>45</v>
      </c>
      <c r="N1812" s="1" t="s">
        <v>46</v>
      </c>
      <c r="O1812" s="1" t="s">
        <v>8356</v>
      </c>
      <c r="P1812" s="1" t="s">
        <v>8357</v>
      </c>
      <c r="Q1812" s="1" t="s">
        <v>939</v>
      </c>
      <c r="R1812" s="1" t="s">
        <v>454</v>
      </c>
      <c r="S1812" s="1" t="str">
        <f t="shared" si="57"/>
        <v>GARANBEL SOTO, SILVIA</v>
      </c>
      <c r="T1812" s="1" t="s">
        <v>55</v>
      </c>
      <c r="U1812" s="1" t="s">
        <v>51</v>
      </c>
      <c r="V1812" s="1" t="s">
        <v>52</v>
      </c>
      <c r="W1812" s="1" t="s">
        <v>8358</v>
      </c>
      <c r="X1812" s="3">
        <v>24458</v>
      </c>
      <c r="Y1812" s="1" t="s">
        <v>8359</v>
      </c>
      <c r="AB1812" s="1" t="s">
        <v>41</v>
      </c>
      <c r="AC1812" s="1" t="s">
        <v>42</v>
      </c>
      <c r="AD1812" s="1" t="s">
        <v>43</v>
      </c>
    </row>
    <row r="1813" spans="1:30" x14ac:dyDescent="0.2">
      <c r="A1813" s="1" t="str">
        <f t="shared" si="56"/>
        <v>1112214212E2</v>
      </c>
      <c r="B1813" s="1" t="s">
        <v>448</v>
      </c>
      <c r="C1813" s="1" t="s">
        <v>29</v>
      </c>
      <c r="D1813" s="1" t="s">
        <v>30</v>
      </c>
      <c r="E1813" s="1" t="s">
        <v>400</v>
      </c>
      <c r="F1813" s="1" t="s">
        <v>8347</v>
      </c>
      <c r="G1813" s="1" t="s">
        <v>8348</v>
      </c>
      <c r="H1813" s="1" t="s">
        <v>1183</v>
      </c>
      <c r="I1813" s="1" t="s">
        <v>8349</v>
      </c>
      <c r="J1813" s="1" t="s">
        <v>8360</v>
      </c>
      <c r="K1813" s="1" t="s">
        <v>32</v>
      </c>
      <c r="L1813" s="1" t="s">
        <v>32</v>
      </c>
      <c r="M1813" s="1" t="s">
        <v>45</v>
      </c>
      <c r="N1813" s="1" t="s">
        <v>46</v>
      </c>
      <c r="O1813" s="1" t="s">
        <v>8361</v>
      </c>
      <c r="P1813" s="1" t="s">
        <v>8362</v>
      </c>
      <c r="Q1813" s="1" t="s">
        <v>1109</v>
      </c>
      <c r="R1813" s="1" t="s">
        <v>753</v>
      </c>
      <c r="S1813" s="1" t="str">
        <f t="shared" si="57"/>
        <v>PIEDRA BENAVIDES, MARY LUZ</v>
      </c>
      <c r="T1813" s="1" t="s">
        <v>69</v>
      </c>
      <c r="U1813" s="1" t="s">
        <v>51</v>
      </c>
      <c r="V1813" s="1" t="s">
        <v>52</v>
      </c>
      <c r="W1813" s="1" t="s">
        <v>8363</v>
      </c>
      <c r="X1813" s="3">
        <v>25760</v>
      </c>
      <c r="Y1813" s="1" t="s">
        <v>8364</v>
      </c>
      <c r="AB1813" s="1" t="s">
        <v>41</v>
      </c>
      <c r="AC1813" s="1" t="s">
        <v>42</v>
      </c>
      <c r="AD1813" s="1" t="s">
        <v>43</v>
      </c>
    </row>
    <row r="1814" spans="1:30" x14ac:dyDescent="0.2">
      <c r="A1814" s="1" t="str">
        <f t="shared" si="56"/>
        <v>1112214212E3</v>
      </c>
      <c r="B1814" s="1" t="s">
        <v>448</v>
      </c>
      <c r="C1814" s="1" t="s">
        <v>29</v>
      </c>
      <c r="D1814" s="1" t="s">
        <v>30</v>
      </c>
      <c r="E1814" s="1" t="s">
        <v>400</v>
      </c>
      <c r="F1814" s="1" t="s">
        <v>8347</v>
      </c>
      <c r="G1814" s="1" t="s">
        <v>8348</v>
      </c>
      <c r="H1814" s="1" t="s">
        <v>1183</v>
      </c>
      <c r="I1814" s="1" t="s">
        <v>8349</v>
      </c>
      <c r="J1814" s="1" t="s">
        <v>8365</v>
      </c>
      <c r="K1814" s="1" t="s">
        <v>32</v>
      </c>
      <c r="L1814" s="1" t="s">
        <v>32</v>
      </c>
      <c r="M1814" s="1" t="s">
        <v>45</v>
      </c>
      <c r="N1814" s="1" t="s">
        <v>46</v>
      </c>
      <c r="O1814" s="1" t="s">
        <v>8366</v>
      </c>
      <c r="P1814" s="1" t="s">
        <v>114</v>
      </c>
      <c r="Q1814" s="1" t="s">
        <v>83</v>
      </c>
      <c r="R1814" s="1" t="s">
        <v>848</v>
      </c>
      <c r="S1814" s="1" t="str">
        <f t="shared" si="57"/>
        <v>MAMANI CONDORI, ZENON VIDAL</v>
      </c>
      <c r="T1814" s="1" t="s">
        <v>50</v>
      </c>
      <c r="U1814" s="1" t="s">
        <v>51</v>
      </c>
      <c r="V1814" s="1" t="s">
        <v>325</v>
      </c>
      <c r="W1814" s="1" t="s">
        <v>276</v>
      </c>
      <c r="X1814" s="3">
        <v>25313</v>
      </c>
      <c r="Y1814" s="1" t="s">
        <v>851</v>
      </c>
      <c r="Z1814" s="3">
        <v>42826</v>
      </c>
      <c r="AA1814" s="3">
        <v>43008</v>
      </c>
      <c r="AB1814" s="1" t="s">
        <v>41</v>
      </c>
      <c r="AC1814" s="1" t="s">
        <v>42</v>
      </c>
      <c r="AD1814" s="1" t="s">
        <v>43</v>
      </c>
    </row>
    <row r="1815" spans="1:30" x14ac:dyDescent="0.2">
      <c r="A1815" s="1" t="str">
        <f t="shared" si="56"/>
        <v>1112214212E3</v>
      </c>
      <c r="B1815" s="1" t="s">
        <v>448</v>
      </c>
      <c r="C1815" s="1" t="s">
        <v>29</v>
      </c>
      <c r="D1815" s="1" t="s">
        <v>30</v>
      </c>
      <c r="E1815" s="1" t="s">
        <v>400</v>
      </c>
      <c r="F1815" s="1" t="s">
        <v>8347</v>
      </c>
      <c r="G1815" s="1" t="s">
        <v>8348</v>
      </c>
      <c r="H1815" s="1" t="s">
        <v>1183</v>
      </c>
      <c r="I1815" s="1" t="s">
        <v>8349</v>
      </c>
      <c r="J1815" s="1" t="s">
        <v>8365</v>
      </c>
      <c r="K1815" s="1" t="s">
        <v>32</v>
      </c>
      <c r="L1815" s="1" t="s">
        <v>32</v>
      </c>
      <c r="M1815" s="1" t="s">
        <v>45</v>
      </c>
      <c r="N1815" s="1" t="s">
        <v>66</v>
      </c>
      <c r="O1815" s="1" t="s">
        <v>8367</v>
      </c>
      <c r="P1815" s="1" t="s">
        <v>82</v>
      </c>
      <c r="Q1815" s="1" t="s">
        <v>582</v>
      </c>
      <c r="R1815" s="1" t="s">
        <v>8368</v>
      </c>
      <c r="S1815" s="1" t="str">
        <f t="shared" si="57"/>
        <v>QUISPE ZAPANA, CESAR ABAD</v>
      </c>
      <c r="T1815" s="1" t="s">
        <v>69</v>
      </c>
      <c r="U1815" s="1" t="s">
        <v>51</v>
      </c>
      <c r="V1815" s="1" t="s">
        <v>52</v>
      </c>
      <c r="W1815" s="1" t="s">
        <v>8369</v>
      </c>
      <c r="X1815" s="3">
        <v>27046</v>
      </c>
      <c r="Y1815" s="1" t="s">
        <v>8370</v>
      </c>
      <c r="Z1815" s="3">
        <v>42828</v>
      </c>
      <c r="AA1815" s="3">
        <v>43008</v>
      </c>
      <c r="AB1815" s="1" t="s">
        <v>324</v>
      </c>
      <c r="AC1815" s="1" t="s">
        <v>71</v>
      </c>
      <c r="AD1815" s="1" t="s">
        <v>43</v>
      </c>
    </row>
    <row r="1816" spans="1:30" x14ac:dyDescent="0.2">
      <c r="A1816" s="1" t="str">
        <f t="shared" si="56"/>
        <v>1112214212E4</v>
      </c>
      <c r="B1816" s="1" t="s">
        <v>448</v>
      </c>
      <c r="C1816" s="1" t="s">
        <v>29</v>
      </c>
      <c r="D1816" s="1" t="s">
        <v>30</v>
      </c>
      <c r="E1816" s="1" t="s">
        <v>400</v>
      </c>
      <c r="F1816" s="1" t="s">
        <v>8347</v>
      </c>
      <c r="G1816" s="1" t="s">
        <v>8348</v>
      </c>
      <c r="H1816" s="1" t="s">
        <v>1183</v>
      </c>
      <c r="I1816" s="1" t="s">
        <v>8349</v>
      </c>
      <c r="J1816" s="1" t="s">
        <v>8371</v>
      </c>
      <c r="K1816" s="1" t="s">
        <v>32</v>
      </c>
      <c r="L1816" s="1" t="s">
        <v>32</v>
      </c>
      <c r="M1816" s="1" t="s">
        <v>45</v>
      </c>
      <c r="N1816" s="1" t="s">
        <v>66</v>
      </c>
      <c r="O1816" s="1" t="s">
        <v>8372</v>
      </c>
      <c r="P1816" s="1" t="s">
        <v>692</v>
      </c>
      <c r="Q1816" s="1" t="s">
        <v>246</v>
      </c>
      <c r="R1816" s="1" t="s">
        <v>8373</v>
      </c>
      <c r="S1816" s="1" t="str">
        <f t="shared" si="57"/>
        <v>BLAS CALIZAYA, BEATRIZ WALDELTRUDES</v>
      </c>
      <c r="T1816" s="1" t="s">
        <v>69</v>
      </c>
      <c r="U1816" s="1" t="s">
        <v>51</v>
      </c>
      <c r="V1816" s="1" t="s">
        <v>52</v>
      </c>
      <c r="W1816" s="1" t="s">
        <v>8374</v>
      </c>
      <c r="X1816" s="3">
        <v>26852</v>
      </c>
      <c r="Y1816" s="1" t="s">
        <v>8375</v>
      </c>
      <c r="Z1816" s="3">
        <v>42795</v>
      </c>
      <c r="AA1816" s="3">
        <v>43100</v>
      </c>
      <c r="AB1816" s="1" t="s">
        <v>41</v>
      </c>
      <c r="AC1816" s="1" t="s">
        <v>71</v>
      </c>
      <c r="AD1816" s="1" t="s">
        <v>43</v>
      </c>
    </row>
    <row r="1817" spans="1:30" x14ac:dyDescent="0.2">
      <c r="A1817" s="1" t="str">
        <f t="shared" si="56"/>
        <v>1112214212E5</v>
      </c>
      <c r="B1817" s="1" t="s">
        <v>448</v>
      </c>
      <c r="C1817" s="1" t="s">
        <v>29</v>
      </c>
      <c r="D1817" s="1" t="s">
        <v>30</v>
      </c>
      <c r="E1817" s="1" t="s">
        <v>400</v>
      </c>
      <c r="F1817" s="1" t="s">
        <v>8347</v>
      </c>
      <c r="G1817" s="1" t="s">
        <v>8348</v>
      </c>
      <c r="H1817" s="1" t="s">
        <v>1183</v>
      </c>
      <c r="I1817" s="1" t="s">
        <v>8349</v>
      </c>
      <c r="J1817" s="1" t="s">
        <v>8376</v>
      </c>
      <c r="K1817" s="1" t="s">
        <v>32</v>
      </c>
      <c r="L1817" s="1" t="s">
        <v>32</v>
      </c>
      <c r="M1817" s="1" t="s">
        <v>45</v>
      </c>
      <c r="N1817" s="1" t="s">
        <v>46</v>
      </c>
      <c r="O1817" s="1" t="s">
        <v>8377</v>
      </c>
      <c r="P1817" s="1" t="s">
        <v>165</v>
      </c>
      <c r="Q1817" s="1" t="s">
        <v>232</v>
      </c>
      <c r="R1817" s="1" t="s">
        <v>693</v>
      </c>
      <c r="S1817" s="1" t="str">
        <f t="shared" si="57"/>
        <v>PEREZ PARI, CARMEN ROSA</v>
      </c>
      <c r="T1817" s="1" t="s">
        <v>63</v>
      </c>
      <c r="U1817" s="1" t="s">
        <v>51</v>
      </c>
      <c r="V1817" s="1" t="s">
        <v>52</v>
      </c>
      <c r="W1817" s="1" t="s">
        <v>8378</v>
      </c>
      <c r="X1817" s="3">
        <v>24703</v>
      </c>
      <c r="Y1817" s="1" t="s">
        <v>8379</v>
      </c>
      <c r="AB1817" s="1" t="s">
        <v>41</v>
      </c>
      <c r="AC1817" s="1" t="s">
        <v>42</v>
      </c>
      <c r="AD1817" s="1" t="s">
        <v>43</v>
      </c>
    </row>
    <row r="1818" spans="1:30" x14ac:dyDescent="0.2">
      <c r="A1818" s="1" t="str">
        <f t="shared" si="56"/>
        <v>1112214212E7</v>
      </c>
      <c r="B1818" s="1" t="s">
        <v>448</v>
      </c>
      <c r="C1818" s="1" t="s">
        <v>29</v>
      </c>
      <c r="D1818" s="1" t="s">
        <v>30</v>
      </c>
      <c r="E1818" s="1" t="s">
        <v>400</v>
      </c>
      <c r="F1818" s="1" t="s">
        <v>8347</v>
      </c>
      <c r="G1818" s="1" t="s">
        <v>8348</v>
      </c>
      <c r="H1818" s="1" t="s">
        <v>1183</v>
      </c>
      <c r="I1818" s="1" t="s">
        <v>8349</v>
      </c>
      <c r="J1818" s="1" t="s">
        <v>8380</v>
      </c>
      <c r="K1818" s="1" t="s">
        <v>32</v>
      </c>
      <c r="L1818" s="1" t="s">
        <v>32</v>
      </c>
      <c r="M1818" s="1" t="s">
        <v>45</v>
      </c>
      <c r="N1818" s="1" t="s">
        <v>46</v>
      </c>
      <c r="O1818" s="1" t="s">
        <v>8381</v>
      </c>
      <c r="P1818" s="1" t="s">
        <v>225</v>
      </c>
      <c r="Q1818" s="1" t="s">
        <v>291</v>
      </c>
      <c r="R1818" s="1" t="s">
        <v>8382</v>
      </c>
      <c r="S1818" s="1" t="str">
        <f t="shared" si="57"/>
        <v>CUNO CUTIPA, ESTHER EUGENIA</v>
      </c>
      <c r="T1818" s="1" t="s">
        <v>50</v>
      </c>
      <c r="U1818" s="1" t="s">
        <v>51</v>
      </c>
      <c r="V1818" s="1" t="s">
        <v>52</v>
      </c>
      <c r="W1818" s="1" t="s">
        <v>8383</v>
      </c>
      <c r="X1818" s="3">
        <v>20152</v>
      </c>
      <c r="Y1818" s="1" t="s">
        <v>8384</v>
      </c>
      <c r="AB1818" s="1" t="s">
        <v>41</v>
      </c>
      <c r="AC1818" s="1" t="s">
        <v>42</v>
      </c>
      <c r="AD1818" s="1" t="s">
        <v>43</v>
      </c>
    </row>
    <row r="1819" spans="1:30" x14ac:dyDescent="0.2">
      <c r="A1819" s="1" t="str">
        <f t="shared" si="56"/>
        <v>1112214222E1</v>
      </c>
      <c r="B1819" s="1" t="s">
        <v>448</v>
      </c>
      <c r="C1819" s="1" t="s">
        <v>29</v>
      </c>
      <c r="D1819" s="1" t="s">
        <v>30</v>
      </c>
      <c r="E1819" s="1" t="s">
        <v>400</v>
      </c>
      <c r="F1819" s="1" t="s">
        <v>8347</v>
      </c>
      <c r="G1819" s="1" t="s">
        <v>8348</v>
      </c>
      <c r="H1819" s="1" t="s">
        <v>1183</v>
      </c>
      <c r="I1819" s="1" t="s">
        <v>8349</v>
      </c>
      <c r="J1819" s="1" t="s">
        <v>8385</v>
      </c>
      <c r="K1819" s="1" t="s">
        <v>32</v>
      </c>
      <c r="L1819" s="1" t="s">
        <v>32</v>
      </c>
      <c r="M1819" s="1" t="s">
        <v>45</v>
      </c>
      <c r="N1819" s="1" t="s">
        <v>66</v>
      </c>
      <c r="O1819" s="1" t="s">
        <v>8386</v>
      </c>
      <c r="P1819" s="1" t="s">
        <v>291</v>
      </c>
      <c r="Q1819" s="1" t="s">
        <v>352</v>
      </c>
      <c r="R1819" s="1" t="s">
        <v>909</v>
      </c>
      <c r="S1819" s="1" t="str">
        <f t="shared" si="57"/>
        <v>CUTIPA MENDOZA, EULALIA</v>
      </c>
      <c r="T1819" s="1" t="s">
        <v>69</v>
      </c>
      <c r="U1819" s="1" t="s">
        <v>51</v>
      </c>
      <c r="V1819" s="1" t="s">
        <v>52</v>
      </c>
      <c r="W1819" s="1" t="s">
        <v>8387</v>
      </c>
      <c r="X1819" s="3">
        <v>29261</v>
      </c>
      <c r="Y1819" s="1" t="s">
        <v>8388</v>
      </c>
      <c r="Z1819" s="3">
        <v>42795</v>
      </c>
      <c r="AA1819" s="3">
        <v>43100</v>
      </c>
      <c r="AB1819" s="1" t="s">
        <v>41</v>
      </c>
      <c r="AC1819" s="1" t="s">
        <v>71</v>
      </c>
      <c r="AD1819" s="1" t="s">
        <v>43</v>
      </c>
    </row>
    <row r="1820" spans="1:30" x14ac:dyDescent="0.2">
      <c r="A1820" s="1" t="str">
        <f t="shared" si="56"/>
        <v>921471216914</v>
      </c>
      <c r="B1820" s="1" t="s">
        <v>448</v>
      </c>
      <c r="C1820" s="1" t="s">
        <v>29</v>
      </c>
      <c r="D1820" s="1" t="s">
        <v>30</v>
      </c>
      <c r="E1820" s="1" t="s">
        <v>400</v>
      </c>
      <c r="F1820" s="1" t="s">
        <v>8347</v>
      </c>
      <c r="G1820" s="1" t="s">
        <v>8348</v>
      </c>
      <c r="H1820" s="1" t="s">
        <v>1183</v>
      </c>
      <c r="I1820" s="1" t="s">
        <v>8349</v>
      </c>
      <c r="J1820" s="1" t="s">
        <v>8389</v>
      </c>
      <c r="K1820" s="1" t="s">
        <v>32</v>
      </c>
      <c r="L1820" s="1" t="s">
        <v>84</v>
      </c>
      <c r="M1820" s="1" t="s">
        <v>84</v>
      </c>
      <c r="N1820" s="1" t="s">
        <v>66</v>
      </c>
      <c r="O1820" s="1" t="s">
        <v>128</v>
      </c>
      <c r="P1820" s="1" t="s">
        <v>355</v>
      </c>
      <c r="Q1820" s="1" t="s">
        <v>356</v>
      </c>
      <c r="R1820" s="1" t="s">
        <v>76</v>
      </c>
      <c r="S1820" s="1" t="str">
        <f t="shared" si="57"/>
        <v>TOMA VILCANQUI, SONIA</v>
      </c>
      <c r="T1820" s="1" t="s">
        <v>44</v>
      </c>
      <c r="U1820" s="1" t="s">
        <v>51</v>
      </c>
      <c r="V1820" s="1" t="s">
        <v>52</v>
      </c>
      <c r="W1820" s="1" t="s">
        <v>8390</v>
      </c>
      <c r="X1820" s="3">
        <v>30285</v>
      </c>
      <c r="Y1820" s="1" t="s">
        <v>8391</v>
      </c>
      <c r="Z1820" s="3">
        <v>42795</v>
      </c>
      <c r="AA1820" s="3">
        <v>43100</v>
      </c>
      <c r="AB1820" s="1" t="s">
        <v>41</v>
      </c>
      <c r="AC1820" s="1" t="s">
        <v>87</v>
      </c>
      <c r="AD1820" s="1" t="s">
        <v>43</v>
      </c>
    </row>
    <row r="1821" spans="1:30" x14ac:dyDescent="0.2">
      <c r="A1821" s="1" t="str">
        <f t="shared" si="56"/>
        <v>921411218912</v>
      </c>
      <c r="B1821" s="1" t="s">
        <v>448</v>
      </c>
      <c r="C1821" s="1" t="s">
        <v>29</v>
      </c>
      <c r="D1821" s="1" t="s">
        <v>30</v>
      </c>
      <c r="E1821" s="1" t="s">
        <v>400</v>
      </c>
      <c r="F1821" s="1" t="s">
        <v>8347</v>
      </c>
      <c r="G1821" s="1" t="s">
        <v>8348</v>
      </c>
      <c r="H1821" s="1" t="s">
        <v>1183</v>
      </c>
      <c r="I1821" s="1" t="s">
        <v>8349</v>
      </c>
      <c r="J1821" s="1" t="s">
        <v>8392</v>
      </c>
      <c r="K1821" s="1" t="s">
        <v>97</v>
      </c>
      <c r="L1821" s="1" t="s">
        <v>98</v>
      </c>
      <c r="M1821" s="1" t="s">
        <v>396</v>
      </c>
      <c r="N1821" s="1" t="s">
        <v>66</v>
      </c>
      <c r="O1821" s="1" t="s">
        <v>128</v>
      </c>
      <c r="P1821" s="1" t="s">
        <v>77</v>
      </c>
      <c r="Q1821" s="1" t="s">
        <v>167</v>
      </c>
      <c r="R1821" s="1" t="s">
        <v>8393</v>
      </c>
      <c r="S1821" s="1" t="str">
        <f t="shared" si="57"/>
        <v>PONCE GOMEZ, CESAR FREDY</v>
      </c>
      <c r="T1821" s="1" t="s">
        <v>109</v>
      </c>
      <c r="U1821" s="1" t="s">
        <v>39</v>
      </c>
      <c r="V1821" s="1" t="s">
        <v>52</v>
      </c>
      <c r="W1821" s="1" t="s">
        <v>8394</v>
      </c>
      <c r="X1821" s="3">
        <v>26468</v>
      </c>
      <c r="Y1821" s="1" t="s">
        <v>8395</v>
      </c>
      <c r="Z1821" s="3">
        <v>42736</v>
      </c>
      <c r="AA1821" s="3">
        <v>43100</v>
      </c>
      <c r="AB1821" s="1" t="s">
        <v>41</v>
      </c>
      <c r="AC1821" s="1" t="s">
        <v>102</v>
      </c>
      <c r="AD1821" s="1" t="s">
        <v>43</v>
      </c>
    </row>
    <row r="1822" spans="1:30" x14ac:dyDescent="0.2">
      <c r="A1822" s="1" t="str">
        <f t="shared" si="56"/>
        <v>1114114312E8</v>
      </c>
      <c r="B1822" s="1" t="s">
        <v>451</v>
      </c>
      <c r="C1822" s="1" t="s">
        <v>29</v>
      </c>
      <c r="D1822" s="1" t="s">
        <v>30</v>
      </c>
      <c r="E1822" s="1" t="s">
        <v>401</v>
      </c>
      <c r="F1822" s="1" t="s">
        <v>8396</v>
      </c>
      <c r="G1822" s="1" t="s">
        <v>8397</v>
      </c>
      <c r="H1822" s="1" t="s">
        <v>1183</v>
      </c>
      <c r="I1822" s="1" t="s">
        <v>8398</v>
      </c>
      <c r="J1822" s="1" t="s">
        <v>8399</v>
      </c>
      <c r="K1822" s="1" t="s">
        <v>32</v>
      </c>
      <c r="L1822" s="1" t="s">
        <v>33</v>
      </c>
      <c r="M1822" s="1" t="s">
        <v>34</v>
      </c>
      <c r="N1822" s="1" t="s">
        <v>765</v>
      </c>
      <c r="O1822" s="1" t="s">
        <v>8400</v>
      </c>
      <c r="P1822" s="1" t="s">
        <v>584</v>
      </c>
      <c r="Q1822" s="1" t="s">
        <v>2238</v>
      </c>
      <c r="R1822" s="1" t="s">
        <v>2239</v>
      </c>
      <c r="S1822" s="1" t="str">
        <f t="shared" si="57"/>
        <v>MONJE JARICA, CARLOS DAVID</v>
      </c>
      <c r="T1822" s="1" t="s">
        <v>38</v>
      </c>
      <c r="U1822" s="1" t="s">
        <v>39</v>
      </c>
      <c r="V1822" s="1" t="s">
        <v>52</v>
      </c>
      <c r="W1822" s="1" t="s">
        <v>2240</v>
      </c>
      <c r="X1822" s="3">
        <v>22909</v>
      </c>
      <c r="Y1822" s="1" t="s">
        <v>2241</v>
      </c>
      <c r="Z1822" s="3">
        <v>42795</v>
      </c>
      <c r="AA1822" s="3">
        <v>43100</v>
      </c>
      <c r="AB1822" s="1" t="s">
        <v>41</v>
      </c>
      <c r="AC1822" s="1" t="s">
        <v>42</v>
      </c>
      <c r="AD1822" s="1" t="s">
        <v>43</v>
      </c>
    </row>
    <row r="1823" spans="1:30" x14ac:dyDescent="0.2">
      <c r="A1823" s="1" t="str">
        <f t="shared" si="56"/>
        <v>1112114711E7</v>
      </c>
      <c r="B1823" s="1" t="s">
        <v>451</v>
      </c>
      <c r="C1823" s="1" t="s">
        <v>29</v>
      </c>
      <c r="D1823" s="1" t="s">
        <v>30</v>
      </c>
      <c r="E1823" s="1" t="s">
        <v>401</v>
      </c>
      <c r="F1823" s="1" t="s">
        <v>8396</v>
      </c>
      <c r="G1823" s="1" t="s">
        <v>8397</v>
      </c>
      <c r="H1823" s="1" t="s">
        <v>1183</v>
      </c>
      <c r="I1823" s="1" t="s">
        <v>8398</v>
      </c>
      <c r="J1823" s="1" t="s">
        <v>8401</v>
      </c>
      <c r="K1823" s="1" t="s">
        <v>32</v>
      </c>
      <c r="L1823" s="1" t="s">
        <v>32</v>
      </c>
      <c r="M1823" s="1" t="s">
        <v>45</v>
      </c>
      <c r="N1823" s="1" t="s">
        <v>46</v>
      </c>
      <c r="O1823" s="1" t="s">
        <v>8402</v>
      </c>
      <c r="P1823" s="1" t="s">
        <v>342</v>
      </c>
      <c r="Q1823" s="1" t="s">
        <v>596</v>
      </c>
      <c r="R1823" s="1" t="s">
        <v>8403</v>
      </c>
      <c r="S1823" s="1" t="str">
        <f t="shared" si="57"/>
        <v>CALISAYA GARCIA, EDGAR ARMANDO</v>
      </c>
      <c r="T1823" s="1" t="s">
        <v>50</v>
      </c>
      <c r="U1823" s="1" t="s">
        <v>51</v>
      </c>
      <c r="V1823" s="1" t="s">
        <v>52</v>
      </c>
      <c r="W1823" s="1" t="s">
        <v>8404</v>
      </c>
      <c r="X1823" s="3">
        <v>23545</v>
      </c>
      <c r="Y1823" s="1" t="s">
        <v>8405</v>
      </c>
      <c r="AB1823" s="1" t="s">
        <v>41</v>
      </c>
      <c r="AC1823" s="1" t="s">
        <v>42</v>
      </c>
      <c r="AD1823" s="1" t="s">
        <v>43</v>
      </c>
    </row>
    <row r="1824" spans="1:30" x14ac:dyDescent="0.2">
      <c r="A1824" s="1" t="str">
        <f t="shared" si="56"/>
        <v>1114114312E3</v>
      </c>
      <c r="B1824" s="1" t="s">
        <v>451</v>
      </c>
      <c r="C1824" s="1" t="s">
        <v>29</v>
      </c>
      <c r="D1824" s="1" t="s">
        <v>30</v>
      </c>
      <c r="E1824" s="1" t="s">
        <v>401</v>
      </c>
      <c r="F1824" s="1" t="s">
        <v>8396</v>
      </c>
      <c r="G1824" s="1" t="s">
        <v>8397</v>
      </c>
      <c r="H1824" s="1" t="s">
        <v>1183</v>
      </c>
      <c r="I1824" s="1" t="s">
        <v>8398</v>
      </c>
      <c r="J1824" s="1" t="s">
        <v>8406</v>
      </c>
      <c r="K1824" s="1" t="s">
        <v>32</v>
      </c>
      <c r="L1824" s="1" t="s">
        <v>32</v>
      </c>
      <c r="M1824" s="1" t="s">
        <v>45</v>
      </c>
      <c r="N1824" s="1" t="s">
        <v>46</v>
      </c>
      <c r="O1824" s="1" t="s">
        <v>56</v>
      </c>
      <c r="P1824" s="1" t="s">
        <v>473</v>
      </c>
      <c r="Q1824" s="1" t="s">
        <v>352</v>
      </c>
      <c r="R1824" s="1" t="s">
        <v>224</v>
      </c>
      <c r="S1824" s="1" t="str">
        <f t="shared" si="57"/>
        <v>CABRERA MENDOZA, SUSANA</v>
      </c>
      <c r="T1824" s="1" t="s">
        <v>69</v>
      </c>
      <c r="U1824" s="1" t="s">
        <v>51</v>
      </c>
      <c r="V1824" s="1" t="s">
        <v>52</v>
      </c>
      <c r="W1824" s="1" t="s">
        <v>8407</v>
      </c>
      <c r="X1824" s="3">
        <v>19471</v>
      </c>
      <c r="Y1824" s="1" t="s">
        <v>8408</v>
      </c>
      <c r="AB1824" s="1" t="s">
        <v>41</v>
      </c>
      <c r="AC1824" s="1" t="s">
        <v>42</v>
      </c>
      <c r="AD1824" s="1" t="s">
        <v>43</v>
      </c>
    </row>
    <row r="1825" spans="1:30" x14ac:dyDescent="0.2">
      <c r="A1825" s="1" t="str">
        <f t="shared" si="56"/>
        <v>1114114312E4</v>
      </c>
      <c r="B1825" s="1" t="s">
        <v>451</v>
      </c>
      <c r="C1825" s="1" t="s">
        <v>29</v>
      </c>
      <c r="D1825" s="1" t="s">
        <v>30</v>
      </c>
      <c r="E1825" s="1" t="s">
        <v>401</v>
      </c>
      <c r="F1825" s="1" t="s">
        <v>8396</v>
      </c>
      <c r="G1825" s="1" t="s">
        <v>8397</v>
      </c>
      <c r="H1825" s="1" t="s">
        <v>1183</v>
      </c>
      <c r="I1825" s="1" t="s">
        <v>8398</v>
      </c>
      <c r="J1825" s="1" t="s">
        <v>8409</v>
      </c>
      <c r="K1825" s="1" t="s">
        <v>32</v>
      </c>
      <c r="L1825" s="1" t="s">
        <v>32</v>
      </c>
      <c r="M1825" s="1" t="s">
        <v>3690</v>
      </c>
      <c r="N1825" s="1" t="s">
        <v>46</v>
      </c>
      <c r="O1825" s="1" t="s">
        <v>56</v>
      </c>
      <c r="P1825" s="1" t="s">
        <v>192</v>
      </c>
      <c r="Q1825" s="1" t="s">
        <v>114</v>
      </c>
      <c r="R1825" s="1" t="s">
        <v>8410</v>
      </c>
      <c r="S1825" s="1" t="str">
        <f t="shared" si="57"/>
        <v>CAHUANA MAMANI, JULIA ESPERANZA</v>
      </c>
      <c r="T1825" s="1" t="s">
        <v>50</v>
      </c>
      <c r="U1825" s="1" t="s">
        <v>51</v>
      </c>
      <c r="V1825" s="1" t="s">
        <v>3691</v>
      </c>
      <c r="W1825" s="1" t="s">
        <v>8411</v>
      </c>
      <c r="X1825" s="3">
        <v>23919</v>
      </c>
      <c r="Y1825" s="1" t="s">
        <v>8412</v>
      </c>
      <c r="Z1825" s="3">
        <v>42795</v>
      </c>
      <c r="AA1825" s="3">
        <v>43100</v>
      </c>
      <c r="AB1825" s="1" t="s">
        <v>41</v>
      </c>
      <c r="AC1825" s="1" t="s">
        <v>42</v>
      </c>
      <c r="AD1825" s="1" t="s">
        <v>43</v>
      </c>
    </row>
    <row r="1826" spans="1:30" x14ac:dyDescent="0.2">
      <c r="A1826" s="1" t="str">
        <f t="shared" si="56"/>
        <v>1114114312E4</v>
      </c>
      <c r="B1826" s="1" t="s">
        <v>451</v>
      </c>
      <c r="C1826" s="1" t="s">
        <v>29</v>
      </c>
      <c r="D1826" s="1" t="s">
        <v>30</v>
      </c>
      <c r="E1826" s="1" t="s">
        <v>401</v>
      </c>
      <c r="F1826" s="1" t="s">
        <v>8396</v>
      </c>
      <c r="G1826" s="1" t="s">
        <v>8397</v>
      </c>
      <c r="H1826" s="1" t="s">
        <v>1183</v>
      </c>
      <c r="I1826" s="1" t="s">
        <v>8398</v>
      </c>
      <c r="J1826" s="1" t="s">
        <v>8409</v>
      </c>
      <c r="K1826" s="1" t="s">
        <v>32</v>
      </c>
      <c r="L1826" s="1" t="s">
        <v>32</v>
      </c>
      <c r="M1826" s="1" t="s">
        <v>45</v>
      </c>
      <c r="N1826" s="1" t="s">
        <v>66</v>
      </c>
      <c r="O1826" s="1" t="s">
        <v>8413</v>
      </c>
      <c r="P1826" s="1" t="s">
        <v>1171</v>
      </c>
      <c r="Q1826" s="1" t="s">
        <v>114</v>
      </c>
      <c r="R1826" s="1" t="s">
        <v>8414</v>
      </c>
      <c r="S1826" s="1" t="str">
        <f t="shared" si="57"/>
        <v>PADILLO MAMANI, KAREM YOICE</v>
      </c>
      <c r="T1826" s="1" t="s">
        <v>69</v>
      </c>
      <c r="U1826" s="1" t="s">
        <v>860</v>
      </c>
      <c r="V1826" s="1" t="s">
        <v>52</v>
      </c>
      <c r="W1826" s="1" t="s">
        <v>8415</v>
      </c>
      <c r="X1826" s="3">
        <v>31300</v>
      </c>
      <c r="Y1826" s="1" t="s">
        <v>8416</v>
      </c>
      <c r="Z1826" s="3">
        <v>42795</v>
      </c>
      <c r="AA1826" s="3">
        <v>43100</v>
      </c>
      <c r="AB1826" s="1" t="s">
        <v>324</v>
      </c>
      <c r="AC1826" s="1" t="s">
        <v>71</v>
      </c>
      <c r="AD1826" s="1" t="s">
        <v>43</v>
      </c>
    </row>
    <row r="1827" spans="1:30" x14ac:dyDescent="0.2">
      <c r="A1827" s="1" t="str">
        <f t="shared" si="56"/>
        <v>1114114312E5</v>
      </c>
      <c r="B1827" s="1" t="s">
        <v>451</v>
      </c>
      <c r="C1827" s="1" t="s">
        <v>29</v>
      </c>
      <c r="D1827" s="1" t="s">
        <v>30</v>
      </c>
      <c r="E1827" s="1" t="s">
        <v>401</v>
      </c>
      <c r="F1827" s="1" t="s">
        <v>8396</v>
      </c>
      <c r="G1827" s="1" t="s">
        <v>8397</v>
      </c>
      <c r="H1827" s="1" t="s">
        <v>1183</v>
      </c>
      <c r="I1827" s="1" t="s">
        <v>8398</v>
      </c>
      <c r="J1827" s="1" t="s">
        <v>8417</v>
      </c>
      <c r="K1827" s="1" t="s">
        <v>32</v>
      </c>
      <c r="L1827" s="1" t="s">
        <v>32</v>
      </c>
      <c r="M1827" s="1" t="s">
        <v>3878</v>
      </c>
      <c r="N1827" s="1" t="s">
        <v>46</v>
      </c>
      <c r="O1827" s="1" t="s">
        <v>56</v>
      </c>
      <c r="P1827" s="1" t="s">
        <v>631</v>
      </c>
      <c r="Q1827" s="1" t="s">
        <v>228</v>
      </c>
      <c r="R1827" s="1" t="s">
        <v>559</v>
      </c>
      <c r="S1827" s="1" t="str">
        <f t="shared" si="57"/>
        <v>CALLACONDO PALACIOS, EFRAIN</v>
      </c>
      <c r="T1827" s="1" t="s">
        <v>55</v>
      </c>
      <c r="U1827" s="1" t="s">
        <v>51</v>
      </c>
      <c r="V1827" s="1" t="s">
        <v>3881</v>
      </c>
      <c r="W1827" s="1" t="s">
        <v>8418</v>
      </c>
      <c r="X1827" s="3">
        <v>22779</v>
      </c>
      <c r="Y1827" s="1" t="s">
        <v>8419</v>
      </c>
      <c r="Z1827" s="3">
        <v>42795</v>
      </c>
      <c r="AA1827" s="3">
        <v>43100</v>
      </c>
      <c r="AB1827" s="1" t="s">
        <v>41</v>
      </c>
      <c r="AC1827" s="1" t="s">
        <v>42</v>
      </c>
      <c r="AD1827" s="1" t="s">
        <v>43</v>
      </c>
    </row>
    <row r="1828" spans="1:30" x14ac:dyDescent="0.2">
      <c r="A1828" s="1" t="str">
        <f t="shared" si="56"/>
        <v>1114114312E5</v>
      </c>
      <c r="B1828" s="1" t="s">
        <v>451</v>
      </c>
      <c r="C1828" s="1" t="s">
        <v>29</v>
      </c>
      <c r="D1828" s="1" t="s">
        <v>30</v>
      </c>
      <c r="E1828" s="1" t="s">
        <v>401</v>
      </c>
      <c r="F1828" s="1" t="s">
        <v>8396</v>
      </c>
      <c r="G1828" s="1" t="s">
        <v>8397</v>
      </c>
      <c r="H1828" s="1" t="s">
        <v>1183</v>
      </c>
      <c r="I1828" s="1" t="s">
        <v>8398</v>
      </c>
      <c r="J1828" s="1" t="s">
        <v>8417</v>
      </c>
      <c r="K1828" s="1" t="s">
        <v>32</v>
      </c>
      <c r="L1828" s="1" t="s">
        <v>32</v>
      </c>
      <c r="M1828" s="1" t="s">
        <v>45</v>
      </c>
      <c r="N1828" s="1" t="s">
        <v>66</v>
      </c>
      <c r="O1828" s="1" t="s">
        <v>8420</v>
      </c>
      <c r="P1828" s="1" t="s">
        <v>371</v>
      </c>
      <c r="Q1828" s="1" t="s">
        <v>232</v>
      </c>
      <c r="R1828" s="1" t="s">
        <v>981</v>
      </c>
      <c r="S1828" s="1" t="str">
        <f t="shared" si="57"/>
        <v>GUTIERREZ PARI, VICTOR RAUL</v>
      </c>
      <c r="T1828" s="1" t="s">
        <v>69</v>
      </c>
      <c r="U1828" s="1" t="s">
        <v>860</v>
      </c>
      <c r="V1828" s="1" t="s">
        <v>52</v>
      </c>
      <c r="W1828" s="1" t="s">
        <v>8421</v>
      </c>
      <c r="X1828" s="3">
        <v>28700</v>
      </c>
      <c r="Y1828" s="1" t="s">
        <v>8422</v>
      </c>
      <c r="Z1828" s="3">
        <v>42795</v>
      </c>
      <c r="AA1828" s="3">
        <v>43100</v>
      </c>
      <c r="AB1828" s="1" t="s">
        <v>324</v>
      </c>
      <c r="AC1828" s="1" t="s">
        <v>71</v>
      </c>
      <c r="AD1828" s="1" t="s">
        <v>43</v>
      </c>
    </row>
    <row r="1829" spans="1:30" x14ac:dyDescent="0.2">
      <c r="A1829" s="1" t="str">
        <f t="shared" si="56"/>
        <v>1114114312E9</v>
      </c>
      <c r="B1829" s="1" t="s">
        <v>451</v>
      </c>
      <c r="C1829" s="1" t="s">
        <v>29</v>
      </c>
      <c r="D1829" s="1" t="s">
        <v>30</v>
      </c>
      <c r="E1829" s="1" t="s">
        <v>401</v>
      </c>
      <c r="F1829" s="1" t="s">
        <v>8396</v>
      </c>
      <c r="G1829" s="1" t="s">
        <v>8397</v>
      </c>
      <c r="H1829" s="1" t="s">
        <v>1183</v>
      </c>
      <c r="I1829" s="1" t="s">
        <v>8398</v>
      </c>
      <c r="J1829" s="1" t="s">
        <v>8423</v>
      </c>
      <c r="K1829" s="1" t="s">
        <v>32</v>
      </c>
      <c r="L1829" s="1" t="s">
        <v>32</v>
      </c>
      <c r="M1829" s="1" t="s">
        <v>45</v>
      </c>
      <c r="N1829" s="1" t="s">
        <v>46</v>
      </c>
      <c r="O1829" s="1" t="s">
        <v>8424</v>
      </c>
      <c r="P1829" s="1" t="s">
        <v>1040</v>
      </c>
      <c r="Q1829" s="1" t="s">
        <v>83</v>
      </c>
      <c r="R1829" s="1" t="s">
        <v>593</v>
      </c>
      <c r="S1829" s="1" t="str">
        <f t="shared" si="57"/>
        <v>ALLCCA CONDORI, BEATRIZ</v>
      </c>
      <c r="T1829" s="1" t="s">
        <v>69</v>
      </c>
      <c r="U1829" s="1" t="s">
        <v>51</v>
      </c>
      <c r="V1829" s="1" t="s">
        <v>52</v>
      </c>
      <c r="W1829" s="1" t="s">
        <v>8425</v>
      </c>
      <c r="X1829" s="3">
        <v>23825</v>
      </c>
      <c r="Y1829" s="1" t="s">
        <v>8426</v>
      </c>
      <c r="Z1829" s="3">
        <v>42065</v>
      </c>
      <c r="AB1829" s="1" t="s">
        <v>41</v>
      </c>
      <c r="AC1829" s="1" t="s">
        <v>42</v>
      </c>
      <c r="AD1829" s="1" t="s">
        <v>43</v>
      </c>
    </row>
    <row r="1830" spans="1:30" x14ac:dyDescent="0.2">
      <c r="A1830" s="1" t="str">
        <f t="shared" si="56"/>
        <v>1114114322E3</v>
      </c>
      <c r="B1830" s="1" t="s">
        <v>451</v>
      </c>
      <c r="C1830" s="1" t="s">
        <v>29</v>
      </c>
      <c r="D1830" s="1" t="s">
        <v>30</v>
      </c>
      <c r="E1830" s="1" t="s">
        <v>401</v>
      </c>
      <c r="F1830" s="1" t="s">
        <v>8396</v>
      </c>
      <c r="G1830" s="1" t="s">
        <v>8397</v>
      </c>
      <c r="H1830" s="1" t="s">
        <v>1183</v>
      </c>
      <c r="I1830" s="1" t="s">
        <v>8398</v>
      </c>
      <c r="J1830" s="1" t="s">
        <v>8427</v>
      </c>
      <c r="K1830" s="1" t="s">
        <v>32</v>
      </c>
      <c r="L1830" s="1" t="s">
        <v>32</v>
      </c>
      <c r="M1830" s="1" t="s">
        <v>45</v>
      </c>
      <c r="N1830" s="1" t="s">
        <v>46</v>
      </c>
      <c r="O1830" s="1" t="s">
        <v>56</v>
      </c>
      <c r="P1830" s="1" t="s">
        <v>114</v>
      </c>
      <c r="Q1830" s="1" t="s">
        <v>134</v>
      </c>
      <c r="R1830" s="1" t="s">
        <v>116</v>
      </c>
      <c r="S1830" s="1" t="str">
        <f t="shared" si="57"/>
        <v>MAMANI FLORES, CARMEN</v>
      </c>
      <c r="T1830" s="1" t="s">
        <v>55</v>
      </c>
      <c r="U1830" s="1" t="s">
        <v>51</v>
      </c>
      <c r="V1830" s="1" t="s">
        <v>52</v>
      </c>
      <c r="W1830" s="1" t="s">
        <v>8428</v>
      </c>
      <c r="X1830" s="3">
        <v>23570</v>
      </c>
      <c r="Y1830" s="1" t="s">
        <v>8429</v>
      </c>
      <c r="AB1830" s="1" t="s">
        <v>41</v>
      </c>
      <c r="AC1830" s="1" t="s">
        <v>42</v>
      </c>
      <c r="AD1830" s="1" t="s">
        <v>43</v>
      </c>
    </row>
    <row r="1831" spans="1:30" x14ac:dyDescent="0.2">
      <c r="A1831" s="1" t="str">
        <f t="shared" si="56"/>
        <v>1114114322E4</v>
      </c>
      <c r="B1831" s="1" t="s">
        <v>451</v>
      </c>
      <c r="C1831" s="1" t="s">
        <v>29</v>
      </c>
      <c r="D1831" s="1" t="s">
        <v>30</v>
      </c>
      <c r="E1831" s="1" t="s">
        <v>401</v>
      </c>
      <c r="F1831" s="1" t="s">
        <v>8396</v>
      </c>
      <c r="G1831" s="1" t="s">
        <v>8397</v>
      </c>
      <c r="H1831" s="1" t="s">
        <v>1183</v>
      </c>
      <c r="I1831" s="1" t="s">
        <v>8398</v>
      </c>
      <c r="J1831" s="1" t="s">
        <v>8430</v>
      </c>
      <c r="K1831" s="1" t="s">
        <v>32</v>
      </c>
      <c r="L1831" s="1" t="s">
        <v>32</v>
      </c>
      <c r="M1831" s="1" t="s">
        <v>45</v>
      </c>
      <c r="N1831" s="1" t="s">
        <v>46</v>
      </c>
      <c r="O1831" s="1" t="s">
        <v>8431</v>
      </c>
      <c r="P1831" s="1" t="s">
        <v>250</v>
      </c>
      <c r="Q1831" s="1" t="s">
        <v>215</v>
      </c>
      <c r="R1831" s="1" t="s">
        <v>1173</v>
      </c>
      <c r="S1831" s="1" t="str">
        <f t="shared" si="57"/>
        <v>CHIPANA TARQUI, ASCENCIO</v>
      </c>
      <c r="T1831" s="1" t="s">
        <v>69</v>
      </c>
      <c r="U1831" s="1" t="s">
        <v>51</v>
      </c>
      <c r="V1831" s="1" t="s">
        <v>52</v>
      </c>
      <c r="W1831" s="1" t="s">
        <v>8432</v>
      </c>
      <c r="X1831" s="3">
        <v>24334</v>
      </c>
      <c r="Y1831" s="1" t="s">
        <v>8433</v>
      </c>
      <c r="Z1831" s="3">
        <v>43009</v>
      </c>
      <c r="AB1831" s="1" t="s">
        <v>41</v>
      </c>
      <c r="AC1831" s="1" t="s">
        <v>42</v>
      </c>
      <c r="AD1831" s="1" t="s">
        <v>43</v>
      </c>
    </row>
    <row r="1832" spans="1:30" x14ac:dyDescent="0.2">
      <c r="A1832" s="1" t="str">
        <f t="shared" si="56"/>
        <v>1114114322E5</v>
      </c>
      <c r="B1832" s="1" t="s">
        <v>451</v>
      </c>
      <c r="C1832" s="1" t="s">
        <v>29</v>
      </c>
      <c r="D1832" s="1" t="s">
        <v>30</v>
      </c>
      <c r="E1832" s="1" t="s">
        <v>401</v>
      </c>
      <c r="F1832" s="1" t="s">
        <v>8396</v>
      </c>
      <c r="G1832" s="1" t="s">
        <v>8397</v>
      </c>
      <c r="H1832" s="1" t="s">
        <v>1183</v>
      </c>
      <c r="I1832" s="1" t="s">
        <v>8398</v>
      </c>
      <c r="J1832" s="1" t="s">
        <v>8434</v>
      </c>
      <c r="K1832" s="1" t="s">
        <v>32</v>
      </c>
      <c r="L1832" s="1" t="s">
        <v>32</v>
      </c>
      <c r="M1832" s="1" t="s">
        <v>45</v>
      </c>
      <c r="N1832" s="1" t="s">
        <v>66</v>
      </c>
      <c r="O1832" s="1" t="s">
        <v>8435</v>
      </c>
      <c r="P1832" s="1" t="s">
        <v>8436</v>
      </c>
      <c r="Q1832" s="1" t="s">
        <v>291</v>
      </c>
      <c r="R1832" s="1" t="s">
        <v>8437</v>
      </c>
      <c r="S1832" s="1" t="str">
        <f t="shared" si="57"/>
        <v>ARIVILCA CUTIPA, ROSARIO MARIBEL</v>
      </c>
      <c r="T1832" s="1" t="s">
        <v>69</v>
      </c>
      <c r="U1832" s="1" t="s">
        <v>860</v>
      </c>
      <c r="V1832" s="1" t="s">
        <v>52</v>
      </c>
      <c r="W1832" s="1" t="s">
        <v>8438</v>
      </c>
      <c r="X1832" s="3">
        <v>30808</v>
      </c>
      <c r="Y1832" s="1" t="s">
        <v>8439</v>
      </c>
      <c r="Z1832" s="3">
        <v>42795</v>
      </c>
      <c r="AA1832" s="3">
        <v>39447</v>
      </c>
      <c r="AB1832" s="1" t="s">
        <v>324</v>
      </c>
      <c r="AC1832" s="1" t="s">
        <v>71</v>
      </c>
      <c r="AD1832" s="1" t="s">
        <v>43</v>
      </c>
    </row>
    <row r="1833" spans="1:30" x14ac:dyDescent="0.2">
      <c r="A1833" s="1" t="str">
        <f t="shared" si="56"/>
        <v>1114114322E5</v>
      </c>
      <c r="B1833" s="1" t="s">
        <v>451</v>
      </c>
      <c r="C1833" s="1" t="s">
        <v>29</v>
      </c>
      <c r="D1833" s="1" t="s">
        <v>30</v>
      </c>
      <c r="E1833" s="1" t="s">
        <v>401</v>
      </c>
      <c r="F1833" s="1" t="s">
        <v>8396</v>
      </c>
      <c r="G1833" s="1" t="s">
        <v>8397</v>
      </c>
      <c r="H1833" s="1" t="s">
        <v>1183</v>
      </c>
      <c r="I1833" s="1" t="s">
        <v>8398</v>
      </c>
      <c r="J1833" s="1" t="s">
        <v>8434</v>
      </c>
      <c r="K1833" s="1" t="s">
        <v>32</v>
      </c>
      <c r="L1833" s="1" t="s">
        <v>32</v>
      </c>
      <c r="M1833" s="1" t="s">
        <v>3690</v>
      </c>
      <c r="N1833" s="1" t="s">
        <v>46</v>
      </c>
      <c r="O1833" s="1" t="s">
        <v>56</v>
      </c>
      <c r="P1833" s="1" t="s">
        <v>833</v>
      </c>
      <c r="Q1833" s="1" t="s">
        <v>305</v>
      </c>
      <c r="R1833" s="1" t="s">
        <v>8440</v>
      </c>
      <c r="S1833" s="1" t="str">
        <f t="shared" si="57"/>
        <v>POLLOYQUERI CHAMBILLA, ESAU ELI</v>
      </c>
      <c r="T1833" s="1" t="s">
        <v>63</v>
      </c>
      <c r="U1833" s="1" t="s">
        <v>51</v>
      </c>
      <c r="V1833" s="1" t="s">
        <v>3691</v>
      </c>
      <c r="W1833" s="1" t="s">
        <v>8441</v>
      </c>
      <c r="X1833" s="3">
        <v>23048</v>
      </c>
      <c r="Y1833" s="1" t="s">
        <v>8442</v>
      </c>
      <c r="Z1833" s="3">
        <v>42795</v>
      </c>
      <c r="AA1833" s="3">
        <v>39447</v>
      </c>
      <c r="AB1833" s="1" t="s">
        <v>41</v>
      </c>
      <c r="AC1833" s="1" t="s">
        <v>42</v>
      </c>
      <c r="AD1833" s="1" t="s">
        <v>43</v>
      </c>
    </row>
    <row r="1834" spans="1:30" x14ac:dyDescent="0.2">
      <c r="A1834" s="1" t="str">
        <f t="shared" si="56"/>
        <v>1114114322E6</v>
      </c>
      <c r="B1834" s="1" t="s">
        <v>451</v>
      </c>
      <c r="C1834" s="1" t="s">
        <v>29</v>
      </c>
      <c r="D1834" s="1" t="s">
        <v>30</v>
      </c>
      <c r="E1834" s="1" t="s">
        <v>401</v>
      </c>
      <c r="F1834" s="1" t="s">
        <v>8396</v>
      </c>
      <c r="G1834" s="1" t="s">
        <v>8397</v>
      </c>
      <c r="H1834" s="1" t="s">
        <v>1183</v>
      </c>
      <c r="I1834" s="1" t="s">
        <v>8398</v>
      </c>
      <c r="J1834" s="1" t="s">
        <v>8443</v>
      </c>
      <c r="K1834" s="1" t="s">
        <v>32</v>
      </c>
      <c r="L1834" s="1" t="s">
        <v>32</v>
      </c>
      <c r="M1834" s="1" t="s">
        <v>45</v>
      </c>
      <c r="N1834" s="1" t="s">
        <v>46</v>
      </c>
      <c r="O1834" s="1" t="s">
        <v>8444</v>
      </c>
      <c r="P1834" s="1" t="s">
        <v>328</v>
      </c>
      <c r="Q1834" s="1" t="s">
        <v>452</v>
      </c>
      <c r="R1834" s="1" t="s">
        <v>8445</v>
      </c>
      <c r="S1834" s="1" t="str">
        <f t="shared" si="57"/>
        <v>RODRIGUEZ ASQUI, ORLANDO</v>
      </c>
      <c r="T1834" s="1" t="s">
        <v>69</v>
      </c>
      <c r="U1834" s="1" t="s">
        <v>51</v>
      </c>
      <c r="V1834" s="1" t="s">
        <v>52</v>
      </c>
      <c r="W1834" s="1" t="s">
        <v>8446</v>
      </c>
      <c r="X1834" s="3">
        <v>25834</v>
      </c>
      <c r="Y1834" s="1" t="s">
        <v>8447</v>
      </c>
      <c r="AB1834" s="1" t="s">
        <v>41</v>
      </c>
      <c r="AC1834" s="1" t="s">
        <v>42</v>
      </c>
      <c r="AD1834" s="1" t="s">
        <v>43</v>
      </c>
    </row>
    <row r="1835" spans="1:30" x14ac:dyDescent="0.2">
      <c r="A1835" s="1" t="str">
        <f t="shared" si="56"/>
        <v>1114114322E7</v>
      </c>
      <c r="B1835" s="1" t="s">
        <v>451</v>
      </c>
      <c r="C1835" s="1" t="s">
        <v>29</v>
      </c>
      <c r="D1835" s="1" t="s">
        <v>30</v>
      </c>
      <c r="E1835" s="1" t="s">
        <v>401</v>
      </c>
      <c r="F1835" s="1" t="s">
        <v>8396</v>
      </c>
      <c r="G1835" s="1" t="s">
        <v>8397</v>
      </c>
      <c r="H1835" s="1" t="s">
        <v>1183</v>
      </c>
      <c r="I1835" s="1" t="s">
        <v>8398</v>
      </c>
      <c r="J1835" s="1" t="s">
        <v>8448</v>
      </c>
      <c r="K1835" s="1" t="s">
        <v>32</v>
      </c>
      <c r="L1835" s="1" t="s">
        <v>32</v>
      </c>
      <c r="M1835" s="1" t="s">
        <v>45</v>
      </c>
      <c r="N1835" s="1" t="s">
        <v>46</v>
      </c>
      <c r="O1835" s="1" t="s">
        <v>8449</v>
      </c>
      <c r="P1835" s="1" t="s">
        <v>82</v>
      </c>
      <c r="Q1835" s="1" t="s">
        <v>424</v>
      </c>
      <c r="R1835" s="1" t="s">
        <v>8450</v>
      </c>
      <c r="S1835" s="1" t="str">
        <f t="shared" si="57"/>
        <v>QUISPE LLANO, ERNESTO URIEL</v>
      </c>
      <c r="T1835" s="1" t="s">
        <v>50</v>
      </c>
      <c r="U1835" s="1" t="s">
        <v>51</v>
      </c>
      <c r="V1835" s="1" t="s">
        <v>52</v>
      </c>
      <c r="W1835" s="1" t="s">
        <v>8451</v>
      </c>
      <c r="X1835" s="3">
        <v>27671</v>
      </c>
      <c r="Y1835" s="1" t="s">
        <v>8452</v>
      </c>
      <c r="AB1835" s="1" t="s">
        <v>41</v>
      </c>
      <c r="AC1835" s="1" t="s">
        <v>42</v>
      </c>
      <c r="AD1835" s="1" t="s">
        <v>43</v>
      </c>
    </row>
    <row r="1836" spans="1:30" x14ac:dyDescent="0.2">
      <c r="A1836" s="1" t="str">
        <f t="shared" si="56"/>
        <v>1114114322E8</v>
      </c>
      <c r="B1836" s="1" t="s">
        <v>451</v>
      </c>
      <c r="C1836" s="1" t="s">
        <v>29</v>
      </c>
      <c r="D1836" s="1" t="s">
        <v>30</v>
      </c>
      <c r="E1836" s="1" t="s">
        <v>401</v>
      </c>
      <c r="F1836" s="1" t="s">
        <v>8396</v>
      </c>
      <c r="G1836" s="1" t="s">
        <v>8397</v>
      </c>
      <c r="H1836" s="1" t="s">
        <v>1183</v>
      </c>
      <c r="I1836" s="1" t="s">
        <v>8398</v>
      </c>
      <c r="J1836" s="1" t="s">
        <v>8453</v>
      </c>
      <c r="K1836" s="1" t="s">
        <v>32</v>
      </c>
      <c r="L1836" s="1" t="s">
        <v>32</v>
      </c>
      <c r="M1836" s="1" t="s">
        <v>45</v>
      </c>
      <c r="N1836" s="1" t="s">
        <v>46</v>
      </c>
      <c r="O1836" s="1" t="s">
        <v>56</v>
      </c>
      <c r="P1836" s="1" t="s">
        <v>161</v>
      </c>
      <c r="Q1836" s="1" t="s">
        <v>1032</v>
      </c>
      <c r="R1836" s="1" t="s">
        <v>8454</v>
      </c>
      <c r="S1836" s="1" t="str">
        <f t="shared" si="57"/>
        <v>RAMOS LIENDO, MARIA SOLEDAD</v>
      </c>
      <c r="T1836" s="1" t="s">
        <v>50</v>
      </c>
      <c r="U1836" s="1" t="s">
        <v>51</v>
      </c>
      <c r="V1836" s="1" t="s">
        <v>52</v>
      </c>
      <c r="W1836" s="1" t="s">
        <v>8455</v>
      </c>
      <c r="X1836" s="3">
        <v>24619</v>
      </c>
      <c r="Y1836" s="1" t="s">
        <v>8456</v>
      </c>
      <c r="AB1836" s="1" t="s">
        <v>41</v>
      </c>
      <c r="AC1836" s="1" t="s">
        <v>42</v>
      </c>
      <c r="AD1836" s="1" t="s">
        <v>43</v>
      </c>
    </row>
    <row r="1837" spans="1:30" x14ac:dyDescent="0.2">
      <c r="A1837" s="1" t="str">
        <f t="shared" si="56"/>
        <v>1114114322E9</v>
      </c>
      <c r="B1837" s="1" t="s">
        <v>451</v>
      </c>
      <c r="C1837" s="1" t="s">
        <v>29</v>
      </c>
      <c r="D1837" s="1" t="s">
        <v>30</v>
      </c>
      <c r="E1837" s="1" t="s">
        <v>401</v>
      </c>
      <c r="F1837" s="1" t="s">
        <v>8396</v>
      </c>
      <c r="G1837" s="1" t="s">
        <v>8397</v>
      </c>
      <c r="H1837" s="1" t="s">
        <v>1183</v>
      </c>
      <c r="I1837" s="1" t="s">
        <v>8398</v>
      </c>
      <c r="J1837" s="1" t="s">
        <v>8457</v>
      </c>
      <c r="K1837" s="1" t="s">
        <v>32</v>
      </c>
      <c r="L1837" s="1" t="s">
        <v>32</v>
      </c>
      <c r="M1837" s="1" t="s">
        <v>45</v>
      </c>
      <c r="N1837" s="1" t="s">
        <v>46</v>
      </c>
      <c r="O1837" s="1" t="s">
        <v>56</v>
      </c>
      <c r="P1837" s="1" t="s">
        <v>183</v>
      </c>
      <c r="Q1837" s="1" t="s">
        <v>310</v>
      </c>
      <c r="R1837" s="1" t="s">
        <v>8458</v>
      </c>
      <c r="S1837" s="1" t="str">
        <f t="shared" si="57"/>
        <v>ROJAS NINA, ENRIQUETA CARMELA</v>
      </c>
      <c r="T1837" s="1" t="s">
        <v>55</v>
      </c>
      <c r="U1837" s="1" t="s">
        <v>51</v>
      </c>
      <c r="V1837" s="1" t="s">
        <v>52</v>
      </c>
      <c r="W1837" s="1" t="s">
        <v>8459</v>
      </c>
      <c r="X1837" s="3">
        <v>22842</v>
      </c>
      <c r="Y1837" s="1" t="s">
        <v>8460</v>
      </c>
      <c r="AB1837" s="1" t="s">
        <v>41</v>
      </c>
      <c r="AC1837" s="1" t="s">
        <v>42</v>
      </c>
      <c r="AD1837" s="1" t="s">
        <v>43</v>
      </c>
    </row>
    <row r="1838" spans="1:30" x14ac:dyDescent="0.2">
      <c r="A1838" s="1" t="str">
        <f t="shared" si="56"/>
        <v>1114114332E1</v>
      </c>
      <c r="B1838" s="1" t="s">
        <v>451</v>
      </c>
      <c r="C1838" s="1" t="s">
        <v>29</v>
      </c>
      <c r="D1838" s="1" t="s">
        <v>30</v>
      </c>
      <c r="E1838" s="1" t="s">
        <v>401</v>
      </c>
      <c r="F1838" s="1" t="s">
        <v>8396</v>
      </c>
      <c r="G1838" s="1" t="s">
        <v>8397</v>
      </c>
      <c r="H1838" s="1" t="s">
        <v>1183</v>
      </c>
      <c r="I1838" s="1" t="s">
        <v>8398</v>
      </c>
      <c r="J1838" s="1" t="s">
        <v>8461</v>
      </c>
      <c r="K1838" s="1" t="s">
        <v>32</v>
      </c>
      <c r="L1838" s="1" t="s">
        <v>32</v>
      </c>
      <c r="M1838" s="1" t="s">
        <v>45</v>
      </c>
      <c r="N1838" s="1" t="s">
        <v>66</v>
      </c>
      <c r="O1838" s="1" t="s">
        <v>8462</v>
      </c>
      <c r="P1838" s="1" t="s">
        <v>692</v>
      </c>
      <c r="Q1838" s="1" t="s">
        <v>167</v>
      </c>
      <c r="R1838" s="1" t="s">
        <v>5440</v>
      </c>
      <c r="S1838" s="1" t="str">
        <f t="shared" si="57"/>
        <v>BLAS GOMEZ, WILLY</v>
      </c>
      <c r="T1838" s="1" t="s">
        <v>69</v>
      </c>
      <c r="U1838" s="1" t="s">
        <v>51</v>
      </c>
      <c r="V1838" s="1" t="s">
        <v>52</v>
      </c>
      <c r="W1838" s="1" t="s">
        <v>8463</v>
      </c>
      <c r="X1838" s="3">
        <v>28863</v>
      </c>
      <c r="Y1838" s="1" t="s">
        <v>8464</v>
      </c>
      <c r="Z1838" s="3">
        <v>42795</v>
      </c>
      <c r="AA1838" s="3">
        <v>43100</v>
      </c>
      <c r="AB1838" s="1" t="s">
        <v>41</v>
      </c>
      <c r="AC1838" s="1" t="s">
        <v>71</v>
      </c>
      <c r="AD1838" s="1" t="s">
        <v>43</v>
      </c>
    </row>
    <row r="1839" spans="1:30" x14ac:dyDescent="0.2">
      <c r="A1839" s="1" t="str">
        <f t="shared" si="56"/>
        <v>1114114332E3</v>
      </c>
      <c r="B1839" s="1" t="s">
        <v>451</v>
      </c>
      <c r="C1839" s="1" t="s">
        <v>29</v>
      </c>
      <c r="D1839" s="1" t="s">
        <v>30</v>
      </c>
      <c r="E1839" s="1" t="s">
        <v>401</v>
      </c>
      <c r="F1839" s="1" t="s">
        <v>8396</v>
      </c>
      <c r="G1839" s="1" t="s">
        <v>8397</v>
      </c>
      <c r="H1839" s="1" t="s">
        <v>1183</v>
      </c>
      <c r="I1839" s="1" t="s">
        <v>8398</v>
      </c>
      <c r="J1839" s="1" t="s">
        <v>8465</v>
      </c>
      <c r="K1839" s="1" t="s">
        <v>32</v>
      </c>
      <c r="L1839" s="1" t="s">
        <v>32</v>
      </c>
      <c r="M1839" s="1" t="s">
        <v>45</v>
      </c>
      <c r="N1839" s="1" t="s">
        <v>46</v>
      </c>
      <c r="O1839" s="1" t="s">
        <v>56</v>
      </c>
      <c r="P1839" s="1" t="s">
        <v>822</v>
      </c>
      <c r="Q1839" s="1" t="s">
        <v>167</v>
      </c>
      <c r="R1839" s="1" t="s">
        <v>534</v>
      </c>
      <c r="S1839" s="1" t="str">
        <f t="shared" si="57"/>
        <v>VENEGAS GOMEZ, AMELIA</v>
      </c>
      <c r="T1839" s="1" t="s">
        <v>50</v>
      </c>
      <c r="U1839" s="1" t="s">
        <v>51</v>
      </c>
      <c r="V1839" s="1" t="s">
        <v>52</v>
      </c>
      <c r="W1839" s="1" t="s">
        <v>8466</v>
      </c>
      <c r="X1839" s="3">
        <v>23716</v>
      </c>
      <c r="Y1839" s="1" t="s">
        <v>8467</v>
      </c>
      <c r="AB1839" s="1" t="s">
        <v>41</v>
      </c>
      <c r="AC1839" s="1" t="s">
        <v>42</v>
      </c>
      <c r="AD1839" s="1" t="s">
        <v>43</v>
      </c>
    </row>
    <row r="1840" spans="1:30" x14ac:dyDescent="0.2">
      <c r="A1840" s="1" t="str">
        <f t="shared" si="56"/>
        <v>1114114332E4</v>
      </c>
      <c r="B1840" s="1" t="s">
        <v>451</v>
      </c>
      <c r="C1840" s="1" t="s">
        <v>29</v>
      </c>
      <c r="D1840" s="1" t="s">
        <v>30</v>
      </c>
      <c r="E1840" s="1" t="s">
        <v>401</v>
      </c>
      <c r="F1840" s="1" t="s">
        <v>8396</v>
      </c>
      <c r="G1840" s="1" t="s">
        <v>8397</v>
      </c>
      <c r="H1840" s="1" t="s">
        <v>1183</v>
      </c>
      <c r="I1840" s="1" t="s">
        <v>8398</v>
      </c>
      <c r="J1840" s="1" t="s">
        <v>8468</v>
      </c>
      <c r="K1840" s="1" t="s">
        <v>32</v>
      </c>
      <c r="L1840" s="1" t="s">
        <v>32</v>
      </c>
      <c r="M1840" s="1" t="s">
        <v>45</v>
      </c>
      <c r="N1840" s="1" t="s">
        <v>46</v>
      </c>
      <c r="O1840" s="1" t="s">
        <v>56</v>
      </c>
      <c r="P1840" s="1" t="s">
        <v>491</v>
      </c>
      <c r="Q1840" s="1" t="s">
        <v>203</v>
      </c>
      <c r="R1840" s="1" t="s">
        <v>8469</v>
      </c>
      <c r="S1840" s="1" t="str">
        <f t="shared" si="57"/>
        <v>VILLASANTE APAZA, ANTONIO GERMAN</v>
      </c>
      <c r="T1840" s="1" t="s">
        <v>55</v>
      </c>
      <c r="U1840" s="1" t="s">
        <v>51</v>
      </c>
      <c r="V1840" s="1" t="s">
        <v>52</v>
      </c>
      <c r="W1840" s="1" t="s">
        <v>8470</v>
      </c>
      <c r="X1840" s="3">
        <v>21315</v>
      </c>
      <c r="Y1840" s="1" t="s">
        <v>8471</v>
      </c>
      <c r="AB1840" s="1" t="s">
        <v>41</v>
      </c>
      <c r="AC1840" s="1" t="s">
        <v>42</v>
      </c>
      <c r="AD1840" s="1" t="s">
        <v>43</v>
      </c>
    </row>
    <row r="1841" spans="1:30" x14ac:dyDescent="0.2">
      <c r="A1841" s="1" t="str">
        <f t="shared" si="56"/>
        <v>1115214712E4</v>
      </c>
      <c r="B1841" s="1" t="s">
        <v>451</v>
      </c>
      <c r="C1841" s="1" t="s">
        <v>29</v>
      </c>
      <c r="D1841" s="1" t="s">
        <v>30</v>
      </c>
      <c r="E1841" s="1" t="s">
        <v>401</v>
      </c>
      <c r="F1841" s="1" t="s">
        <v>8396</v>
      </c>
      <c r="G1841" s="1" t="s">
        <v>8397</v>
      </c>
      <c r="H1841" s="1" t="s">
        <v>1183</v>
      </c>
      <c r="I1841" s="1" t="s">
        <v>8398</v>
      </c>
      <c r="J1841" s="1" t="s">
        <v>8472</v>
      </c>
      <c r="K1841" s="1" t="s">
        <v>32</v>
      </c>
      <c r="L1841" s="1" t="s">
        <v>32</v>
      </c>
      <c r="M1841" s="1" t="s">
        <v>45</v>
      </c>
      <c r="N1841" s="1" t="s">
        <v>46</v>
      </c>
      <c r="O1841" s="1" t="s">
        <v>8473</v>
      </c>
      <c r="P1841" s="1" t="s">
        <v>599</v>
      </c>
      <c r="Q1841" s="1" t="s">
        <v>889</v>
      </c>
      <c r="R1841" s="1" t="s">
        <v>602</v>
      </c>
      <c r="S1841" s="1" t="str">
        <f t="shared" si="57"/>
        <v>SUAÑA MUÑOZ, MARIA ELENA</v>
      </c>
      <c r="T1841" s="1" t="s">
        <v>50</v>
      </c>
      <c r="U1841" s="1" t="s">
        <v>51</v>
      </c>
      <c r="V1841" s="1" t="s">
        <v>52</v>
      </c>
      <c r="W1841" s="1" t="s">
        <v>8474</v>
      </c>
      <c r="X1841" s="3">
        <v>23638</v>
      </c>
      <c r="Y1841" s="1" t="s">
        <v>8475</v>
      </c>
      <c r="AB1841" s="1" t="s">
        <v>41</v>
      </c>
      <c r="AC1841" s="1" t="s">
        <v>42</v>
      </c>
      <c r="AD1841" s="1" t="s">
        <v>43</v>
      </c>
    </row>
    <row r="1842" spans="1:30" x14ac:dyDescent="0.2">
      <c r="A1842" s="1" t="str">
        <f t="shared" si="56"/>
        <v>1131214441E3</v>
      </c>
      <c r="B1842" s="1" t="s">
        <v>451</v>
      </c>
      <c r="C1842" s="1" t="s">
        <v>29</v>
      </c>
      <c r="D1842" s="1" t="s">
        <v>30</v>
      </c>
      <c r="E1842" s="1" t="s">
        <v>401</v>
      </c>
      <c r="F1842" s="1" t="s">
        <v>8396</v>
      </c>
      <c r="G1842" s="1" t="s">
        <v>8397</v>
      </c>
      <c r="H1842" s="1" t="s">
        <v>1183</v>
      </c>
      <c r="I1842" s="1" t="s">
        <v>8398</v>
      </c>
      <c r="J1842" s="1" t="s">
        <v>8476</v>
      </c>
      <c r="K1842" s="1" t="s">
        <v>32</v>
      </c>
      <c r="L1842" s="1" t="s">
        <v>32</v>
      </c>
      <c r="M1842" s="1" t="s">
        <v>45</v>
      </c>
      <c r="N1842" s="1" t="s">
        <v>46</v>
      </c>
      <c r="O1842" s="1" t="s">
        <v>8477</v>
      </c>
      <c r="P1842" s="1" t="s">
        <v>382</v>
      </c>
      <c r="Q1842" s="1" t="s">
        <v>371</v>
      </c>
      <c r="R1842" s="1" t="s">
        <v>8478</v>
      </c>
      <c r="S1842" s="1" t="str">
        <f t="shared" si="57"/>
        <v>FERNANDEZ GUTIERREZ, MARIA CONCEPCION</v>
      </c>
      <c r="T1842" s="1" t="s">
        <v>69</v>
      </c>
      <c r="U1842" s="1" t="s">
        <v>51</v>
      </c>
      <c r="V1842" s="1" t="s">
        <v>52</v>
      </c>
      <c r="W1842" s="1" t="s">
        <v>8479</v>
      </c>
      <c r="X1842" s="3">
        <v>21892</v>
      </c>
      <c r="Y1842" s="1" t="s">
        <v>8480</v>
      </c>
      <c r="AB1842" s="1" t="s">
        <v>41</v>
      </c>
      <c r="AC1842" s="1" t="s">
        <v>42</v>
      </c>
      <c r="AD1842" s="1" t="s">
        <v>43</v>
      </c>
    </row>
    <row r="1843" spans="1:30" x14ac:dyDescent="0.2">
      <c r="A1843" s="1" t="str">
        <f t="shared" si="56"/>
        <v>1151214321E0</v>
      </c>
      <c r="B1843" s="1" t="s">
        <v>451</v>
      </c>
      <c r="C1843" s="1" t="s">
        <v>29</v>
      </c>
      <c r="D1843" s="1" t="s">
        <v>30</v>
      </c>
      <c r="E1843" s="1" t="s">
        <v>401</v>
      </c>
      <c r="F1843" s="1" t="s">
        <v>8396</v>
      </c>
      <c r="G1843" s="1" t="s">
        <v>8397</v>
      </c>
      <c r="H1843" s="1" t="s">
        <v>1183</v>
      </c>
      <c r="I1843" s="1" t="s">
        <v>8398</v>
      </c>
      <c r="J1843" s="1" t="s">
        <v>8481</v>
      </c>
      <c r="K1843" s="1" t="s">
        <v>32</v>
      </c>
      <c r="L1843" s="1" t="s">
        <v>32</v>
      </c>
      <c r="M1843" s="1" t="s">
        <v>45</v>
      </c>
      <c r="N1843" s="1" t="s">
        <v>46</v>
      </c>
      <c r="O1843" s="1" t="s">
        <v>8482</v>
      </c>
      <c r="P1843" s="1" t="s">
        <v>352</v>
      </c>
      <c r="Q1843" s="1" t="s">
        <v>8483</v>
      </c>
      <c r="R1843" s="1" t="s">
        <v>8484</v>
      </c>
      <c r="S1843" s="1" t="str">
        <f t="shared" si="57"/>
        <v>MENDOZA AROQUIPA, ANGELICA LOURDES</v>
      </c>
      <c r="T1843" s="1" t="s">
        <v>50</v>
      </c>
      <c r="U1843" s="1" t="s">
        <v>51</v>
      </c>
      <c r="V1843" s="1" t="s">
        <v>52</v>
      </c>
      <c r="W1843" s="1" t="s">
        <v>8485</v>
      </c>
      <c r="X1843" s="3">
        <v>23286</v>
      </c>
      <c r="Y1843" s="1" t="s">
        <v>8486</v>
      </c>
      <c r="AB1843" s="1" t="s">
        <v>41</v>
      </c>
      <c r="AC1843" s="1" t="s">
        <v>42</v>
      </c>
      <c r="AD1843" s="1" t="s">
        <v>43</v>
      </c>
    </row>
    <row r="1844" spans="1:30" x14ac:dyDescent="0.2">
      <c r="A1844" s="1" t="str">
        <f t="shared" si="56"/>
        <v>CD1E31902213</v>
      </c>
      <c r="B1844" s="1" t="s">
        <v>451</v>
      </c>
      <c r="C1844" s="1" t="s">
        <v>29</v>
      </c>
      <c r="D1844" s="1" t="s">
        <v>30</v>
      </c>
      <c r="E1844" s="1" t="s">
        <v>401</v>
      </c>
      <c r="F1844" s="1" t="s">
        <v>8396</v>
      </c>
      <c r="G1844" s="1" t="s">
        <v>8397</v>
      </c>
      <c r="H1844" s="1" t="s">
        <v>1183</v>
      </c>
      <c r="I1844" s="1" t="s">
        <v>8398</v>
      </c>
      <c r="J1844" s="1" t="s">
        <v>8487</v>
      </c>
      <c r="K1844" s="1" t="s">
        <v>32</v>
      </c>
      <c r="L1844" s="1" t="s">
        <v>32</v>
      </c>
      <c r="M1844" s="1" t="s">
        <v>45</v>
      </c>
      <c r="N1844" s="1" t="s">
        <v>66</v>
      </c>
      <c r="O1844" s="1" t="s">
        <v>2995</v>
      </c>
      <c r="P1844" s="1" t="s">
        <v>134</v>
      </c>
      <c r="Q1844" s="1" t="s">
        <v>661</v>
      </c>
      <c r="R1844" s="1" t="s">
        <v>8488</v>
      </c>
      <c r="S1844" s="1" t="str">
        <f t="shared" si="57"/>
        <v>FLORES AROHUANCA, HERWIN</v>
      </c>
      <c r="T1844" s="1" t="s">
        <v>69</v>
      </c>
      <c r="U1844" s="1" t="s">
        <v>948</v>
      </c>
      <c r="V1844" s="1" t="s">
        <v>52</v>
      </c>
      <c r="W1844" s="1" t="s">
        <v>8489</v>
      </c>
      <c r="X1844" s="3">
        <v>26634</v>
      </c>
      <c r="Y1844" s="1" t="s">
        <v>8490</v>
      </c>
      <c r="Z1844" s="3">
        <v>42795</v>
      </c>
      <c r="AA1844" s="3">
        <v>43100</v>
      </c>
      <c r="AB1844" s="1" t="s">
        <v>3000</v>
      </c>
      <c r="AC1844" s="1" t="s">
        <v>71</v>
      </c>
      <c r="AD1844" s="1" t="s">
        <v>43</v>
      </c>
    </row>
    <row r="1845" spans="1:30" x14ac:dyDescent="0.2">
      <c r="A1845" s="1" t="str">
        <f t="shared" si="56"/>
        <v>CD1E32902213</v>
      </c>
      <c r="B1845" s="1" t="s">
        <v>451</v>
      </c>
      <c r="C1845" s="1" t="s">
        <v>29</v>
      </c>
      <c r="D1845" s="1" t="s">
        <v>30</v>
      </c>
      <c r="E1845" s="1" t="s">
        <v>401</v>
      </c>
      <c r="F1845" s="1" t="s">
        <v>8396</v>
      </c>
      <c r="G1845" s="1" t="s">
        <v>8397</v>
      </c>
      <c r="H1845" s="1" t="s">
        <v>1183</v>
      </c>
      <c r="I1845" s="1" t="s">
        <v>8398</v>
      </c>
      <c r="J1845" s="1" t="s">
        <v>8491</v>
      </c>
      <c r="K1845" s="1" t="s">
        <v>32</v>
      </c>
      <c r="L1845" s="1" t="s">
        <v>32</v>
      </c>
      <c r="M1845" s="1" t="s">
        <v>45</v>
      </c>
      <c r="N1845" s="1" t="s">
        <v>66</v>
      </c>
      <c r="O1845" s="1" t="s">
        <v>2995</v>
      </c>
      <c r="P1845" s="1" t="s">
        <v>134</v>
      </c>
      <c r="Q1845" s="1" t="s">
        <v>661</v>
      </c>
      <c r="R1845" s="1" t="s">
        <v>8488</v>
      </c>
      <c r="S1845" s="1" t="str">
        <f t="shared" si="57"/>
        <v>FLORES AROHUANCA, HERWIN</v>
      </c>
      <c r="T1845" s="1" t="s">
        <v>69</v>
      </c>
      <c r="U1845" s="1" t="s">
        <v>69</v>
      </c>
      <c r="V1845" s="1" t="s">
        <v>52</v>
      </c>
      <c r="W1845" s="1" t="s">
        <v>8489</v>
      </c>
      <c r="X1845" s="3">
        <v>26634</v>
      </c>
      <c r="Y1845" s="1" t="s">
        <v>8490</v>
      </c>
      <c r="Z1845" s="3">
        <v>42795</v>
      </c>
      <c r="AA1845" s="3">
        <v>43100</v>
      </c>
      <c r="AB1845" s="1" t="s">
        <v>3000</v>
      </c>
      <c r="AC1845" s="1" t="s">
        <v>71</v>
      </c>
      <c r="AD1845" s="1" t="s">
        <v>43</v>
      </c>
    </row>
    <row r="1846" spans="1:30" x14ac:dyDescent="0.2">
      <c r="A1846" s="1" t="str">
        <f t="shared" si="56"/>
        <v>CD1E33902213</v>
      </c>
      <c r="B1846" s="1" t="s">
        <v>451</v>
      </c>
      <c r="C1846" s="1" t="s">
        <v>29</v>
      </c>
      <c r="D1846" s="1" t="s">
        <v>30</v>
      </c>
      <c r="E1846" s="1" t="s">
        <v>401</v>
      </c>
      <c r="F1846" s="1" t="s">
        <v>8396</v>
      </c>
      <c r="G1846" s="1" t="s">
        <v>8397</v>
      </c>
      <c r="H1846" s="1" t="s">
        <v>1183</v>
      </c>
      <c r="I1846" s="1" t="s">
        <v>8398</v>
      </c>
      <c r="J1846" s="1" t="s">
        <v>8492</v>
      </c>
      <c r="K1846" s="1" t="s">
        <v>32</v>
      </c>
      <c r="L1846" s="1" t="s">
        <v>32</v>
      </c>
      <c r="M1846" s="1" t="s">
        <v>45</v>
      </c>
      <c r="N1846" s="1" t="s">
        <v>66</v>
      </c>
      <c r="O1846" s="1" t="s">
        <v>2995</v>
      </c>
      <c r="P1846" s="1" t="s">
        <v>8436</v>
      </c>
      <c r="Q1846" s="1" t="s">
        <v>291</v>
      </c>
      <c r="R1846" s="1" t="s">
        <v>8437</v>
      </c>
      <c r="S1846" s="1" t="str">
        <f t="shared" si="57"/>
        <v>ARIVILCA CUTIPA, ROSARIO MARIBEL</v>
      </c>
      <c r="T1846" s="1" t="s">
        <v>69</v>
      </c>
      <c r="U1846" s="1" t="s">
        <v>860</v>
      </c>
      <c r="V1846" s="1" t="s">
        <v>52</v>
      </c>
      <c r="W1846" s="1" t="s">
        <v>8438</v>
      </c>
      <c r="X1846" s="3">
        <v>30808</v>
      </c>
      <c r="Y1846" s="1" t="s">
        <v>8439</v>
      </c>
      <c r="Z1846" s="3">
        <v>42795</v>
      </c>
      <c r="AA1846" s="3">
        <v>43100</v>
      </c>
      <c r="AB1846" s="1" t="s">
        <v>3000</v>
      </c>
      <c r="AC1846" s="1" t="s">
        <v>71</v>
      </c>
      <c r="AD1846" s="1" t="s">
        <v>43</v>
      </c>
    </row>
    <row r="1847" spans="1:30" x14ac:dyDescent="0.2">
      <c r="A1847" s="1" t="str">
        <f t="shared" si="56"/>
        <v>CD1E35902213</v>
      </c>
      <c r="B1847" s="1" t="s">
        <v>451</v>
      </c>
      <c r="C1847" s="1" t="s">
        <v>29</v>
      </c>
      <c r="D1847" s="1" t="s">
        <v>30</v>
      </c>
      <c r="E1847" s="1" t="s">
        <v>401</v>
      </c>
      <c r="F1847" s="1" t="s">
        <v>8396</v>
      </c>
      <c r="G1847" s="1" t="s">
        <v>8397</v>
      </c>
      <c r="H1847" s="1" t="s">
        <v>1183</v>
      </c>
      <c r="I1847" s="1" t="s">
        <v>8398</v>
      </c>
      <c r="J1847" s="1" t="s">
        <v>8493</v>
      </c>
      <c r="K1847" s="1" t="s">
        <v>32</v>
      </c>
      <c r="L1847" s="1" t="s">
        <v>32</v>
      </c>
      <c r="M1847" s="1" t="s">
        <v>45</v>
      </c>
      <c r="N1847" s="1" t="s">
        <v>66</v>
      </c>
      <c r="O1847" s="1" t="s">
        <v>2995</v>
      </c>
      <c r="P1847" s="1" t="s">
        <v>1171</v>
      </c>
      <c r="Q1847" s="1" t="s">
        <v>114</v>
      </c>
      <c r="R1847" s="1" t="s">
        <v>8414</v>
      </c>
      <c r="S1847" s="1" t="str">
        <f t="shared" si="57"/>
        <v>PADILLO MAMANI, KAREM YOICE</v>
      </c>
      <c r="T1847" s="1" t="s">
        <v>69</v>
      </c>
      <c r="U1847" s="1" t="s">
        <v>860</v>
      </c>
      <c r="V1847" s="1" t="s">
        <v>52</v>
      </c>
      <c r="W1847" s="1" t="s">
        <v>8415</v>
      </c>
      <c r="X1847" s="3">
        <v>31300</v>
      </c>
      <c r="Y1847" s="1" t="s">
        <v>8416</v>
      </c>
      <c r="Z1847" s="3">
        <v>42795</v>
      </c>
      <c r="AA1847" s="3">
        <v>43100</v>
      </c>
      <c r="AB1847" s="1" t="s">
        <v>3000</v>
      </c>
      <c r="AC1847" s="1" t="s">
        <v>71</v>
      </c>
      <c r="AD1847" s="1" t="s">
        <v>43</v>
      </c>
    </row>
    <row r="1848" spans="1:30" x14ac:dyDescent="0.2">
      <c r="A1848" s="1" t="str">
        <f t="shared" si="56"/>
        <v>CD1E36902213</v>
      </c>
      <c r="B1848" s="1" t="s">
        <v>451</v>
      </c>
      <c r="C1848" s="1" t="s">
        <v>29</v>
      </c>
      <c r="D1848" s="1" t="s">
        <v>30</v>
      </c>
      <c r="E1848" s="1" t="s">
        <v>401</v>
      </c>
      <c r="F1848" s="1" t="s">
        <v>8396</v>
      </c>
      <c r="G1848" s="1" t="s">
        <v>8397</v>
      </c>
      <c r="H1848" s="1" t="s">
        <v>1183</v>
      </c>
      <c r="I1848" s="1" t="s">
        <v>8398</v>
      </c>
      <c r="J1848" s="1" t="s">
        <v>8494</v>
      </c>
      <c r="K1848" s="1" t="s">
        <v>32</v>
      </c>
      <c r="L1848" s="1" t="s">
        <v>32</v>
      </c>
      <c r="M1848" s="1" t="s">
        <v>45</v>
      </c>
      <c r="N1848" s="1" t="s">
        <v>66</v>
      </c>
      <c r="O1848" s="1" t="s">
        <v>2995</v>
      </c>
      <c r="P1848" s="1" t="s">
        <v>371</v>
      </c>
      <c r="Q1848" s="1" t="s">
        <v>232</v>
      </c>
      <c r="R1848" s="1" t="s">
        <v>981</v>
      </c>
      <c r="S1848" s="1" t="str">
        <f t="shared" si="57"/>
        <v>GUTIERREZ PARI, VICTOR RAUL</v>
      </c>
      <c r="T1848" s="1" t="s">
        <v>69</v>
      </c>
      <c r="U1848" s="1" t="s">
        <v>860</v>
      </c>
      <c r="V1848" s="1" t="s">
        <v>52</v>
      </c>
      <c r="W1848" s="1" t="s">
        <v>8421</v>
      </c>
      <c r="X1848" s="3">
        <v>28700</v>
      </c>
      <c r="Y1848" s="1" t="s">
        <v>8422</v>
      </c>
      <c r="Z1848" s="3">
        <v>42795</v>
      </c>
      <c r="AA1848" s="3">
        <v>43100</v>
      </c>
      <c r="AB1848" s="1" t="s">
        <v>3000</v>
      </c>
      <c r="AC1848" s="1" t="s">
        <v>71</v>
      </c>
      <c r="AD1848" s="1" t="s">
        <v>43</v>
      </c>
    </row>
    <row r="1849" spans="1:30" x14ac:dyDescent="0.2">
      <c r="A1849" s="1" t="str">
        <f t="shared" si="56"/>
        <v>CD1E37902213</v>
      </c>
      <c r="B1849" s="1" t="s">
        <v>451</v>
      </c>
      <c r="C1849" s="1" t="s">
        <v>29</v>
      </c>
      <c r="D1849" s="1" t="s">
        <v>30</v>
      </c>
      <c r="E1849" s="1" t="s">
        <v>401</v>
      </c>
      <c r="F1849" s="1" t="s">
        <v>8396</v>
      </c>
      <c r="G1849" s="1" t="s">
        <v>8397</v>
      </c>
      <c r="H1849" s="1" t="s">
        <v>1183</v>
      </c>
      <c r="I1849" s="1" t="s">
        <v>8398</v>
      </c>
      <c r="J1849" s="1" t="s">
        <v>8495</v>
      </c>
      <c r="K1849" s="1" t="s">
        <v>32</v>
      </c>
      <c r="L1849" s="1" t="s">
        <v>32</v>
      </c>
      <c r="M1849" s="1" t="s">
        <v>45</v>
      </c>
      <c r="N1849" s="1" t="s">
        <v>66</v>
      </c>
      <c r="O1849" s="1" t="s">
        <v>2995</v>
      </c>
      <c r="P1849" s="1" t="s">
        <v>203</v>
      </c>
      <c r="Q1849" s="1" t="s">
        <v>248</v>
      </c>
      <c r="R1849" s="1" t="s">
        <v>8496</v>
      </c>
      <c r="S1849" s="1" t="str">
        <f t="shared" si="57"/>
        <v>APAZA TICONA, AYDA BETTY</v>
      </c>
      <c r="T1849" s="1" t="s">
        <v>69</v>
      </c>
      <c r="U1849" s="1" t="s">
        <v>948</v>
      </c>
      <c r="V1849" s="1" t="s">
        <v>52</v>
      </c>
      <c r="W1849" s="1" t="s">
        <v>8497</v>
      </c>
      <c r="X1849" s="3">
        <v>25587</v>
      </c>
      <c r="Y1849" s="1" t="s">
        <v>8498</v>
      </c>
      <c r="Z1849" s="3">
        <v>42795</v>
      </c>
      <c r="AA1849" s="3">
        <v>43100</v>
      </c>
      <c r="AB1849" s="1" t="s">
        <v>3000</v>
      </c>
      <c r="AC1849" s="1" t="s">
        <v>71</v>
      </c>
      <c r="AD1849" s="1" t="s">
        <v>43</v>
      </c>
    </row>
    <row r="1850" spans="1:30" x14ac:dyDescent="0.2">
      <c r="A1850" s="1" t="str">
        <f t="shared" si="56"/>
        <v>CD1E38902213</v>
      </c>
      <c r="B1850" s="1" t="s">
        <v>451</v>
      </c>
      <c r="C1850" s="1" t="s">
        <v>29</v>
      </c>
      <c r="D1850" s="1" t="s">
        <v>30</v>
      </c>
      <c r="E1850" s="1" t="s">
        <v>401</v>
      </c>
      <c r="F1850" s="1" t="s">
        <v>8396</v>
      </c>
      <c r="G1850" s="1" t="s">
        <v>8397</v>
      </c>
      <c r="H1850" s="1" t="s">
        <v>1183</v>
      </c>
      <c r="I1850" s="1" t="s">
        <v>8398</v>
      </c>
      <c r="J1850" s="1" t="s">
        <v>8499</v>
      </c>
      <c r="K1850" s="1" t="s">
        <v>32</v>
      </c>
      <c r="L1850" s="1" t="s">
        <v>32</v>
      </c>
      <c r="M1850" s="1" t="s">
        <v>45</v>
      </c>
      <c r="N1850" s="1" t="s">
        <v>66</v>
      </c>
      <c r="O1850" s="1" t="s">
        <v>2995</v>
      </c>
      <c r="P1850" s="1" t="s">
        <v>203</v>
      </c>
      <c r="Q1850" s="1" t="s">
        <v>248</v>
      </c>
      <c r="R1850" s="1" t="s">
        <v>8496</v>
      </c>
      <c r="S1850" s="1" t="str">
        <f t="shared" si="57"/>
        <v>APAZA TICONA, AYDA BETTY</v>
      </c>
      <c r="T1850" s="1" t="s">
        <v>69</v>
      </c>
      <c r="U1850" s="1" t="s">
        <v>69</v>
      </c>
      <c r="V1850" s="1" t="s">
        <v>52</v>
      </c>
      <c r="W1850" s="1" t="s">
        <v>8497</v>
      </c>
      <c r="X1850" s="3">
        <v>25587</v>
      </c>
      <c r="Y1850" s="1" t="s">
        <v>8498</v>
      </c>
      <c r="Z1850" s="3">
        <v>42795</v>
      </c>
      <c r="AA1850" s="3">
        <v>43100</v>
      </c>
      <c r="AB1850" s="1" t="s">
        <v>3000</v>
      </c>
      <c r="AC1850" s="1" t="s">
        <v>71</v>
      </c>
      <c r="AD1850" s="1" t="s">
        <v>43</v>
      </c>
    </row>
    <row r="1851" spans="1:30" x14ac:dyDescent="0.2">
      <c r="A1851" s="1" t="str">
        <f t="shared" si="56"/>
        <v>1114114322E0</v>
      </c>
      <c r="B1851" s="1" t="s">
        <v>451</v>
      </c>
      <c r="C1851" s="1" t="s">
        <v>29</v>
      </c>
      <c r="D1851" s="1" t="s">
        <v>30</v>
      </c>
      <c r="E1851" s="1" t="s">
        <v>401</v>
      </c>
      <c r="F1851" s="1" t="s">
        <v>8396</v>
      </c>
      <c r="G1851" s="1" t="s">
        <v>8397</v>
      </c>
      <c r="H1851" s="1" t="s">
        <v>1183</v>
      </c>
      <c r="I1851" s="1" t="s">
        <v>8398</v>
      </c>
      <c r="J1851" s="1" t="s">
        <v>8500</v>
      </c>
      <c r="K1851" s="1" t="s">
        <v>32</v>
      </c>
      <c r="L1851" s="1" t="s">
        <v>84</v>
      </c>
      <c r="M1851" s="1" t="s">
        <v>84</v>
      </c>
      <c r="N1851" s="1" t="s">
        <v>46</v>
      </c>
      <c r="O1851" s="1" t="s">
        <v>8501</v>
      </c>
      <c r="P1851" s="1" t="s">
        <v>1472</v>
      </c>
      <c r="Q1851" s="1" t="s">
        <v>82</v>
      </c>
      <c r="R1851" s="1" t="s">
        <v>8502</v>
      </c>
      <c r="S1851" s="1" t="str">
        <f t="shared" si="57"/>
        <v>SULLCA QUISPE, GODOFREDO VICTORIANO</v>
      </c>
      <c r="T1851" s="1" t="s">
        <v>44</v>
      </c>
      <c r="U1851" s="1" t="s">
        <v>51</v>
      </c>
      <c r="V1851" s="1" t="s">
        <v>52</v>
      </c>
      <c r="W1851" s="1" t="s">
        <v>8503</v>
      </c>
      <c r="X1851" s="3">
        <v>20401</v>
      </c>
      <c r="Y1851" s="1" t="s">
        <v>8504</v>
      </c>
      <c r="AB1851" s="1" t="s">
        <v>41</v>
      </c>
      <c r="AC1851" s="1" t="s">
        <v>87</v>
      </c>
      <c r="AD1851" s="1" t="s">
        <v>43</v>
      </c>
    </row>
    <row r="1852" spans="1:30" x14ac:dyDescent="0.2">
      <c r="A1852" s="1" t="str">
        <f t="shared" si="56"/>
        <v>1114114322E1</v>
      </c>
      <c r="B1852" s="1" t="s">
        <v>451</v>
      </c>
      <c r="C1852" s="1" t="s">
        <v>29</v>
      </c>
      <c r="D1852" s="1" t="s">
        <v>30</v>
      </c>
      <c r="E1852" s="1" t="s">
        <v>401</v>
      </c>
      <c r="F1852" s="1" t="s">
        <v>8396</v>
      </c>
      <c r="G1852" s="1" t="s">
        <v>8397</v>
      </c>
      <c r="H1852" s="1" t="s">
        <v>1183</v>
      </c>
      <c r="I1852" s="1" t="s">
        <v>8398</v>
      </c>
      <c r="J1852" s="1" t="s">
        <v>8505</v>
      </c>
      <c r="K1852" s="1" t="s">
        <v>32</v>
      </c>
      <c r="L1852" s="1" t="s">
        <v>84</v>
      </c>
      <c r="M1852" s="1" t="s">
        <v>84</v>
      </c>
      <c r="N1852" s="1" t="s">
        <v>46</v>
      </c>
      <c r="O1852" s="1" t="s">
        <v>8506</v>
      </c>
      <c r="P1852" s="1" t="s">
        <v>141</v>
      </c>
      <c r="Q1852" s="1" t="s">
        <v>73</v>
      </c>
      <c r="R1852" s="1" t="s">
        <v>8507</v>
      </c>
      <c r="S1852" s="1" t="str">
        <f t="shared" si="57"/>
        <v>CRUZ CHOQUE, MARIO ROGER</v>
      </c>
      <c r="T1852" s="1" t="s">
        <v>44</v>
      </c>
      <c r="U1852" s="1" t="s">
        <v>51</v>
      </c>
      <c r="V1852" s="1" t="s">
        <v>52</v>
      </c>
      <c r="W1852" s="1" t="s">
        <v>8508</v>
      </c>
      <c r="X1852" s="3">
        <v>23032</v>
      </c>
      <c r="Y1852" s="1" t="s">
        <v>8509</v>
      </c>
      <c r="Z1852" s="3">
        <v>42795</v>
      </c>
      <c r="AB1852" s="1" t="s">
        <v>41</v>
      </c>
      <c r="AC1852" s="1" t="s">
        <v>87</v>
      </c>
      <c r="AD1852" s="1" t="s">
        <v>43</v>
      </c>
    </row>
    <row r="1853" spans="1:30" x14ac:dyDescent="0.2">
      <c r="A1853" s="1" t="str">
        <f t="shared" si="56"/>
        <v>1114114312E2</v>
      </c>
      <c r="B1853" s="1" t="s">
        <v>451</v>
      </c>
      <c r="C1853" s="1" t="s">
        <v>29</v>
      </c>
      <c r="D1853" s="1" t="s">
        <v>30</v>
      </c>
      <c r="E1853" s="1" t="s">
        <v>401</v>
      </c>
      <c r="F1853" s="1" t="s">
        <v>8396</v>
      </c>
      <c r="G1853" s="1" t="s">
        <v>8397</v>
      </c>
      <c r="H1853" s="1" t="s">
        <v>1183</v>
      </c>
      <c r="I1853" s="1" t="s">
        <v>8398</v>
      </c>
      <c r="J1853" s="1" t="s">
        <v>8510</v>
      </c>
      <c r="K1853" s="1" t="s">
        <v>97</v>
      </c>
      <c r="L1853" s="1" t="s">
        <v>788</v>
      </c>
      <c r="M1853" s="1" t="s">
        <v>840</v>
      </c>
      <c r="N1853" s="1" t="s">
        <v>46</v>
      </c>
      <c r="O1853" s="1" t="s">
        <v>56</v>
      </c>
      <c r="P1853" s="1" t="s">
        <v>8511</v>
      </c>
      <c r="Q1853" s="1" t="s">
        <v>114</v>
      </c>
      <c r="R1853" s="1" t="s">
        <v>8512</v>
      </c>
      <c r="S1853" s="1" t="str">
        <f t="shared" si="57"/>
        <v>ALBARRACIN MAMANI, CARMEN ISABEL</v>
      </c>
      <c r="T1853" s="1" t="s">
        <v>333</v>
      </c>
      <c r="U1853" s="1" t="s">
        <v>39</v>
      </c>
      <c r="V1853" s="1" t="s">
        <v>52</v>
      </c>
      <c r="W1853" s="1" t="s">
        <v>8513</v>
      </c>
      <c r="X1853" s="3">
        <v>21722</v>
      </c>
      <c r="Y1853" s="1" t="s">
        <v>8514</v>
      </c>
      <c r="AB1853" s="1" t="s">
        <v>41</v>
      </c>
      <c r="AC1853" s="1" t="s">
        <v>102</v>
      </c>
      <c r="AD1853" s="1" t="s">
        <v>43</v>
      </c>
    </row>
    <row r="1854" spans="1:30" x14ac:dyDescent="0.2">
      <c r="A1854" s="1" t="str">
        <f t="shared" si="56"/>
        <v>1114114312E0</v>
      </c>
      <c r="B1854" s="1" t="s">
        <v>451</v>
      </c>
      <c r="C1854" s="1" t="s">
        <v>29</v>
      </c>
      <c r="D1854" s="1" t="s">
        <v>30</v>
      </c>
      <c r="E1854" s="1" t="s">
        <v>401</v>
      </c>
      <c r="F1854" s="1" t="s">
        <v>8396</v>
      </c>
      <c r="G1854" s="1" t="s">
        <v>8397</v>
      </c>
      <c r="H1854" s="1" t="s">
        <v>1183</v>
      </c>
      <c r="I1854" s="1" t="s">
        <v>8398</v>
      </c>
      <c r="J1854" s="1" t="s">
        <v>8515</v>
      </c>
      <c r="K1854" s="1" t="s">
        <v>97</v>
      </c>
      <c r="L1854" s="1" t="s">
        <v>98</v>
      </c>
      <c r="M1854" s="1" t="s">
        <v>1419</v>
      </c>
      <c r="N1854" s="1" t="s">
        <v>46</v>
      </c>
      <c r="O1854" s="1" t="s">
        <v>8516</v>
      </c>
      <c r="P1854" s="1" t="s">
        <v>1081</v>
      </c>
      <c r="Q1854" s="1" t="s">
        <v>623</v>
      </c>
      <c r="R1854" s="1" t="s">
        <v>8517</v>
      </c>
      <c r="S1854" s="1" t="str">
        <f t="shared" si="57"/>
        <v>CAMA CACHICATARI, MAXIMA DIONICIA</v>
      </c>
      <c r="T1854" s="1" t="s">
        <v>109</v>
      </c>
      <c r="U1854" s="1" t="s">
        <v>39</v>
      </c>
      <c r="V1854" s="1" t="s">
        <v>52</v>
      </c>
      <c r="W1854" s="1" t="s">
        <v>8518</v>
      </c>
      <c r="X1854" s="3">
        <v>22379</v>
      </c>
      <c r="Y1854" s="1" t="s">
        <v>8519</v>
      </c>
      <c r="Z1854" s="3">
        <v>42736</v>
      </c>
      <c r="AB1854" s="1" t="s">
        <v>41</v>
      </c>
      <c r="AC1854" s="1" t="s">
        <v>102</v>
      </c>
      <c r="AD1854" s="1" t="s">
        <v>43</v>
      </c>
    </row>
    <row r="1855" spans="1:30" x14ac:dyDescent="0.2">
      <c r="A1855" s="1" t="str">
        <f t="shared" si="56"/>
        <v>1114114312E7</v>
      </c>
      <c r="B1855" s="1" t="s">
        <v>451</v>
      </c>
      <c r="C1855" s="1" t="s">
        <v>29</v>
      </c>
      <c r="D1855" s="1" t="s">
        <v>30</v>
      </c>
      <c r="E1855" s="1" t="s">
        <v>401</v>
      </c>
      <c r="F1855" s="1" t="s">
        <v>8396</v>
      </c>
      <c r="G1855" s="1" t="s">
        <v>8397</v>
      </c>
      <c r="H1855" s="1" t="s">
        <v>1183</v>
      </c>
      <c r="I1855" s="1" t="s">
        <v>8398</v>
      </c>
      <c r="J1855" s="1" t="s">
        <v>8520</v>
      </c>
      <c r="K1855" s="1" t="s">
        <v>97</v>
      </c>
      <c r="L1855" s="1" t="s">
        <v>98</v>
      </c>
      <c r="M1855" s="1" t="s">
        <v>99</v>
      </c>
      <c r="N1855" s="1" t="s">
        <v>46</v>
      </c>
      <c r="O1855" s="1" t="s">
        <v>56</v>
      </c>
      <c r="P1855" s="1" t="s">
        <v>48</v>
      </c>
      <c r="Q1855" s="1" t="s">
        <v>659</v>
      </c>
      <c r="R1855" s="1" t="s">
        <v>5115</v>
      </c>
      <c r="S1855" s="1" t="str">
        <f t="shared" si="57"/>
        <v>CHOQUEHUANCA AROCUTIPA, SABINO</v>
      </c>
      <c r="T1855" s="1" t="s">
        <v>202</v>
      </c>
      <c r="U1855" s="1" t="s">
        <v>39</v>
      </c>
      <c r="V1855" s="1" t="s">
        <v>52</v>
      </c>
      <c r="W1855" s="1" t="s">
        <v>8521</v>
      </c>
      <c r="X1855" s="3">
        <v>23578</v>
      </c>
      <c r="Y1855" s="1" t="s">
        <v>8522</v>
      </c>
      <c r="AB1855" s="1" t="s">
        <v>41</v>
      </c>
      <c r="AC1855" s="1" t="s">
        <v>102</v>
      </c>
      <c r="AD1855" s="1" t="s">
        <v>43</v>
      </c>
    </row>
    <row r="1856" spans="1:30" x14ac:dyDescent="0.2">
      <c r="A1856" s="1" t="str">
        <f t="shared" si="56"/>
        <v>1114114322E2</v>
      </c>
      <c r="B1856" s="1" t="s">
        <v>451</v>
      </c>
      <c r="C1856" s="1" t="s">
        <v>29</v>
      </c>
      <c r="D1856" s="1" t="s">
        <v>30</v>
      </c>
      <c r="E1856" s="1" t="s">
        <v>401</v>
      </c>
      <c r="F1856" s="1" t="s">
        <v>8396</v>
      </c>
      <c r="G1856" s="1" t="s">
        <v>8397</v>
      </c>
      <c r="H1856" s="1" t="s">
        <v>1183</v>
      </c>
      <c r="I1856" s="1" t="s">
        <v>8398</v>
      </c>
      <c r="J1856" s="1" t="s">
        <v>8523</v>
      </c>
      <c r="K1856" s="1" t="s">
        <v>97</v>
      </c>
      <c r="L1856" s="1" t="s">
        <v>98</v>
      </c>
      <c r="M1856" s="1" t="s">
        <v>99</v>
      </c>
      <c r="N1856" s="1" t="s">
        <v>46</v>
      </c>
      <c r="O1856" s="1" t="s">
        <v>56</v>
      </c>
      <c r="P1856" s="1" t="s">
        <v>114</v>
      </c>
      <c r="Q1856" s="1" t="s">
        <v>141</v>
      </c>
      <c r="R1856" s="1" t="s">
        <v>908</v>
      </c>
      <c r="S1856" s="1" t="str">
        <f t="shared" si="57"/>
        <v>MAMANI CRUZ, ISIDRO</v>
      </c>
      <c r="T1856" s="1" t="s">
        <v>101</v>
      </c>
      <c r="U1856" s="1" t="s">
        <v>39</v>
      </c>
      <c r="V1856" s="1" t="s">
        <v>52</v>
      </c>
      <c r="W1856" s="1" t="s">
        <v>8524</v>
      </c>
      <c r="X1856" s="3">
        <v>18265</v>
      </c>
      <c r="Y1856" s="1" t="s">
        <v>8525</v>
      </c>
      <c r="AB1856" s="1" t="s">
        <v>41</v>
      </c>
      <c r="AC1856" s="1" t="s">
        <v>102</v>
      </c>
      <c r="AD1856" s="1" t="s">
        <v>43</v>
      </c>
    </row>
    <row r="1857" spans="1:30" x14ac:dyDescent="0.2">
      <c r="A1857" s="1" t="str">
        <f t="shared" si="56"/>
        <v>1114114332E2</v>
      </c>
      <c r="B1857" s="1" t="s">
        <v>451</v>
      </c>
      <c r="C1857" s="1" t="s">
        <v>29</v>
      </c>
      <c r="D1857" s="1" t="s">
        <v>30</v>
      </c>
      <c r="E1857" s="1" t="s">
        <v>401</v>
      </c>
      <c r="F1857" s="1" t="s">
        <v>8396</v>
      </c>
      <c r="G1857" s="1" t="s">
        <v>8397</v>
      </c>
      <c r="H1857" s="1" t="s">
        <v>1183</v>
      </c>
      <c r="I1857" s="1" t="s">
        <v>8398</v>
      </c>
      <c r="J1857" s="1" t="s">
        <v>8526</v>
      </c>
      <c r="K1857" s="1" t="s">
        <v>97</v>
      </c>
      <c r="L1857" s="1" t="s">
        <v>98</v>
      </c>
      <c r="M1857" s="1" t="s">
        <v>808</v>
      </c>
      <c r="N1857" s="1" t="s">
        <v>46</v>
      </c>
      <c r="O1857" s="1" t="s">
        <v>8527</v>
      </c>
      <c r="P1857" s="1" t="s">
        <v>60</v>
      </c>
      <c r="Q1857" s="1" t="s">
        <v>603</v>
      </c>
      <c r="R1857" s="1" t="s">
        <v>900</v>
      </c>
      <c r="S1857" s="1" t="str">
        <f t="shared" si="57"/>
        <v>ARIAS CALLA, PASCUAL</v>
      </c>
      <c r="T1857" s="1" t="s">
        <v>333</v>
      </c>
      <c r="U1857" s="1" t="s">
        <v>39</v>
      </c>
      <c r="V1857" s="1" t="s">
        <v>52</v>
      </c>
      <c r="W1857" s="1" t="s">
        <v>8528</v>
      </c>
      <c r="X1857" s="3">
        <v>22783</v>
      </c>
      <c r="Y1857" s="1" t="s">
        <v>8529</v>
      </c>
      <c r="AB1857" s="1" t="s">
        <v>41</v>
      </c>
      <c r="AC1857" s="1" t="s">
        <v>102</v>
      </c>
      <c r="AD1857" s="1" t="s">
        <v>43</v>
      </c>
    </row>
    <row r="1858" spans="1:30" x14ac:dyDescent="0.2">
      <c r="A1858" s="1" t="str">
        <f t="shared" si="56"/>
        <v>21C000113695</v>
      </c>
      <c r="B1858" s="1" t="s">
        <v>451</v>
      </c>
      <c r="C1858" s="1" t="s">
        <v>29</v>
      </c>
      <c r="D1858" s="1" t="s">
        <v>30</v>
      </c>
      <c r="E1858" s="1" t="s">
        <v>401</v>
      </c>
      <c r="F1858" s="1" t="s">
        <v>8396</v>
      </c>
      <c r="G1858" s="1" t="s">
        <v>8397</v>
      </c>
      <c r="H1858" s="1" t="s">
        <v>1183</v>
      </c>
      <c r="I1858" s="1" t="s">
        <v>8398</v>
      </c>
      <c r="J1858" s="1" t="s">
        <v>8530</v>
      </c>
      <c r="K1858" s="1" t="s">
        <v>846</v>
      </c>
      <c r="L1858" s="1" t="s">
        <v>3586</v>
      </c>
      <c r="M1858" s="1" t="s">
        <v>3587</v>
      </c>
      <c r="N1858" s="1" t="s">
        <v>66</v>
      </c>
      <c r="O1858" s="1" t="s">
        <v>847</v>
      </c>
      <c r="P1858" s="1" t="s">
        <v>165</v>
      </c>
      <c r="Q1858" s="1" t="s">
        <v>258</v>
      </c>
      <c r="R1858" s="1" t="s">
        <v>746</v>
      </c>
      <c r="S1858" s="1" t="str">
        <f t="shared" si="57"/>
        <v>PEREZ MORENO, MIGUEL ANGEL</v>
      </c>
      <c r="T1858" s="1" t="s">
        <v>849</v>
      </c>
      <c r="U1858" s="1" t="s">
        <v>850</v>
      </c>
      <c r="V1858" s="1" t="s">
        <v>52</v>
      </c>
      <c r="W1858" s="1" t="s">
        <v>276</v>
      </c>
      <c r="X1858" s="3">
        <v>21792</v>
      </c>
      <c r="Y1858" s="1" t="s">
        <v>8531</v>
      </c>
      <c r="Z1858" s="3">
        <v>42795</v>
      </c>
      <c r="AA1858" s="3">
        <v>42886</v>
      </c>
      <c r="AB1858" s="1" t="s">
        <v>852</v>
      </c>
      <c r="AC1858" s="1" t="s">
        <v>853</v>
      </c>
      <c r="AD1858" s="1" t="s">
        <v>43</v>
      </c>
    </row>
    <row r="1859" spans="1:30" x14ac:dyDescent="0.2">
      <c r="A1859" s="1" t="str">
        <f t="shared" si="56"/>
        <v>21C000113718</v>
      </c>
      <c r="B1859" s="1" t="s">
        <v>451</v>
      </c>
      <c r="C1859" s="1" t="s">
        <v>29</v>
      </c>
      <c r="D1859" s="1" t="s">
        <v>30</v>
      </c>
      <c r="E1859" s="1" t="s">
        <v>401</v>
      </c>
      <c r="F1859" s="1" t="s">
        <v>8396</v>
      </c>
      <c r="G1859" s="1" t="s">
        <v>8397</v>
      </c>
      <c r="H1859" s="1" t="s">
        <v>1183</v>
      </c>
      <c r="I1859" s="1" t="s">
        <v>8398</v>
      </c>
      <c r="J1859" s="1" t="s">
        <v>8532</v>
      </c>
      <c r="K1859" s="1" t="s">
        <v>846</v>
      </c>
      <c r="L1859" s="1" t="s">
        <v>3586</v>
      </c>
      <c r="M1859" s="1" t="s">
        <v>3591</v>
      </c>
      <c r="N1859" s="1" t="s">
        <v>66</v>
      </c>
      <c r="O1859" s="1" t="s">
        <v>847</v>
      </c>
      <c r="P1859" s="1" t="s">
        <v>371</v>
      </c>
      <c r="Q1859" s="1" t="s">
        <v>1086</v>
      </c>
      <c r="R1859" s="1" t="s">
        <v>8533</v>
      </c>
      <c r="S1859" s="1" t="str">
        <f t="shared" si="57"/>
        <v>GUTIERREZ CALCINA, RONALD GILBERT</v>
      </c>
      <c r="T1859" s="1" t="s">
        <v>849</v>
      </c>
      <c r="U1859" s="1" t="s">
        <v>850</v>
      </c>
      <c r="V1859" s="1" t="s">
        <v>52</v>
      </c>
      <c r="W1859" s="1" t="s">
        <v>276</v>
      </c>
      <c r="X1859" s="3">
        <v>30441</v>
      </c>
      <c r="Y1859" s="1" t="s">
        <v>8534</v>
      </c>
      <c r="Z1859" s="3">
        <v>42736</v>
      </c>
      <c r="AA1859" s="3">
        <v>42855</v>
      </c>
      <c r="AB1859" s="1" t="s">
        <v>852</v>
      </c>
      <c r="AC1859" s="1" t="s">
        <v>853</v>
      </c>
      <c r="AD1859" s="1" t="s">
        <v>43</v>
      </c>
    </row>
    <row r="1860" spans="1:30" x14ac:dyDescent="0.2">
      <c r="A1860" s="1" t="str">
        <f t="shared" ref="A1860:A1923" si="58">J1860</f>
        <v>21C000113743</v>
      </c>
      <c r="B1860" s="1" t="s">
        <v>451</v>
      </c>
      <c r="C1860" s="1" t="s">
        <v>29</v>
      </c>
      <c r="D1860" s="1" t="s">
        <v>30</v>
      </c>
      <c r="E1860" s="1" t="s">
        <v>401</v>
      </c>
      <c r="F1860" s="1" t="s">
        <v>8396</v>
      </c>
      <c r="G1860" s="1" t="s">
        <v>8397</v>
      </c>
      <c r="H1860" s="1" t="s">
        <v>1183</v>
      </c>
      <c r="I1860" s="1" t="s">
        <v>8398</v>
      </c>
      <c r="J1860" s="1" t="s">
        <v>8535</v>
      </c>
      <c r="K1860" s="1" t="s">
        <v>846</v>
      </c>
      <c r="L1860" s="1" t="s">
        <v>3586</v>
      </c>
      <c r="M1860" s="1" t="s">
        <v>3600</v>
      </c>
      <c r="N1860" s="1" t="s">
        <v>66</v>
      </c>
      <c r="O1860" s="1" t="s">
        <v>847</v>
      </c>
      <c r="P1860" s="1" t="s">
        <v>134</v>
      </c>
      <c r="Q1860" s="1" t="s">
        <v>201</v>
      </c>
      <c r="R1860" s="1" t="s">
        <v>8536</v>
      </c>
      <c r="S1860" s="1" t="str">
        <f t="shared" ref="S1860:S1923" si="59">CONCATENATE(P1860," ",Q1860,", ",R1860)</f>
        <v>FLORES DELGADO, GLORIA YAMILA</v>
      </c>
      <c r="T1860" s="1" t="s">
        <v>849</v>
      </c>
      <c r="U1860" s="1" t="s">
        <v>850</v>
      </c>
      <c r="V1860" s="1" t="s">
        <v>52</v>
      </c>
      <c r="W1860" s="1" t="s">
        <v>276</v>
      </c>
      <c r="X1860" s="3">
        <v>28017</v>
      </c>
      <c r="Y1860" s="1" t="s">
        <v>8537</v>
      </c>
      <c r="Z1860" s="3">
        <v>42736</v>
      </c>
      <c r="AA1860" s="3">
        <v>42855</v>
      </c>
      <c r="AB1860" s="1" t="s">
        <v>852</v>
      </c>
      <c r="AC1860" s="1" t="s">
        <v>853</v>
      </c>
      <c r="AD1860" s="1" t="s">
        <v>43</v>
      </c>
    </row>
    <row r="1861" spans="1:30" x14ac:dyDescent="0.2">
      <c r="A1861" s="1" t="str">
        <f t="shared" si="58"/>
        <v>21C000113766</v>
      </c>
      <c r="B1861" s="1" t="s">
        <v>451</v>
      </c>
      <c r="C1861" s="1" t="s">
        <v>29</v>
      </c>
      <c r="D1861" s="1" t="s">
        <v>30</v>
      </c>
      <c r="E1861" s="1" t="s">
        <v>401</v>
      </c>
      <c r="F1861" s="1" t="s">
        <v>8396</v>
      </c>
      <c r="G1861" s="1" t="s">
        <v>8397</v>
      </c>
      <c r="H1861" s="1" t="s">
        <v>1183</v>
      </c>
      <c r="I1861" s="1" t="s">
        <v>8398</v>
      </c>
      <c r="J1861" s="1" t="s">
        <v>8538</v>
      </c>
      <c r="K1861" s="1" t="s">
        <v>846</v>
      </c>
      <c r="L1861" s="1" t="s">
        <v>3586</v>
      </c>
      <c r="M1861" s="1" t="s">
        <v>5435</v>
      </c>
      <c r="N1861" s="1" t="s">
        <v>66</v>
      </c>
      <c r="O1861" s="1" t="s">
        <v>847</v>
      </c>
      <c r="P1861" s="1" t="s">
        <v>257</v>
      </c>
      <c r="Q1861" s="1" t="s">
        <v>274</v>
      </c>
      <c r="R1861" s="1" t="s">
        <v>8539</v>
      </c>
      <c r="S1861" s="1" t="str">
        <f t="shared" si="59"/>
        <v>URVIOLA SANCHEZ, AMPARO ROSARIO</v>
      </c>
      <c r="T1861" s="1" t="s">
        <v>849</v>
      </c>
      <c r="U1861" s="1" t="s">
        <v>850</v>
      </c>
      <c r="V1861" s="1" t="s">
        <v>52</v>
      </c>
      <c r="W1861" s="1" t="s">
        <v>276</v>
      </c>
      <c r="X1861" s="3">
        <v>21775</v>
      </c>
      <c r="Y1861" s="1" t="s">
        <v>8540</v>
      </c>
      <c r="Z1861" s="3">
        <v>42795</v>
      </c>
      <c r="AA1861" s="3">
        <v>42886</v>
      </c>
      <c r="AB1861" s="1" t="s">
        <v>852</v>
      </c>
      <c r="AC1861" s="1" t="s">
        <v>853</v>
      </c>
      <c r="AD1861" s="1" t="s">
        <v>43</v>
      </c>
    </row>
    <row r="1862" spans="1:30" x14ac:dyDescent="0.2">
      <c r="A1862" s="1" t="str">
        <f t="shared" si="58"/>
        <v>21C000113797</v>
      </c>
      <c r="B1862" s="1" t="s">
        <v>451</v>
      </c>
      <c r="C1862" s="1" t="s">
        <v>29</v>
      </c>
      <c r="D1862" s="1" t="s">
        <v>30</v>
      </c>
      <c r="E1862" s="1" t="s">
        <v>401</v>
      </c>
      <c r="F1862" s="1" t="s">
        <v>8396</v>
      </c>
      <c r="G1862" s="1" t="s">
        <v>8397</v>
      </c>
      <c r="H1862" s="1" t="s">
        <v>1183</v>
      </c>
      <c r="I1862" s="1" t="s">
        <v>8398</v>
      </c>
      <c r="J1862" s="1" t="s">
        <v>8541</v>
      </c>
      <c r="K1862" s="1" t="s">
        <v>846</v>
      </c>
      <c r="L1862" s="1" t="s">
        <v>3586</v>
      </c>
      <c r="M1862" s="1" t="s">
        <v>3607</v>
      </c>
      <c r="N1862" s="1" t="s">
        <v>66</v>
      </c>
      <c r="O1862" s="1" t="s">
        <v>847</v>
      </c>
      <c r="P1862" s="1" t="s">
        <v>83</v>
      </c>
      <c r="Q1862" s="1" t="s">
        <v>37</v>
      </c>
      <c r="R1862" s="1" t="s">
        <v>3655</v>
      </c>
      <c r="S1862" s="1" t="str">
        <f t="shared" si="59"/>
        <v>CONDORI ROQUE, JAVIER</v>
      </c>
      <c r="T1862" s="1" t="s">
        <v>849</v>
      </c>
      <c r="U1862" s="1" t="s">
        <v>850</v>
      </c>
      <c r="V1862" s="1" t="s">
        <v>52</v>
      </c>
      <c r="W1862" s="1" t="s">
        <v>276</v>
      </c>
      <c r="X1862" s="3">
        <v>28711</v>
      </c>
      <c r="Y1862" s="1" t="s">
        <v>8542</v>
      </c>
      <c r="Z1862" s="3">
        <v>42736</v>
      </c>
      <c r="AA1862" s="3">
        <v>42855</v>
      </c>
      <c r="AB1862" s="1" t="s">
        <v>852</v>
      </c>
      <c r="AC1862" s="1" t="s">
        <v>853</v>
      </c>
      <c r="AD1862" s="1" t="s">
        <v>43</v>
      </c>
    </row>
    <row r="1863" spans="1:30" x14ac:dyDescent="0.2">
      <c r="A1863" s="1" t="str">
        <f t="shared" si="58"/>
        <v>21C000113818</v>
      </c>
      <c r="B1863" s="1" t="s">
        <v>451</v>
      </c>
      <c r="C1863" s="1" t="s">
        <v>29</v>
      </c>
      <c r="D1863" s="1" t="s">
        <v>30</v>
      </c>
      <c r="E1863" s="1" t="s">
        <v>401</v>
      </c>
      <c r="F1863" s="1" t="s">
        <v>8396</v>
      </c>
      <c r="G1863" s="1" t="s">
        <v>8397</v>
      </c>
      <c r="H1863" s="1" t="s">
        <v>1183</v>
      </c>
      <c r="I1863" s="1" t="s">
        <v>8398</v>
      </c>
      <c r="J1863" s="1" t="s">
        <v>8543</v>
      </c>
      <c r="K1863" s="1" t="s">
        <v>846</v>
      </c>
      <c r="L1863" s="1" t="s">
        <v>3586</v>
      </c>
      <c r="M1863" s="1" t="s">
        <v>3607</v>
      </c>
      <c r="N1863" s="1" t="s">
        <v>66</v>
      </c>
      <c r="O1863" s="1" t="s">
        <v>847</v>
      </c>
      <c r="P1863" s="1" t="s">
        <v>968</v>
      </c>
      <c r="Q1863" s="1" t="s">
        <v>203</v>
      </c>
      <c r="R1863" s="1" t="s">
        <v>1127</v>
      </c>
      <c r="S1863" s="1" t="str">
        <f t="shared" si="59"/>
        <v>SUPO APAZA, ELMER</v>
      </c>
      <c r="T1863" s="1" t="s">
        <v>849</v>
      </c>
      <c r="U1863" s="1" t="s">
        <v>850</v>
      </c>
      <c r="V1863" s="1" t="s">
        <v>52</v>
      </c>
      <c r="W1863" s="1" t="s">
        <v>276</v>
      </c>
      <c r="X1863" s="3">
        <v>31720</v>
      </c>
      <c r="Y1863" s="1" t="s">
        <v>8544</v>
      </c>
      <c r="Z1863" s="3">
        <v>43014</v>
      </c>
      <c r="AA1863" s="3">
        <v>43100</v>
      </c>
      <c r="AB1863" s="1" t="s">
        <v>852</v>
      </c>
      <c r="AC1863" s="1" t="s">
        <v>853</v>
      </c>
      <c r="AD1863" s="1" t="s">
        <v>43</v>
      </c>
    </row>
    <row r="1864" spans="1:30" x14ac:dyDescent="0.2">
      <c r="A1864" s="1" t="str">
        <f t="shared" si="58"/>
        <v>21C000113839</v>
      </c>
      <c r="B1864" s="1" t="s">
        <v>451</v>
      </c>
      <c r="C1864" s="1" t="s">
        <v>29</v>
      </c>
      <c r="D1864" s="1" t="s">
        <v>30</v>
      </c>
      <c r="E1864" s="1" t="s">
        <v>401</v>
      </c>
      <c r="F1864" s="1" t="s">
        <v>8396</v>
      </c>
      <c r="G1864" s="1" t="s">
        <v>8397</v>
      </c>
      <c r="H1864" s="1" t="s">
        <v>1183</v>
      </c>
      <c r="I1864" s="1" t="s">
        <v>8398</v>
      </c>
      <c r="J1864" s="1" t="s">
        <v>8545</v>
      </c>
      <c r="K1864" s="1" t="s">
        <v>846</v>
      </c>
      <c r="L1864" s="1" t="s">
        <v>3586</v>
      </c>
      <c r="M1864" s="1" t="s">
        <v>3607</v>
      </c>
      <c r="N1864" s="1" t="s">
        <v>66</v>
      </c>
      <c r="O1864" s="1" t="s">
        <v>847</v>
      </c>
      <c r="P1864" s="1" t="s">
        <v>745</v>
      </c>
      <c r="Q1864" s="1" t="s">
        <v>6226</v>
      </c>
      <c r="R1864" s="1" t="s">
        <v>7385</v>
      </c>
      <c r="S1864" s="1" t="str">
        <f t="shared" si="59"/>
        <v>VIDAL INCACUTIPA, HUGO WALTER</v>
      </c>
      <c r="T1864" s="1" t="s">
        <v>849</v>
      </c>
      <c r="U1864" s="1" t="s">
        <v>850</v>
      </c>
      <c r="V1864" s="1" t="s">
        <v>52</v>
      </c>
      <c r="W1864" s="1" t="s">
        <v>276</v>
      </c>
      <c r="X1864" s="3">
        <v>29780</v>
      </c>
      <c r="Y1864" s="1" t="s">
        <v>8546</v>
      </c>
      <c r="Z1864" s="3">
        <v>42736</v>
      </c>
      <c r="AA1864" s="3">
        <v>42855</v>
      </c>
      <c r="AB1864" s="1" t="s">
        <v>852</v>
      </c>
      <c r="AC1864" s="1" t="s">
        <v>853</v>
      </c>
      <c r="AD1864" s="1" t="s">
        <v>43</v>
      </c>
    </row>
    <row r="1865" spans="1:30" x14ac:dyDescent="0.2">
      <c r="A1865" s="1" t="str">
        <f t="shared" si="58"/>
        <v>1188114312E4</v>
      </c>
      <c r="B1865" s="1" t="s">
        <v>451</v>
      </c>
      <c r="C1865" s="1" t="s">
        <v>29</v>
      </c>
      <c r="D1865" s="1" t="s">
        <v>30</v>
      </c>
      <c r="E1865" s="1" t="s">
        <v>400</v>
      </c>
      <c r="F1865" s="1" t="s">
        <v>8547</v>
      </c>
      <c r="G1865" s="1" t="s">
        <v>8548</v>
      </c>
      <c r="H1865" s="1" t="s">
        <v>1183</v>
      </c>
      <c r="I1865" s="1" t="s">
        <v>8549</v>
      </c>
      <c r="J1865" s="1" t="s">
        <v>8550</v>
      </c>
      <c r="K1865" s="1" t="s">
        <v>32</v>
      </c>
      <c r="L1865" s="1" t="s">
        <v>33</v>
      </c>
      <c r="M1865" s="1" t="s">
        <v>34</v>
      </c>
      <c r="N1865" s="1" t="s">
        <v>35</v>
      </c>
      <c r="O1865" s="1" t="s">
        <v>8551</v>
      </c>
      <c r="P1865" s="1" t="s">
        <v>719</v>
      </c>
      <c r="Q1865" s="1" t="s">
        <v>82</v>
      </c>
      <c r="R1865" s="1" t="s">
        <v>8552</v>
      </c>
      <c r="S1865" s="1" t="str">
        <f t="shared" si="59"/>
        <v>PERCCA QUISPE, WILFREDO RAUL</v>
      </c>
      <c r="T1865" s="1" t="s">
        <v>38</v>
      </c>
      <c r="U1865" s="1" t="s">
        <v>39</v>
      </c>
      <c r="V1865" s="1" t="s">
        <v>112</v>
      </c>
      <c r="W1865" s="1" t="s">
        <v>8553</v>
      </c>
      <c r="X1865" s="3">
        <v>23905</v>
      </c>
      <c r="Y1865" s="1" t="s">
        <v>8554</v>
      </c>
      <c r="Z1865" s="3">
        <v>42064</v>
      </c>
      <c r="AA1865" s="3">
        <v>43524</v>
      </c>
      <c r="AB1865" s="1" t="s">
        <v>41</v>
      </c>
      <c r="AC1865" s="1" t="s">
        <v>42</v>
      </c>
      <c r="AD1865" s="1" t="s">
        <v>43</v>
      </c>
    </row>
    <row r="1866" spans="1:30" x14ac:dyDescent="0.2">
      <c r="A1866" s="1" t="str">
        <f t="shared" si="58"/>
        <v>1188114312E3</v>
      </c>
      <c r="B1866" s="1" t="s">
        <v>451</v>
      </c>
      <c r="C1866" s="1" t="s">
        <v>29</v>
      </c>
      <c r="D1866" s="1" t="s">
        <v>30</v>
      </c>
      <c r="E1866" s="1" t="s">
        <v>400</v>
      </c>
      <c r="F1866" s="1" t="s">
        <v>8547</v>
      </c>
      <c r="G1866" s="1" t="s">
        <v>8548</v>
      </c>
      <c r="H1866" s="1" t="s">
        <v>1183</v>
      </c>
      <c r="I1866" s="1" t="s">
        <v>8549</v>
      </c>
      <c r="J1866" s="1" t="s">
        <v>8555</v>
      </c>
      <c r="K1866" s="1" t="s">
        <v>32</v>
      </c>
      <c r="L1866" s="1" t="s">
        <v>32</v>
      </c>
      <c r="M1866" s="1" t="s">
        <v>45</v>
      </c>
      <c r="N1866" s="1" t="s">
        <v>46</v>
      </c>
      <c r="O1866" s="1" t="s">
        <v>56</v>
      </c>
      <c r="P1866" s="1" t="s">
        <v>134</v>
      </c>
      <c r="Q1866" s="1" t="s">
        <v>390</v>
      </c>
      <c r="R1866" s="1" t="s">
        <v>1063</v>
      </c>
      <c r="S1866" s="1" t="str">
        <f t="shared" si="59"/>
        <v>FLORES HUISA, CELESTINO</v>
      </c>
      <c r="T1866" s="1" t="s">
        <v>50</v>
      </c>
      <c r="U1866" s="1" t="s">
        <v>51</v>
      </c>
      <c r="V1866" s="1" t="s">
        <v>52</v>
      </c>
      <c r="W1866" s="1" t="s">
        <v>8556</v>
      </c>
      <c r="X1866" s="3">
        <v>22156</v>
      </c>
      <c r="Y1866" s="1" t="s">
        <v>8557</v>
      </c>
      <c r="AB1866" s="1" t="s">
        <v>41</v>
      </c>
      <c r="AC1866" s="1" t="s">
        <v>42</v>
      </c>
      <c r="AD1866" s="1" t="s">
        <v>43</v>
      </c>
    </row>
    <row r="1867" spans="1:30" x14ac:dyDescent="0.2">
      <c r="A1867" s="1" t="str">
        <f t="shared" si="58"/>
        <v>1188114312E5</v>
      </c>
      <c r="B1867" s="1" t="s">
        <v>451</v>
      </c>
      <c r="C1867" s="1" t="s">
        <v>29</v>
      </c>
      <c r="D1867" s="1" t="s">
        <v>30</v>
      </c>
      <c r="E1867" s="1" t="s">
        <v>400</v>
      </c>
      <c r="F1867" s="1" t="s">
        <v>8547</v>
      </c>
      <c r="G1867" s="1" t="s">
        <v>8548</v>
      </c>
      <c r="H1867" s="1" t="s">
        <v>1183</v>
      </c>
      <c r="I1867" s="1" t="s">
        <v>8549</v>
      </c>
      <c r="J1867" s="1" t="s">
        <v>8558</v>
      </c>
      <c r="K1867" s="1" t="s">
        <v>32</v>
      </c>
      <c r="L1867" s="1" t="s">
        <v>32</v>
      </c>
      <c r="M1867" s="1" t="s">
        <v>45</v>
      </c>
      <c r="N1867" s="1" t="s">
        <v>46</v>
      </c>
      <c r="O1867" s="1" t="s">
        <v>56</v>
      </c>
      <c r="P1867" s="1" t="s">
        <v>618</v>
      </c>
      <c r="Q1867" s="1" t="s">
        <v>205</v>
      </c>
      <c r="R1867" s="1" t="s">
        <v>8559</v>
      </c>
      <c r="S1867" s="1" t="str">
        <f t="shared" si="59"/>
        <v>GUILLEN VALDEZ, SALOME MARTHA</v>
      </c>
      <c r="T1867" s="1" t="s">
        <v>69</v>
      </c>
      <c r="U1867" s="1" t="s">
        <v>51</v>
      </c>
      <c r="V1867" s="1" t="s">
        <v>52</v>
      </c>
      <c r="W1867" s="1" t="s">
        <v>8560</v>
      </c>
      <c r="X1867" s="3">
        <v>23666</v>
      </c>
      <c r="Y1867" s="1" t="s">
        <v>8561</v>
      </c>
      <c r="AB1867" s="1" t="s">
        <v>41</v>
      </c>
      <c r="AC1867" s="1" t="s">
        <v>42</v>
      </c>
      <c r="AD1867" s="1" t="s">
        <v>43</v>
      </c>
    </row>
    <row r="1868" spans="1:30" x14ac:dyDescent="0.2">
      <c r="A1868" s="1" t="str">
        <f t="shared" si="58"/>
        <v>1188114312E8</v>
      </c>
      <c r="B1868" s="1" t="s">
        <v>451</v>
      </c>
      <c r="C1868" s="1" t="s">
        <v>29</v>
      </c>
      <c r="D1868" s="1" t="s">
        <v>30</v>
      </c>
      <c r="E1868" s="1" t="s">
        <v>400</v>
      </c>
      <c r="F1868" s="1" t="s">
        <v>8547</v>
      </c>
      <c r="G1868" s="1" t="s">
        <v>8548</v>
      </c>
      <c r="H1868" s="1" t="s">
        <v>1183</v>
      </c>
      <c r="I1868" s="1" t="s">
        <v>8549</v>
      </c>
      <c r="J1868" s="1" t="s">
        <v>8562</v>
      </c>
      <c r="K1868" s="1" t="s">
        <v>32</v>
      </c>
      <c r="L1868" s="1" t="s">
        <v>32</v>
      </c>
      <c r="M1868" s="1" t="s">
        <v>45</v>
      </c>
      <c r="N1868" s="1" t="s">
        <v>46</v>
      </c>
      <c r="O1868" s="1" t="s">
        <v>56</v>
      </c>
      <c r="P1868" s="1" t="s">
        <v>114</v>
      </c>
      <c r="Q1868" s="1" t="s">
        <v>173</v>
      </c>
      <c r="R1868" s="1" t="s">
        <v>419</v>
      </c>
      <c r="S1868" s="1" t="str">
        <f t="shared" si="59"/>
        <v>MAMANI YUCRA, CRISTINA</v>
      </c>
      <c r="T1868" s="1" t="s">
        <v>69</v>
      </c>
      <c r="U1868" s="1" t="s">
        <v>51</v>
      </c>
      <c r="V1868" s="1" t="s">
        <v>52</v>
      </c>
      <c r="W1868" s="1" t="s">
        <v>8563</v>
      </c>
      <c r="X1868" s="3">
        <v>25223</v>
      </c>
      <c r="Y1868" s="1" t="s">
        <v>8564</v>
      </c>
      <c r="AB1868" s="1" t="s">
        <v>41</v>
      </c>
      <c r="AC1868" s="1" t="s">
        <v>42</v>
      </c>
      <c r="AD1868" s="1" t="s">
        <v>43</v>
      </c>
    </row>
    <row r="1869" spans="1:30" x14ac:dyDescent="0.2">
      <c r="A1869" s="1" t="str">
        <f t="shared" si="58"/>
        <v>1188114312E9</v>
      </c>
      <c r="B1869" s="1" t="s">
        <v>451</v>
      </c>
      <c r="C1869" s="1" t="s">
        <v>29</v>
      </c>
      <c r="D1869" s="1" t="s">
        <v>30</v>
      </c>
      <c r="E1869" s="1" t="s">
        <v>400</v>
      </c>
      <c r="F1869" s="1" t="s">
        <v>8547</v>
      </c>
      <c r="G1869" s="1" t="s">
        <v>8548</v>
      </c>
      <c r="H1869" s="1" t="s">
        <v>1183</v>
      </c>
      <c r="I1869" s="1" t="s">
        <v>8549</v>
      </c>
      <c r="J1869" s="1" t="s">
        <v>8565</v>
      </c>
      <c r="K1869" s="1" t="s">
        <v>32</v>
      </c>
      <c r="L1869" s="1" t="s">
        <v>32</v>
      </c>
      <c r="M1869" s="1" t="s">
        <v>45</v>
      </c>
      <c r="N1869" s="1" t="s">
        <v>46</v>
      </c>
      <c r="O1869" s="1" t="s">
        <v>8566</v>
      </c>
      <c r="P1869" s="1" t="s">
        <v>6389</v>
      </c>
      <c r="Q1869" s="1" t="s">
        <v>8567</v>
      </c>
      <c r="R1869" s="1" t="s">
        <v>8568</v>
      </c>
      <c r="S1869" s="1" t="str">
        <f t="shared" si="59"/>
        <v>CHOQUECOTA ARUATA, VITALIA</v>
      </c>
      <c r="T1869" s="1" t="s">
        <v>55</v>
      </c>
      <c r="U1869" s="1" t="s">
        <v>51</v>
      </c>
      <c r="V1869" s="1" t="s">
        <v>52</v>
      </c>
      <c r="W1869" s="1" t="s">
        <v>8569</v>
      </c>
      <c r="X1869" s="3">
        <v>20441</v>
      </c>
      <c r="Y1869" s="1" t="s">
        <v>8570</v>
      </c>
      <c r="AB1869" s="1" t="s">
        <v>41</v>
      </c>
      <c r="AC1869" s="1" t="s">
        <v>42</v>
      </c>
      <c r="AD1869" s="1" t="s">
        <v>43</v>
      </c>
    </row>
    <row r="1870" spans="1:30" x14ac:dyDescent="0.2">
      <c r="A1870" s="1" t="str">
        <f t="shared" si="58"/>
        <v>1188114322E1</v>
      </c>
      <c r="B1870" s="1" t="s">
        <v>451</v>
      </c>
      <c r="C1870" s="1" t="s">
        <v>29</v>
      </c>
      <c r="D1870" s="1" t="s">
        <v>30</v>
      </c>
      <c r="E1870" s="1" t="s">
        <v>400</v>
      </c>
      <c r="F1870" s="1" t="s">
        <v>8547</v>
      </c>
      <c r="G1870" s="1" t="s">
        <v>8548</v>
      </c>
      <c r="H1870" s="1" t="s">
        <v>1183</v>
      </c>
      <c r="I1870" s="1" t="s">
        <v>8549</v>
      </c>
      <c r="J1870" s="1" t="s">
        <v>8571</v>
      </c>
      <c r="K1870" s="1" t="s">
        <v>32</v>
      </c>
      <c r="L1870" s="1" t="s">
        <v>32</v>
      </c>
      <c r="M1870" s="1" t="s">
        <v>45</v>
      </c>
      <c r="N1870" s="1" t="s">
        <v>46</v>
      </c>
      <c r="O1870" s="1" t="s">
        <v>56</v>
      </c>
      <c r="P1870" s="1" t="s">
        <v>786</v>
      </c>
      <c r="Q1870" s="1" t="s">
        <v>371</v>
      </c>
      <c r="R1870" s="1" t="s">
        <v>6522</v>
      </c>
      <c r="S1870" s="1" t="str">
        <f t="shared" si="59"/>
        <v>VERA GUTIERREZ, ULISES</v>
      </c>
      <c r="T1870" s="1" t="s">
        <v>55</v>
      </c>
      <c r="U1870" s="1" t="s">
        <v>51</v>
      </c>
      <c r="V1870" s="1" t="s">
        <v>52</v>
      </c>
      <c r="W1870" s="1" t="s">
        <v>8572</v>
      </c>
      <c r="X1870" s="3">
        <v>21785</v>
      </c>
      <c r="Y1870" s="1" t="s">
        <v>8573</v>
      </c>
      <c r="AB1870" s="1" t="s">
        <v>41</v>
      </c>
      <c r="AC1870" s="1" t="s">
        <v>42</v>
      </c>
      <c r="AD1870" s="1" t="s">
        <v>43</v>
      </c>
    </row>
    <row r="1871" spans="1:30" x14ac:dyDescent="0.2">
      <c r="A1871" s="1" t="str">
        <f t="shared" si="58"/>
        <v>1188114322E3</v>
      </c>
      <c r="B1871" s="1" t="s">
        <v>451</v>
      </c>
      <c r="C1871" s="1" t="s">
        <v>29</v>
      </c>
      <c r="D1871" s="1" t="s">
        <v>30</v>
      </c>
      <c r="E1871" s="1" t="s">
        <v>400</v>
      </c>
      <c r="F1871" s="1" t="s">
        <v>8547</v>
      </c>
      <c r="G1871" s="1" t="s">
        <v>8548</v>
      </c>
      <c r="H1871" s="1" t="s">
        <v>1183</v>
      </c>
      <c r="I1871" s="1" t="s">
        <v>8549</v>
      </c>
      <c r="J1871" s="1" t="s">
        <v>8574</v>
      </c>
      <c r="K1871" s="1" t="s">
        <v>32</v>
      </c>
      <c r="L1871" s="1" t="s">
        <v>32</v>
      </c>
      <c r="M1871" s="1" t="s">
        <v>45</v>
      </c>
      <c r="N1871" s="1" t="s">
        <v>46</v>
      </c>
      <c r="O1871" s="1" t="s">
        <v>122</v>
      </c>
      <c r="P1871" s="1" t="s">
        <v>81</v>
      </c>
      <c r="Q1871" s="1" t="s">
        <v>82</v>
      </c>
      <c r="R1871" s="1" t="s">
        <v>1048</v>
      </c>
      <c r="S1871" s="1" t="str">
        <f t="shared" si="59"/>
        <v>HUANCA QUISPE, SERAPIO</v>
      </c>
      <c r="T1871" s="1" t="s">
        <v>69</v>
      </c>
      <c r="U1871" s="1" t="s">
        <v>51</v>
      </c>
      <c r="V1871" s="1" t="s">
        <v>52</v>
      </c>
      <c r="W1871" s="1" t="s">
        <v>8575</v>
      </c>
      <c r="X1871" s="3">
        <v>26617</v>
      </c>
      <c r="Y1871" s="1" t="s">
        <v>8576</v>
      </c>
      <c r="AB1871" s="1" t="s">
        <v>41</v>
      </c>
      <c r="AC1871" s="1" t="s">
        <v>42</v>
      </c>
      <c r="AD1871" s="1" t="s">
        <v>43</v>
      </c>
    </row>
    <row r="1872" spans="1:30" x14ac:dyDescent="0.2">
      <c r="A1872" s="1" t="str">
        <f t="shared" si="58"/>
        <v>1188114322E4</v>
      </c>
      <c r="B1872" s="1" t="s">
        <v>451</v>
      </c>
      <c r="C1872" s="1" t="s">
        <v>29</v>
      </c>
      <c r="D1872" s="1" t="s">
        <v>30</v>
      </c>
      <c r="E1872" s="1" t="s">
        <v>400</v>
      </c>
      <c r="F1872" s="1" t="s">
        <v>8547</v>
      </c>
      <c r="G1872" s="1" t="s">
        <v>8548</v>
      </c>
      <c r="H1872" s="1" t="s">
        <v>1183</v>
      </c>
      <c r="I1872" s="1" t="s">
        <v>8549</v>
      </c>
      <c r="J1872" s="1" t="s">
        <v>8577</v>
      </c>
      <c r="K1872" s="1" t="s">
        <v>32</v>
      </c>
      <c r="L1872" s="1" t="s">
        <v>32</v>
      </c>
      <c r="M1872" s="1" t="s">
        <v>45</v>
      </c>
      <c r="N1872" s="1" t="s">
        <v>46</v>
      </c>
      <c r="O1872" s="1" t="s">
        <v>8578</v>
      </c>
      <c r="P1872" s="1" t="s">
        <v>205</v>
      </c>
      <c r="Q1872" s="1" t="s">
        <v>141</v>
      </c>
      <c r="R1872" s="1" t="s">
        <v>8579</v>
      </c>
      <c r="S1872" s="1" t="str">
        <f t="shared" si="59"/>
        <v>VALDEZ CRUZ, ADAN</v>
      </c>
      <c r="T1872" s="1" t="s">
        <v>55</v>
      </c>
      <c r="U1872" s="1" t="s">
        <v>51</v>
      </c>
      <c r="V1872" s="1" t="s">
        <v>52</v>
      </c>
      <c r="W1872" s="1" t="s">
        <v>8580</v>
      </c>
      <c r="X1872" s="3">
        <v>23508</v>
      </c>
      <c r="Y1872" s="1" t="s">
        <v>8581</v>
      </c>
      <c r="AB1872" s="1" t="s">
        <v>41</v>
      </c>
      <c r="AC1872" s="1" t="s">
        <v>42</v>
      </c>
      <c r="AD1872" s="1" t="s">
        <v>43</v>
      </c>
    </row>
    <row r="1873" spans="1:30" x14ac:dyDescent="0.2">
      <c r="A1873" s="1" t="str">
        <f t="shared" si="58"/>
        <v>1188114322E2</v>
      </c>
      <c r="B1873" s="1" t="s">
        <v>451</v>
      </c>
      <c r="C1873" s="1" t="s">
        <v>29</v>
      </c>
      <c r="D1873" s="1" t="s">
        <v>30</v>
      </c>
      <c r="E1873" s="1" t="s">
        <v>400</v>
      </c>
      <c r="F1873" s="1" t="s">
        <v>8547</v>
      </c>
      <c r="G1873" s="1" t="s">
        <v>8548</v>
      </c>
      <c r="H1873" s="1" t="s">
        <v>1183</v>
      </c>
      <c r="I1873" s="1" t="s">
        <v>8549</v>
      </c>
      <c r="J1873" s="1" t="s">
        <v>8582</v>
      </c>
      <c r="K1873" s="1" t="s">
        <v>32</v>
      </c>
      <c r="L1873" s="1" t="s">
        <v>84</v>
      </c>
      <c r="M1873" s="1" t="s">
        <v>84</v>
      </c>
      <c r="N1873" s="1" t="s">
        <v>46</v>
      </c>
      <c r="O1873" s="1" t="s">
        <v>8583</v>
      </c>
      <c r="P1873" s="1" t="s">
        <v>114</v>
      </c>
      <c r="Q1873" s="1" t="s">
        <v>875</v>
      </c>
      <c r="R1873" s="1" t="s">
        <v>898</v>
      </c>
      <c r="S1873" s="1" t="str">
        <f t="shared" si="59"/>
        <v>MAMANI CANQUI, ERNESTO</v>
      </c>
      <c r="T1873" s="1" t="s">
        <v>44</v>
      </c>
      <c r="U1873" s="1" t="s">
        <v>51</v>
      </c>
      <c r="V1873" s="1" t="s">
        <v>52</v>
      </c>
      <c r="W1873" s="1" t="s">
        <v>8584</v>
      </c>
      <c r="X1873" s="3">
        <v>24407</v>
      </c>
      <c r="Y1873" s="1" t="s">
        <v>8585</v>
      </c>
      <c r="Z1873" s="3">
        <v>42795</v>
      </c>
      <c r="AB1873" s="1" t="s">
        <v>41</v>
      </c>
      <c r="AC1873" s="1" t="s">
        <v>87</v>
      </c>
      <c r="AD1873" s="1" t="s">
        <v>43</v>
      </c>
    </row>
    <row r="1874" spans="1:30" x14ac:dyDescent="0.2">
      <c r="A1874" s="1" t="str">
        <f t="shared" si="58"/>
        <v>1188114312E2</v>
      </c>
      <c r="B1874" s="1" t="s">
        <v>451</v>
      </c>
      <c r="C1874" s="1" t="s">
        <v>29</v>
      </c>
      <c r="D1874" s="1" t="s">
        <v>30</v>
      </c>
      <c r="E1874" s="1" t="s">
        <v>400</v>
      </c>
      <c r="F1874" s="1" t="s">
        <v>8547</v>
      </c>
      <c r="G1874" s="1" t="s">
        <v>8548</v>
      </c>
      <c r="H1874" s="1" t="s">
        <v>1183</v>
      </c>
      <c r="I1874" s="1" t="s">
        <v>8549</v>
      </c>
      <c r="J1874" s="1" t="s">
        <v>8586</v>
      </c>
      <c r="K1874" s="1" t="s">
        <v>97</v>
      </c>
      <c r="L1874" s="1" t="s">
        <v>98</v>
      </c>
      <c r="M1874" s="1" t="s">
        <v>99</v>
      </c>
      <c r="N1874" s="1" t="s">
        <v>66</v>
      </c>
      <c r="O1874" s="1" t="s">
        <v>8587</v>
      </c>
      <c r="P1874" s="1" t="s">
        <v>269</v>
      </c>
      <c r="Q1874" s="1" t="s">
        <v>114</v>
      </c>
      <c r="R1874" s="1" t="s">
        <v>8588</v>
      </c>
      <c r="S1874" s="1" t="str">
        <f t="shared" si="59"/>
        <v>CALDERON MAMANI, JUANA BEATRIZ</v>
      </c>
      <c r="T1874" s="1" t="s">
        <v>109</v>
      </c>
      <c r="U1874" s="1" t="s">
        <v>39</v>
      </c>
      <c r="V1874" s="1" t="s">
        <v>52</v>
      </c>
      <c r="W1874" s="1" t="s">
        <v>8589</v>
      </c>
      <c r="X1874" s="3">
        <v>27386</v>
      </c>
      <c r="Y1874" s="1" t="s">
        <v>8590</v>
      </c>
      <c r="Z1874" s="3">
        <v>42736</v>
      </c>
      <c r="AA1874" s="3">
        <v>43100</v>
      </c>
      <c r="AB1874" s="1" t="s">
        <v>41</v>
      </c>
      <c r="AC1874" s="1" t="s">
        <v>102</v>
      </c>
      <c r="AD1874" s="1" t="s">
        <v>43</v>
      </c>
    </row>
    <row r="1875" spans="1:30" x14ac:dyDescent="0.2">
      <c r="A1875" s="1" t="str">
        <f t="shared" si="58"/>
        <v>1139114312E6</v>
      </c>
      <c r="B1875" s="1" t="s">
        <v>451</v>
      </c>
      <c r="C1875" s="1" t="s">
        <v>29</v>
      </c>
      <c r="D1875" s="1" t="s">
        <v>30</v>
      </c>
      <c r="E1875" s="1" t="s">
        <v>400</v>
      </c>
      <c r="F1875" s="1" t="s">
        <v>8591</v>
      </c>
      <c r="G1875" s="1" t="s">
        <v>8592</v>
      </c>
      <c r="H1875" s="1" t="s">
        <v>1183</v>
      </c>
      <c r="I1875" s="1" t="s">
        <v>8593</v>
      </c>
      <c r="J1875" s="1" t="s">
        <v>8594</v>
      </c>
      <c r="K1875" s="1" t="s">
        <v>32</v>
      </c>
      <c r="L1875" s="1" t="s">
        <v>33</v>
      </c>
      <c r="M1875" s="1" t="s">
        <v>34</v>
      </c>
      <c r="N1875" s="1" t="s">
        <v>35</v>
      </c>
      <c r="O1875" s="1" t="s">
        <v>8595</v>
      </c>
      <c r="P1875" s="1" t="s">
        <v>74</v>
      </c>
      <c r="Q1875" s="1" t="s">
        <v>203</v>
      </c>
      <c r="R1875" s="1" t="s">
        <v>8596</v>
      </c>
      <c r="S1875" s="1" t="str">
        <f t="shared" si="59"/>
        <v>LOPEZ APAZA, AMADOR MARTIN</v>
      </c>
      <c r="T1875" s="1" t="s">
        <v>50</v>
      </c>
      <c r="U1875" s="1" t="s">
        <v>39</v>
      </c>
      <c r="V1875" s="1" t="s">
        <v>40</v>
      </c>
      <c r="W1875" s="1" t="s">
        <v>8597</v>
      </c>
      <c r="X1875" s="3">
        <v>19023</v>
      </c>
      <c r="Y1875" s="1" t="s">
        <v>8598</v>
      </c>
      <c r="Z1875" s="3">
        <v>41913</v>
      </c>
      <c r="AA1875" s="3">
        <v>43373</v>
      </c>
      <c r="AB1875" s="1" t="s">
        <v>41</v>
      </c>
      <c r="AC1875" s="1" t="s">
        <v>42</v>
      </c>
      <c r="AD1875" s="1" t="s">
        <v>43</v>
      </c>
    </row>
    <row r="1876" spans="1:30" x14ac:dyDescent="0.2">
      <c r="A1876" s="1" t="str">
        <f t="shared" si="58"/>
        <v>1139114312E0</v>
      </c>
      <c r="B1876" s="1" t="s">
        <v>451</v>
      </c>
      <c r="C1876" s="1" t="s">
        <v>29</v>
      </c>
      <c r="D1876" s="1" t="s">
        <v>30</v>
      </c>
      <c r="E1876" s="1" t="s">
        <v>400</v>
      </c>
      <c r="F1876" s="1" t="s">
        <v>8591</v>
      </c>
      <c r="G1876" s="1" t="s">
        <v>8592</v>
      </c>
      <c r="H1876" s="1" t="s">
        <v>1183</v>
      </c>
      <c r="I1876" s="1" t="s">
        <v>8593</v>
      </c>
      <c r="J1876" s="1" t="s">
        <v>8599</v>
      </c>
      <c r="K1876" s="1" t="s">
        <v>32</v>
      </c>
      <c r="L1876" s="1" t="s">
        <v>32</v>
      </c>
      <c r="M1876" s="1" t="s">
        <v>45</v>
      </c>
      <c r="N1876" s="1" t="s">
        <v>46</v>
      </c>
      <c r="O1876" s="1" t="s">
        <v>56</v>
      </c>
      <c r="P1876" s="1" t="s">
        <v>5415</v>
      </c>
      <c r="Q1876" s="1" t="s">
        <v>420</v>
      </c>
      <c r="R1876" s="1" t="s">
        <v>1822</v>
      </c>
      <c r="S1876" s="1" t="str">
        <f t="shared" si="59"/>
        <v>YUGRA POMA, SANTIAGO</v>
      </c>
      <c r="T1876" s="1" t="s">
        <v>55</v>
      </c>
      <c r="U1876" s="1" t="s">
        <v>51</v>
      </c>
      <c r="V1876" s="1" t="s">
        <v>52</v>
      </c>
      <c r="W1876" s="1" t="s">
        <v>8600</v>
      </c>
      <c r="X1876" s="3">
        <v>21186</v>
      </c>
      <c r="Y1876" s="1" t="s">
        <v>8601</v>
      </c>
      <c r="AB1876" s="1" t="s">
        <v>41</v>
      </c>
      <c r="AC1876" s="1" t="s">
        <v>42</v>
      </c>
      <c r="AD1876" s="1" t="s">
        <v>43</v>
      </c>
    </row>
    <row r="1877" spans="1:30" x14ac:dyDescent="0.2">
      <c r="A1877" s="1" t="str">
        <f t="shared" si="58"/>
        <v>1139114312E2</v>
      </c>
      <c r="B1877" s="1" t="s">
        <v>451</v>
      </c>
      <c r="C1877" s="1" t="s">
        <v>29</v>
      </c>
      <c r="D1877" s="1" t="s">
        <v>30</v>
      </c>
      <c r="E1877" s="1" t="s">
        <v>400</v>
      </c>
      <c r="F1877" s="1" t="s">
        <v>8591</v>
      </c>
      <c r="G1877" s="1" t="s">
        <v>8592</v>
      </c>
      <c r="H1877" s="1" t="s">
        <v>1183</v>
      </c>
      <c r="I1877" s="1" t="s">
        <v>8593</v>
      </c>
      <c r="J1877" s="1" t="s">
        <v>8602</v>
      </c>
      <c r="K1877" s="1" t="s">
        <v>32</v>
      </c>
      <c r="L1877" s="1" t="s">
        <v>32</v>
      </c>
      <c r="M1877" s="1" t="s">
        <v>45</v>
      </c>
      <c r="N1877" s="1" t="s">
        <v>46</v>
      </c>
      <c r="O1877" s="1" t="s">
        <v>56</v>
      </c>
      <c r="P1877" s="1" t="s">
        <v>453</v>
      </c>
      <c r="Q1877" s="1" t="s">
        <v>82</v>
      </c>
      <c r="R1877" s="1" t="s">
        <v>8603</v>
      </c>
      <c r="S1877" s="1" t="str">
        <f t="shared" si="59"/>
        <v>AROAPAZA QUISPE, ROSMERY GABRIELA</v>
      </c>
      <c r="T1877" s="1" t="s">
        <v>63</v>
      </c>
      <c r="U1877" s="1" t="s">
        <v>51</v>
      </c>
      <c r="V1877" s="1" t="s">
        <v>52</v>
      </c>
      <c r="W1877" s="1" t="s">
        <v>8604</v>
      </c>
      <c r="X1877" s="3">
        <v>24921</v>
      </c>
      <c r="Y1877" s="1" t="s">
        <v>8605</v>
      </c>
      <c r="AB1877" s="1" t="s">
        <v>41</v>
      </c>
      <c r="AC1877" s="1" t="s">
        <v>42</v>
      </c>
      <c r="AD1877" s="1" t="s">
        <v>43</v>
      </c>
    </row>
    <row r="1878" spans="1:30" x14ac:dyDescent="0.2">
      <c r="A1878" s="1" t="str">
        <f t="shared" si="58"/>
        <v>1139114312E3</v>
      </c>
      <c r="B1878" s="1" t="s">
        <v>451</v>
      </c>
      <c r="C1878" s="1" t="s">
        <v>29</v>
      </c>
      <c r="D1878" s="1" t="s">
        <v>30</v>
      </c>
      <c r="E1878" s="1" t="s">
        <v>400</v>
      </c>
      <c r="F1878" s="1" t="s">
        <v>8591</v>
      </c>
      <c r="G1878" s="1" t="s">
        <v>8592</v>
      </c>
      <c r="H1878" s="1" t="s">
        <v>1183</v>
      </c>
      <c r="I1878" s="1" t="s">
        <v>8593</v>
      </c>
      <c r="J1878" s="1" t="s">
        <v>8606</v>
      </c>
      <c r="K1878" s="1" t="s">
        <v>32</v>
      </c>
      <c r="L1878" s="1" t="s">
        <v>32</v>
      </c>
      <c r="M1878" s="1" t="s">
        <v>45</v>
      </c>
      <c r="N1878" s="1" t="s">
        <v>46</v>
      </c>
      <c r="O1878" s="1" t="s">
        <v>8607</v>
      </c>
      <c r="P1878" s="1" t="s">
        <v>141</v>
      </c>
      <c r="Q1878" s="1" t="s">
        <v>74</v>
      </c>
      <c r="R1878" s="1" t="s">
        <v>8608</v>
      </c>
      <c r="S1878" s="1" t="str">
        <f t="shared" si="59"/>
        <v>CRUZ LOPEZ, MARCELINA ELSA</v>
      </c>
      <c r="T1878" s="1" t="s">
        <v>55</v>
      </c>
      <c r="U1878" s="1" t="s">
        <v>51</v>
      </c>
      <c r="V1878" s="1" t="s">
        <v>52</v>
      </c>
      <c r="W1878" s="1" t="s">
        <v>8609</v>
      </c>
      <c r="X1878" s="3">
        <v>20205</v>
      </c>
      <c r="Y1878" s="1" t="s">
        <v>8610</v>
      </c>
      <c r="AB1878" s="1" t="s">
        <v>41</v>
      </c>
      <c r="AC1878" s="1" t="s">
        <v>42</v>
      </c>
      <c r="AD1878" s="1" t="s">
        <v>43</v>
      </c>
    </row>
    <row r="1879" spans="1:30" x14ac:dyDescent="0.2">
      <c r="A1879" s="1" t="str">
        <f t="shared" si="58"/>
        <v>1139114312E4</v>
      </c>
      <c r="B1879" s="1" t="s">
        <v>451</v>
      </c>
      <c r="C1879" s="1" t="s">
        <v>29</v>
      </c>
      <c r="D1879" s="1" t="s">
        <v>30</v>
      </c>
      <c r="E1879" s="1" t="s">
        <v>400</v>
      </c>
      <c r="F1879" s="1" t="s">
        <v>8591</v>
      </c>
      <c r="G1879" s="1" t="s">
        <v>8592</v>
      </c>
      <c r="H1879" s="1" t="s">
        <v>1183</v>
      </c>
      <c r="I1879" s="1" t="s">
        <v>8593</v>
      </c>
      <c r="J1879" s="1" t="s">
        <v>8611</v>
      </c>
      <c r="K1879" s="1" t="s">
        <v>32</v>
      </c>
      <c r="L1879" s="1" t="s">
        <v>32</v>
      </c>
      <c r="M1879" s="1" t="s">
        <v>45</v>
      </c>
      <c r="N1879" s="1" t="s">
        <v>46</v>
      </c>
      <c r="O1879" s="1" t="s">
        <v>56</v>
      </c>
      <c r="P1879" s="1" t="s">
        <v>640</v>
      </c>
      <c r="Q1879" s="1" t="s">
        <v>303</v>
      </c>
      <c r="R1879" s="1" t="s">
        <v>8612</v>
      </c>
      <c r="S1879" s="1" t="str">
        <f t="shared" si="59"/>
        <v>CHAHUARES SOSA, MARINA SOLEDAD</v>
      </c>
      <c r="T1879" s="1" t="s">
        <v>55</v>
      </c>
      <c r="U1879" s="1" t="s">
        <v>51</v>
      </c>
      <c r="V1879" s="1" t="s">
        <v>52</v>
      </c>
      <c r="W1879" s="1" t="s">
        <v>8613</v>
      </c>
      <c r="X1879" s="3">
        <v>24123</v>
      </c>
      <c r="Y1879" s="1" t="s">
        <v>8614</v>
      </c>
      <c r="AB1879" s="1" t="s">
        <v>41</v>
      </c>
      <c r="AC1879" s="1" t="s">
        <v>42</v>
      </c>
      <c r="AD1879" s="1" t="s">
        <v>43</v>
      </c>
    </row>
    <row r="1880" spans="1:30" x14ac:dyDescent="0.2">
      <c r="A1880" s="1" t="str">
        <f t="shared" si="58"/>
        <v>1139114312E7</v>
      </c>
      <c r="B1880" s="1" t="s">
        <v>451</v>
      </c>
      <c r="C1880" s="1" t="s">
        <v>29</v>
      </c>
      <c r="D1880" s="1" t="s">
        <v>30</v>
      </c>
      <c r="E1880" s="1" t="s">
        <v>400</v>
      </c>
      <c r="F1880" s="1" t="s">
        <v>8591</v>
      </c>
      <c r="G1880" s="1" t="s">
        <v>8592</v>
      </c>
      <c r="H1880" s="1" t="s">
        <v>1183</v>
      </c>
      <c r="I1880" s="1" t="s">
        <v>8593</v>
      </c>
      <c r="J1880" s="1" t="s">
        <v>8615</v>
      </c>
      <c r="K1880" s="1" t="s">
        <v>32</v>
      </c>
      <c r="L1880" s="1" t="s">
        <v>32</v>
      </c>
      <c r="M1880" s="1" t="s">
        <v>45</v>
      </c>
      <c r="N1880" s="1" t="s">
        <v>46</v>
      </c>
      <c r="O1880" s="1" t="s">
        <v>56</v>
      </c>
      <c r="P1880" s="1" t="s">
        <v>163</v>
      </c>
      <c r="Q1880" s="1" t="s">
        <v>237</v>
      </c>
      <c r="R1880" s="1" t="s">
        <v>8616</v>
      </c>
      <c r="S1880" s="1" t="str">
        <f t="shared" si="59"/>
        <v>MAMANCHURA CCOPA, MATEO DEMETRIO</v>
      </c>
      <c r="T1880" s="1" t="s">
        <v>55</v>
      </c>
      <c r="U1880" s="1" t="s">
        <v>51</v>
      </c>
      <c r="V1880" s="1" t="s">
        <v>52</v>
      </c>
      <c r="W1880" s="1" t="s">
        <v>8617</v>
      </c>
      <c r="X1880" s="3">
        <v>21449</v>
      </c>
      <c r="Y1880" s="1" t="s">
        <v>8618</v>
      </c>
      <c r="AB1880" s="1" t="s">
        <v>41</v>
      </c>
      <c r="AC1880" s="1" t="s">
        <v>42</v>
      </c>
      <c r="AD1880" s="1" t="s">
        <v>43</v>
      </c>
    </row>
    <row r="1881" spans="1:30" x14ac:dyDescent="0.2">
      <c r="A1881" s="1" t="str">
        <f t="shared" si="58"/>
        <v>1139114312E9</v>
      </c>
      <c r="B1881" s="1" t="s">
        <v>451</v>
      </c>
      <c r="C1881" s="1" t="s">
        <v>29</v>
      </c>
      <c r="D1881" s="1" t="s">
        <v>30</v>
      </c>
      <c r="E1881" s="1" t="s">
        <v>400</v>
      </c>
      <c r="F1881" s="1" t="s">
        <v>8591</v>
      </c>
      <c r="G1881" s="1" t="s">
        <v>8592</v>
      </c>
      <c r="H1881" s="1" t="s">
        <v>1183</v>
      </c>
      <c r="I1881" s="1" t="s">
        <v>8593</v>
      </c>
      <c r="J1881" s="1" t="s">
        <v>8619</v>
      </c>
      <c r="K1881" s="1" t="s">
        <v>32</v>
      </c>
      <c r="L1881" s="1" t="s">
        <v>32</v>
      </c>
      <c r="M1881" s="1" t="s">
        <v>45</v>
      </c>
      <c r="N1881" s="1" t="s">
        <v>46</v>
      </c>
      <c r="O1881" s="1" t="s">
        <v>56</v>
      </c>
      <c r="P1881" s="1" t="s">
        <v>262</v>
      </c>
      <c r="Q1881" s="1" t="s">
        <v>161</v>
      </c>
      <c r="R1881" s="1" t="s">
        <v>544</v>
      </c>
      <c r="S1881" s="1" t="str">
        <f t="shared" si="59"/>
        <v>NUÑEZ RAMOS, MARIA DEL CARMEN</v>
      </c>
      <c r="T1881" s="1" t="s">
        <v>50</v>
      </c>
      <c r="U1881" s="1" t="s">
        <v>51</v>
      </c>
      <c r="V1881" s="1" t="s">
        <v>52</v>
      </c>
      <c r="W1881" s="1" t="s">
        <v>8620</v>
      </c>
      <c r="X1881" s="3">
        <v>24525</v>
      </c>
      <c r="Y1881" s="1" t="s">
        <v>8621</v>
      </c>
      <c r="AB1881" s="1" t="s">
        <v>41</v>
      </c>
      <c r="AC1881" s="1" t="s">
        <v>42</v>
      </c>
      <c r="AD1881" s="1" t="s">
        <v>43</v>
      </c>
    </row>
    <row r="1882" spans="1:30" x14ac:dyDescent="0.2">
      <c r="A1882" s="1" t="str">
        <f t="shared" si="58"/>
        <v>CD1E34101313</v>
      </c>
      <c r="B1882" s="1" t="s">
        <v>451</v>
      </c>
      <c r="C1882" s="1" t="s">
        <v>29</v>
      </c>
      <c r="D1882" s="1" t="s">
        <v>30</v>
      </c>
      <c r="E1882" s="1" t="s">
        <v>400</v>
      </c>
      <c r="F1882" s="1" t="s">
        <v>8591</v>
      </c>
      <c r="G1882" s="1" t="s">
        <v>8592</v>
      </c>
      <c r="H1882" s="1" t="s">
        <v>1183</v>
      </c>
      <c r="I1882" s="1" t="s">
        <v>8593</v>
      </c>
      <c r="J1882" s="1" t="s">
        <v>8622</v>
      </c>
      <c r="K1882" s="1" t="s">
        <v>32</v>
      </c>
      <c r="L1882" s="1" t="s">
        <v>32</v>
      </c>
      <c r="M1882" s="1" t="s">
        <v>45</v>
      </c>
      <c r="N1882" s="1" t="s">
        <v>66</v>
      </c>
      <c r="O1882" s="1" t="s">
        <v>2995</v>
      </c>
      <c r="P1882" s="1" t="s">
        <v>310</v>
      </c>
      <c r="Q1882" s="1" t="s">
        <v>460</v>
      </c>
      <c r="R1882" s="1" t="s">
        <v>769</v>
      </c>
      <c r="S1882" s="1" t="str">
        <f t="shared" si="59"/>
        <v>NINA GONZALO, JUAN</v>
      </c>
      <c r="T1882" s="1" t="s">
        <v>69</v>
      </c>
      <c r="U1882" s="1" t="s">
        <v>5571</v>
      </c>
      <c r="V1882" s="1" t="s">
        <v>52</v>
      </c>
      <c r="W1882" s="1" t="s">
        <v>8623</v>
      </c>
      <c r="X1882" s="3">
        <v>28772</v>
      </c>
      <c r="Y1882" s="1" t="s">
        <v>8624</v>
      </c>
      <c r="Z1882" s="3">
        <v>42795</v>
      </c>
      <c r="AA1882" s="3">
        <v>43100</v>
      </c>
      <c r="AB1882" s="1" t="s">
        <v>3000</v>
      </c>
      <c r="AC1882" s="1" t="s">
        <v>71</v>
      </c>
      <c r="AD1882" s="1" t="s">
        <v>43</v>
      </c>
    </row>
    <row r="1883" spans="1:30" x14ac:dyDescent="0.2">
      <c r="A1883" s="1" t="str">
        <f t="shared" si="58"/>
        <v>1139114312E8</v>
      </c>
      <c r="B1883" s="1" t="s">
        <v>451</v>
      </c>
      <c r="C1883" s="1" t="s">
        <v>29</v>
      </c>
      <c r="D1883" s="1" t="s">
        <v>30</v>
      </c>
      <c r="E1883" s="1" t="s">
        <v>400</v>
      </c>
      <c r="F1883" s="1" t="s">
        <v>8591</v>
      </c>
      <c r="G1883" s="1" t="s">
        <v>8592</v>
      </c>
      <c r="H1883" s="1" t="s">
        <v>1183</v>
      </c>
      <c r="I1883" s="1" t="s">
        <v>8593</v>
      </c>
      <c r="J1883" s="1" t="s">
        <v>8625</v>
      </c>
      <c r="K1883" s="1" t="s">
        <v>32</v>
      </c>
      <c r="L1883" s="1" t="s">
        <v>84</v>
      </c>
      <c r="M1883" s="1" t="s">
        <v>84</v>
      </c>
      <c r="N1883" s="1" t="s">
        <v>46</v>
      </c>
      <c r="O1883" s="1" t="s">
        <v>56</v>
      </c>
      <c r="P1883" s="1" t="s">
        <v>351</v>
      </c>
      <c r="Q1883" s="1" t="s">
        <v>5697</v>
      </c>
      <c r="R1883" s="1" t="s">
        <v>8626</v>
      </c>
      <c r="S1883" s="1" t="str">
        <f t="shared" si="59"/>
        <v>MERMA CARDENAS, JACINTO TEODORO</v>
      </c>
      <c r="T1883" s="1" t="s">
        <v>44</v>
      </c>
      <c r="U1883" s="1" t="s">
        <v>51</v>
      </c>
      <c r="V1883" s="1" t="s">
        <v>52</v>
      </c>
      <c r="W1883" s="1" t="s">
        <v>8627</v>
      </c>
      <c r="X1883" s="3">
        <v>22853</v>
      </c>
      <c r="Y1883" s="1" t="s">
        <v>8628</v>
      </c>
      <c r="AB1883" s="1" t="s">
        <v>41</v>
      </c>
      <c r="AC1883" s="1" t="s">
        <v>87</v>
      </c>
      <c r="AD1883" s="1" t="s">
        <v>43</v>
      </c>
    </row>
    <row r="1884" spans="1:30" x14ac:dyDescent="0.2">
      <c r="A1884" s="1" t="str">
        <f t="shared" si="58"/>
        <v>1139114312E5</v>
      </c>
      <c r="B1884" s="1" t="s">
        <v>451</v>
      </c>
      <c r="C1884" s="1" t="s">
        <v>29</v>
      </c>
      <c r="D1884" s="1" t="s">
        <v>30</v>
      </c>
      <c r="E1884" s="1" t="s">
        <v>400</v>
      </c>
      <c r="F1884" s="1" t="s">
        <v>8591</v>
      </c>
      <c r="G1884" s="1" t="s">
        <v>8592</v>
      </c>
      <c r="H1884" s="1" t="s">
        <v>1183</v>
      </c>
      <c r="I1884" s="1" t="s">
        <v>8593</v>
      </c>
      <c r="J1884" s="1" t="s">
        <v>8629</v>
      </c>
      <c r="K1884" s="1" t="s">
        <v>97</v>
      </c>
      <c r="L1884" s="1" t="s">
        <v>98</v>
      </c>
      <c r="M1884" s="1" t="s">
        <v>99</v>
      </c>
      <c r="N1884" s="1" t="s">
        <v>46</v>
      </c>
      <c r="O1884" s="1" t="s">
        <v>8630</v>
      </c>
      <c r="P1884" s="1" t="s">
        <v>61</v>
      </c>
      <c r="Q1884" s="1" t="s">
        <v>8631</v>
      </c>
      <c r="R1884" s="1" t="s">
        <v>903</v>
      </c>
      <c r="S1884" s="1" t="str">
        <f t="shared" si="59"/>
        <v>VILCA CHUMPI, LUIS</v>
      </c>
      <c r="T1884" s="1" t="s">
        <v>109</v>
      </c>
      <c r="U1884" s="1" t="s">
        <v>39</v>
      </c>
      <c r="V1884" s="1" t="s">
        <v>52</v>
      </c>
      <c r="W1884" s="1" t="s">
        <v>8632</v>
      </c>
      <c r="X1884" s="3">
        <v>26948</v>
      </c>
      <c r="Y1884" s="1" t="s">
        <v>8633</v>
      </c>
      <c r="Z1884" s="3">
        <v>41821</v>
      </c>
      <c r="AB1884" s="1" t="s">
        <v>41</v>
      </c>
      <c r="AC1884" s="1" t="s">
        <v>102</v>
      </c>
      <c r="AD1884" s="1" t="s">
        <v>43</v>
      </c>
    </row>
    <row r="1885" spans="1:30" x14ac:dyDescent="0.2">
      <c r="A1885" s="1" t="str">
        <f t="shared" si="58"/>
        <v>1189114312E5</v>
      </c>
      <c r="B1885" s="1" t="s">
        <v>451</v>
      </c>
      <c r="C1885" s="1" t="s">
        <v>29</v>
      </c>
      <c r="D1885" s="1" t="s">
        <v>30</v>
      </c>
      <c r="E1885" s="1" t="s">
        <v>400</v>
      </c>
      <c r="F1885" s="1" t="s">
        <v>8634</v>
      </c>
      <c r="G1885" s="1" t="s">
        <v>8635</v>
      </c>
      <c r="H1885" s="1" t="s">
        <v>1183</v>
      </c>
      <c r="I1885" s="1" t="s">
        <v>8636</v>
      </c>
      <c r="J1885" s="1" t="s">
        <v>8637</v>
      </c>
      <c r="K1885" s="1" t="s">
        <v>32</v>
      </c>
      <c r="L1885" s="1" t="s">
        <v>33</v>
      </c>
      <c r="M1885" s="1" t="s">
        <v>34</v>
      </c>
      <c r="N1885" s="1" t="s">
        <v>35</v>
      </c>
      <c r="O1885" s="1" t="s">
        <v>8638</v>
      </c>
      <c r="P1885" s="1" t="s">
        <v>73</v>
      </c>
      <c r="Q1885" s="1" t="s">
        <v>8639</v>
      </c>
      <c r="R1885" s="1" t="s">
        <v>8640</v>
      </c>
      <c r="S1885" s="1" t="str">
        <f t="shared" si="59"/>
        <v>CHOQUE PALLI, FLORENTINO MARIO</v>
      </c>
      <c r="T1885" s="1" t="s">
        <v>50</v>
      </c>
      <c r="U1885" s="1" t="s">
        <v>39</v>
      </c>
      <c r="V1885" s="1" t="s">
        <v>112</v>
      </c>
      <c r="W1885" s="1" t="s">
        <v>8641</v>
      </c>
      <c r="X1885" s="3">
        <v>25138</v>
      </c>
      <c r="Y1885" s="1" t="s">
        <v>8642</v>
      </c>
      <c r="Z1885" s="3">
        <v>42064</v>
      </c>
      <c r="AA1885" s="3">
        <v>43524</v>
      </c>
      <c r="AB1885" s="1" t="s">
        <v>41</v>
      </c>
      <c r="AC1885" s="1" t="s">
        <v>42</v>
      </c>
      <c r="AD1885" s="1" t="s">
        <v>43</v>
      </c>
    </row>
    <row r="1886" spans="1:30" x14ac:dyDescent="0.2">
      <c r="A1886" s="1" t="str">
        <f t="shared" si="58"/>
        <v>1189114312E0</v>
      </c>
      <c r="B1886" s="1" t="s">
        <v>451</v>
      </c>
      <c r="C1886" s="1" t="s">
        <v>29</v>
      </c>
      <c r="D1886" s="1" t="s">
        <v>30</v>
      </c>
      <c r="E1886" s="1" t="s">
        <v>400</v>
      </c>
      <c r="F1886" s="1" t="s">
        <v>8634</v>
      </c>
      <c r="G1886" s="1" t="s">
        <v>8635</v>
      </c>
      <c r="H1886" s="1" t="s">
        <v>1183</v>
      </c>
      <c r="I1886" s="1" t="s">
        <v>8636</v>
      </c>
      <c r="J1886" s="1" t="s">
        <v>8643</v>
      </c>
      <c r="K1886" s="1" t="s">
        <v>32</v>
      </c>
      <c r="L1886" s="1" t="s">
        <v>32</v>
      </c>
      <c r="M1886" s="1" t="s">
        <v>45</v>
      </c>
      <c r="N1886" s="1" t="s">
        <v>66</v>
      </c>
      <c r="O1886" s="1" t="s">
        <v>8644</v>
      </c>
      <c r="P1886" s="1" t="s">
        <v>622</v>
      </c>
      <c r="Q1886" s="1" t="s">
        <v>864</v>
      </c>
      <c r="R1886" s="1" t="s">
        <v>740</v>
      </c>
      <c r="S1886" s="1" t="str">
        <f t="shared" si="59"/>
        <v>CORONADO CHALCO, JOSE LUIS</v>
      </c>
      <c r="T1886" s="1" t="s">
        <v>69</v>
      </c>
      <c r="U1886" s="1" t="s">
        <v>51</v>
      </c>
      <c r="V1886" s="1" t="s">
        <v>52</v>
      </c>
      <c r="W1886" s="1" t="s">
        <v>8645</v>
      </c>
      <c r="X1886" s="3">
        <v>29688</v>
      </c>
      <c r="Y1886" s="1" t="s">
        <v>8646</v>
      </c>
      <c r="Z1886" s="3">
        <v>42991</v>
      </c>
      <c r="AA1886" s="3">
        <v>43100</v>
      </c>
      <c r="AB1886" s="1" t="s">
        <v>41</v>
      </c>
      <c r="AC1886" s="1" t="s">
        <v>71</v>
      </c>
      <c r="AD1886" s="1" t="s">
        <v>43</v>
      </c>
    </row>
    <row r="1887" spans="1:30" x14ac:dyDescent="0.2">
      <c r="A1887" s="1" t="str">
        <f t="shared" si="58"/>
        <v>1189114312E2</v>
      </c>
      <c r="B1887" s="1" t="s">
        <v>451</v>
      </c>
      <c r="C1887" s="1" t="s">
        <v>29</v>
      </c>
      <c r="D1887" s="1" t="s">
        <v>30</v>
      </c>
      <c r="E1887" s="1" t="s">
        <v>400</v>
      </c>
      <c r="F1887" s="1" t="s">
        <v>8634</v>
      </c>
      <c r="G1887" s="1" t="s">
        <v>8635</v>
      </c>
      <c r="H1887" s="1" t="s">
        <v>1183</v>
      </c>
      <c r="I1887" s="1" t="s">
        <v>8636</v>
      </c>
      <c r="J1887" s="1" t="s">
        <v>8647</v>
      </c>
      <c r="K1887" s="1" t="s">
        <v>32</v>
      </c>
      <c r="L1887" s="1" t="s">
        <v>32</v>
      </c>
      <c r="M1887" s="1" t="s">
        <v>45</v>
      </c>
      <c r="N1887" s="1" t="s">
        <v>46</v>
      </c>
      <c r="O1887" s="1" t="s">
        <v>56</v>
      </c>
      <c r="P1887" s="1" t="s">
        <v>749</v>
      </c>
      <c r="Q1887" s="1" t="s">
        <v>233</v>
      </c>
      <c r="R1887" s="1" t="s">
        <v>652</v>
      </c>
      <c r="S1887" s="1" t="str">
        <f t="shared" si="59"/>
        <v>ADUVIRI CASTILLO, WILFREDO</v>
      </c>
      <c r="T1887" s="1" t="s">
        <v>50</v>
      </c>
      <c r="U1887" s="1" t="s">
        <v>51</v>
      </c>
      <c r="V1887" s="1" t="s">
        <v>52</v>
      </c>
      <c r="W1887" s="1" t="s">
        <v>8648</v>
      </c>
      <c r="X1887" s="3">
        <v>26005</v>
      </c>
      <c r="Y1887" s="1" t="s">
        <v>8649</v>
      </c>
      <c r="AB1887" s="1" t="s">
        <v>41</v>
      </c>
      <c r="AC1887" s="1" t="s">
        <v>42</v>
      </c>
      <c r="AD1887" s="1" t="s">
        <v>43</v>
      </c>
    </row>
    <row r="1888" spans="1:30" x14ac:dyDescent="0.2">
      <c r="A1888" s="1" t="str">
        <f t="shared" si="58"/>
        <v>1189114312E3</v>
      </c>
      <c r="B1888" s="1" t="s">
        <v>451</v>
      </c>
      <c r="C1888" s="1" t="s">
        <v>29</v>
      </c>
      <c r="D1888" s="1" t="s">
        <v>30</v>
      </c>
      <c r="E1888" s="1" t="s">
        <v>400</v>
      </c>
      <c r="F1888" s="1" t="s">
        <v>8634</v>
      </c>
      <c r="G1888" s="1" t="s">
        <v>8635</v>
      </c>
      <c r="H1888" s="1" t="s">
        <v>1183</v>
      </c>
      <c r="I1888" s="1" t="s">
        <v>8636</v>
      </c>
      <c r="J1888" s="1" t="s">
        <v>8650</v>
      </c>
      <c r="K1888" s="1" t="s">
        <v>32</v>
      </c>
      <c r="L1888" s="1" t="s">
        <v>32</v>
      </c>
      <c r="M1888" s="1" t="s">
        <v>45</v>
      </c>
      <c r="N1888" s="1" t="s">
        <v>46</v>
      </c>
      <c r="O1888" s="1" t="s">
        <v>8651</v>
      </c>
      <c r="P1888" s="1" t="s">
        <v>514</v>
      </c>
      <c r="Q1888" s="1" t="s">
        <v>61</v>
      </c>
      <c r="R1888" s="1" t="s">
        <v>8652</v>
      </c>
      <c r="S1888" s="1" t="str">
        <f t="shared" si="59"/>
        <v>CHINO VILCA, PERCY MARCELO</v>
      </c>
      <c r="T1888" s="1" t="s">
        <v>63</v>
      </c>
      <c r="U1888" s="1" t="s">
        <v>51</v>
      </c>
      <c r="V1888" s="1" t="s">
        <v>52</v>
      </c>
      <c r="W1888" s="1" t="s">
        <v>8653</v>
      </c>
      <c r="X1888" s="3">
        <v>28426</v>
      </c>
      <c r="Y1888" s="1" t="s">
        <v>8654</v>
      </c>
      <c r="AB1888" s="1" t="s">
        <v>41</v>
      </c>
      <c r="AC1888" s="1" t="s">
        <v>42</v>
      </c>
      <c r="AD1888" s="1" t="s">
        <v>43</v>
      </c>
    </row>
    <row r="1889" spans="1:30" x14ac:dyDescent="0.2">
      <c r="A1889" s="1" t="str">
        <f t="shared" si="58"/>
        <v>1189114312E4</v>
      </c>
      <c r="B1889" s="1" t="s">
        <v>451</v>
      </c>
      <c r="C1889" s="1" t="s">
        <v>29</v>
      </c>
      <c r="D1889" s="1" t="s">
        <v>30</v>
      </c>
      <c r="E1889" s="1" t="s">
        <v>400</v>
      </c>
      <c r="F1889" s="1" t="s">
        <v>8634</v>
      </c>
      <c r="G1889" s="1" t="s">
        <v>8635</v>
      </c>
      <c r="H1889" s="1" t="s">
        <v>1183</v>
      </c>
      <c r="I1889" s="1" t="s">
        <v>8636</v>
      </c>
      <c r="J1889" s="1" t="s">
        <v>8655</v>
      </c>
      <c r="K1889" s="1" t="s">
        <v>32</v>
      </c>
      <c r="L1889" s="1" t="s">
        <v>32</v>
      </c>
      <c r="M1889" s="1" t="s">
        <v>45</v>
      </c>
      <c r="N1889" s="1" t="s">
        <v>46</v>
      </c>
      <c r="O1889" s="1" t="s">
        <v>56</v>
      </c>
      <c r="P1889" s="1" t="s">
        <v>92</v>
      </c>
      <c r="Q1889" s="1" t="s">
        <v>361</v>
      </c>
      <c r="R1889" s="1" t="s">
        <v>8656</v>
      </c>
      <c r="S1889" s="1" t="str">
        <f t="shared" si="59"/>
        <v>CACERES QUENTA, CEDONIO</v>
      </c>
      <c r="T1889" s="1" t="s">
        <v>55</v>
      </c>
      <c r="U1889" s="1" t="s">
        <v>51</v>
      </c>
      <c r="V1889" s="1" t="s">
        <v>52</v>
      </c>
      <c r="W1889" s="1" t="s">
        <v>8657</v>
      </c>
      <c r="X1889" s="3">
        <v>25075</v>
      </c>
      <c r="Y1889" s="1" t="s">
        <v>8658</v>
      </c>
      <c r="AB1889" s="1" t="s">
        <v>41</v>
      </c>
      <c r="AC1889" s="1" t="s">
        <v>42</v>
      </c>
      <c r="AD1889" s="1" t="s">
        <v>43</v>
      </c>
    </row>
    <row r="1890" spans="1:30" x14ac:dyDescent="0.2">
      <c r="A1890" s="1" t="str">
        <f t="shared" si="58"/>
        <v>1189114312E8</v>
      </c>
      <c r="B1890" s="1" t="s">
        <v>451</v>
      </c>
      <c r="C1890" s="1" t="s">
        <v>29</v>
      </c>
      <c r="D1890" s="1" t="s">
        <v>30</v>
      </c>
      <c r="E1890" s="1" t="s">
        <v>400</v>
      </c>
      <c r="F1890" s="1" t="s">
        <v>8634</v>
      </c>
      <c r="G1890" s="1" t="s">
        <v>8635</v>
      </c>
      <c r="H1890" s="1" t="s">
        <v>1183</v>
      </c>
      <c r="I1890" s="1" t="s">
        <v>8636</v>
      </c>
      <c r="J1890" s="1" t="s">
        <v>8659</v>
      </c>
      <c r="K1890" s="1" t="s">
        <v>32</v>
      </c>
      <c r="L1890" s="1" t="s">
        <v>32</v>
      </c>
      <c r="M1890" s="1" t="s">
        <v>45</v>
      </c>
      <c r="N1890" s="1" t="s">
        <v>46</v>
      </c>
      <c r="O1890" s="1" t="s">
        <v>56</v>
      </c>
      <c r="P1890" s="1" t="s">
        <v>134</v>
      </c>
      <c r="Q1890" s="1" t="s">
        <v>550</v>
      </c>
      <c r="R1890" s="1" t="s">
        <v>8660</v>
      </c>
      <c r="S1890" s="1" t="str">
        <f t="shared" si="59"/>
        <v>FLORES MARCA, ELOY BRINDISI</v>
      </c>
      <c r="T1890" s="1" t="s">
        <v>69</v>
      </c>
      <c r="U1890" s="1" t="s">
        <v>51</v>
      </c>
      <c r="V1890" s="1" t="s">
        <v>52</v>
      </c>
      <c r="W1890" s="1" t="s">
        <v>8661</v>
      </c>
      <c r="X1890" s="3">
        <v>24586</v>
      </c>
      <c r="Y1890" s="1" t="s">
        <v>8662</v>
      </c>
      <c r="AB1890" s="1" t="s">
        <v>41</v>
      </c>
      <c r="AC1890" s="1" t="s">
        <v>42</v>
      </c>
      <c r="AD1890" s="1" t="s">
        <v>43</v>
      </c>
    </row>
    <row r="1891" spans="1:30" x14ac:dyDescent="0.2">
      <c r="A1891" s="1" t="str">
        <f t="shared" si="58"/>
        <v>1189114312E9</v>
      </c>
      <c r="B1891" s="1" t="s">
        <v>451</v>
      </c>
      <c r="C1891" s="1" t="s">
        <v>29</v>
      </c>
      <c r="D1891" s="1" t="s">
        <v>30</v>
      </c>
      <c r="E1891" s="1" t="s">
        <v>400</v>
      </c>
      <c r="F1891" s="1" t="s">
        <v>8634</v>
      </c>
      <c r="G1891" s="1" t="s">
        <v>8635</v>
      </c>
      <c r="H1891" s="1" t="s">
        <v>1183</v>
      </c>
      <c r="I1891" s="1" t="s">
        <v>8636</v>
      </c>
      <c r="J1891" s="1" t="s">
        <v>8663</v>
      </c>
      <c r="K1891" s="1" t="s">
        <v>32</v>
      </c>
      <c r="L1891" s="1" t="s">
        <v>32</v>
      </c>
      <c r="M1891" s="1" t="s">
        <v>45</v>
      </c>
      <c r="N1891" s="1" t="s">
        <v>46</v>
      </c>
      <c r="O1891" s="1" t="s">
        <v>8664</v>
      </c>
      <c r="P1891" s="1" t="s">
        <v>943</v>
      </c>
      <c r="Q1891" s="1" t="s">
        <v>932</v>
      </c>
      <c r="R1891" s="1" t="s">
        <v>8665</v>
      </c>
      <c r="S1891" s="1" t="str">
        <f t="shared" si="59"/>
        <v>CARRION YAGUNO, PETRY FLORENCIA</v>
      </c>
      <c r="T1891" s="1" t="s">
        <v>69</v>
      </c>
      <c r="U1891" s="1" t="s">
        <v>51</v>
      </c>
      <c r="V1891" s="1" t="s">
        <v>52</v>
      </c>
      <c r="W1891" s="1" t="s">
        <v>8666</v>
      </c>
      <c r="X1891" s="3">
        <v>24278</v>
      </c>
      <c r="Y1891" s="1" t="s">
        <v>8667</v>
      </c>
      <c r="AB1891" s="1" t="s">
        <v>41</v>
      </c>
      <c r="AC1891" s="1" t="s">
        <v>42</v>
      </c>
      <c r="AD1891" s="1" t="s">
        <v>43</v>
      </c>
    </row>
    <row r="1892" spans="1:30" x14ac:dyDescent="0.2">
      <c r="A1892" s="1" t="str">
        <f t="shared" si="58"/>
        <v>CD1E34201313</v>
      </c>
      <c r="B1892" s="1" t="s">
        <v>451</v>
      </c>
      <c r="C1892" s="1" t="s">
        <v>29</v>
      </c>
      <c r="D1892" s="1" t="s">
        <v>30</v>
      </c>
      <c r="E1892" s="1" t="s">
        <v>400</v>
      </c>
      <c r="F1892" s="1" t="s">
        <v>8634</v>
      </c>
      <c r="G1892" s="1" t="s">
        <v>8635</v>
      </c>
      <c r="H1892" s="1" t="s">
        <v>1183</v>
      </c>
      <c r="I1892" s="1" t="s">
        <v>8636</v>
      </c>
      <c r="J1892" s="1" t="s">
        <v>8668</v>
      </c>
      <c r="K1892" s="1" t="s">
        <v>32</v>
      </c>
      <c r="L1892" s="1" t="s">
        <v>32</v>
      </c>
      <c r="M1892" s="1" t="s">
        <v>45</v>
      </c>
      <c r="N1892" s="1" t="s">
        <v>66</v>
      </c>
      <c r="O1892" s="1" t="s">
        <v>2995</v>
      </c>
      <c r="P1892" s="1" t="s">
        <v>114</v>
      </c>
      <c r="Q1892" s="1" t="s">
        <v>140</v>
      </c>
      <c r="R1892" s="1" t="s">
        <v>8669</v>
      </c>
      <c r="S1892" s="1" t="str">
        <f t="shared" si="59"/>
        <v>MAMANI VELASQUEZ, DONY EDWIN</v>
      </c>
      <c r="T1892" s="1" t="s">
        <v>69</v>
      </c>
      <c r="U1892" s="1" t="s">
        <v>5571</v>
      </c>
      <c r="V1892" s="1" t="s">
        <v>52</v>
      </c>
      <c r="W1892" s="1" t="s">
        <v>8670</v>
      </c>
      <c r="X1892" s="3">
        <v>31395</v>
      </c>
      <c r="Y1892" s="1" t="s">
        <v>8671</v>
      </c>
      <c r="Z1892" s="3">
        <v>42795</v>
      </c>
      <c r="AA1892" s="3">
        <v>43100</v>
      </c>
      <c r="AB1892" s="1" t="s">
        <v>3000</v>
      </c>
      <c r="AC1892" s="1" t="s">
        <v>71</v>
      </c>
      <c r="AD1892" s="1" t="s">
        <v>43</v>
      </c>
    </row>
    <row r="1893" spans="1:30" x14ac:dyDescent="0.2">
      <c r="A1893" s="1" t="str">
        <f t="shared" si="58"/>
        <v>1189114322E1</v>
      </c>
      <c r="B1893" s="1" t="s">
        <v>451</v>
      </c>
      <c r="C1893" s="1" t="s">
        <v>29</v>
      </c>
      <c r="D1893" s="1" t="s">
        <v>30</v>
      </c>
      <c r="E1893" s="1" t="s">
        <v>400</v>
      </c>
      <c r="F1893" s="1" t="s">
        <v>8634</v>
      </c>
      <c r="G1893" s="1" t="s">
        <v>8635</v>
      </c>
      <c r="H1893" s="1" t="s">
        <v>1183</v>
      </c>
      <c r="I1893" s="1" t="s">
        <v>8636</v>
      </c>
      <c r="J1893" s="1" t="s">
        <v>8672</v>
      </c>
      <c r="K1893" s="1" t="s">
        <v>32</v>
      </c>
      <c r="L1893" s="1" t="s">
        <v>84</v>
      </c>
      <c r="M1893" s="1" t="s">
        <v>84</v>
      </c>
      <c r="N1893" s="1" t="s">
        <v>66</v>
      </c>
      <c r="O1893" s="1" t="s">
        <v>8673</v>
      </c>
      <c r="P1893" s="1" t="s">
        <v>310</v>
      </c>
      <c r="Q1893" s="1" t="s">
        <v>558</v>
      </c>
      <c r="R1893" s="1" t="s">
        <v>8674</v>
      </c>
      <c r="S1893" s="1" t="str">
        <f t="shared" si="59"/>
        <v>NINA ESCALANTE, SANTOS FRANCISCO</v>
      </c>
      <c r="T1893" s="1" t="s">
        <v>44</v>
      </c>
      <c r="U1893" s="1" t="s">
        <v>51</v>
      </c>
      <c r="V1893" s="1" t="s">
        <v>52</v>
      </c>
      <c r="W1893" s="1" t="s">
        <v>8675</v>
      </c>
      <c r="X1893" s="3">
        <v>28558</v>
      </c>
      <c r="Y1893" s="1" t="s">
        <v>8676</v>
      </c>
      <c r="Z1893" s="3">
        <v>42855</v>
      </c>
      <c r="AA1893" s="3">
        <v>43100</v>
      </c>
      <c r="AB1893" s="1" t="s">
        <v>41</v>
      </c>
      <c r="AC1893" s="1" t="s">
        <v>87</v>
      </c>
      <c r="AD1893" s="1" t="s">
        <v>43</v>
      </c>
    </row>
    <row r="1894" spans="1:30" x14ac:dyDescent="0.2">
      <c r="A1894" s="1" t="str">
        <f t="shared" si="58"/>
        <v>1189114312E6</v>
      </c>
      <c r="B1894" s="1" t="s">
        <v>451</v>
      </c>
      <c r="C1894" s="1" t="s">
        <v>29</v>
      </c>
      <c r="D1894" s="1" t="s">
        <v>30</v>
      </c>
      <c r="E1894" s="1" t="s">
        <v>400</v>
      </c>
      <c r="F1894" s="1" t="s">
        <v>8634</v>
      </c>
      <c r="G1894" s="1" t="s">
        <v>8635</v>
      </c>
      <c r="H1894" s="1" t="s">
        <v>1183</v>
      </c>
      <c r="I1894" s="1" t="s">
        <v>8636</v>
      </c>
      <c r="J1894" s="1" t="s">
        <v>8677</v>
      </c>
      <c r="K1894" s="1" t="s">
        <v>97</v>
      </c>
      <c r="L1894" s="1" t="s">
        <v>98</v>
      </c>
      <c r="M1894" s="1" t="s">
        <v>99</v>
      </c>
      <c r="N1894" s="1" t="s">
        <v>46</v>
      </c>
      <c r="O1894" s="1" t="s">
        <v>8678</v>
      </c>
      <c r="P1894" s="1" t="s">
        <v>308</v>
      </c>
      <c r="Q1894" s="1" t="s">
        <v>82</v>
      </c>
      <c r="R1894" s="1" t="s">
        <v>994</v>
      </c>
      <c r="S1894" s="1" t="str">
        <f t="shared" si="59"/>
        <v>ALVAREZ QUISPE, YANET</v>
      </c>
      <c r="T1894" s="1" t="s">
        <v>109</v>
      </c>
      <c r="U1894" s="1" t="s">
        <v>39</v>
      </c>
      <c r="V1894" s="1" t="s">
        <v>52</v>
      </c>
      <c r="W1894" s="1" t="s">
        <v>8679</v>
      </c>
      <c r="X1894" s="3">
        <v>29000</v>
      </c>
      <c r="Y1894" s="1" t="s">
        <v>8680</v>
      </c>
      <c r="Z1894" s="3">
        <v>41821</v>
      </c>
      <c r="AB1894" s="1" t="s">
        <v>41</v>
      </c>
      <c r="AC1894" s="1" t="s">
        <v>102</v>
      </c>
      <c r="AD1894" s="1" t="s">
        <v>43</v>
      </c>
    </row>
    <row r="1895" spans="1:30" x14ac:dyDescent="0.2">
      <c r="A1895" s="1" t="str">
        <f t="shared" si="58"/>
        <v>1199114312E8</v>
      </c>
      <c r="B1895" s="1" t="s">
        <v>451</v>
      </c>
      <c r="C1895" s="1" t="s">
        <v>29</v>
      </c>
      <c r="D1895" s="1" t="s">
        <v>30</v>
      </c>
      <c r="E1895" s="1" t="s">
        <v>400</v>
      </c>
      <c r="F1895" s="1" t="s">
        <v>8681</v>
      </c>
      <c r="G1895" s="1" t="s">
        <v>8682</v>
      </c>
      <c r="H1895" s="1" t="s">
        <v>1183</v>
      </c>
      <c r="I1895" s="1" t="s">
        <v>8683</v>
      </c>
      <c r="J1895" s="1" t="s">
        <v>8684</v>
      </c>
      <c r="K1895" s="1" t="s">
        <v>32</v>
      </c>
      <c r="L1895" s="1" t="s">
        <v>33</v>
      </c>
      <c r="M1895" s="1" t="s">
        <v>34</v>
      </c>
      <c r="N1895" s="1" t="s">
        <v>35</v>
      </c>
      <c r="O1895" s="1" t="s">
        <v>8685</v>
      </c>
      <c r="P1895" s="1" t="s">
        <v>183</v>
      </c>
      <c r="Q1895" s="1" t="s">
        <v>8686</v>
      </c>
      <c r="R1895" s="1" t="s">
        <v>958</v>
      </c>
      <c r="S1895" s="1" t="str">
        <f t="shared" si="59"/>
        <v>ROJAS CAÑARI, EULOGIO</v>
      </c>
      <c r="T1895" s="1" t="s">
        <v>38</v>
      </c>
      <c r="U1895" s="1" t="s">
        <v>39</v>
      </c>
      <c r="V1895" s="1" t="s">
        <v>112</v>
      </c>
      <c r="W1895" s="1" t="s">
        <v>8687</v>
      </c>
      <c r="X1895" s="3">
        <v>19429</v>
      </c>
      <c r="Y1895" s="1" t="s">
        <v>8688</v>
      </c>
      <c r="Z1895" s="3">
        <v>42064</v>
      </c>
      <c r="AA1895" s="3">
        <v>43524</v>
      </c>
      <c r="AB1895" s="1" t="s">
        <v>41</v>
      </c>
      <c r="AC1895" s="1" t="s">
        <v>42</v>
      </c>
      <c r="AD1895" s="1" t="s">
        <v>43</v>
      </c>
    </row>
    <row r="1896" spans="1:30" x14ac:dyDescent="0.2">
      <c r="A1896" s="1" t="str">
        <f t="shared" si="58"/>
        <v>1199114312E0</v>
      </c>
      <c r="B1896" s="1" t="s">
        <v>451</v>
      </c>
      <c r="C1896" s="1" t="s">
        <v>29</v>
      </c>
      <c r="D1896" s="1" t="s">
        <v>30</v>
      </c>
      <c r="E1896" s="1" t="s">
        <v>400</v>
      </c>
      <c r="F1896" s="1" t="s">
        <v>8681</v>
      </c>
      <c r="G1896" s="1" t="s">
        <v>8682</v>
      </c>
      <c r="H1896" s="1" t="s">
        <v>1183</v>
      </c>
      <c r="I1896" s="1" t="s">
        <v>8683</v>
      </c>
      <c r="J1896" s="1" t="s">
        <v>8689</v>
      </c>
      <c r="K1896" s="1" t="s">
        <v>32</v>
      </c>
      <c r="L1896" s="1" t="s">
        <v>32</v>
      </c>
      <c r="M1896" s="1" t="s">
        <v>45</v>
      </c>
      <c r="N1896" s="1" t="s">
        <v>66</v>
      </c>
      <c r="O1896" s="1" t="s">
        <v>8690</v>
      </c>
      <c r="P1896" s="1" t="s">
        <v>85</v>
      </c>
      <c r="Q1896" s="1" t="s">
        <v>216</v>
      </c>
      <c r="R1896" s="1" t="s">
        <v>8691</v>
      </c>
      <c r="S1896" s="1" t="str">
        <f t="shared" si="59"/>
        <v>PINEDA CASTRO, MARLENY EUDOCIA</v>
      </c>
      <c r="T1896" s="1" t="s">
        <v>69</v>
      </c>
      <c r="U1896" s="1" t="s">
        <v>51</v>
      </c>
      <c r="V1896" s="1" t="s">
        <v>52</v>
      </c>
      <c r="W1896" s="1" t="s">
        <v>8692</v>
      </c>
      <c r="X1896" s="3">
        <v>24736</v>
      </c>
      <c r="Y1896" s="1" t="s">
        <v>8693</v>
      </c>
      <c r="Z1896" s="3">
        <v>42795</v>
      </c>
      <c r="AA1896" s="3">
        <v>43008</v>
      </c>
      <c r="AB1896" s="1" t="s">
        <v>324</v>
      </c>
      <c r="AC1896" s="1" t="s">
        <v>71</v>
      </c>
      <c r="AD1896" s="1" t="s">
        <v>43</v>
      </c>
    </row>
    <row r="1897" spans="1:30" x14ac:dyDescent="0.2">
      <c r="A1897" s="1" t="str">
        <f t="shared" si="58"/>
        <v>1199114312E0</v>
      </c>
      <c r="B1897" s="1" t="s">
        <v>451</v>
      </c>
      <c r="C1897" s="1" t="s">
        <v>29</v>
      </c>
      <c r="D1897" s="1" t="s">
        <v>30</v>
      </c>
      <c r="E1897" s="1" t="s">
        <v>400</v>
      </c>
      <c r="F1897" s="1" t="s">
        <v>8681</v>
      </c>
      <c r="G1897" s="1" t="s">
        <v>8682</v>
      </c>
      <c r="H1897" s="1" t="s">
        <v>1183</v>
      </c>
      <c r="I1897" s="1" t="s">
        <v>8683</v>
      </c>
      <c r="J1897" s="1" t="s">
        <v>8689</v>
      </c>
      <c r="K1897" s="1" t="s">
        <v>32</v>
      </c>
      <c r="L1897" s="1" t="s">
        <v>32</v>
      </c>
      <c r="M1897" s="1" t="s">
        <v>45</v>
      </c>
      <c r="N1897" s="1" t="s">
        <v>46</v>
      </c>
      <c r="O1897" s="1" t="s">
        <v>56</v>
      </c>
      <c r="P1897" s="1" t="s">
        <v>317</v>
      </c>
      <c r="Q1897" s="1" t="s">
        <v>541</v>
      </c>
      <c r="R1897" s="1" t="s">
        <v>865</v>
      </c>
      <c r="S1897" s="1" t="str">
        <f t="shared" si="59"/>
        <v>ZEA HUARAYA, CARLOS</v>
      </c>
      <c r="T1897" s="1" t="s">
        <v>69</v>
      </c>
      <c r="U1897" s="1" t="s">
        <v>51</v>
      </c>
      <c r="V1897" s="1" t="s">
        <v>325</v>
      </c>
      <c r="W1897" s="1" t="s">
        <v>8694</v>
      </c>
      <c r="X1897" s="3">
        <v>28434</v>
      </c>
      <c r="Y1897" s="1" t="s">
        <v>8695</v>
      </c>
      <c r="Z1897" s="3">
        <v>42795</v>
      </c>
      <c r="AA1897" s="3">
        <v>43008</v>
      </c>
      <c r="AB1897" s="1" t="s">
        <v>41</v>
      </c>
      <c r="AC1897" s="1" t="s">
        <v>42</v>
      </c>
      <c r="AD1897" s="1" t="s">
        <v>43</v>
      </c>
    </row>
    <row r="1898" spans="1:30" x14ac:dyDescent="0.2">
      <c r="A1898" s="1" t="str">
        <f t="shared" si="58"/>
        <v>1199114312E2</v>
      </c>
      <c r="B1898" s="1" t="s">
        <v>451</v>
      </c>
      <c r="C1898" s="1" t="s">
        <v>29</v>
      </c>
      <c r="D1898" s="1" t="s">
        <v>30</v>
      </c>
      <c r="E1898" s="1" t="s">
        <v>400</v>
      </c>
      <c r="F1898" s="1" t="s">
        <v>8681</v>
      </c>
      <c r="G1898" s="1" t="s">
        <v>8682</v>
      </c>
      <c r="H1898" s="1" t="s">
        <v>1183</v>
      </c>
      <c r="I1898" s="1" t="s">
        <v>8683</v>
      </c>
      <c r="J1898" s="1" t="s">
        <v>8696</v>
      </c>
      <c r="K1898" s="1" t="s">
        <v>32</v>
      </c>
      <c r="L1898" s="1" t="s">
        <v>32</v>
      </c>
      <c r="M1898" s="1" t="s">
        <v>45</v>
      </c>
      <c r="N1898" s="1" t="s">
        <v>46</v>
      </c>
      <c r="O1898" s="1" t="s">
        <v>56</v>
      </c>
      <c r="P1898" s="1" t="s">
        <v>987</v>
      </c>
      <c r="Q1898" s="1" t="s">
        <v>1072</v>
      </c>
      <c r="R1898" s="1" t="s">
        <v>8697</v>
      </c>
      <c r="S1898" s="1" t="str">
        <f t="shared" si="59"/>
        <v>ARIZABAL GUZMAN, MARILU MARLENE</v>
      </c>
      <c r="T1898" s="1" t="s">
        <v>50</v>
      </c>
      <c r="U1898" s="1" t="s">
        <v>51</v>
      </c>
      <c r="V1898" s="1" t="s">
        <v>52</v>
      </c>
      <c r="W1898" s="1" t="s">
        <v>8698</v>
      </c>
      <c r="X1898" s="3">
        <v>22925</v>
      </c>
      <c r="Y1898" s="1" t="s">
        <v>8699</v>
      </c>
      <c r="AB1898" s="1" t="s">
        <v>41</v>
      </c>
      <c r="AC1898" s="1" t="s">
        <v>42</v>
      </c>
      <c r="AD1898" s="1" t="s">
        <v>43</v>
      </c>
    </row>
    <row r="1899" spans="1:30" x14ac:dyDescent="0.2">
      <c r="A1899" s="1" t="str">
        <f t="shared" si="58"/>
        <v>1199114312E3</v>
      </c>
      <c r="B1899" s="1" t="s">
        <v>451</v>
      </c>
      <c r="C1899" s="1" t="s">
        <v>29</v>
      </c>
      <c r="D1899" s="1" t="s">
        <v>30</v>
      </c>
      <c r="E1899" s="1" t="s">
        <v>400</v>
      </c>
      <c r="F1899" s="1" t="s">
        <v>8681</v>
      </c>
      <c r="G1899" s="1" t="s">
        <v>8682</v>
      </c>
      <c r="H1899" s="1" t="s">
        <v>1183</v>
      </c>
      <c r="I1899" s="1" t="s">
        <v>8683</v>
      </c>
      <c r="J1899" s="1" t="s">
        <v>8700</v>
      </c>
      <c r="K1899" s="1" t="s">
        <v>32</v>
      </c>
      <c r="L1899" s="1" t="s">
        <v>32</v>
      </c>
      <c r="M1899" s="1" t="s">
        <v>45</v>
      </c>
      <c r="N1899" s="1" t="s">
        <v>46</v>
      </c>
      <c r="O1899" s="1" t="s">
        <v>56</v>
      </c>
      <c r="P1899" s="1" t="s">
        <v>134</v>
      </c>
      <c r="Q1899" s="1" t="s">
        <v>82</v>
      </c>
      <c r="R1899" s="1" t="s">
        <v>1269</v>
      </c>
      <c r="S1899" s="1" t="str">
        <f t="shared" si="59"/>
        <v>FLORES QUISPE, FAUSTO</v>
      </c>
      <c r="T1899" s="1" t="s">
        <v>50</v>
      </c>
      <c r="U1899" s="1" t="s">
        <v>51</v>
      </c>
      <c r="V1899" s="1" t="s">
        <v>52</v>
      </c>
      <c r="W1899" s="1" t="s">
        <v>8701</v>
      </c>
      <c r="X1899" s="3">
        <v>20405</v>
      </c>
      <c r="Y1899" s="1" t="s">
        <v>8702</v>
      </c>
      <c r="AB1899" s="1" t="s">
        <v>41</v>
      </c>
      <c r="AC1899" s="1" t="s">
        <v>42</v>
      </c>
      <c r="AD1899" s="1" t="s">
        <v>43</v>
      </c>
    </row>
    <row r="1900" spans="1:30" x14ac:dyDescent="0.2">
      <c r="A1900" s="1" t="str">
        <f t="shared" si="58"/>
        <v>1199114312E6</v>
      </c>
      <c r="B1900" s="1" t="s">
        <v>451</v>
      </c>
      <c r="C1900" s="1" t="s">
        <v>29</v>
      </c>
      <c r="D1900" s="1" t="s">
        <v>30</v>
      </c>
      <c r="E1900" s="1" t="s">
        <v>400</v>
      </c>
      <c r="F1900" s="1" t="s">
        <v>8681</v>
      </c>
      <c r="G1900" s="1" t="s">
        <v>8682</v>
      </c>
      <c r="H1900" s="1" t="s">
        <v>1183</v>
      </c>
      <c r="I1900" s="1" t="s">
        <v>8683</v>
      </c>
      <c r="J1900" s="1" t="s">
        <v>8703</v>
      </c>
      <c r="K1900" s="1" t="s">
        <v>32</v>
      </c>
      <c r="L1900" s="1" t="s">
        <v>32</v>
      </c>
      <c r="M1900" s="1" t="s">
        <v>45</v>
      </c>
      <c r="N1900" s="1" t="s">
        <v>46</v>
      </c>
      <c r="O1900" s="1" t="s">
        <v>56</v>
      </c>
      <c r="P1900" s="1" t="s">
        <v>574</v>
      </c>
      <c r="Q1900" s="1" t="s">
        <v>216</v>
      </c>
      <c r="R1900" s="1" t="s">
        <v>5566</v>
      </c>
      <c r="S1900" s="1" t="str">
        <f t="shared" si="59"/>
        <v>JORGE CASTRO, ROSENDO</v>
      </c>
      <c r="T1900" s="1" t="s">
        <v>55</v>
      </c>
      <c r="U1900" s="1" t="s">
        <v>51</v>
      </c>
      <c r="V1900" s="1" t="s">
        <v>52</v>
      </c>
      <c r="W1900" s="1" t="s">
        <v>8704</v>
      </c>
      <c r="X1900" s="3">
        <v>23711</v>
      </c>
      <c r="Y1900" s="1" t="s">
        <v>8705</v>
      </c>
      <c r="AB1900" s="1" t="s">
        <v>41</v>
      </c>
      <c r="AC1900" s="1" t="s">
        <v>42</v>
      </c>
      <c r="AD1900" s="1" t="s">
        <v>43</v>
      </c>
    </row>
    <row r="1901" spans="1:30" x14ac:dyDescent="0.2">
      <c r="A1901" s="1" t="str">
        <f t="shared" si="58"/>
        <v>1199114312E7</v>
      </c>
      <c r="B1901" s="1" t="s">
        <v>451</v>
      </c>
      <c r="C1901" s="1" t="s">
        <v>29</v>
      </c>
      <c r="D1901" s="1" t="s">
        <v>30</v>
      </c>
      <c r="E1901" s="1" t="s">
        <v>400</v>
      </c>
      <c r="F1901" s="1" t="s">
        <v>8681</v>
      </c>
      <c r="G1901" s="1" t="s">
        <v>8682</v>
      </c>
      <c r="H1901" s="1" t="s">
        <v>1183</v>
      </c>
      <c r="I1901" s="1" t="s">
        <v>8683</v>
      </c>
      <c r="J1901" s="1" t="s">
        <v>8706</v>
      </c>
      <c r="K1901" s="1" t="s">
        <v>32</v>
      </c>
      <c r="L1901" s="1" t="s">
        <v>32</v>
      </c>
      <c r="M1901" s="1" t="s">
        <v>45</v>
      </c>
      <c r="N1901" s="1" t="s">
        <v>46</v>
      </c>
      <c r="O1901" s="1" t="s">
        <v>56</v>
      </c>
      <c r="P1901" s="1" t="s">
        <v>85</v>
      </c>
      <c r="Q1901" s="1" t="s">
        <v>320</v>
      </c>
      <c r="R1901" s="1" t="s">
        <v>398</v>
      </c>
      <c r="S1901" s="1" t="str">
        <f t="shared" si="59"/>
        <v>PINEDA AGUILAR, ROSA MARIA</v>
      </c>
      <c r="T1901" s="1" t="s">
        <v>63</v>
      </c>
      <c r="U1901" s="1" t="s">
        <v>51</v>
      </c>
      <c r="V1901" s="1" t="s">
        <v>52</v>
      </c>
      <c r="W1901" s="1" t="s">
        <v>8707</v>
      </c>
      <c r="X1901" s="3">
        <v>25711</v>
      </c>
      <c r="Y1901" s="1" t="s">
        <v>8708</v>
      </c>
      <c r="AB1901" s="1" t="s">
        <v>41</v>
      </c>
      <c r="AC1901" s="1" t="s">
        <v>42</v>
      </c>
      <c r="AD1901" s="1" t="s">
        <v>43</v>
      </c>
    </row>
    <row r="1902" spans="1:30" x14ac:dyDescent="0.2">
      <c r="A1902" s="1" t="str">
        <f t="shared" si="58"/>
        <v>1199114312E9</v>
      </c>
      <c r="B1902" s="1" t="s">
        <v>451</v>
      </c>
      <c r="C1902" s="1" t="s">
        <v>29</v>
      </c>
      <c r="D1902" s="1" t="s">
        <v>30</v>
      </c>
      <c r="E1902" s="1" t="s">
        <v>400</v>
      </c>
      <c r="F1902" s="1" t="s">
        <v>8681</v>
      </c>
      <c r="G1902" s="1" t="s">
        <v>8682</v>
      </c>
      <c r="H1902" s="1" t="s">
        <v>1183</v>
      </c>
      <c r="I1902" s="1" t="s">
        <v>8683</v>
      </c>
      <c r="J1902" s="1" t="s">
        <v>8709</v>
      </c>
      <c r="K1902" s="1" t="s">
        <v>32</v>
      </c>
      <c r="L1902" s="1" t="s">
        <v>32</v>
      </c>
      <c r="M1902" s="1" t="s">
        <v>45</v>
      </c>
      <c r="N1902" s="1" t="s">
        <v>46</v>
      </c>
      <c r="O1902" s="1" t="s">
        <v>8710</v>
      </c>
      <c r="P1902" s="1" t="s">
        <v>64</v>
      </c>
      <c r="Q1902" s="1" t="s">
        <v>183</v>
      </c>
      <c r="R1902" s="1" t="s">
        <v>8711</v>
      </c>
      <c r="S1902" s="1" t="str">
        <f t="shared" si="59"/>
        <v>GALLEGOS ROJAS, JOSE RICARDO</v>
      </c>
      <c r="T1902" s="1" t="s">
        <v>50</v>
      </c>
      <c r="U1902" s="1" t="s">
        <v>51</v>
      </c>
      <c r="V1902" s="1" t="s">
        <v>52</v>
      </c>
      <c r="W1902" s="1" t="s">
        <v>8712</v>
      </c>
      <c r="X1902" s="3">
        <v>23139</v>
      </c>
      <c r="Y1902" s="1" t="s">
        <v>8713</v>
      </c>
      <c r="AB1902" s="1" t="s">
        <v>41</v>
      </c>
      <c r="AC1902" s="1" t="s">
        <v>42</v>
      </c>
      <c r="AD1902" s="1" t="s">
        <v>43</v>
      </c>
    </row>
    <row r="1903" spans="1:30" x14ac:dyDescent="0.2">
      <c r="A1903" s="1" t="str">
        <f t="shared" si="58"/>
        <v>1199114322E2</v>
      </c>
      <c r="B1903" s="1" t="s">
        <v>451</v>
      </c>
      <c r="C1903" s="1" t="s">
        <v>29</v>
      </c>
      <c r="D1903" s="1" t="s">
        <v>30</v>
      </c>
      <c r="E1903" s="1" t="s">
        <v>400</v>
      </c>
      <c r="F1903" s="1" t="s">
        <v>8681</v>
      </c>
      <c r="G1903" s="1" t="s">
        <v>8682</v>
      </c>
      <c r="H1903" s="1" t="s">
        <v>1183</v>
      </c>
      <c r="I1903" s="1" t="s">
        <v>8683</v>
      </c>
      <c r="J1903" s="1" t="s">
        <v>8714</v>
      </c>
      <c r="K1903" s="1" t="s">
        <v>32</v>
      </c>
      <c r="L1903" s="1" t="s">
        <v>32</v>
      </c>
      <c r="M1903" s="1" t="s">
        <v>45</v>
      </c>
      <c r="N1903" s="1" t="s">
        <v>46</v>
      </c>
      <c r="O1903" s="1" t="s">
        <v>8715</v>
      </c>
      <c r="P1903" s="1" t="s">
        <v>157</v>
      </c>
      <c r="Q1903" s="1" t="s">
        <v>145</v>
      </c>
      <c r="R1903" s="1" t="s">
        <v>1107</v>
      </c>
      <c r="S1903" s="1" t="str">
        <f t="shared" si="59"/>
        <v>CHAYÑA PINO, ANIBAL</v>
      </c>
      <c r="T1903" s="1" t="s">
        <v>55</v>
      </c>
      <c r="U1903" s="1" t="s">
        <v>51</v>
      </c>
      <c r="V1903" s="1" t="s">
        <v>52</v>
      </c>
      <c r="W1903" s="1" t="s">
        <v>8716</v>
      </c>
      <c r="X1903" s="3">
        <v>25181</v>
      </c>
      <c r="Y1903" s="1" t="s">
        <v>8717</v>
      </c>
      <c r="Z1903" s="3">
        <v>41817</v>
      </c>
      <c r="AB1903" s="1" t="s">
        <v>41</v>
      </c>
      <c r="AC1903" s="1" t="s">
        <v>42</v>
      </c>
      <c r="AD1903" s="1" t="s">
        <v>43</v>
      </c>
    </row>
    <row r="1904" spans="1:30" x14ac:dyDescent="0.2">
      <c r="A1904" s="1" t="str">
        <f t="shared" si="58"/>
        <v>1199114322E1</v>
      </c>
      <c r="B1904" s="1" t="s">
        <v>451</v>
      </c>
      <c r="C1904" s="1" t="s">
        <v>29</v>
      </c>
      <c r="D1904" s="1" t="s">
        <v>30</v>
      </c>
      <c r="E1904" s="1" t="s">
        <v>400</v>
      </c>
      <c r="F1904" s="1" t="s">
        <v>8681</v>
      </c>
      <c r="G1904" s="1" t="s">
        <v>8682</v>
      </c>
      <c r="H1904" s="1" t="s">
        <v>1183</v>
      </c>
      <c r="I1904" s="1" t="s">
        <v>8683</v>
      </c>
      <c r="J1904" s="1" t="s">
        <v>8718</v>
      </c>
      <c r="K1904" s="1" t="s">
        <v>32</v>
      </c>
      <c r="L1904" s="1" t="s">
        <v>84</v>
      </c>
      <c r="M1904" s="1" t="s">
        <v>84</v>
      </c>
      <c r="N1904" s="1" t="s">
        <v>46</v>
      </c>
      <c r="O1904" s="1" t="s">
        <v>8719</v>
      </c>
      <c r="P1904" s="1" t="s">
        <v>114</v>
      </c>
      <c r="Q1904" s="1" t="s">
        <v>8720</v>
      </c>
      <c r="R1904" s="1" t="s">
        <v>8721</v>
      </c>
      <c r="S1904" s="1" t="str">
        <f t="shared" si="59"/>
        <v>MAMANI OLAYUNCA, SANTIAGO MARCOS</v>
      </c>
      <c r="T1904" s="1" t="s">
        <v>44</v>
      </c>
      <c r="U1904" s="1" t="s">
        <v>51</v>
      </c>
      <c r="V1904" s="1" t="s">
        <v>52</v>
      </c>
      <c r="W1904" s="1" t="s">
        <v>8722</v>
      </c>
      <c r="X1904" s="3">
        <v>27725</v>
      </c>
      <c r="Y1904" s="1" t="s">
        <v>8723</v>
      </c>
      <c r="AB1904" s="1" t="s">
        <v>41</v>
      </c>
      <c r="AC1904" s="1" t="s">
        <v>87</v>
      </c>
      <c r="AD1904" s="1" t="s">
        <v>43</v>
      </c>
    </row>
    <row r="1905" spans="1:30" x14ac:dyDescent="0.2">
      <c r="A1905" s="1" t="str">
        <f t="shared" si="58"/>
        <v>1199114312E4</v>
      </c>
      <c r="B1905" s="1" t="s">
        <v>451</v>
      </c>
      <c r="C1905" s="1" t="s">
        <v>29</v>
      </c>
      <c r="D1905" s="1" t="s">
        <v>30</v>
      </c>
      <c r="E1905" s="1" t="s">
        <v>400</v>
      </c>
      <c r="F1905" s="1" t="s">
        <v>8681</v>
      </c>
      <c r="G1905" s="1" t="s">
        <v>8682</v>
      </c>
      <c r="H1905" s="1" t="s">
        <v>1183</v>
      </c>
      <c r="I1905" s="1" t="s">
        <v>8683</v>
      </c>
      <c r="J1905" s="1" t="s">
        <v>8724</v>
      </c>
      <c r="K1905" s="1" t="s">
        <v>97</v>
      </c>
      <c r="L1905" s="1" t="s">
        <v>98</v>
      </c>
      <c r="M1905" s="1" t="s">
        <v>99</v>
      </c>
      <c r="N1905" s="1" t="s">
        <v>46</v>
      </c>
      <c r="O1905" s="1" t="s">
        <v>8725</v>
      </c>
      <c r="P1905" s="1" t="s">
        <v>134</v>
      </c>
      <c r="Q1905" s="1" t="s">
        <v>271</v>
      </c>
      <c r="R1905" s="1" t="s">
        <v>8726</v>
      </c>
      <c r="S1905" s="1" t="str">
        <f t="shared" si="59"/>
        <v>FLORES PUMA, LOLO</v>
      </c>
      <c r="T1905" s="1" t="s">
        <v>202</v>
      </c>
      <c r="U1905" s="1" t="s">
        <v>39</v>
      </c>
      <c r="V1905" s="1" t="s">
        <v>52</v>
      </c>
      <c r="W1905" s="1" t="s">
        <v>8727</v>
      </c>
      <c r="X1905" s="3">
        <v>22842</v>
      </c>
      <c r="Y1905" s="1" t="s">
        <v>8728</v>
      </c>
      <c r="Z1905" s="3">
        <v>41713</v>
      </c>
      <c r="AA1905" s="3">
        <v>42004</v>
      </c>
      <c r="AB1905" s="1" t="s">
        <v>41</v>
      </c>
      <c r="AC1905" s="1" t="s">
        <v>102</v>
      </c>
      <c r="AD1905" s="1" t="s">
        <v>43</v>
      </c>
    </row>
    <row r="1906" spans="1:30" x14ac:dyDescent="0.2">
      <c r="A1906" s="1" t="str">
        <f t="shared" si="58"/>
        <v>1164214322E3</v>
      </c>
      <c r="B1906" s="1" t="s">
        <v>451</v>
      </c>
      <c r="C1906" s="1" t="s">
        <v>29</v>
      </c>
      <c r="D1906" s="1" t="s">
        <v>30</v>
      </c>
      <c r="E1906" s="1" t="s">
        <v>401</v>
      </c>
      <c r="F1906" s="1" t="s">
        <v>8729</v>
      </c>
      <c r="G1906" s="1" t="s">
        <v>8730</v>
      </c>
      <c r="H1906" s="1" t="s">
        <v>1183</v>
      </c>
      <c r="I1906" s="1" t="s">
        <v>8731</v>
      </c>
      <c r="J1906" s="1" t="s">
        <v>8732</v>
      </c>
      <c r="K1906" s="1" t="s">
        <v>32</v>
      </c>
      <c r="L1906" s="1" t="s">
        <v>33</v>
      </c>
      <c r="M1906" s="1" t="s">
        <v>34</v>
      </c>
      <c r="N1906" s="1" t="s">
        <v>35</v>
      </c>
      <c r="O1906" s="1" t="s">
        <v>56</v>
      </c>
      <c r="P1906" s="1" t="s">
        <v>356</v>
      </c>
      <c r="Q1906" s="1" t="s">
        <v>770</v>
      </c>
      <c r="R1906" s="1" t="s">
        <v>395</v>
      </c>
      <c r="S1906" s="1" t="str">
        <f t="shared" si="59"/>
        <v>VILCANQUI CAPAQUIRA, EDGAR</v>
      </c>
      <c r="T1906" s="1" t="s">
        <v>38</v>
      </c>
      <c r="U1906" s="1" t="s">
        <v>39</v>
      </c>
      <c r="V1906" s="1" t="s">
        <v>40</v>
      </c>
      <c r="W1906" s="1" t="s">
        <v>8733</v>
      </c>
      <c r="X1906" s="3">
        <v>25164</v>
      </c>
      <c r="Y1906" s="1" t="s">
        <v>8734</v>
      </c>
      <c r="Z1906" s="3">
        <v>41913</v>
      </c>
      <c r="AA1906" s="3">
        <v>43373</v>
      </c>
      <c r="AB1906" s="1" t="s">
        <v>41</v>
      </c>
      <c r="AC1906" s="1" t="s">
        <v>42</v>
      </c>
      <c r="AD1906" s="1" t="s">
        <v>43</v>
      </c>
    </row>
    <row r="1907" spans="1:30" x14ac:dyDescent="0.2">
      <c r="A1907" s="1" t="str">
        <f t="shared" si="58"/>
        <v>1164214312E0</v>
      </c>
      <c r="B1907" s="1" t="s">
        <v>451</v>
      </c>
      <c r="C1907" s="1" t="s">
        <v>29</v>
      </c>
      <c r="D1907" s="1" t="s">
        <v>30</v>
      </c>
      <c r="E1907" s="1" t="s">
        <v>401</v>
      </c>
      <c r="F1907" s="1" t="s">
        <v>8729</v>
      </c>
      <c r="G1907" s="1" t="s">
        <v>8730</v>
      </c>
      <c r="H1907" s="1" t="s">
        <v>1183</v>
      </c>
      <c r="I1907" s="1" t="s">
        <v>8731</v>
      </c>
      <c r="J1907" s="1" t="s">
        <v>8735</v>
      </c>
      <c r="K1907" s="1" t="s">
        <v>32</v>
      </c>
      <c r="L1907" s="1" t="s">
        <v>32</v>
      </c>
      <c r="M1907" s="1" t="s">
        <v>45</v>
      </c>
      <c r="N1907" s="1" t="s">
        <v>46</v>
      </c>
      <c r="O1907" s="1" t="s">
        <v>56</v>
      </c>
      <c r="P1907" s="1" t="s">
        <v>1092</v>
      </c>
      <c r="Q1907" s="1" t="s">
        <v>797</v>
      </c>
      <c r="R1907" s="1" t="s">
        <v>235</v>
      </c>
      <c r="S1907" s="1" t="str">
        <f t="shared" si="59"/>
        <v>MURILLO ARANA, YOLANDA</v>
      </c>
      <c r="T1907" s="1" t="s">
        <v>55</v>
      </c>
      <c r="U1907" s="1" t="s">
        <v>51</v>
      </c>
      <c r="V1907" s="1" t="s">
        <v>52</v>
      </c>
      <c r="W1907" s="1" t="s">
        <v>8736</v>
      </c>
      <c r="X1907" s="3">
        <v>24013</v>
      </c>
      <c r="Y1907" s="1" t="s">
        <v>8737</v>
      </c>
      <c r="AB1907" s="1" t="s">
        <v>41</v>
      </c>
      <c r="AC1907" s="1" t="s">
        <v>42</v>
      </c>
      <c r="AD1907" s="1" t="s">
        <v>43</v>
      </c>
    </row>
    <row r="1908" spans="1:30" x14ac:dyDescent="0.2">
      <c r="A1908" s="1" t="str">
        <f t="shared" si="58"/>
        <v>1164214312E2</v>
      </c>
      <c r="B1908" s="1" t="s">
        <v>451</v>
      </c>
      <c r="C1908" s="1" t="s">
        <v>29</v>
      </c>
      <c r="D1908" s="1" t="s">
        <v>30</v>
      </c>
      <c r="E1908" s="1" t="s">
        <v>401</v>
      </c>
      <c r="F1908" s="1" t="s">
        <v>8729</v>
      </c>
      <c r="G1908" s="1" t="s">
        <v>8730</v>
      </c>
      <c r="H1908" s="1" t="s">
        <v>1183</v>
      </c>
      <c r="I1908" s="1" t="s">
        <v>8731</v>
      </c>
      <c r="J1908" s="1" t="s">
        <v>8738</v>
      </c>
      <c r="K1908" s="1" t="s">
        <v>32</v>
      </c>
      <c r="L1908" s="1" t="s">
        <v>32</v>
      </c>
      <c r="M1908" s="1" t="s">
        <v>45</v>
      </c>
      <c r="N1908" s="1" t="s">
        <v>46</v>
      </c>
      <c r="O1908" s="1" t="s">
        <v>8739</v>
      </c>
      <c r="P1908" s="1" t="s">
        <v>8740</v>
      </c>
      <c r="Q1908" s="1" t="s">
        <v>8741</v>
      </c>
      <c r="R1908" s="1" t="s">
        <v>977</v>
      </c>
      <c r="S1908" s="1" t="str">
        <f t="shared" si="59"/>
        <v>LEYVA PENALOZA, MARCO ANTONIO</v>
      </c>
      <c r="T1908" s="1" t="s">
        <v>69</v>
      </c>
      <c r="U1908" s="1" t="s">
        <v>51</v>
      </c>
      <c r="V1908" s="1" t="s">
        <v>52</v>
      </c>
      <c r="W1908" s="1" t="s">
        <v>8742</v>
      </c>
      <c r="X1908" s="3">
        <v>22610</v>
      </c>
      <c r="Y1908" s="1" t="s">
        <v>8743</v>
      </c>
      <c r="AB1908" s="1" t="s">
        <v>41</v>
      </c>
      <c r="AC1908" s="1" t="s">
        <v>42</v>
      </c>
      <c r="AD1908" s="1" t="s">
        <v>43</v>
      </c>
    </row>
    <row r="1909" spans="1:30" x14ac:dyDescent="0.2">
      <c r="A1909" s="1" t="str">
        <f t="shared" si="58"/>
        <v>1164214312E3</v>
      </c>
      <c r="B1909" s="1" t="s">
        <v>451</v>
      </c>
      <c r="C1909" s="1" t="s">
        <v>29</v>
      </c>
      <c r="D1909" s="1" t="s">
        <v>30</v>
      </c>
      <c r="E1909" s="1" t="s">
        <v>401</v>
      </c>
      <c r="F1909" s="1" t="s">
        <v>8729</v>
      </c>
      <c r="G1909" s="1" t="s">
        <v>8730</v>
      </c>
      <c r="H1909" s="1" t="s">
        <v>1183</v>
      </c>
      <c r="I1909" s="1" t="s">
        <v>8731</v>
      </c>
      <c r="J1909" s="1" t="s">
        <v>8744</v>
      </c>
      <c r="K1909" s="1" t="s">
        <v>32</v>
      </c>
      <c r="L1909" s="1" t="s">
        <v>32</v>
      </c>
      <c r="M1909" s="1" t="s">
        <v>45</v>
      </c>
      <c r="N1909" s="1" t="s">
        <v>46</v>
      </c>
      <c r="O1909" s="1" t="s">
        <v>56</v>
      </c>
      <c r="P1909" s="1" t="s">
        <v>679</v>
      </c>
      <c r="Q1909" s="1" t="s">
        <v>8745</v>
      </c>
      <c r="R1909" s="1" t="s">
        <v>648</v>
      </c>
      <c r="S1909" s="1" t="str">
        <f t="shared" si="59"/>
        <v>CARTAGENA UMIRI, ROBERTO</v>
      </c>
      <c r="T1909" s="1" t="s">
        <v>55</v>
      </c>
      <c r="U1909" s="1" t="s">
        <v>51</v>
      </c>
      <c r="V1909" s="1" t="s">
        <v>52</v>
      </c>
      <c r="W1909" s="1" t="s">
        <v>8746</v>
      </c>
      <c r="X1909" s="3">
        <v>22838</v>
      </c>
      <c r="Y1909" s="1" t="s">
        <v>8747</v>
      </c>
      <c r="AB1909" s="1" t="s">
        <v>41</v>
      </c>
      <c r="AC1909" s="1" t="s">
        <v>42</v>
      </c>
      <c r="AD1909" s="1" t="s">
        <v>43</v>
      </c>
    </row>
    <row r="1910" spans="1:30" x14ac:dyDescent="0.2">
      <c r="A1910" s="1" t="str">
        <f t="shared" si="58"/>
        <v>1164214312E4</v>
      </c>
      <c r="B1910" s="1" t="s">
        <v>451</v>
      </c>
      <c r="C1910" s="1" t="s">
        <v>29</v>
      </c>
      <c r="D1910" s="1" t="s">
        <v>30</v>
      </c>
      <c r="E1910" s="1" t="s">
        <v>401</v>
      </c>
      <c r="F1910" s="1" t="s">
        <v>8729</v>
      </c>
      <c r="G1910" s="1" t="s">
        <v>8730</v>
      </c>
      <c r="H1910" s="1" t="s">
        <v>1183</v>
      </c>
      <c r="I1910" s="1" t="s">
        <v>8731</v>
      </c>
      <c r="J1910" s="1" t="s">
        <v>8748</v>
      </c>
      <c r="K1910" s="1" t="s">
        <v>32</v>
      </c>
      <c r="L1910" s="1" t="s">
        <v>32</v>
      </c>
      <c r="M1910" s="1" t="s">
        <v>45</v>
      </c>
      <c r="N1910" s="1" t="s">
        <v>46</v>
      </c>
      <c r="O1910" s="1" t="s">
        <v>56</v>
      </c>
      <c r="P1910" s="1" t="s">
        <v>233</v>
      </c>
      <c r="Q1910" s="1" t="s">
        <v>8749</v>
      </c>
      <c r="R1910" s="1" t="s">
        <v>716</v>
      </c>
      <c r="S1910" s="1" t="str">
        <f t="shared" si="59"/>
        <v>CASTILLO ZAGA, IRENE</v>
      </c>
      <c r="T1910" s="1" t="s">
        <v>55</v>
      </c>
      <c r="U1910" s="1" t="s">
        <v>51</v>
      </c>
      <c r="V1910" s="1" t="s">
        <v>52</v>
      </c>
      <c r="W1910" s="1" t="s">
        <v>8750</v>
      </c>
      <c r="X1910" s="3">
        <v>20183</v>
      </c>
      <c r="Y1910" s="1" t="s">
        <v>8751</v>
      </c>
      <c r="AB1910" s="1" t="s">
        <v>41</v>
      </c>
      <c r="AC1910" s="1" t="s">
        <v>42</v>
      </c>
      <c r="AD1910" s="1" t="s">
        <v>43</v>
      </c>
    </row>
    <row r="1911" spans="1:30" x14ac:dyDescent="0.2">
      <c r="A1911" s="1" t="str">
        <f t="shared" si="58"/>
        <v>1164214312E5</v>
      </c>
      <c r="B1911" s="1" t="s">
        <v>451</v>
      </c>
      <c r="C1911" s="1" t="s">
        <v>29</v>
      </c>
      <c r="D1911" s="1" t="s">
        <v>30</v>
      </c>
      <c r="E1911" s="1" t="s">
        <v>401</v>
      </c>
      <c r="F1911" s="1" t="s">
        <v>8729</v>
      </c>
      <c r="G1911" s="1" t="s">
        <v>8730</v>
      </c>
      <c r="H1911" s="1" t="s">
        <v>1183</v>
      </c>
      <c r="I1911" s="1" t="s">
        <v>8731</v>
      </c>
      <c r="J1911" s="1" t="s">
        <v>8752</v>
      </c>
      <c r="K1911" s="1" t="s">
        <v>32</v>
      </c>
      <c r="L1911" s="1" t="s">
        <v>32</v>
      </c>
      <c r="M1911" s="1" t="s">
        <v>45</v>
      </c>
      <c r="N1911" s="1" t="s">
        <v>66</v>
      </c>
      <c r="O1911" s="1" t="s">
        <v>8753</v>
      </c>
      <c r="P1911" s="1" t="s">
        <v>82</v>
      </c>
      <c r="Q1911" s="1" t="s">
        <v>82</v>
      </c>
      <c r="R1911" s="1" t="s">
        <v>2741</v>
      </c>
      <c r="S1911" s="1" t="str">
        <f t="shared" si="59"/>
        <v>QUISPE QUISPE, MARIA YSABEL</v>
      </c>
      <c r="T1911" s="1" t="s">
        <v>69</v>
      </c>
      <c r="U1911" s="1" t="s">
        <v>51</v>
      </c>
      <c r="V1911" s="1" t="s">
        <v>52</v>
      </c>
      <c r="W1911" s="1" t="s">
        <v>8754</v>
      </c>
      <c r="X1911" s="3">
        <v>29952</v>
      </c>
      <c r="Y1911" s="1" t="s">
        <v>8755</v>
      </c>
      <c r="Z1911" s="3">
        <v>42795</v>
      </c>
      <c r="AA1911" s="3">
        <v>43100</v>
      </c>
      <c r="AB1911" s="1" t="s">
        <v>41</v>
      </c>
      <c r="AC1911" s="1" t="s">
        <v>71</v>
      </c>
      <c r="AD1911" s="1" t="s">
        <v>43</v>
      </c>
    </row>
    <row r="1912" spans="1:30" x14ac:dyDescent="0.2">
      <c r="A1912" s="1" t="str">
        <f t="shared" si="58"/>
        <v>1164214312E8</v>
      </c>
      <c r="B1912" s="1" t="s">
        <v>451</v>
      </c>
      <c r="C1912" s="1" t="s">
        <v>29</v>
      </c>
      <c r="D1912" s="1" t="s">
        <v>30</v>
      </c>
      <c r="E1912" s="1" t="s">
        <v>401</v>
      </c>
      <c r="F1912" s="1" t="s">
        <v>8729</v>
      </c>
      <c r="G1912" s="1" t="s">
        <v>8730</v>
      </c>
      <c r="H1912" s="1" t="s">
        <v>1183</v>
      </c>
      <c r="I1912" s="1" t="s">
        <v>8731</v>
      </c>
      <c r="J1912" s="1" t="s">
        <v>8756</v>
      </c>
      <c r="K1912" s="1" t="s">
        <v>32</v>
      </c>
      <c r="L1912" s="1" t="s">
        <v>32</v>
      </c>
      <c r="M1912" s="1" t="s">
        <v>45</v>
      </c>
      <c r="N1912" s="1" t="s">
        <v>46</v>
      </c>
      <c r="O1912" s="1" t="s">
        <v>8757</v>
      </c>
      <c r="P1912" s="1" t="s">
        <v>526</v>
      </c>
      <c r="Q1912" s="1" t="s">
        <v>8758</v>
      </c>
      <c r="R1912" s="1" t="s">
        <v>752</v>
      </c>
      <c r="S1912" s="1" t="str">
        <f t="shared" si="59"/>
        <v>CONTRERAS CASTAÑEDA, MANUEL</v>
      </c>
      <c r="T1912" s="1" t="s">
        <v>55</v>
      </c>
      <c r="U1912" s="1" t="s">
        <v>51</v>
      </c>
      <c r="V1912" s="1" t="s">
        <v>52</v>
      </c>
      <c r="W1912" s="1" t="s">
        <v>8759</v>
      </c>
      <c r="X1912" s="3">
        <v>20623</v>
      </c>
      <c r="Y1912" s="1" t="s">
        <v>8760</v>
      </c>
      <c r="Z1912" s="3">
        <v>42095</v>
      </c>
      <c r="AB1912" s="1" t="s">
        <v>41</v>
      </c>
      <c r="AC1912" s="1" t="s">
        <v>42</v>
      </c>
      <c r="AD1912" s="1" t="s">
        <v>43</v>
      </c>
    </row>
    <row r="1913" spans="1:30" x14ac:dyDescent="0.2">
      <c r="A1913" s="1" t="str">
        <f t="shared" si="58"/>
        <v>1164214312E9</v>
      </c>
      <c r="B1913" s="1" t="s">
        <v>451</v>
      </c>
      <c r="C1913" s="1" t="s">
        <v>29</v>
      </c>
      <c r="D1913" s="1" t="s">
        <v>30</v>
      </c>
      <c r="E1913" s="1" t="s">
        <v>401</v>
      </c>
      <c r="F1913" s="1" t="s">
        <v>8729</v>
      </c>
      <c r="G1913" s="1" t="s">
        <v>8730</v>
      </c>
      <c r="H1913" s="1" t="s">
        <v>1183</v>
      </c>
      <c r="I1913" s="1" t="s">
        <v>8731</v>
      </c>
      <c r="J1913" s="1" t="s">
        <v>8761</v>
      </c>
      <c r="K1913" s="1" t="s">
        <v>32</v>
      </c>
      <c r="L1913" s="1" t="s">
        <v>32</v>
      </c>
      <c r="M1913" s="1" t="s">
        <v>45</v>
      </c>
      <c r="N1913" s="1" t="s">
        <v>46</v>
      </c>
      <c r="O1913" s="1" t="s">
        <v>8762</v>
      </c>
      <c r="P1913" s="1" t="s">
        <v>272</v>
      </c>
      <c r="Q1913" s="1" t="s">
        <v>403</v>
      </c>
      <c r="R1913" s="1" t="s">
        <v>235</v>
      </c>
      <c r="S1913" s="1" t="str">
        <f t="shared" si="59"/>
        <v>SALAS TURPO, YOLANDA</v>
      </c>
      <c r="T1913" s="1" t="s">
        <v>50</v>
      </c>
      <c r="U1913" s="1" t="s">
        <v>51</v>
      </c>
      <c r="V1913" s="1" t="s">
        <v>52</v>
      </c>
      <c r="W1913" s="1" t="s">
        <v>8763</v>
      </c>
      <c r="X1913" s="3">
        <v>22301</v>
      </c>
      <c r="Y1913" s="1" t="s">
        <v>8764</v>
      </c>
      <c r="AB1913" s="1" t="s">
        <v>41</v>
      </c>
      <c r="AC1913" s="1" t="s">
        <v>42</v>
      </c>
      <c r="AD1913" s="1" t="s">
        <v>43</v>
      </c>
    </row>
    <row r="1914" spans="1:30" x14ac:dyDescent="0.2">
      <c r="A1914" s="1" t="str">
        <f t="shared" si="58"/>
        <v>1164214322E2</v>
      </c>
      <c r="B1914" s="1" t="s">
        <v>451</v>
      </c>
      <c r="C1914" s="1" t="s">
        <v>29</v>
      </c>
      <c r="D1914" s="1" t="s">
        <v>30</v>
      </c>
      <c r="E1914" s="1" t="s">
        <v>401</v>
      </c>
      <c r="F1914" s="1" t="s">
        <v>8729</v>
      </c>
      <c r="G1914" s="1" t="s">
        <v>8730</v>
      </c>
      <c r="H1914" s="1" t="s">
        <v>1183</v>
      </c>
      <c r="I1914" s="1" t="s">
        <v>8731</v>
      </c>
      <c r="J1914" s="1" t="s">
        <v>8765</v>
      </c>
      <c r="K1914" s="1" t="s">
        <v>32</v>
      </c>
      <c r="L1914" s="1" t="s">
        <v>32</v>
      </c>
      <c r="M1914" s="1" t="s">
        <v>45</v>
      </c>
      <c r="N1914" s="1" t="s">
        <v>46</v>
      </c>
      <c r="O1914" s="1" t="s">
        <v>56</v>
      </c>
      <c r="P1914" s="1" t="s">
        <v>844</v>
      </c>
      <c r="Q1914" s="1" t="s">
        <v>698</v>
      </c>
      <c r="R1914" s="1" t="s">
        <v>8766</v>
      </c>
      <c r="S1914" s="1" t="str">
        <f t="shared" si="59"/>
        <v>TITALO CCAMA, LAURECIO</v>
      </c>
      <c r="T1914" s="1" t="s">
        <v>50</v>
      </c>
      <c r="U1914" s="1" t="s">
        <v>51</v>
      </c>
      <c r="V1914" s="1" t="s">
        <v>52</v>
      </c>
      <c r="W1914" s="1" t="s">
        <v>8767</v>
      </c>
      <c r="X1914" s="3">
        <v>23085</v>
      </c>
      <c r="Y1914" s="1" t="s">
        <v>8768</v>
      </c>
      <c r="AB1914" s="1" t="s">
        <v>41</v>
      </c>
      <c r="AC1914" s="1" t="s">
        <v>42</v>
      </c>
      <c r="AD1914" s="1" t="s">
        <v>43</v>
      </c>
    </row>
    <row r="1915" spans="1:30" x14ac:dyDescent="0.2">
      <c r="A1915" s="1" t="str">
        <f t="shared" si="58"/>
        <v>1164214322E5</v>
      </c>
      <c r="B1915" s="1" t="s">
        <v>451</v>
      </c>
      <c r="C1915" s="1" t="s">
        <v>29</v>
      </c>
      <c r="D1915" s="1" t="s">
        <v>30</v>
      </c>
      <c r="E1915" s="1" t="s">
        <v>401</v>
      </c>
      <c r="F1915" s="1" t="s">
        <v>8729</v>
      </c>
      <c r="G1915" s="1" t="s">
        <v>8730</v>
      </c>
      <c r="H1915" s="1" t="s">
        <v>1183</v>
      </c>
      <c r="I1915" s="1" t="s">
        <v>8731</v>
      </c>
      <c r="J1915" s="1" t="s">
        <v>8769</v>
      </c>
      <c r="K1915" s="1" t="s">
        <v>32</v>
      </c>
      <c r="L1915" s="1" t="s">
        <v>32</v>
      </c>
      <c r="M1915" s="1" t="s">
        <v>45</v>
      </c>
      <c r="N1915" s="1" t="s">
        <v>46</v>
      </c>
      <c r="O1915" s="1" t="s">
        <v>8770</v>
      </c>
      <c r="P1915" s="1" t="s">
        <v>8771</v>
      </c>
      <c r="Q1915" s="1" t="s">
        <v>4926</v>
      </c>
      <c r="R1915" s="1" t="s">
        <v>8772</v>
      </c>
      <c r="S1915" s="1" t="str">
        <f t="shared" si="59"/>
        <v>ALANIA PACOVILCA, ADRIANA</v>
      </c>
      <c r="T1915" s="1" t="s">
        <v>50</v>
      </c>
      <c r="U1915" s="1" t="s">
        <v>51</v>
      </c>
      <c r="V1915" s="1" t="s">
        <v>52</v>
      </c>
      <c r="W1915" s="1" t="s">
        <v>8773</v>
      </c>
      <c r="X1915" s="3">
        <v>23993</v>
      </c>
      <c r="Y1915" s="1" t="s">
        <v>8774</v>
      </c>
      <c r="AB1915" s="1" t="s">
        <v>41</v>
      </c>
      <c r="AC1915" s="1" t="s">
        <v>42</v>
      </c>
      <c r="AD1915" s="1" t="s">
        <v>43</v>
      </c>
    </row>
    <row r="1916" spans="1:30" x14ac:dyDescent="0.2">
      <c r="A1916" s="1" t="str">
        <f t="shared" si="58"/>
        <v>1164214312E6</v>
      </c>
      <c r="B1916" s="1" t="s">
        <v>451</v>
      </c>
      <c r="C1916" s="1" t="s">
        <v>29</v>
      </c>
      <c r="D1916" s="1" t="s">
        <v>30</v>
      </c>
      <c r="E1916" s="1" t="s">
        <v>401</v>
      </c>
      <c r="F1916" s="1" t="s">
        <v>8729</v>
      </c>
      <c r="G1916" s="1" t="s">
        <v>8730</v>
      </c>
      <c r="H1916" s="1" t="s">
        <v>1183</v>
      </c>
      <c r="I1916" s="1" t="s">
        <v>8731</v>
      </c>
      <c r="J1916" s="1" t="s">
        <v>8775</v>
      </c>
      <c r="K1916" s="1" t="s">
        <v>32</v>
      </c>
      <c r="L1916" s="1" t="s">
        <v>84</v>
      </c>
      <c r="M1916" s="1" t="s">
        <v>84</v>
      </c>
      <c r="N1916" s="1" t="s">
        <v>66</v>
      </c>
      <c r="O1916" s="1" t="s">
        <v>8776</v>
      </c>
      <c r="P1916" s="1" t="s">
        <v>8777</v>
      </c>
      <c r="Q1916" s="1" t="s">
        <v>726</v>
      </c>
      <c r="R1916" s="1" t="s">
        <v>559</v>
      </c>
      <c r="S1916" s="1" t="str">
        <f t="shared" si="59"/>
        <v>MOLLO QUIJO, EFRAIN</v>
      </c>
      <c r="T1916" s="1" t="s">
        <v>44</v>
      </c>
      <c r="U1916" s="1" t="s">
        <v>51</v>
      </c>
      <c r="V1916" s="1" t="s">
        <v>52</v>
      </c>
      <c r="W1916" s="1" t="s">
        <v>8778</v>
      </c>
      <c r="X1916" s="3">
        <v>30201</v>
      </c>
      <c r="Y1916" s="1" t="s">
        <v>8779</v>
      </c>
      <c r="Z1916" s="3">
        <v>42795</v>
      </c>
      <c r="AA1916" s="3">
        <v>43098</v>
      </c>
      <c r="AB1916" s="1" t="s">
        <v>324</v>
      </c>
      <c r="AC1916" s="1" t="s">
        <v>87</v>
      </c>
      <c r="AD1916" s="1" t="s">
        <v>43</v>
      </c>
    </row>
    <row r="1917" spans="1:30" x14ac:dyDescent="0.2">
      <c r="A1917" s="1" t="str">
        <f t="shared" si="58"/>
        <v>1164214312E6</v>
      </c>
      <c r="B1917" s="1" t="s">
        <v>451</v>
      </c>
      <c r="C1917" s="1" t="s">
        <v>29</v>
      </c>
      <c r="D1917" s="1" t="s">
        <v>30</v>
      </c>
      <c r="E1917" s="1" t="s">
        <v>401</v>
      </c>
      <c r="F1917" s="1" t="s">
        <v>8729</v>
      </c>
      <c r="G1917" s="1" t="s">
        <v>8730</v>
      </c>
      <c r="H1917" s="1" t="s">
        <v>1183</v>
      </c>
      <c r="I1917" s="1" t="s">
        <v>8731</v>
      </c>
      <c r="J1917" s="1" t="s">
        <v>8775</v>
      </c>
      <c r="K1917" s="1" t="s">
        <v>32</v>
      </c>
      <c r="L1917" s="1" t="s">
        <v>84</v>
      </c>
      <c r="M1917" s="1" t="s">
        <v>84</v>
      </c>
      <c r="N1917" s="1" t="s">
        <v>46</v>
      </c>
      <c r="O1917" s="1" t="s">
        <v>8780</v>
      </c>
      <c r="P1917" s="1" t="s">
        <v>82</v>
      </c>
      <c r="Q1917" s="1" t="s">
        <v>134</v>
      </c>
      <c r="R1917" s="1" t="s">
        <v>8781</v>
      </c>
      <c r="S1917" s="1" t="str">
        <f t="shared" si="59"/>
        <v>QUISPE FLORES, RENE PASCUAL</v>
      </c>
      <c r="T1917" s="1" t="s">
        <v>44</v>
      </c>
      <c r="U1917" s="1" t="s">
        <v>51</v>
      </c>
      <c r="V1917" s="1" t="s">
        <v>325</v>
      </c>
      <c r="W1917" s="1" t="s">
        <v>8782</v>
      </c>
      <c r="X1917" s="3">
        <v>26391</v>
      </c>
      <c r="Y1917" s="1" t="s">
        <v>8783</v>
      </c>
      <c r="Z1917" s="3">
        <v>42795</v>
      </c>
      <c r="AA1917" s="3">
        <v>43098</v>
      </c>
      <c r="AB1917" s="1" t="s">
        <v>41</v>
      </c>
      <c r="AC1917" s="1" t="s">
        <v>87</v>
      </c>
      <c r="AD1917" s="1" t="s">
        <v>43</v>
      </c>
    </row>
    <row r="1918" spans="1:30" x14ac:dyDescent="0.2">
      <c r="A1918" s="1" t="str">
        <f t="shared" si="58"/>
        <v>1164214312E7</v>
      </c>
      <c r="B1918" s="1" t="s">
        <v>451</v>
      </c>
      <c r="C1918" s="1" t="s">
        <v>29</v>
      </c>
      <c r="D1918" s="1" t="s">
        <v>30</v>
      </c>
      <c r="E1918" s="1" t="s">
        <v>401</v>
      </c>
      <c r="F1918" s="1" t="s">
        <v>8729</v>
      </c>
      <c r="G1918" s="1" t="s">
        <v>8730</v>
      </c>
      <c r="H1918" s="1" t="s">
        <v>1183</v>
      </c>
      <c r="I1918" s="1" t="s">
        <v>8731</v>
      </c>
      <c r="J1918" s="1" t="s">
        <v>8784</v>
      </c>
      <c r="K1918" s="1" t="s">
        <v>97</v>
      </c>
      <c r="L1918" s="1" t="s">
        <v>98</v>
      </c>
      <c r="M1918" s="1" t="s">
        <v>1419</v>
      </c>
      <c r="N1918" s="1" t="s">
        <v>46</v>
      </c>
      <c r="O1918" s="1" t="s">
        <v>8785</v>
      </c>
      <c r="P1918" s="1" t="s">
        <v>698</v>
      </c>
      <c r="Q1918" s="1" t="s">
        <v>1105</v>
      </c>
      <c r="R1918" s="1" t="s">
        <v>8786</v>
      </c>
      <c r="S1918" s="1" t="str">
        <f t="shared" si="59"/>
        <v>CCAMA GAMARRA, EDITH OLIVIA</v>
      </c>
      <c r="T1918" s="1" t="s">
        <v>101</v>
      </c>
      <c r="U1918" s="1" t="s">
        <v>39</v>
      </c>
      <c r="V1918" s="1" t="s">
        <v>52</v>
      </c>
      <c r="W1918" s="1" t="s">
        <v>8787</v>
      </c>
      <c r="X1918" s="3">
        <v>24674</v>
      </c>
      <c r="Y1918" s="1" t="s">
        <v>8788</v>
      </c>
      <c r="AB1918" s="1" t="s">
        <v>41</v>
      </c>
      <c r="AC1918" s="1" t="s">
        <v>102</v>
      </c>
      <c r="AD1918" s="1" t="s">
        <v>43</v>
      </c>
    </row>
    <row r="1919" spans="1:30" x14ac:dyDescent="0.2">
      <c r="A1919" s="1" t="str">
        <f t="shared" si="58"/>
        <v>1164214322E4</v>
      </c>
      <c r="B1919" s="1" t="s">
        <v>451</v>
      </c>
      <c r="C1919" s="1" t="s">
        <v>29</v>
      </c>
      <c r="D1919" s="1" t="s">
        <v>30</v>
      </c>
      <c r="E1919" s="1" t="s">
        <v>401</v>
      </c>
      <c r="F1919" s="1" t="s">
        <v>8729</v>
      </c>
      <c r="G1919" s="1" t="s">
        <v>8730</v>
      </c>
      <c r="H1919" s="1" t="s">
        <v>1183</v>
      </c>
      <c r="I1919" s="1" t="s">
        <v>8731</v>
      </c>
      <c r="J1919" s="1" t="s">
        <v>8789</v>
      </c>
      <c r="K1919" s="1" t="s">
        <v>97</v>
      </c>
      <c r="L1919" s="1" t="s">
        <v>98</v>
      </c>
      <c r="M1919" s="1" t="s">
        <v>99</v>
      </c>
      <c r="N1919" s="1" t="s">
        <v>46</v>
      </c>
      <c r="O1919" s="1" t="s">
        <v>1219</v>
      </c>
      <c r="P1919" s="1" t="s">
        <v>136</v>
      </c>
      <c r="Q1919" s="1" t="s">
        <v>140</v>
      </c>
      <c r="R1919" s="1" t="s">
        <v>903</v>
      </c>
      <c r="S1919" s="1" t="str">
        <f t="shared" si="59"/>
        <v>ZENTENO VELASQUEZ, LUIS</v>
      </c>
      <c r="T1919" s="1" t="s">
        <v>185</v>
      </c>
      <c r="U1919" s="1" t="s">
        <v>39</v>
      </c>
      <c r="V1919" s="1" t="s">
        <v>52</v>
      </c>
      <c r="W1919" s="1" t="s">
        <v>8790</v>
      </c>
      <c r="X1919" s="3">
        <v>19602</v>
      </c>
      <c r="Y1919" s="1" t="s">
        <v>8791</v>
      </c>
      <c r="AB1919" s="1" t="s">
        <v>41</v>
      </c>
      <c r="AC1919" s="1" t="s">
        <v>102</v>
      </c>
      <c r="AD1919" s="1" t="s">
        <v>43</v>
      </c>
    </row>
    <row r="1920" spans="1:30" x14ac:dyDescent="0.2">
      <c r="A1920" s="1" t="str">
        <f t="shared" si="58"/>
        <v>1167114432E0</v>
      </c>
      <c r="B1920" s="1" t="s">
        <v>458</v>
      </c>
      <c r="C1920" s="1" t="s">
        <v>29</v>
      </c>
      <c r="D1920" s="1" t="s">
        <v>30</v>
      </c>
      <c r="E1920" s="1" t="s">
        <v>252</v>
      </c>
      <c r="F1920" s="1" t="s">
        <v>8792</v>
      </c>
      <c r="G1920" s="1" t="s">
        <v>8793</v>
      </c>
      <c r="H1920" s="1" t="s">
        <v>1183</v>
      </c>
      <c r="I1920" s="1" t="s">
        <v>8794</v>
      </c>
      <c r="J1920" s="1" t="s">
        <v>8795</v>
      </c>
      <c r="K1920" s="1" t="s">
        <v>32</v>
      </c>
      <c r="L1920" s="1" t="s">
        <v>33</v>
      </c>
      <c r="M1920" s="1" t="s">
        <v>34</v>
      </c>
      <c r="N1920" s="1" t="s">
        <v>35</v>
      </c>
      <c r="O1920" s="1" t="s">
        <v>8796</v>
      </c>
      <c r="P1920" s="1" t="s">
        <v>82</v>
      </c>
      <c r="Q1920" s="1" t="s">
        <v>786</v>
      </c>
      <c r="R1920" s="1" t="s">
        <v>1157</v>
      </c>
      <c r="S1920" s="1" t="str">
        <f t="shared" si="59"/>
        <v>QUISPE VERA, JESUS</v>
      </c>
      <c r="T1920" s="1" t="s">
        <v>63</v>
      </c>
      <c r="U1920" s="1" t="s">
        <v>39</v>
      </c>
      <c r="V1920" s="1" t="s">
        <v>112</v>
      </c>
      <c r="W1920" s="1" t="s">
        <v>8797</v>
      </c>
      <c r="X1920" s="3">
        <v>23783</v>
      </c>
      <c r="Y1920" s="1" t="s">
        <v>8798</v>
      </c>
      <c r="Z1920" s="3">
        <v>42064</v>
      </c>
      <c r="AA1920" s="3">
        <v>43524</v>
      </c>
      <c r="AB1920" s="1" t="s">
        <v>41</v>
      </c>
      <c r="AC1920" s="1" t="s">
        <v>42</v>
      </c>
      <c r="AD1920" s="1" t="s">
        <v>43</v>
      </c>
    </row>
    <row r="1921" spans="1:30" x14ac:dyDescent="0.2">
      <c r="A1921" s="1" t="str">
        <f t="shared" si="58"/>
        <v>1167114442E9</v>
      </c>
      <c r="B1921" s="1" t="s">
        <v>458</v>
      </c>
      <c r="C1921" s="1" t="s">
        <v>29</v>
      </c>
      <c r="D1921" s="1" t="s">
        <v>30</v>
      </c>
      <c r="E1921" s="1" t="s">
        <v>252</v>
      </c>
      <c r="F1921" s="1" t="s">
        <v>8792</v>
      </c>
      <c r="G1921" s="1" t="s">
        <v>8793</v>
      </c>
      <c r="H1921" s="1" t="s">
        <v>1183</v>
      </c>
      <c r="I1921" s="1" t="s">
        <v>8794</v>
      </c>
      <c r="J1921" s="1" t="s">
        <v>8799</v>
      </c>
      <c r="K1921" s="1" t="s">
        <v>32</v>
      </c>
      <c r="L1921" s="1" t="s">
        <v>1326</v>
      </c>
      <c r="M1921" s="1" t="s">
        <v>1327</v>
      </c>
      <c r="N1921" s="1" t="s">
        <v>765</v>
      </c>
      <c r="O1921" s="1" t="s">
        <v>326</v>
      </c>
      <c r="P1921" s="1" t="s">
        <v>83</v>
      </c>
      <c r="Q1921" s="1" t="s">
        <v>835</v>
      </c>
      <c r="R1921" s="1" t="s">
        <v>999</v>
      </c>
      <c r="S1921" s="1" t="str">
        <f t="shared" si="59"/>
        <v>CONDORI RIOS, MARIA MERCEDES</v>
      </c>
      <c r="T1921" s="1" t="s">
        <v>55</v>
      </c>
      <c r="U1921" s="1" t="s">
        <v>39</v>
      </c>
      <c r="V1921" s="1" t="s">
        <v>52</v>
      </c>
      <c r="W1921" s="1" t="s">
        <v>8800</v>
      </c>
      <c r="X1921" s="3">
        <v>30191</v>
      </c>
      <c r="Y1921" s="1" t="s">
        <v>8801</v>
      </c>
      <c r="Z1921" s="3">
        <v>42795</v>
      </c>
      <c r="AA1921" s="3">
        <v>43100</v>
      </c>
      <c r="AB1921" s="1" t="s">
        <v>41</v>
      </c>
      <c r="AC1921" s="1" t="s">
        <v>42</v>
      </c>
      <c r="AD1921" s="1" t="s">
        <v>43</v>
      </c>
    </row>
    <row r="1922" spans="1:30" x14ac:dyDescent="0.2">
      <c r="A1922" s="1" t="str">
        <f t="shared" si="58"/>
        <v>1167114412E2</v>
      </c>
      <c r="B1922" s="1" t="s">
        <v>458</v>
      </c>
      <c r="C1922" s="1" t="s">
        <v>29</v>
      </c>
      <c r="D1922" s="1" t="s">
        <v>30</v>
      </c>
      <c r="E1922" s="1" t="s">
        <v>252</v>
      </c>
      <c r="F1922" s="1" t="s">
        <v>8792</v>
      </c>
      <c r="G1922" s="1" t="s">
        <v>8793</v>
      </c>
      <c r="H1922" s="1" t="s">
        <v>1183</v>
      </c>
      <c r="I1922" s="1" t="s">
        <v>8794</v>
      </c>
      <c r="J1922" s="1" t="s">
        <v>8802</v>
      </c>
      <c r="K1922" s="1" t="s">
        <v>32</v>
      </c>
      <c r="L1922" s="1" t="s">
        <v>32</v>
      </c>
      <c r="M1922" s="1" t="s">
        <v>3690</v>
      </c>
      <c r="N1922" s="1" t="s">
        <v>46</v>
      </c>
      <c r="O1922" s="1" t="s">
        <v>56</v>
      </c>
      <c r="P1922" s="1" t="s">
        <v>91</v>
      </c>
      <c r="Q1922" s="1" t="s">
        <v>382</v>
      </c>
      <c r="R1922" s="1" t="s">
        <v>8803</v>
      </c>
      <c r="S1922" s="1" t="str">
        <f t="shared" si="59"/>
        <v>ACHATA FERNANDEZ, ENCARNACION BETOHSABE</v>
      </c>
      <c r="T1922" s="1" t="s">
        <v>50</v>
      </c>
      <c r="U1922" s="1" t="s">
        <v>51</v>
      </c>
      <c r="V1922" s="1" t="s">
        <v>3691</v>
      </c>
      <c r="W1922" s="1" t="s">
        <v>8804</v>
      </c>
      <c r="X1922" s="3">
        <v>23095</v>
      </c>
      <c r="Y1922" s="1" t="s">
        <v>8805</v>
      </c>
      <c r="Z1922" s="3">
        <v>42795</v>
      </c>
      <c r="AA1922" s="3">
        <v>43100</v>
      </c>
      <c r="AB1922" s="1" t="s">
        <v>41</v>
      </c>
      <c r="AC1922" s="1" t="s">
        <v>42</v>
      </c>
      <c r="AD1922" s="1" t="s">
        <v>43</v>
      </c>
    </row>
    <row r="1923" spans="1:30" x14ac:dyDescent="0.2">
      <c r="A1923" s="1" t="str">
        <f t="shared" si="58"/>
        <v>1167114412E2</v>
      </c>
      <c r="B1923" s="1" t="s">
        <v>458</v>
      </c>
      <c r="C1923" s="1" t="s">
        <v>29</v>
      </c>
      <c r="D1923" s="1" t="s">
        <v>30</v>
      </c>
      <c r="E1923" s="1" t="s">
        <v>252</v>
      </c>
      <c r="F1923" s="1" t="s">
        <v>8792</v>
      </c>
      <c r="G1923" s="1" t="s">
        <v>8793</v>
      </c>
      <c r="H1923" s="1" t="s">
        <v>1183</v>
      </c>
      <c r="I1923" s="1" t="s">
        <v>8794</v>
      </c>
      <c r="J1923" s="1" t="s">
        <v>8802</v>
      </c>
      <c r="K1923" s="1" t="s">
        <v>32</v>
      </c>
      <c r="L1923" s="1" t="s">
        <v>32</v>
      </c>
      <c r="M1923" s="1" t="s">
        <v>45</v>
      </c>
      <c r="N1923" s="1" t="s">
        <v>66</v>
      </c>
      <c r="O1923" s="1" t="s">
        <v>8806</v>
      </c>
      <c r="P1923" s="1" t="s">
        <v>377</v>
      </c>
      <c r="Q1923" s="1" t="s">
        <v>82</v>
      </c>
      <c r="R1923" s="1" t="s">
        <v>8807</v>
      </c>
      <c r="S1923" s="1" t="str">
        <f t="shared" si="59"/>
        <v>HUARACHI QUISPE, EDGAR HERNAN</v>
      </c>
      <c r="T1923" s="1" t="s">
        <v>69</v>
      </c>
      <c r="U1923" s="1" t="s">
        <v>860</v>
      </c>
      <c r="V1923" s="1" t="s">
        <v>52</v>
      </c>
      <c r="W1923" s="1" t="s">
        <v>8808</v>
      </c>
      <c r="X1923" s="3">
        <v>28956</v>
      </c>
      <c r="Y1923" s="1" t="s">
        <v>8809</v>
      </c>
      <c r="Z1923" s="3">
        <v>42795</v>
      </c>
      <c r="AA1923" s="3">
        <v>43100</v>
      </c>
      <c r="AB1923" s="1" t="s">
        <v>324</v>
      </c>
      <c r="AC1923" s="1" t="s">
        <v>71</v>
      </c>
      <c r="AD1923" s="1" t="s">
        <v>43</v>
      </c>
    </row>
    <row r="1924" spans="1:30" x14ac:dyDescent="0.2">
      <c r="A1924" s="1" t="str">
        <f t="shared" ref="A1924:A1987" si="60">J1924</f>
        <v>1167114412E3</v>
      </c>
      <c r="B1924" s="1" t="s">
        <v>458</v>
      </c>
      <c r="C1924" s="1" t="s">
        <v>29</v>
      </c>
      <c r="D1924" s="1" t="s">
        <v>30</v>
      </c>
      <c r="E1924" s="1" t="s">
        <v>252</v>
      </c>
      <c r="F1924" s="1" t="s">
        <v>8792</v>
      </c>
      <c r="G1924" s="1" t="s">
        <v>8793</v>
      </c>
      <c r="H1924" s="1" t="s">
        <v>1183</v>
      </c>
      <c r="I1924" s="1" t="s">
        <v>8794</v>
      </c>
      <c r="J1924" s="1" t="s">
        <v>8810</v>
      </c>
      <c r="K1924" s="1" t="s">
        <v>32</v>
      </c>
      <c r="L1924" s="1" t="s">
        <v>32</v>
      </c>
      <c r="M1924" s="1" t="s">
        <v>45</v>
      </c>
      <c r="N1924" s="1" t="s">
        <v>46</v>
      </c>
      <c r="O1924" s="1" t="s">
        <v>8811</v>
      </c>
      <c r="P1924" s="1" t="s">
        <v>834</v>
      </c>
      <c r="Q1924" s="1" t="s">
        <v>160</v>
      </c>
      <c r="R1924" s="1" t="s">
        <v>689</v>
      </c>
      <c r="S1924" s="1" t="str">
        <f t="shared" ref="S1924:S1987" si="61">CONCATENATE(P1924," ",Q1924,", ",R1924)</f>
        <v>HILASACA PAUCARA, ADOLFO</v>
      </c>
      <c r="T1924" s="1" t="s">
        <v>50</v>
      </c>
      <c r="U1924" s="1" t="s">
        <v>51</v>
      </c>
      <c r="V1924" s="1" t="s">
        <v>52</v>
      </c>
      <c r="W1924" s="1" t="s">
        <v>8812</v>
      </c>
      <c r="X1924" s="3">
        <v>24220</v>
      </c>
      <c r="Y1924" s="1" t="s">
        <v>8813</v>
      </c>
      <c r="AB1924" s="1" t="s">
        <v>41</v>
      </c>
      <c r="AC1924" s="1" t="s">
        <v>42</v>
      </c>
      <c r="AD1924" s="1" t="s">
        <v>43</v>
      </c>
    </row>
    <row r="1925" spans="1:30" x14ac:dyDescent="0.2">
      <c r="A1925" s="1" t="str">
        <f t="shared" si="60"/>
        <v>1167114412E5</v>
      </c>
      <c r="B1925" s="1" t="s">
        <v>458</v>
      </c>
      <c r="C1925" s="1" t="s">
        <v>29</v>
      </c>
      <c r="D1925" s="1" t="s">
        <v>30</v>
      </c>
      <c r="E1925" s="1" t="s">
        <v>252</v>
      </c>
      <c r="F1925" s="1" t="s">
        <v>8792</v>
      </c>
      <c r="G1925" s="1" t="s">
        <v>8793</v>
      </c>
      <c r="H1925" s="1" t="s">
        <v>1183</v>
      </c>
      <c r="I1925" s="1" t="s">
        <v>8794</v>
      </c>
      <c r="J1925" s="1" t="s">
        <v>8814</v>
      </c>
      <c r="K1925" s="1" t="s">
        <v>32</v>
      </c>
      <c r="L1925" s="1" t="s">
        <v>32</v>
      </c>
      <c r="M1925" s="1" t="s">
        <v>45</v>
      </c>
      <c r="N1925" s="1" t="s">
        <v>46</v>
      </c>
      <c r="O1925" s="1" t="s">
        <v>8815</v>
      </c>
      <c r="P1925" s="1" t="s">
        <v>7676</v>
      </c>
      <c r="Q1925" s="1" t="s">
        <v>280</v>
      </c>
      <c r="R1925" s="1" t="s">
        <v>8816</v>
      </c>
      <c r="S1925" s="1" t="str">
        <f t="shared" si="61"/>
        <v>CALLI CHATA, PERCY LENIN</v>
      </c>
      <c r="T1925" s="1" t="s">
        <v>50</v>
      </c>
      <c r="U1925" s="1" t="s">
        <v>51</v>
      </c>
      <c r="V1925" s="1" t="s">
        <v>52</v>
      </c>
      <c r="W1925" s="1" t="s">
        <v>8817</v>
      </c>
      <c r="X1925" s="3">
        <v>26630</v>
      </c>
      <c r="Y1925" s="1" t="s">
        <v>8818</v>
      </c>
      <c r="AB1925" s="1" t="s">
        <v>41</v>
      </c>
      <c r="AC1925" s="1" t="s">
        <v>42</v>
      </c>
      <c r="AD1925" s="1" t="s">
        <v>43</v>
      </c>
    </row>
    <row r="1926" spans="1:30" x14ac:dyDescent="0.2">
      <c r="A1926" s="1" t="str">
        <f t="shared" si="60"/>
        <v>1167114412E7</v>
      </c>
      <c r="B1926" s="1" t="s">
        <v>458</v>
      </c>
      <c r="C1926" s="1" t="s">
        <v>29</v>
      </c>
      <c r="D1926" s="1" t="s">
        <v>30</v>
      </c>
      <c r="E1926" s="1" t="s">
        <v>252</v>
      </c>
      <c r="F1926" s="1" t="s">
        <v>8792</v>
      </c>
      <c r="G1926" s="1" t="s">
        <v>8793</v>
      </c>
      <c r="H1926" s="1" t="s">
        <v>1183</v>
      </c>
      <c r="I1926" s="1" t="s">
        <v>8794</v>
      </c>
      <c r="J1926" s="1" t="s">
        <v>8819</v>
      </c>
      <c r="K1926" s="1" t="s">
        <v>32</v>
      </c>
      <c r="L1926" s="1" t="s">
        <v>32</v>
      </c>
      <c r="M1926" s="1" t="s">
        <v>45</v>
      </c>
      <c r="N1926" s="1" t="s">
        <v>46</v>
      </c>
      <c r="O1926" s="1" t="s">
        <v>56</v>
      </c>
      <c r="P1926" s="1" t="s">
        <v>148</v>
      </c>
      <c r="Q1926" s="1" t="s">
        <v>1126</v>
      </c>
      <c r="R1926" s="1" t="s">
        <v>8820</v>
      </c>
      <c r="S1926" s="1" t="str">
        <f t="shared" si="61"/>
        <v>AQUISE ZAIRA, VALERIO ETERIO</v>
      </c>
      <c r="T1926" s="1" t="s">
        <v>55</v>
      </c>
      <c r="U1926" s="1" t="s">
        <v>51</v>
      </c>
      <c r="V1926" s="1" t="s">
        <v>52</v>
      </c>
      <c r="W1926" s="1" t="s">
        <v>8821</v>
      </c>
      <c r="X1926" s="3">
        <v>19524</v>
      </c>
      <c r="Y1926" s="1" t="s">
        <v>8822</v>
      </c>
      <c r="AB1926" s="1" t="s">
        <v>41</v>
      </c>
      <c r="AC1926" s="1" t="s">
        <v>42</v>
      </c>
      <c r="AD1926" s="1" t="s">
        <v>43</v>
      </c>
    </row>
    <row r="1927" spans="1:30" x14ac:dyDescent="0.2">
      <c r="A1927" s="1" t="str">
        <f t="shared" si="60"/>
        <v>1167114412E8</v>
      </c>
      <c r="B1927" s="1" t="s">
        <v>458</v>
      </c>
      <c r="C1927" s="1" t="s">
        <v>29</v>
      </c>
      <c r="D1927" s="1" t="s">
        <v>30</v>
      </c>
      <c r="E1927" s="1" t="s">
        <v>252</v>
      </c>
      <c r="F1927" s="1" t="s">
        <v>8792</v>
      </c>
      <c r="G1927" s="1" t="s">
        <v>8793</v>
      </c>
      <c r="H1927" s="1" t="s">
        <v>1183</v>
      </c>
      <c r="I1927" s="1" t="s">
        <v>8794</v>
      </c>
      <c r="J1927" s="1" t="s">
        <v>8823</v>
      </c>
      <c r="K1927" s="1" t="s">
        <v>32</v>
      </c>
      <c r="L1927" s="1" t="s">
        <v>32</v>
      </c>
      <c r="M1927" s="1" t="s">
        <v>45</v>
      </c>
      <c r="N1927" s="1" t="s">
        <v>46</v>
      </c>
      <c r="O1927" s="1" t="s">
        <v>56</v>
      </c>
      <c r="P1927" s="1" t="s">
        <v>8824</v>
      </c>
      <c r="Q1927" s="1" t="s">
        <v>233</v>
      </c>
      <c r="R1927" s="1" t="s">
        <v>8825</v>
      </c>
      <c r="S1927" s="1" t="str">
        <f t="shared" si="61"/>
        <v>BONIFAS CASTILLO, MAGGE OTILIA</v>
      </c>
      <c r="T1927" s="1" t="s">
        <v>69</v>
      </c>
      <c r="U1927" s="1" t="s">
        <v>51</v>
      </c>
      <c r="V1927" s="1" t="s">
        <v>52</v>
      </c>
      <c r="W1927" s="1" t="s">
        <v>8826</v>
      </c>
      <c r="X1927" s="3">
        <v>23724</v>
      </c>
      <c r="Y1927" s="1" t="s">
        <v>8827</v>
      </c>
      <c r="AB1927" s="1" t="s">
        <v>41</v>
      </c>
      <c r="AC1927" s="1" t="s">
        <v>42</v>
      </c>
      <c r="AD1927" s="1" t="s">
        <v>43</v>
      </c>
    </row>
    <row r="1928" spans="1:30" x14ac:dyDescent="0.2">
      <c r="A1928" s="1" t="str">
        <f t="shared" si="60"/>
        <v>1167114412E9</v>
      </c>
      <c r="B1928" s="1" t="s">
        <v>458</v>
      </c>
      <c r="C1928" s="1" t="s">
        <v>29</v>
      </c>
      <c r="D1928" s="1" t="s">
        <v>30</v>
      </c>
      <c r="E1928" s="1" t="s">
        <v>252</v>
      </c>
      <c r="F1928" s="1" t="s">
        <v>8792</v>
      </c>
      <c r="G1928" s="1" t="s">
        <v>8793</v>
      </c>
      <c r="H1928" s="1" t="s">
        <v>1183</v>
      </c>
      <c r="I1928" s="1" t="s">
        <v>8794</v>
      </c>
      <c r="J1928" s="1" t="s">
        <v>8828</v>
      </c>
      <c r="K1928" s="1" t="s">
        <v>32</v>
      </c>
      <c r="L1928" s="1" t="s">
        <v>32</v>
      </c>
      <c r="M1928" s="1" t="s">
        <v>45</v>
      </c>
      <c r="N1928" s="1" t="s">
        <v>46</v>
      </c>
      <c r="O1928" s="1" t="s">
        <v>56</v>
      </c>
      <c r="P1928" s="1" t="s">
        <v>2234</v>
      </c>
      <c r="Q1928" s="1" t="s">
        <v>134</v>
      </c>
      <c r="R1928" s="1" t="s">
        <v>8829</v>
      </c>
      <c r="S1928" s="1" t="str">
        <f t="shared" si="61"/>
        <v>CALLATA FLORES, PABLO POLICARPIO</v>
      </c>
      <c r="T1928" s="1" t="s">
        <v>50</v>
      </c>
      <c r="U1928" s="1" t="s">
        <v>51</v>
      </c>
      <c r="V1928" s="1" t="s">
        <v>52</v>
      </c>
      <c r="W1928" s="1" t="s">
        <v>8830</v>
      </c>
      <c r="X1928" s="3">
        <v>19749</v>
      </c>
      <c r="Y1928" s="1" t="s">
        <v>8831</v>
      </c>
      <c r="AB1928" s="1" t="s">
        <v>41</v>
      </c>
      <c r="AC1928" s="1" t="s">
        <v>42</v>
      </c>
      <c r="AD1928" s="1" t="s">
        <v>43</v>
      </c>
    </row>
    <row r="1929" spans="1:30" x14ac:dyDescent="0.2">
      <c r="A1929" s="1" t="str">
        <f t="shared" si="60"/>
        <v>1167114422E2</v>
      </c>
      <c r="B1929" s="1" t="s">
        <v>458</v>
      </c>
      <c r="C1929" s="1" t="s">
        <v>29</v>
      </c>
      <c r="D1929" s="1" t="s">
        <v>30</v>
      </c>
      <c r="E1929" s="1" t="s">
        <v>252</v>
      </c>
      <c r="F1929" s="1" t="s">
        <v>8792</v>
      </c>
      <c r="G1929" s="1" t="s">
        <v>8793</v>
      </c>
      <c r="H1929" s="1" t="s">
        <v>1183</v>
      </c>
      <c r="I1929" s="1" t="s">
        <v>8794</v>
      </c>
      <c r="J1929" s="1" t="s">
        <v>8832</v>
      </c>
      <c r="K1929" s="1" t="s">
        <v>32</v>
      </c>
      <c r="L1929" s="1" t="s">
        <v>32</v>
      </c>
      <c r="M1929" s="1" t="s">
        <v>45</v>
      </c>
      <c r="N1929" s="1" t="s">
        <v>46</v>
      </c>
      <c r="O1929" s="1" t="s">
        <v>8833</v>
      </c>
      <c r="P1929" s="1" t="s">
        <v>188</v>
      </c>
      <c r="Q1929" s="1" t="s">
        <v>82</v>
      </c>
      <c r="R1929" s="1" t="s">
        <v>116</v>
      </c>
      <c r="S1929" s="1" t="str">
        <f t="shared" si="61"/>
        <v>TITO QUISPE, CARMEN</v>
      </c>
      <c r="T1929" s="1" t="s">
        <v>50</v>
      </c>
      <c r="U1929" s="1" t="s">
        <v>51</v>
      </c>
      <c r="V1929" s="1" t="s">
        <v>52</v>
      </c>
      <c r="W1929" s="1" t="s">
        <v>8834</v>
      </c>
      <c r="X1929" s="3">
        <v>28422</v>
      </c>
      <c r="Y1929" s="1" t="s">
        <v>8835</v>
      </c>
      <c r="Z1929" s="3">
        <v>42430</v>
      </c>
      <c r="AB1929" s="1" t="s">
        <v>41</v>
      </c>
      <c r="AC1929" s="1" t="s">
        <v>42</v>
      </c>
      <c r="AD1929" s="1" t="s">
        <v>43</v>
      </c>
    </row>
    <row r="1930" spans="1:30" x14ac:dyDescent="0.2">
      <c r="A1930" s="1" t="str">
        <f t="shared" si="60"/>
        <v>1167114422E3</v>
      </c>
      <c r="B1930" s="1" t="s">
        <v>458</v>
      </c>
      <c r="C1930" s="1" t="s">
        <v>29</v>
      </c>
      <c r="D1930" s="1" t="s">
        <v>30</v>
      </c>
      <c r="E1930" s="1" t="s">
        <v>252</v>
      </c>
      <c r="F1930" s="1" t="s">
        <v>8792</v>
      </c>
      <c r="G1930" s="1" t="s">
        <v>8793</v>
      </c>
      <c r="H1930" s="1" t="s">
        <v>1183</v>
      </c>
      <c r="I1930" s="1" t="s">
        <v>8794</v>
      </c>
      <c r="J1930" s="1" t="s">
        <v>8836</v>
      </c>
      <c r="K1930" s="1" t="s">
        <v>32</v>
      </c>
      <c r="L1930" s="1" t="s">
        <v>32</v>
      </c>
      <c r="M1930" s="1" t="s">
        <v>45</v>
      </c>
      <c r="N1930" s="1" t="s">
        <v>46</v>
      </c>
      <c r="O1930" s="1" t="s">
        <v>56</v>
      </c>
      <c r="P1930" s="1" t="s">
        <v>104</v>
      </c>
      <c r="Q1930" s="1" t="s">
        <v>529</v>
      </c>
      <c r="R1930" s="1" t="s">
        <v>8837</v>
      </c>
      <c r="S1930" s="1" t="str">
        <f t="shared" si="61"/>
        <v>CHARAJA DEZA, LILIA HELENA</v>
      </c>
      <c r="T1930" s="1" t="s">
        <v>55</v>
      </c>
      <c r="U1930" s="1" t="s">
        <v>51</v>
      </c>
      <c r="V1930" s="1" t="s">
        <v>52</v>
      </c>
      <c r="W1930" s="1" t="s">
        <v>8838</v>
      </c>
      <c r="X1930" s="3">
        <v>24780</v>
      </c>
      <c r="Y1930" s="1" t="s">
        <v>8839</v>
      </c>
      <c r="AB1930" s="1" t="s">
        <v>41</v>
      </c>
      <c r="AC1930" s="1" t="s">
        <v>42</v>
      </c>
      <c r="AD1930" s="1" t="s">
        <v>43</v>
      </c>
    </row>
    <row r="1931" spans="1:30" x14ac:dyDescent="0.2">
      <c r="A1931" s="1" t="str">
        <f t="shared" si="60"/>
        <v>1167114422E4</v>
      </c>
      <c r="B1931" s="1" t="s">
        <v>458</v>
      </c>
      <c r="C1931" s="1" t="s">
        <v>29</v>
      </c>
      <c r="D1931" s="1" t="s">
        <v>30</v>
      </c>
      <c r="E1931" s="1" t="s">
        <v>252</v>
      </c>
      <c r="F1931" s="1" t="s">
        <v>8792</v>
      </c>
      <c r="G1931" s="1" t="s">
        <v>8793</v>
      </c>
      <c r="H1931" s="1" t="s">
        <v>1183</v>
      </c>
      <c r="I1931" s="1" t="s">
        <v>8794</v>
      </c>
      <c r="J1931" s="1" t="s">
        <v>8840</v>
      </c>
      <c r="K1931" s="1" t="s">
        <v>32</v>
      </c>
      <c r="L1931" s="1" t="s">
        <v>32</v>
      </c>
      <c r="M1931" s="1" t="s">
        <v>45</v>
      </c>
      <c r="N1931" s="1" t="s">
        <v>46</v>
      </c>
      <c r="O1931" s="1" t="s">
        <v>56</v>
      </c>
      <c r="P1931" s="1" t="s">
        <v>73</v>
      </c>
      <c r="Q1931" s="1" t="s">
        <v>338</v>
      </c>
      <c r="R1931" s="1" t="s">
        <v>966</v>
      </c>
      <c r="S1931" s="1" t="str">
        <f t="shared" si="61"/>
        <v>CHOQUE BORDA, HONORATO</v>
      </c>
      <c r="T1931" s="1" t="s">
        <v>69</v>
      </c>
      <c r="U1931" s="1" t="s">
        <v>51</v>
      </c>
      <c r="V1931" s="1" t="s">
        <v>52</v>
      </c>
      <c r="W1931" s="1" t="s">
        <v>8841</v>
      </c>
      <c r="X1931" s="3">
        <v>21906</v>
      </c>
      <c r="Y1931" s="1" t="s">
        <v>8842</v>
      </c>
      <c r="AB1931" s="1" t="s">
        <v>41</v>
      </c>
      <c r="AC1931" s="1" t="s">
        <v>42</v>
      </c>
      <c r="AD1931" s="1" t="s">
        <v>43</v>
      </c>
    </row>
    <row r="1932" spans="1:30" x14ac:dyDescent="0.2">
      <c r="A1932" s="1" t="str">
        <f t="shared" si="60"/>
        <v>1167114422E5</v>
      </c>
      <c r="B1932" s="1" t="s">
        <v>458</v>
      </c>
      <c r="C1932" s="1" t="s">
        <v>29</v>
      </c>
      <c r="D1932" s="1" t="s">
        <v>30</v>
      </c>
      <c r="E1932" s="1" t="s">
        <v>252</v>
      </c>
      <c r="F1932" s="1" t="s">
        <v>8792</v>
      </c>
      <c r="G1932" s="1" t="s">
        <v>8793</v>
      </c>
      <c r="H1932" s="1" t="s">
        <v>1183</v>
      </c>
      <c r="I1932" s="1" t="s">
        <v>8794</v>
      </c>
      <c r="J1932" s="1" t="s">
        <v>8843</v>
      </c>
      <c r="K1932" s="1" t="s">
        <v>32</v>
      </c>
      <c r="L1932" s="1" t="s">
        <v>32</v>
      </c>
      <c r="M1932" s="1" t="s">
        <v>45</v>
      </c>
      <c r="N1932" s="1" t="s">
        <v>66</v>
      </c>
      <c r="O1932" s="1" t="s">
        <v>8844</v>
      </c>
      <c r="P1932" s="1" t="s">
        <v>8483</v>
      </c>
      <c r="Q1932" s="1" t="s">
        <v>506</v>
      </c>
      <c r="R1932" s="1" t="s">
        <v>235</v>
      </c>
      <c r="S1932" s="1" t="str">
        <f t="shared" si="61"/>
        <v>AROQUIPA DURAN, YOLANDA</v>
      </c>
      <c r="T1932" s="1" t="s">
        <v>69</v>
      </c>
      <c r="U1932" s="1" t="s">
        <v>860</v>
      </c>
      <c r="V1932" s="1" t="s">
        <v>52</v>
      </c>
      <c r="W1932" s="1" t="s">
        <v>8845</v>
      </c>
      <c r="X1932" s="3">
        <v>28939</v>
      </c>
      <c r="Y1932" s="1" t="s">
        <v>8846</v>
      </c>
      <c r="Z1932" s="3">
        <v>42795</v>
      </c>
      <c r="AA1932" s="3">
        <v>43100</v>
      </c>
      <c r="AB1932" s="1" t="s">
        <v>324</v>
      </c>
      <c r="AC1932" s="1" t="s">
        <v>71</v>
      </c>
      <c r="AD1932" s="1" t="s">
        <v>43</v>
      </c>
    </row>
    <row r="1933" spans="1:30" x14ac:dyDescent="0.2">
      <c r="A1933" s="1" t="str">
        <f t="shared" si="60"/>
        <v>1167114422E5</v>
      </c>
      <c r="B1933" s="1" t="s">
        <v>458</v>
      </c>
      <c r="C1933" s="1" t="s">
        <v>29</v>
      </c>
      <c r="D1933" s="1" t="s">
        <v>30</v>
      </c>
      <c r="E1933" s="1" t="s">
        <v>252</v>
      </c>
      <c r="F1933" s="1" t="s">
        <v>8792</v>
      </c>
      <c r="G1933" s="1" t="s">
        <v>8793</v>
      </c>
      <c r="H1933" s="1" t="s">
        <v>1183</v>
      </c>
      <c r="I1933" s="1" t="s">
        <v>8794</v>
      </c>
      <c r="J1933" s="1" t="s">
        <v>8843</v>
      </c>
      <c r="K1933" s="1" t="s">
        <v>32</v>
      </c>
      <c r="L1933" s="1" t="s">
        <v>32</v>
      </c>
      <c r="M1933" s="1" t="s">
        <v>3878</v>
      </c>
      <c r="N1933" s="1" t="s">
        <v>46</v>
      </c>
      <c r="O1933" s="1" t="s">
        <v>56</v>
      </c>
      <c r="P1933" s="1" t="s">
        <v>168</v>
      </c>
      <c r="Q1933" s="1" t="s">
        <v>215</v>
      </c>
      <c r="R1933" s="1" t="s">
        <v>8847</v>
      </c>
      <c r="S1933" s="1" t="str">
        <f t="shared" si="61"/>
        <v>CHURA TARQUI, SABAS</v>
      </c>
      <c r="T1933" s="1" t="s">
        <v>50</v>
      </c>
      <c r="U1933" s="1" t="s">
        <v>51</v>
      </c>
      <c r="V1933" s="1" t="s">
        <v>3881</v>
      </c>
      <c r="W1933" s="1" t="s">
        <v>8848</v>
      </c>
      <c r="X1933" s="3">
        <v>24813</v>
      </c>
      <c r="Y1933" s="1" t="s">
        <v>8849</v>
      </c>
      <c r="Z1933" s="3">
        <v>42795</v>
      </c>
      <c r="AA1933" s="3">
        <v>43100</v>
      </c>
      <c r="AB1933" s="1" t="s">
        <v>41</v>
      </c>
      <c r="AC1933" s="1" t="s">
        <v>42</v>
      </c>
      <c r="AD1933" s="1" t="s">
        <v>43</v>
      </c>
    </row>
    <row r="1934" spans="1:30" x14ac:dyDescent="0.2">
      <c r="A1934" s="1" t="str">
        <f t="shared" si="60"/>
        <v>1167114422E6</v>
      </c>
      <c r="B1934" s="1" t="s">
        <v>458</v>
      </c>
      <c r="C1934" s="1" t="s">
        <v>29</v>
      </c>
      <c r="D1934" s="1" t="s">
        <v>30</v>
      </c>
      <c r="E1934" s="1" t="s">
        <v>252</v>
      </c>
      <c r="F1934" s="1" t="s">
        <v>8792</v>
      </c>
      <c r="G1934" s="1" t="s">
        <v>8793</v>
      </c>
      <c r="H1934" s="1" t="s">
        <v>1183</v>
      </c>
      <c r="I1934" s="1" t="s">
        <v>8794</v>
      </c>
      <c r="J1934" s="1" t="s">
        <v>8850</v>
      </c>
      <c r="K1934" s="1" t="s">
        <v>32</v>
      </c>
      <c r="L1934" s="1" t="s">
        <v>32</v>
      </c>
      <c r="M1934" s="1" t="s">
        <v>45</v>
      </c>
      <c r="N1934" s="1" t="s">
        <v>46</v>
      </c>
      <c r="O1934" s="1" t="s">
        <v>56</v>
      </c>
      <c r="P1934" s="1" t="s">
        <v>83</v>
      </c>
      <c r="Q1934" s="1" t="s">
        <v>8851</v>
      </c>
      <c r="R1934" s="1" t="s">
        <v>319</v>
      </c>
      <c r="S1934" s="1" t="str">
        <f t="shared" si="61"/>
        <v>CONDORI ANCHAPURI, CELIA</v>
      </c>
      <c r="T1934" s="1" t="s">
        <v>50</v>
      </c>
      <c r="U1934" s="1" t="s">
        <v>51</v>
      </c>
      <c r="V1934" s="1" t="s">
        <v>52</v>
      </c>
      <c r="W1934" s="1" t="s">
        <v>8852</v>
      </c>
      <c r="X1934" s="3">
        <v>24826</v>
      </c>
      <c r="Y1934" s="1" t="s">
        <v>8853</v>
      </c>
      <c r="AB1934" s="1" t="s">
        <v>41</v>
      </c>
      <c r="AC1934" s="1" t="s">
        <v>42</v>
      </c>
      <c r="AD1934" s="1" t="s">
        <v>43</v>
      </c>
    </row>
    <row r="1935" spans="1:30" x14ac:dyDescent="0.2">
      <c r="A1935" s="1" t="str">
        <f t="shared" si="60"/>
        <v>1167114422E7</v>
      </c>
      <c r="B1935" s="1" t="s">
        <v>458</v>
      </c>
      <c r="C1935" s="1" t="s">
        <v>29</v>
      </c>
      <c r="D1935" s="1" t="s">
        <v>30</v>
      </c>
      <c r="E1935" s="1" t="s">
        <v>252</v>
      </c>
      <c r="F1935" s="1" t="s">
        <v>8792</v>
      </c>
      <c r="G1935" s="1" t="s">
        <v>8793</v>
      </c>
      <c r="H1935" s="1" t="s">
        <v>1183</v>
      </c>
      <c r="I1935" s="1" t="s">
        <v>8794</v>
      </c>
      <c r="J1935" s="1" t="s">
        <v>8854</v>
      </c>
      <c r="K1935" s="1" t="s">
        <v>32</v>
      </c>
      <c r="L1935" s="1" t="s">
        <v>32</v>
      </c>
      <c r="M1935" s="1" t="s">
        <v>45</v>
      </c>
      <c r="N1935" s="1" t="s">
        <v>66</v>
      </c>
      <c r="O1935" s="1" t="s">
        <v>8855</v>
      </c>
      <c r="P1935" s="1" t="s">
        <v>704</v>
      </c>
      <c r="Q1935" s="1" t="s">
        <v>630</v>
      </c>
      <c r="R1935" s="1" t="s">
        <v>8856</v>
      </c>
      <c r="S1935" s="1" t="str">
        <f t="shared" si="61"/>
        <v>ALCOS LIMACHE, NEDIA</v>
      </c>
      <c r="T1935" s="1" t="s">
        <v>69</v>
      </c>
      <c r="U1935" s="1" t="s">
        <v>51</v>
      </c>
      <c r="V1935" s="1" t="s">
        <v>52</v>
      </c>
      <c r="W1935" s="1" t="s">
        <v>8857</v>
      </c>
      <c r="X1935" s="3">
        <v>29443</v>
      </c>
      <c r="Y1935" s="1" t="s">
        <v>8858</v>
      </c>
      <c r="Z1935" s="3">
        <v>42795</v>
      </c>
      <c r="AA1935" s="3">
        <v>43100</v>
      </c>
      <c r="AB1935" s="1" t="s">
        <v>324</v>
      </c>
      <c r="AC1935" s="1" t="s">
        <v>71</v>
      </c>
      <c r="AD1935" s="1" t="s">
        <v>43</v>
      </c>
    </row>
    <row r="1936" spans="1:30" x14ac:dyDescent="0.2">
      <c r="A1936" s="1" t="str">
        <f t="shared" si="60"/>
        <v>1167114422E7</v>
      </c>
      <c r="B1936" s="1" t="s">
        <v>458</v>
      </c>
      <c r="C1936" s="1" t="s">
        <v>29</v>
      </c>
      <c r="D1936" s="1" t="s">
        <v>30</v>
      </c>
      <c r="E1936" s="1" t="s">
        <v>252</v>
      </c>
      <c r="F1936" s="1" t="s">
        <v>8792</v>
      </c>
      <c r="G1936" s="1" t="s">
        <v>8793</v>
      </c>
      <c r="H1936" s="1" t="s">
        <v>1183</v>
      </c>
      <c r="I1936" s="1" t="s">
        <v>8794</v>
      </c>
      <c r="J1936" s="1" t="s">
        <v>8854</v>
      </c>
      <c r="K1936" s="1" t="s">
        <v>32</v>
      </c>
      <c r="L1936" s="1" t="s">
        <v>32</v>
      </c>
      <c r="M1936" s="1" t="s">
        <v>45</v>
      </c>
      <c r="N1936" s="1" t="s">
        <v>46</v>
      </c>
      <c r="O1936" s="1" t="s">
        <v>8859</v>
      </c>
      <c r="P1936" s="1" t="s">
        <v>83</v>
      </c>
      <c r="Q1936" s="1" t="s">
        <v>835</v>
      </c>
      <c r="R1936" s="1" t="s">
        <v>999</v>
      </c>
      <c r="S1936" s="1" t="str">
        <f t="shared" si="61"/>
        <v>CONDORI RIOS, MARIA MERCEDES</v>
      </c>
      <c r="T1936" s="1" t="s">
        <v>55</v>
      </c>
      <c r="U1936" s="1" t="s">
        <v>51</v>
      </c>
      <c r="V1936" s="1" t="s">
        <v>891</v>
      </c>
      <c r="W1936" s="1" t="s">
        <v>8800</v>
      </c>
      <c r="X1936" s="3">
        <v>30191</v>
      </c>
      <c r="Y1936" s="1" t="s">
        <v>8801</v>
      </c>
      <c r="Z1936" s="3">
        <v>42795</v>
      </c>
      <c r="AA1936" s="3">
        <v>43100</v>
      </c>
      <c r="AB1936" s="1" t="s">
        <v>41</v>
      </c>
      <c r="AC1936" s="1" t="s">
        <v>42</v>
      </c>
      <c r="AD1936" s="1" t="s">
        <v>43</v>
      </c>
    </row>
    <row r="1937" spans="1:30" x14ac:dyDescent="0.2">
      <c r="A1937" s="1" t="str">
        <f t="shared" si="60"/>
        <v>1167114422E8</v>
      </c>
      <c r="B1937" s="1" t="s">
        <v>458</v>
      </c>
      <c r="C1937" s="1" t="s">
        <v>29</v>
      </c>
      <c r="D1937" s="1" t="s">
        <v>30</v>
      </c>
      <c r="E1937" s="1" t="s">
        <v>252</v>
      </c>
      <c r="F1937" s="1" t="s">
        <v>8792</v>
      </c>
      <c r="G1937" s="1" t="s">
        <v>8793</v>
      </c>
      <c r="H1937" s="1" t="s">
        <v>1183</v>
      </c>
      <c r="I1937" s="1" t="s">
        <v>8794</v>
      </c>
      <c r="J1937" s="1" t="s">
        <v>8860</v>
      </c>
      <c r="K1937" s="1" t="s">
        <v>32</v>
      </c>
      <c r="L1937" s="1" t="s">
        <v>32</v>
      </c>
      <c r="M1937" s="1" t="s">
        <v>45</v>
      </c>
      <c r="N1937" s="1" t="s">
        <v>66</v>
      </c>
      <c r="O1937" s="1" t="s">
        <v>8861</v>
      </c>
      <c r="P1937" s="1" t="s">
        <v>90</v>
      </c>
      <c r="Q1937" s="1" t="s">
        <v>141</v>
      </c>
      <c r="R1937" s="1" t="s">
        <v>8862</v>
      </c>
      <c r="S1937" s="1" t="str">
        <f t="shared" si="61"/>
        <v>ALEMAN CRUZ, FELICITAS MARINA</v>
      </c>
      <c r="T1937" s="1" t="s">
        <v>69</v>
      </c>
      <c r="U1937" s="1" t="s">
        <v>51</v>
      </c>
      <c r="V1937" s="1" t="s">
        <v>52</v>
      </c>
      <c r="W1937" s="1" t="s">
        <v>8863</v>
      </c>
      <c r="X1937" s="3">
        <v>27826</v>
      </c>
      <c r="Y1937" s="1" t="s">
        <v>8864</v>
      </c>
      <c r="Z1937" s="3">
        <v>42795</v>
      </c>
      <c r="AA1937" s="3">
        <v>43100</v>
      </c>
      <c r="AB1937" s="1" t="s">
        <v>41</v>
      </c>
      <c r="AC1937" s="1" t="s">
        <v>71</v>
      </c>
      <c r="AD1937" s="1" t="s">
        <v>43</v>
      </c>
    </row>
    <row r="1938" spans="1:30" x14ac:dyDescent="0.2">
      <c r="A1938" s="1" t="str">
        <f t="shared" si="60"/>
        <v>1167114422E9</v>
      </c>
      <c r="B1938" s="1" t="s">
        <v>458</v>
      </c>
      <c r="C1938" s="1" t="s">
        <v>29</v>
      </c>
      <c r="D1938" s="1" t="s">
        <v>30</v>
      </c>
      <c r="E1938" s="1" t="s">
        <v>252</v>
      </c>
      <c r="F1938" s="1" t="s">
        <v>8792</v>
      </c>
      <c r="G1938" s="1" t="s">
        <v>8793</v>
      </c>
      <c r="H1938" s="1" t="s">
        <v>1183</v>
      </c>
      <c r="I1938" s="1" t="s">
        <v>8794</v>
      </c>
      <c r="J1938" s="1" t="s">
        <v>8865</v>
      </c>
      <c r="K1938" s="1" t="s">
        <v>32</v>
      </c>
      <c r="L1938" s="1" t="s">
        <v>32</v>
      </c>
      <c r="M1938" s="1" t="s">
        <v>45</v>
      </c>
      <c r="N1938" s="1" t="s">
        <v>46</v>
      </c>
      <c r="O1938" s="1" t="s">
        <v>56</v>
      </c>
      <c r="P1938" s="1" t="s">
        <v>134</v>
      </c>
      <c r="Q1938" s="1" t="s">
        <v>82</v>
      </c>
      <c r="R1938" s="1" t="s">
        <v>858</v>
      </c>
      <c r="S1938" s="1" t="str">
        <f t="shared" si="61"/>
        <v>FLORES QUISPE, CESAR</v>
      </c>
      <c r="T1938" s="1" t="s">
        <v>50</v>
      </c>
      <c r="U1938" s="1" t="s">
        <v>51</v>
      </c>
      <c r="V1938" s="1" t="s">
        <v>1166</v>
      </c>
      <c r="W1938" s="1" t="s">
        <v>8866</v>
      </c>
      <c r="X1938" s="3">
        <v>26915</v>
      </c>
      <c r="Y1938" s="1" t="s">
        <v>8867</v>
      </c>
      <c r="Z1938" s="3">
        <v>42825</v>
      </c>
      <c r="AA1938" s="3">
        <v>43100</v>
      </c>
      <c r="AB1938" s="1" t="s">
        <v>41</v>
      </c>
      <c r="AC1938" s="1" t="s">
        <v>42</v>
      </c>
      <c r="AD1938" s="1" t="s">
        <v>43</v>
      </c>
    </row>
    <row r="1939" spans="1:30" x14ac:dyDescent="0.2">
      <c r="A1939" s="1" t="str">
        <f t="shared" si="60"/>
        <v>1167114422E9</v>
      </c>
      <c r="B1939" s="1" t="s">
        <v>458</v>
      </c>
      <c r="C1939" s="1" t="s">
        <v>29</v>
      </c>
      <c r="D1939" s="1" t="s">
        <v>30</v>
      </c>
      <c r="E1939" s="1" t="s">
        <v>252</v>
      </c>
      <c r="F1939" s="1" t="s">
        <v>8792</v>
      </c>
      <c r="G1939" s="1" t="s">
        <v>8793</v>
      </c>
      <c r="H1939" s="1" t="s">
        <v>1183</v>
      </c>
      <c r="I1939" s="1" t="s">
        <v>8794</v>
      </c>
      <c r="J1939" s="1" t="s">
        <v>8865</v>
      </c>
      <c r="K1939" s="1" t="s">
        <v>32</v>
      </c>
      <c r="L1939" s="1" t="s">
        <v>32</v>
      </c>
      <c r="M1939" s="1" t="s">
        <v>45</v>
      </c>
      <c r="N1939" s="1" t="s">
        <v>66</v>
      </c>
      <c r="O1939" s="1" t="s">
        <v>8868</v>
      </c>
      <c r="P1939" s="1" t="s">
        <v>545</v>
      </c>
      <c r="Q1939" s="1" t="s">
        <v>203</v>
      </c>
      <c r="R1939" s="1" t="s">
        <v>462</v>
      </c>
      <c r="S1939" s="1" t="str">
        <f t="shared" si="61"/>
        <v>ZUÑIGA APAZA, GLORIA</v>
      </c>
      <c r="T1939" s="1" t="s">
        <v>69</v>
      </c>
      <c r="U1939" s="1" t="s">
        <v>51</v>
      </c>
      <c r="V1939" s="1" t="s">
        <v>52</v>
      </c>
      <c r="W1939" s="1" t="s">
        <v>8869</v>
      </c>
      <c r="X1939" s="3">
        <v>24942</v>
      </c>
      <c r="Y1939" s="1" t="s">
        <v>8870</v>
      </c>
      <c r="Z1939" s="3">
        <v>42825</v>
      </c>
      <c r="AA1939" s="3">
        <v>43100</v>
      </c>
      <c r="AB1939" s="1" t="s">
        <v>324</v>
      </c>
      <c r="AC1939" s="1" t="s">
        <v>71</v>
      </c>
      <c r="AD1939" s="1" t="s">
        <v>43</v>
      </c>
    </row>
    <row r="1940" spans="1:30" x14ac:dyDescent="0.2">
      <c r="A1940" s="1" t="str">
        <f t="shared" si="60"/>
        <v>1167114432E3</v>
      </c>
      <c r="B1940" s="1" t="s">
        <v>458</v>
      </c>
      <c r="C1940" s="1" t="s">
        <v>29</v>
      </c>
      <c r="D1940" s="1" t="s">
        <v>30</v>
      </c>
      <c r="E1940" s="1" t="s">
        <v>252</v>
      </c>
      <c r="F1940" s="1" t="s">
        <v>8792</v>
      </c>
      <c r="G1940" s="1" t="s">
        <v>8793</v>
      </c>
      <c r="H1940" s="1" t="s">
        <v>1183</v>
      </c>
      <c r="I1940" s="1" t="s">
        <v>8794</v>
      </c>
      <c r="J1940" s="1" t="s">
        <v>8871</v>
      </c>
      <c r="K1940" s="1" t="s">
        <v>32</v>
      </c>
      <c r="L1940" s="1" t="s">
        <v>32</v>
      </c>
      <c r="M1940" s="1" t="s">
        <v>45</v>
      </c>
      <c r="N1940" s="1" t="s">
        <v>46</v>
      </c>
      <c r="O1940" s="1" t="s">
        <v>56</v>
      </c>
      <c r="P1940" s="1" t="s">
        <v>761</v>
      </c>
      <c r="Q1940" s="1" t="s">
        <v>173</v>
      </c>
      <c r="R1940" s="1" t="s">
        <v>8872</v>
      </c>
      <c r="S1940" s="1" t="str">
        <f t="shared" si="61"/>
        <v>MARTINEZ YUCRA, JOVA PAULINA</v>
      </c>
      <c r="T1940" s="1" t="s">
        <v>55</v>
      </c>
      <c r="U1940" s="1" t="s">
        <v>51</v>
      </c>
      <c r="V1940" s="1" t="s">
        <v>52</v>
      </c>
      <c r="W1940" s="1" t="s">
        <v>8873</v>
      </c>
      <c r="X1940" s="3">
        <v>23438</v>
      </c>
      <c r="Y1940" s="1" t="s">
        <v>8874</v>
      </c>
      <c r="AB1940" s="1" t="s">
        <v>41</v>
      </c>
      <c r="AC1940" s="1" t="s">
        <v>42</v>
      </c>
      <c r="AD1940" s="1" t="s">
        <v>43</v>
      </c>
    </row>
    <row r="1941" spans="1:30" x14ac:dyDescent="0.2">
      <c r="A1941" s="1" t="str">
        <f t="shared" si="60"/>
        <v>1167114432E4</v>
      </c>
      <c r="B1941" s="1" t="s">
        <v>458</v>
      </c>
      <c r="C1941" s="1" t="s">
        <v>29</v>
      </c>
      <c r="D1941" s="1" t="s">
        <v>30</v>
      </c>
      <c r="E1941" s="1" t="s">
        <v>252</v>
      </c>
      <c r="F1941" s="1" t="s">
        <v>8792</v>
      </c>
      <c r="G1941" s="1" t="s">
        <v>8793</v>
      </c>
      <c r="H1941" s="1" t="s">
        <v>1183</v>
      </c>
      <c r="I1941" s="1" t="s">
        <v>8794</v>
      </c>
      <c r="J1941" s="1" t="s">
        <v>8875</v>
      </c>
      <c r="K1941" s="1" t="s">
        <v>32</v>
      </c>
      <c r="L1941" s="1" t="s">
        <v>32</v>
      </c>
      <c r="M1941" s="1" t="s">
        <v>45</v>
      </c>
      <c r="N1941" s="1" t="s">
        <v>66</v>
      </c>
      <c r="O1941" s="1" t="s">
        <v>8876</v>
      </c>
      <c r="P1941" s="1" t="s">
        <v>826</v>
      </c>
      <c r="Q1941" s="1" t="s">
        <v>114</v>
      </c>
      <c r="R1941" s="1" t="s">
        <v>330</v>
      </c>
      <c r="S1941" s="1" t="str">
        <f t="shared" si="61"/>
        <v>CARIAPAZA MAMANI, MARISOL</v>
      </c>
      <c r="T1941" s="1" t="s">
        <v>69</v>
      </c>
      <c r="U1941" s="1" t="s">
        <v>860</v>
      </c>
      <c r="V1941" s="1" t="s">
        <v>52</v>
      </c>
      <c r="W1941" s="1" t="s">
        <v>8877</v>
      </c>
      <c r="X1941" s="3">
        <v>32900</v>
      </c>
      <c r="Y1941" s="1" t="s">
        <v>8878</v>
      </c>
      <c r="Z1941" s="3">
        <v>42795</v>
      </c>
      <c r="AA1941" s="3">
        <v>43100</v>
      </c>
      <c r="AB1941" s="1" t="s">
        <v>324</v>
      </c>
      <c r="AC1941" s="1" t="s">
        <v>71</v>
      </c>
      <c r="AD1941" s="1" t="s">
        <v>43</v>
      </c>
    </row>
    <row r="1942" spans="1:30" x14ac:dyDescent="0.2">
      <c r="A1942" s="1" t="str">
        <f t="shared" si="60"/>
        <v>1167114432E4</v>
      </c>
      <c r="B1942" s="1" t="s">
        <v>458</v>
      </c>
      <c r="C1942" s="1" t="s">
        <v>29</v>
      </c>
      <c r="D1942" s="1" t="s">
        <v>30</v>
      </c>
      <c r="E1942" s="1" t="s">
        <v>252</v>
      </c>
      <c r="F1942" s="1" t="s">
        <v>8792</v>
      </c>
      <c r="G1942" s="1" t="s">
        <v>8793</v>
      </c>
      <c r="H1942" s="1" t="s">
        <v>1183</v>
      </c>
      <c r="I1942" s="1" t="s">
        <v>8794</v>
      </c>
      <c r="J1942" s="1" t="s">
        <v>8875</v>
      </c>
      <c r="K1942" s="1" t="s">
        <v>32</v>
      </c>
      <c r="L1942" s="1" t="s">
        <v>32</v>
      </c>
      <c r="M1942" s="1" t="s">
        <v>3690</v>
      </c>
      <c r="N1942" s="1" t="s">
        <v>46</v>
      </c>
      <c r="O1942" s="1" t="s">
        <v>56</v>
      </c>
      <c r="P1942" s="1" t="s">
        <v>321</v>
      </c>
      <c r="Q1942" s="1" t="s">
        <v>358</v>
      </c>
      <c r="R1942" s="1" t="s">
        <v>8879</v>
      </c>
      <c r="S1942" s="1" t="str">
        <f t="shared" si="61"/>
        <v>PAXI COAQUIRA, EQUICIO RUFINO</v>
      </c>
      <c r="T1942" s="1" t="s">
        <v>38</v>
      </c>
      <c r="U1942" s="1" t="s">
        <v>51</v>
      </c>
      <c r="V1942" s="1" t="s">
        <v>3691</v>
      </c>
      <c r="W1942" s="1" t="s">
        <v>8880</v>
      </c>
      <c r="X1942" s="3">
        <v>23965</v>
      </c>
      <c r="Y1942" s="1" t="s">
        <v>8881</v>
      </c>
      <c r="Z1942" s="3">
        <v>42795</v>
      </c>
      <c r="AA1942" s="3">
        <v>43100</v>
      </c>
      <c r="AB1942" s="1" t="s">
        <v>41</v>
      </c>
      <c r="AC1942" s="1" t="s">
        <v>42</v>
      </c>
      <c r="AD1942" s="1" t="s">
        <v>43</v>
      </c>
    </row>
    <row r="1943" spans="1:30" x14ac:dyDescent="0.2">
      <c r="A1943" s="1" t="str">
        <f t="shared" si="60"/>
        <v>1167114432E5</v>
      </c>
      <c r="B1943" s="1" t="s">
        <v>458</v>
      </c>
      <c r="C1943" s="1" t="s">
        <v>29</v>
      </c>
      <c r="D1943" s="1" t="s">
        <v>30</v>
      </c>
      <c r="E1943" s="1" t="s">
        <v>252</v>
      </c>
      <c r="F1943" s="1" t="s">
        <v>8792</v>
      </c>
      <c r="G1943" s="1" t="s">
        <v>8793</v>
      </c>
      <c r="H1943" s="1" t="s">
        <v>1183</v>
      </c>
      <c r="I1943" s="1" t="s">
        <v>8794</v>
      </c>
      <c r="J1943" s="1" t="s">
        <v>8882</v>
      </c>
      <c r="K1943" s="1" t="s">
        <v>32</v>
      </c>
      <c r="L1943" s="1" t="s">
        <v>32</v>
      </c>
      <c r="M1943" s="1" t="s">
        <v>3690</v>
      </c>
      <c r="N1943" s="1" t="s">
        <v>46</v>
      </c>
      <c r="O1943" s="1" t="s">
        <v>8883</v>
      </c>
      <c r="P1943" s="1" t="s">
        <v>8884</v>
      </c>
      <c r="Q1943" s="1" t="s">
        <v>143</v>
      </c>
      <c r="R1943" s="1" t="s">
        <v>8885</v>
      </c>
      <c r="S1943" s="1" t="str">
        <f t="shared" si="61"/>
        <v>CASA COILA, MANUELA DAISHY</v>
      </c>
      <c r="T1943" s="1" t="s">
        <v>50</v>
      </c>
      <c r="U1943" s="1" t="s">
        <v>51</v>
      </c>
      <c r="V1943" s="1" t="s">
        <v>3691</v>
      </c>
      <c r="W1943" s="1" t="s">
        <v>8886</v>
      </c>
      <c r="X1943" s="3">
        <v>26255</v>
      </c>
      <c r="Y1943" s="1" t="s">
        <v>8887</v>
      </c>
      <c r="Z1943" s="3">
        <v>42795</v>
      </c>
      <c r="AA1943" s="3">
        <v>43100</v>
      </c>
      <c r="AB1943" s="1" t="s">
        <v>41</v>
      </c>
      <c r="AC1943" s="1" t="s">
        <v>42</v>
      </c>
      <c r="AD1943" s="1" t="s">
        <v>43</v>
      </c>
    </row>
    <row r="1944" spans="1:30" x14ac:dyDescent="0.2">
      <c r="A1944" s="1" t="str">
        <f t="shared" si="60"/>
        <v>1167114432E5</v>
      </c>
      <c r="B1944" s="1" t="s">
        <v>458</v>
      </c>
      <c r="C1944" s="1" t="s">
        <v>29</v>
      </c>
      <c r="D1944" s="1" t="s">
        <v>30</v>
      </c>
      <c r="E1944" s="1" t="s">
        <v>252</v>
      </c>
      <c r="F1944" s="1" t="s">
        <v>8792</v>
      </c>
      <c r="G1944" s="1" t="s">
        <v>8793</v>
      </c>
      <c r="H1944" s="1" t="s">
        <v>1183</v>
      </c>
      <c r="I1944" s="1" t="s">
        <v>8794</v>
      </c>
      <c r="J1944" s="1" t="s">
        <v>8882</v>
      </c>
      <c r="K1944" s="1" t="s">
        <v>32</v>
      </c>
      <c r="L1944" s="1" t="s">
        <v>32</v>
      </c>
      <c r="M1944" s="1" t="s">
        <v>45</v>
      </c>
      <c r="N1944" s="1" t="s">
        <v>66</v>
      </c>
      <c r="O1944" s="1" t="s">
        <v>8888</v>
      </c>
      <c r="P1944" s="1" t="s">
        <v>82</v>
      </c>
      <c r="Q1944" s="1" t="s">
        <v>305</v>
      </c>
      <c r="R1944" s="1" t="s">
        <v>8889</v>
      </c>
      <c r="S1944" s="1" t="str">
        <f t="shared" si="61"/>
        <v>QUISPE CHAMBILLA, EDWIN RIGAN</v>
      </c>
      <c r="T1944" s="1" t="s">
        <v>69</v>
      </c>
      <c r="U1944" s="1" t="s">
        <v>860</v>
      </c>
      <c r="V1944" s="1" t="s">
        <v>52</v>
      </c>
      <c r="W1944" s="1" t="s">
        <v>8890</v>
      </c>
      <c r="X1944" s="3">
        <v>32211</v>
      </c>
      <c r="Y1944" s="1" t="s">
        <v>8891</v>
      </c>
      <c r="Z1944" s="3">
        <v>42795</v>
      </c>
      <c r="AA1944" s="3">
        <v>43100</v>
      </c>
      <c r="AB1944" s="1" t="s">
        <v>324</v>
      </c>
      <c r="AC1944" s="1" t="s">
        <v>71</v>
      </c>
      <c r="AD1944" s="1" t="s">
        <v>43</v>
      </c>
    </row>
    <row r="1945" spans="1:30" x14ac:dyDescent="0.2">
      <c r="A1945" s="1" t="str">
        <f t="shared" si="60"/>
        <v>1167114432E6</v>
      </c>
      <c r="B1945" s="1" t="s">
        <v>458</v>
      </c>
      <c r="C1945" s="1" t="s">
        <v>29</v>
      </c>
      <c r="D1945" s="1" t="s">
        <v>30</v>
      </c>
      <c r="E1945" s="1" t="s">
        <v>252</v>
      </c>
      <c r="F1945" s="1" t="s">
        <v>8792</v>
      </c>
      <c r="G1945" s="1" t="s">
        <v>8793</v>
      </c>
      <c r="H1945" s="1" t="s">
        <v>1183</v>
      </c>
      <c r="I1945" s="1" t="s">
        <v>8794</v>
      </c>
      <c r="J1945" s="1" t="s">
        <v>8892</v>
      </c>
      <c r="K1945" s="1" t="s">
        <v>32</v>
      </c>
      <c r="L1945" s="1" t="s">
        <v>32</v>
      </c>
      <c r="M1945" s="1" t="s">
        <v>45</v>
      </c>
      <c r="N1945" s="1" t="s">
        <v>46</v>
      </c>
      <c r="O1945" s="1" t="s">
        <v>56</v>
      </c>
      <c r="P1945" s="1" t="s">
        <v>82</v>
      </c>
      <c r="Q1945" s="1" t="s">
        <v>221</v>
      </c>
      <c r="R1945" s="1" t="s">
        <v>8893</v>
      </c>
      <c r="S1945" s="1" t="str">
        <f t="shared" si="61"/>
        <v>QUISPE ANDIA, SANTIAGO RUBEN</v>
      </c>
      <c r="T1945" s="1" t="s">
        <v>69</v>
      </c>
      <c r="U1945" s="1" t="s">
        <v>51</v>
      </c>
      <c r="V1945" s="1" t="s">
        <v>52</v>
      </c>
      <c r="W1945" s="1" t="s">
        <v>8894</v>
      </c>
      <c r="X1945" s="3">
        <v>25713</v>
      </c>
      <c r="Y1945" s="1" t="s">
        <v>8895</v>
      </c>
      <c r="AB1945" s="1" t="s">
        <v>41</v>
      </c>
      <c r="AC1945" s="1" t="s">
        <v>42</v>
      </c>
      <c r="AD1945" s="1" t="s">
        <v>43</v>
      </c>
    </row>
    <row r="1946" spans="1:30" x14ac:dyDescent="0.2">
      <c r="A1946" s="1" t="str">
        <f t="shared" si="60"/>
        <v>1167114432E7</v>
      </c>
      <c r="B1946" s="1" t="s">
        <v>458</v>
      </c>
      <c r="C1946" s="1" t="s">
        <v>29</v>
      </c>
      <c r="D1946" s="1" t="s">
        <v>30</v>
      </c>
      <c r="E1946" s="1" t="s">
        <v>252</v>
      </c>
      <c r="F1946" s="1" t="s">
        <v>8792</v>
      </c>
      <c r="G1946" s="1" t="s">
        <v>8793</v>
      </c>
      <c r="H1946" s="1" t="s">
        <v>1183</v>
      </c>
      <c r="I1946" s="1" t="s">
        <v>8794</v>
      </c>
      <c r="J1946" s="1" t="s">
        <v>8896</v>
      </c>
      <c r="K1946" s="1" t="s">
        <v>32</v>
      </c>
      <c r="L1946" s="1" t="s">
        <v>32</v>
      </c>
      <c r="M1946" s="1" t="s">
        <v>45</v>
      </c>
      <c r="N1946" s="1" t="s">
        <v>46</v>
      </c>
      <c r="O1946" s="1" t="s">
        <v>56</v>
      </c>
      <c r="P1946" s="1" t="s">
        <v>82</v>
      </c>
      <c r="Q1946" s="1" t="s">
        <v>203</v>
      </c>
      <c r="R1946" s="1" t="s">
        <v>8897</v>
      </c>
      <c r="S1946" s="1" t="str">
        <f t="shared" si="61"/>
        <v>QUISPE APAZA, BASILIO</v>
      </c>
      <c r="T1946" s="1" t="s">
        <v>55</v>
      </c>
      <c r="U1946" s="1" t="s">
        <v>51</v>
      </c>
      <c r="V1946" s="1" t="s">
        <v>52</v>
      </c>
      <c r="W1946" s="1" t="s">
        <v>8898</v>
      </c>
      <c r="X1946" s="3">
        <v>21690</v>
      </c>
      <c r="Y1946" s="1" t="s">
        <v>8899</v>
      </c>
      <c r="AB1946" s="1" t="s">
        <v>41</v>
      </c>
      <c r="AC1946" s="1" t="s">
        <v>42</v>
      </c>
      <c r="AD1946" s="1" t="s">
        <v>43</v>
      </c>
    </row>
    <row r="1947" spans="1:30" x14ac:dyDescent="0.2">
      <c r="A1947" s="1" t="str">
        <f t="shared" si="60"/>
        <v>1167114432E8</v>
      </c>
      <c r="B1947" s="1" t="s">
        <v>458</v>
      </c>
      <c r="C1947" s="1" t="s">
        <v>29</v>
      </c>
      <c r="D1947" s="1" t="s">
        <v>30</v>
      </c>
      <c r="E1947" s="1" t="s">
        <v>252</v>
      </c>
      <c r="F1947" s="1" t="s">
        <v>8792</v>
      </c>
      <c r="G1947" s="1" t="s">
        <v>8793</v>
      </c>
      <c r="H1947" s="1" t="s">
        <v>1183</v>
      </c>
      <c r="I1947" s="1" t="s">
        <v>8794</v>
      </c>
      <c r="J1947" s="1" t="s">
        <v>8900</v>
      </c>
      <c r="K1947" s="1" t="s">
        <v>32</v>
      </c>
      <c r="L1947" s="1" t="s">
        <v>32</v>
      </c>
      <c r="M1947" s="1" t="s">
        <v>45</v>
      </c>
      <c r="N1947" s="1" t="s">
        <v>46</v>
      </c>
      <c r="O1947" s="1" t="s">
        <v>8901</v>
      </c>
      <c r="P1947" s="1" t="s">
        <v>469</v>
      </c>
      <c r="Q1947" s="1" t="s">
        <v>73</v>
      </c>
      <c r="R1947" s="1" t="s">
        <v>8902</v>
      </c>
      <c r="S1947" s="1" t="str">
        <f t="shared" si="61"/>
        <v>MELO CHOQUE, CARLOS PAULINO</v>
      </c>
      <c r="T1947" s="1" t="s">
        <v>55</v>
      </c>
      <c r="U1947" s="1" t="s">
        <v>51</v>
      </c>
      <c r="V1947" s="1" t="s">
        <v>52</v>
      </c>
      <c r="W1947" s="1" t="s">
        <v>8903</v>
      </c>
      <c r="X1947" s="3">
        <v>25355</v>
      </c>
      <c r="Y1947" s="1" t="s">
        <v>8904</v>
      </c>
      <c r="AB1947" s="1" t="s">
        <v>41</v>
      </c>
      <c r="AC1947" s="1" t="s">
        <v>42</v>
      </c>
      <c r="AD1947" s="1" t="s">
        <v>43</v>
      </c>
    </row>
    <row r="1948" spans="1:30" x14ac:dyDescent="0.2">
      <c r="A1948" s="1" t="str">
        <f t="shared" si="60"/>
        <v>1167114432E9</v>
      </c>
      <c r="B1948" s="1" t="s">
        <v>458</v>
      </c>
      <c r="C1948" s="1" t="s">
        <v>29</v>
      </c>
      <c r="D1948" s="1" t="s">
        <v>30</v>
      </c>
      <c r="E1948" s="1" t="s">
        <v>252</v>
      </c>
      <c r="F1948" s="1" t="s">
        <v>8792</v>
      </c>
      <c r="G1948" s="1" t="s">
        <v>8793</v>
      </c>
      <c r="H1948" s="1" t="s">
        <v>1183</v>
      </c>
      <c r="I1948" s="1" t="s">
        <v>8794</v>
      </c>
      <c r="J1948" s="1" t="s">
        <v>8905</v>
      </c>
      <c r="K1948" s="1" t="s">
        <v>32</v>
      </c>
      <c r="L1948" s="1" t="s">
        <v>32</v>
      </c>
      <c r="M1948" s="1" t="s">
        <v>45</v>
      </c>
      <c r="N1948" s="1" t="s">
        <v>46</v>
      </c>
      <c r="O1948" s="1" t="s">
        <v>8906</v>
      </c>
      <c r="P1948" s="1" t="s">
        <v>8771</v>
      </c>
      <c r="Q1948" s="1" t="s">
        <v>4926</v>
      </c>
      <c r="R1948" s="1" t="s">
        <v>766</v>
      </c>
      <c r="S1948" s="1" t="str">
        <f t="shared" si="61"/>
        <v>ALANIA PACOVILCA, ANASTACIO</v>
      </c>
      <c r="T1948" s="1" t="s">
        <v>50</v>
      </c>
      <c r="U1948" s="1" t="s">
        <v>51</v>
      </c>
      <c r="V1948" s="1" t="s">
        <v>52</v>
      </c>
      <c r="W1948" s="1" t="s">
        <v>8907</v>
      </c>
      <c r="X1948" s="3">
        <v>25685</v>
      </c>
      <c r="Y1948" s="1" t="s">
        <v>8908</v>
      </c>
      <c r="Z1948" s="3">
        <v>42430</v>
      </c>
      <c r="AB1948" s="1" t="s">
        <v>41</v>
      </c>
      <c r="AC1948" s="1" t="s">
        <v>42</v>
      </c>
      <c r="AD1948" s="1" t="s">
        <v>43</v>
      </c>
    </row>
    <row r="1949" spans="1:30" x14ac:dyDescent="0.2">
      <c r="A1949" s="1" t="str">
        <f t="shared" si="60"/>
        <v>1167114442E0</v>
      </c>
      <c r="B1949" s="1" t="s">
        <v>458</v>
      </c>
      <c r="C1949" s="1" t="s">
        <v>29</v>
      </c>
      <c r="D1949" s="1" t="s">
        <v>30</v>
      </c>
      <c r="E1949" s="1" t="s">
        <v>252</v>
      </c>
      <c r="F1949" s="1" t="s">
        <v>8792</v>
      </c>
      <c r="G1949" s="1" t="s">
        <v>8793</v>
      </c>
      <c r="H1949" s="1" t="s">
        <v>1183</v>
      </c>
      <c r="I1949" s="1" t="s">
        <v>8794</v>
      </c>
      <c r="J1949" s="1" t="s">
        <v>8909</v>
      </c>
      <c r="K1949" s="1" t="s">
        <v>32</v>
      </c>
      <c r="L1949" s="1" t="s">
        <v>32</v>
      </c>
      <c r="M1949" s="1" t="s">
        <v>45</v>
      </c>
      <c r="N1949" s="1" t="s">
        <v>46</v>
      </c>
      <c r="O1949" s="1" t="s">
        <v>122</v>
      </c>
      <c r="P1949" s="1" t="s">
        <v>248</v>
      </c>
      <c r="Q1949" s="1" t="s">
        <v>146</v>
      </c>
      <c r="R1949" s="1" t="s">
        <v>5566</v>
      </c>
      <c r="S1949" s="1" t="str">
        <f t="shared" si="61"/>
        <v>TICONA GONZALES, ROSENDO</v>
      </c>
      <c r="T1949" s="1" t="s">
        <v>55</v>
      </c>
      <c r="U1949" s="1" t="s">
        <v>51</v>
      </c>
      <c r="V1949" s="1" t="s">
        <v>52</v>
      </c>
      <c r="W1949" s="1" t="s">
        <v>8910</v>
      </c>
      <c r="X1949" s="3">
        <v>21797</v>
      </c>
      <c r="Y1949" s="1" t="s">
        <v>8911</v>
      </c>
      <c r="AB1949" s="1" t="s">
        <v>41</v>
      </c>
      <c r="AC1949" s="1" t="s">
        <v>42</v>
      </c>
      <c r="AD1949" s="1" t="s">
        <v>43</v>
      </c>
    </row>
    <row r="1950" spans="1:30" x14ac:dyDescent="0.2">
      <c r="A1950" s="1" t="str">
        <f t="shared" si="60"/>
        <v>1167114442E3</v>
      </c>
      <c r="B1950" s="1" t="s">
        <v>458</v>
      </c>
      <c r="C1950" s="1" t="s">
        <v>29</v>
      </c>
      <c r="D1950" s="1" t="s">
        <v>30</v>
      </c>
      <c r="E1950" s="1" t="s">
        <v>252</v>
      </c>
      <c r="F1950" s="1" t="s">
        <v>8792</v>
      </c>
      <c r="G1950" s="1" t="s">
        <v>8793</v>
      </c>
      <c r="H1950" s="1" t="s">
        <v>1183</v>
      </c>
      <c r="I1950" s="1" t="s">
        <v>8794</v>
      </c>
      <c r="J1950" s="1" t="s">
        <v>8912</v>
      </c>
      <c r="K1950" s="1" t="s">
        <v>32</v>
      </c>
      <c r="L1950" s="1" t="s">
        <v>32</v>
      </c>
      <c r="M1950" s="1" t="s">
        <v>45</v>
      </c>
      <c r="N1950" s="1" t="s">
        <v>46</v>
      </c>
      <c r="O1950" s="1" t="s">
        <v>8913</v>
      </c>
      <c r="P1950" s="1" t="s">
        <v>123</v>
      </c>
      <c r="Q1950" s="1" t="s">
        <v>129</v>
      </c>
      <c r="R1950" s="1" t="s">
        <v>1059</v>
      </c>
      <c r="S1950" s="1" t="str">
        <f t="shared" si="61"/>
        <v>PACORI QUILCA, JULIO CESAR</v>
      </c>
      <c r="T1950" s="1" t="s">
        <v>69</v>
      </c>
      <c r="U1950" s="1" t="s">
        <v>51</v>
      </c>
      <c r="V1950" s="1" t="s">
        <v>52</v>
      </c>
      <c r="W1950" s="1" t="s">
        <v>8914</v>
      </c>
      <c r="X1950" s="3">
        <v>25506</v>
      </c>
      <c r="Y1950" s="1" t="s">
        <v>8915</v>
      </c>
      <c r="AB1950" s="1" t="s">
        <v>41</v>
      </c>
      <c r="AC1950" s="1" t="s">
        <v>42</v>
      </c>
      <c r="AD1950" s="1" t="s">
        <v>43</v>
      </c>
    </row>
    <row r="1951" spans="1:30" x14ac:dyDescent="0.2">
      <c r="A1951" s="1" t="str">
        <f t="shared" si="60"/>
        <v>1167114442E4</v>
      </c>
      <c r="B1951" s="1" t="s">
        <v>458</v>
      </c>
      <c r="C1951" s="1" t="s">
        <v>29</v>
      </c>
      <c r="D1951" s="1" t="s">
        <v>30</v>
      </c>
      <c r="E1951" s="1" t="s">
        <v>252</v>
      </c>
      <c r="F1951" s="1" t="s">
        <v>8792</v>
      </c>
      <c r="G1951" s="1" t="s">
        <v>8793</v>
      </c>
      <c r="H1951" s="1" t="s">
        <v>1183</v>
      </c>
      <c r="I1951" s="1" t="s">
        <v>8794</v>
      </c>
      <c r="J1951" s="1" t="s">
        <v>8916</v>
      </c>
      <c r="K1951" s="1" t="s">
        <v>32</v>
      </c>
      <c r="L1951" s="1" t="s">
        <v>32</v>
      </c>
      <c r="M1951" s="1" t="s">
        <v>45</v>
      </c>
      <c r="N1951" s="1" t="s">
        <v>46</v>
      </c>
      <c r="O1951" s="1" t="s">
        <v>56</v>
      </c>
      <c r="P1951" s="1" t="s">
        <v>560</v>
      </c>
      <c r="Q1951" s="1" t="s">
        <v>1112</v>
      </c>
      <c r="R1951" s="1" t="s">
        <v>8917</v>
      </c>
      <c r="S1951" s="1" t="str">
        <f t="shared" si="61"/>
        <v>VILLALTA MOLLEHUANCA, EDMUNDA</v>
      </c>
      <c r="T1951" s="1" t="s">
        <v>55</v>
      </c>
      <c r="U1951" s="1" t="s">
        <v>51</v>
      </c>
      <c r="V1951" s="1" t="s">
        <v>52</v>
      </c>
      <c r="W1951" s="1" t="s">
        <v>8918</v>
      </c>
      <c r="X1951" s="3">
        <v>22236</v>
      </c>
      <c r="Y1951" s="1" t="s">
        <v>8919</v>
      </c>
      <c r="AB1951" s="1" t="s">
        <v>41</v>
      </c>
      <c r="AC1951" s="1" t="s">
        <v>42</v>
      </c>
      <c r="AD1951" s="1" t="s">
        <v>43</v>
      </c>
    </row>
    <row r="1952" spans="1:30" x14ac:dyDescent="0.2">
      <c r="A1952" s="1" t="str">
        <f t="shared" si="60"/>
        <v>1167114442E8</v>
      </c>
      <c r="B1952" s="1" t="s">
        <v>458</v>
      </c>
      <c r="C1952" s="1" t="s">
        <v>29</v>
      </c>
      <c r="D1952" s="1" t="s">
        <v>30</v>
      </c>
      <c r="E1952" s="1" t="s">
        <v>252</v>
      </c>
      <c r="F1952" s="1" t="s">
        <v>8792</v>
      </c>
      <c r="G1952" s="1" t="s">
        <v>8793</v>
      </c>
      <c r="H1952" s="1" t="s">
        <v>1183</v>
      </c>
      <c r="I1952" s="1" t="s">
        <v>8794</v>
      </c>
      <c r="J1952" s="1" t="s">
        <v>8920</v>
      </c>
      <c r="K1952" s="1" t="s">
        <v>32</v>
      </c>
      <c r="L1952" s="1" t="s">
        <v>32</v>
      </c>
      <c r="M1952" s="1" t="s">
        <v>45</v>
      </c>
      <c r="N1952" s="1" t="s">
        <v>46</v>
      </c>
      <c r="O1952" s="1" t="s">
        <v>5811</v>
      </c>
      <c r="P1952" s="1" t="s">
        <v>141</v>
      </c>
      <c r="Q1952" s="1" t="s">
        <v>115</v>
      </c>
      <c r="R1952" s="1" t="s">
        <v>8921</v>
      </c>
      <c r="S1952" s="1" t="str">
        <f t="shared" si="61"/>
        <v>CRUZ CAPACOILA, ANDRES ALFREDO</v>
      </c>
      <c r="T1952" s="1" t="s">
        <v>69</v>
      </c>
      <c r="U1952" s="1" t="s">
        <v>51</v>
      </c>
      <c r="V1952" s="1" t="s">
        <v>52</v>
      </c>
      <c r="W1952" s="1" t="s">
        <v>8922</v>
      </c>
      <c r="X1952" s="3">
        <v>26041</v>
      </c>
      <c r="Y1952" s="1" t="s">
        <v>8923</v>
      </c>
      <c r="AB1952" s="1" t="s">
        <v>41</v>
      </c>
      <c r="AC1952" s="1" t="s">
        <v>42</v>
      </c>
      <c r="AD1952" s="1" t="s">
        <v>43</v>
      </c>
    </row>
    <row r="1953" spans="1:30" x14ac:dyDescent="0.2">
      <c r="A1953" s="1" t="str">
        <f t="shared" si="60"/>
        <v>CD0E39200503</v>
      </c>
      <c r="B1953" s="1" t="s">
        <v>458</v>
      </c>
      <c r="C1953" s="1" t="s">
        <v>29</v>
      </c>
      <c r="D1953" s="1" t="s">
        <v>30</v>
      </c>
      <c r="E1953" s="1" t="s">
        <v>252</v>
      </c>
      <c r="F1953" s="1" t="s">
        <v>8792</v>
      </c>
      <c r="G1953" s="1" t="s">
        <v>8793</v>
      </c>
      <c r="H1953" s="1" t="s">
        <v>1183</v>
      </c>
      <c r="I1953" s="1" t="s">
        <v>8794</v>
      </c>
      <c r="J1953" s="1" t="s">
        <v>8924</v>
      </c>
      <c r="K1953" s="1" t="s">
        <v>32</v>
      </c>
      <c r="L1953" s="1" t="s">
        <v>32</v>
      </c>
      <c r="M1953" s="1" t="s">
        <v>45</v>
      </c>
      <c r="N1953" s="1" t="s">
        <v>66</v>
      </c>
      <c r="O1953" s="1" t="s">
        <v>2995</v>
      </c>
      <c r="P1953" s="1" t="s">
        <v>8483</v>
      </c>
      <c r="Q1953" s="1" t="s">
        <v>506</v>
      </c>
      <c r="R1953" s="1" t="s">
        <v>235</v>
      </c>
      <c r="S1953" s="1" t="str">
        <f t="shared" si="61"/>
        <v>AROQUIPA DURAN, YOLANDA</v>
      </c>
      <c r="T1953" s="1" t="s">
        <v>69</v>
      </c>
      <c r="U1953" s="1" t="s">
        <v>3950</v>
      </c>
      <c r="V1953" s="1" t="s">
        <v>52</v>
      </c>
      <c r="W1953" s="1" t="s">
        <v>8845</v>
      </c>
      <c r="X1953" s="3">
        <v>28939</v>
      </c>
      <c r="Y1953" s="1" t="s">
        <v>8846</v>
      </c>
      <c r="Z1953" s="3">
        <v>42795</v>
      </c>
      <c r="AA1953" s="3">
        <v>43100</v>
      </c>
      <c r="AB1953" s="1" t="s">
        <v>3000</v>
      </c>
      <c r="AC1953" s="1" t="s">
        <v>71</v>
      </c>
      <c r="AD1953" s="1" t="s">
        <v>43</v>
      </c>
    </row>
    <row r="1954" spans="1:30" x14ac:dyDescent="0.2">
      <c r="A1954" s="1" t="str">
        <f t="shared" si="60"/>
        <v>CD1E31202513</v>
      </c>
      <c r="B1954" s="1" t="s">
        <v>458</v>
      </c>
      <c r="C1954" s="1" t="s">
        <v>29</v>
      </c>
      <c r="D1954" s="1" t="s">
        <v>30</v>
      </c>
      <c r="E1954" s="1" t="s">
        <v>252</v>
      </c>
      <c r="F1954" s="1" t="s">
        <v>8792</v>
      </c>
      <c r="G1954" s="1" t="s">
        <v>8793</v>
      </c>
      <c r="H1954" s="1" t="s">
        <v>1183</v>
      </c>
      <c r="I1954" s="1" t="s">
        <v>8794</v>
      </c>
      <c r="J1954" s="1" t="s">
        <v>8925</v>
      </c>
      <c r="K1954" s="1" t="s">
        <v>32</v>
      </c>
      <c r="L1954" s="1" t="s">
        <v>32</v>
      </c>
      <c r="M1954" s="1" t="s">
        <v>45</v>
      </c>
      <c r="N1954" s="1" t="s">
        <v>66</v>
      </c>
      <c r="O1954" s="1" t="s">
        <v>2995</v>
      </c>
      <c r="P1954" s="1" t="s">
        <v>826</v>
      </c>
      <c r="Q1954" s="1" t="s">
        <v>114</v>
      </c>
      <c r="R1954" s="1" t="s">
        <v>330</v>
      </c>
      <c r="S1954" s="1" t="str">
        <f t="shared" si="61"/>
        <v>CARIAPAZA MAMANI, MARISOL</v>
      </c>
      <c r="T1954" s="1" t="s">
        <v>69</v>
      </c>
      <c r="U1954" s="1" t="s">
        <v>860</v>
      </c>
      <c r="V1954" s="1" t="s">
        <v>52</v>
      </c>
      <c r="W1954" s="1" t="s">
        <v>8877</v>
      </c>
      <c r="X1954" s="3">
        <v>32900</v>
      </c>
      <c r="Y1954" s="1" t="s">
        <v>8878</v>
      </c>
      <c r="Z1954" s="3">
        <v>42795</v>
      </c>
      <c r="AA1954" s="3">
        <v>43100</v>
      </c>
      <c r="AB1954" s="1" t="s">
        <v>3000</v>
      </c>
      <c r="AC1954" s="1" t="s">
        <v>71</v>
      </c>
      <c r="AD1954" s="1" t="s">
        <v>43</v>
      </c>
    </row>
    <row r="1955" spans="1:30" x14ac:dyDescent="0.2">
      <c r="A1955" s="1" t="str">
        <f t="shared" si="60"/>
        <v>CD1E38201513</v>
      </c>
      <c r="B1955" s="1" t="s">
        <v>458</v>
      </c>
      <c r="C1955" s="1" t="s">
        <v>29</v>
      </c>
      <c r="D1955" s="1" t="s">
        <v>30</v>
      </c>
      <c r="E1955" s="1" t="s">
        <v>252</v>
      </c>
      <c r="F1955" s="1" t="s">
        <v>8792</v>
      </c>
      <c r="G1955" s="1" t="s">
        <v>8793</v>
      </c>
      <c r="H1955" s="1" t="s">
        <v>1183</v>
      </c>
      <c r="I1955" s="1" t="s">
        <v>8794</v>
      </c>
      <c r="J1955" s="1" t="s">
        <v>8926</v>
      </c>
      <c r="K1955" s="1" t="s">
        <v>32</v>
      </c>
      <c r="L1955" s="1" t="s">
        <v>32</v>
      </c>
      <c r="M1955" s="1" t="s">
        <v>45</v>
      </c>
      <c r="N1955" s="1" t="s">
        <v>66</v>
      </c>
      <c r="O1955" s="1" t="s">
        <v>2995</v>
      </c>
      <c r="P1955" s="1" t="s">
        <v>377</v>
      </c>
      <c r="Q1955" s="1" t="s">
        <v>82</v>
      </c>
      <c r="R1955" s="1" t="s">
        <v>8807</v>
      </c>
      <c r="S1955" s="1" t="str">
        <f t="shared" si="61"/>
        <v>HUARACHI QUISPE, EDGAR HERNAN</v>
      </c>
      <c r="T1955" s="1" t="s">
        <v>69</v>
      </c>
      <c r="U1955" s="1" t="s">
        <v>3950</v>
      </c>
      <c r="V1955" s="1" t="s">
        <v>52</v>
      </c>
      <c r="W1955" s="1" t="s">
        <v>8808</v>
      </c>
      <c r="X1955" s="3">
        <v>28956</v>
      </c>
      <c r="Y1955" s="1" t="s">
        <v>8809</v>
      </c>
      <c r="Z1955" s="3">
        <v>42795</v>
      </c>
      <c r="AA1955" s="3">
        <v>43100</v>
      </c>
      <c r="AB1955" s="1" t="s">
        <v>3000</v>
      </c>
      <c r="AC1955" s="1" t="s">
        <v>71</v>
      </c>
      <c r="AD1955" s="1" t="s">
        <v>43</v>
      </c>
    </row>
    <row r="1956" spans="1:30" x14ac:dyDescent="0.2">
      <c r="A1956" s="1" t="str">
        <f t="shared" si="60"/>
        <v>CD1E39201513</v>
      </c>
      <c r="B1956" s="1" t="s">
        <v>458</v>
      </c>
      <c r="C1956" s="1" t="s">
        <v>29</v>
      </c>
      <c r="D1956" s="1" t="s">
        <v>30</v>
      </c>
      <c r="E1956" s="1" t="s">
        <v>252</v>
      </c>
      <c r="F1956" s="1" t="s">
        <v>8792</v>
      </c>
      <c r="G1956" s="1" t="s">
        <v>8793</v>
      </c>
      <c r="H1956" s="1" t="s">
        <v>1183</v>
      </c>
      <c r="I1956" s="1" t="s">
        <v>8794</v>
      </c>
      <c r="J1956" s="1" t="s">
        <v>8927</v>
      </c>
      <c r="K1956" s="1" t="s">
        <v>32</v>
      </c>
      <c r="L1956" s="1" t="s">
        <v>32</v>
      </c>
      <c r="M1956" s="1" t="s">
        <v>45</v>
      </c>
      <c r="N1956" s="1" t="s">
        <v>66</v>
      </c>
      <c r="O1956" s="1" t="s">
        <v>2995</v>
      </c>
      <c r="P1956" s="1" t="s">
        <v>82</v>
      </c>
      <c r="Q1956" s="1" t="s">
        <v>305</v>
      </c>
      <c r="R1956" s="1" t="s">
        <v>8889</v>
      </c>
      <c r="S1956" s="1" t="str">
        <f t="shared" si="61"/>
        <v>QUISPE CHAMBILLA, EDWIN RIGAN</v>
      </c>
      <c r="T1956" s="1" t="s">
        <v>69</v>
      </c>
      <c r="U1956" s="1" t="s">
        <v>860</v>
      </c>
      <c r="V1956" s="1" t="s">
        <v>52</v>
      </c>
      <c r="W1956" s="1" t="s">
        <v>8890</v>
      </c>
      <c r="X1956" s="3">
        <v>32211</v>
      </c>
      <c r="Y1956" s="1" t="s">
        <v>8891</v>
      </c>
      <c r="Z1956" s="3">
        <v>42795</v>
      </c>
      <c r="AA1956" s="3">
        <v>43100</v>
      </c>
      <c r="AB1956" s="1" t="s">
        <v>3000</v>
      </c>
      <c r="AC1956" s="1" t="s">
        <v>71</v>
      </c>
      <c r="AD1956" s="1" t="s">
        <v>43</v>
      </c>
    </row>
    <row r="1957" spans="1:30" x14ac:dyDescent="0.2">
      <c r="A1957" s="1" t="str">
        <f t="shared" si="60"/>
        <v>1167114412E6</v>
      </c>
      <c r="B1957" s="1" t="s">
        <v>458</v>
      </c>
      <c r="C1957" s="1" t="s">
        <v>29</v>
      </c>
      <c r="D1957" s="1" t="s">
        <v>30</v>
      </c>
      <c r="E1957" s="1" t="s">
        <v>252</v>
      </c>
      <c r="F1957" s="1" t="s">
        <v>8792</v>
      </c>
      <c r="G1957" s="1" t="s">
        <v>8793</v>
      </c>
      <c r="H1957" s="1" t="s">
        <v>1183</v>
      </c>
      <c r="I1957" s="1" t="s">
        <v>8794</v>
      </c>
      <c r="J1957" s="1" t="s">
        <v>8928</v>
      </c>
      <c r="K1957" s="1" t="s">
        <v>32</v>
      </c>
      <c r="L1957" s="1" t="s">
        <v>84</v>
      </c>
      <c r="M1957" s="1" t="s">
        <v>84</v>
      </c>
      <c r="N1957" s="1" t="s">
        <v>66</v>
      </c>
      <c r="O1957" s="1" t="s">
        <v>8929</v>
      </c>
      <c r="P1957" s="1" t="s">
        <v>73</v>
      </c>
      <c r="Q1957" s="1" t="s">
        <v>665</v>
      </c>
      <c r="R1957" s="1" t="s">
        <v>8930</v>
      </c>
      <c r="S1957" s="1" t="str">
        <f t="shared" si="61"/>
        <v>CHOQUE ATAHUACHI, JAIME ANIBAL</v>
      </c>
      <c r="T1957" s="1" t="s">
        <v>44</v>
      </c>
      <c r="U1957" s="1" t="s">
        <v>51</v>
      </c>
      <c r="V1957" s="1" t="s">
        <v>52</v>
      </c>
      <c r="W1957" s="1" t="s">
        <v>8931</v>
      </c>
      <c r="X1957" s="3">
        <v>26812</v>
      </c>
      <c r="Y1957" s="1" t="s">
        <v>8932</v>
      </c>
      <c r="Z1957" s="3">
        <v>42795</v>
      </c>
      <c r="AA1957" s="3">
        <v>43100</v>
      </c>
      <c r="AB1957" s="1" t="s">
        <v>41</v>
      </c>
      <c r="AC1957" s="1" t="s">
        <v>87</v>
      </c>
      <c r="AD1957" s="1" t="s">
        <v>43</v>
      </c>
    </row>
    <row r="1958" spans="1:30" x14ac:dyDescent="0.2">
      <c r="A1958" s="1" t="str">
        <f t="shared" si="60"/>
        <v>1167114442E1</v>
      </c>
      <c r="B1958" s="1" t="s">
        <v>458</v>
      </c>
      <c r="C1958" s="1" t="s">
        <v>29</v>
      </c>
      <c r="D1958" s="1" t="s">
        <v>30</v>
      </c>
      <c r="E1958" s="1" t="s">
        <v>252</v>
      </c>
      <c r="F1958" s="1" t="s">
        <v>8792</v>
      </c>
      <c r="G1958" s="1" t="s">
        <v>8793</v>
      </c>
      <c r="H1958" s="1" t="s">
        <v>1183</v>
      </c>
      <c r="I1958" s="1" t="s">
        <v>8794</v>
      </c>
      <c r="J1958" s="1" t="s">
        <v>8933</v>
      </c>
      <c r="K1958" s="1" t="s">
        <v>32</v>
      </c>
      <c r="L1958" s="1" t="s">
        <v>84</v>
      </c>
      <c r="M1958" s="1" t="s">
        <v>84</v>
      </c>
      <c r="N1958" s="1" t="s">
        <v>66</v>
      </c>
      <c r="O1958" s="1" t="s">
        <v>8934</v>
      </c>
      <c r="P1958" s="1" t="s">
        <v>268</v>
      </c>
      <c r="Q1958" s="1" t="s">
        <v>927</v>
      </c>
      <c r="R1958" s="1" t="s">
        <v>8935</v>
      </c>
      <c r="S1958" s="1" t="str">
        <f t="shared" si="61"/>
        <v>MAQUERA HUANACUNI, EDITH MERY</v>
      </c>
      <c r="T1958" s="1" t="s">
        <v>44</v>
      </c>
      <c r="U1958" s="1" t="s">
        <v>51</v>
      </c>
      <c r="V1958" s="1" t="s">
        <v>52</v>
      </c>
      <c r="W1958" s="1" t="s">
        <v>8936</v>
      </c>
      <c r="X1958" s="3">
        <v>29421</v>
      </c>
      <c r="Y1958" s="1" t="s">
        <v>8937</v>
      </c>
      <c r="Z1958" s="3">
        <v>42948</v>
      </c>
      <c r="AA1958" s="3">
        <v>43008</v>
      </c>
      <c r="AB1958" s="1" t="s">
        <v>324</v>
      </c>
      <c r="AC1958" s="1" t="s">
        <v>87</v>
      </c>
      <c r="AD1958" s="1" t="s">
        <v>43</v>
      </c>
    </row>
    <row r="1959" spans="1:30" x14ac:dyDescent="0.2">
      <c r="A1959" s="1" t="str">
        <f t="shared" si="60"/>
        <v>1167114442E1</v>
      </c>
      <c r="B1959" s="1" t="s">
        <v>458</v>
      </c>
      <c r="C1959" s="1" t="s">
        <v>29</v>
      </c>
      <c r="D1959" s="1" t="s">
        <v>30</v>
      </c>
      <c r="E1959" s="1" t="s">
        <v>252</v>
      </c>
      <c r="F1959" s="1" t="s">
        <v>8792</v>
      </c>
      <c r="G1959" s="1" t="s">
        <v>8793</v>
      </c>
      <c r="H1959" s="1" t="s">
        <v>1183</v>
      </c>
      <c r="I1959" s="1" t="s">
        <v>8794</v>
      </c>
      <c r="J1959" s="1" t="s">
        <v>8933</v>
      </c>
      <c r="K1959" s="1" t="s">
        <v>32</v>
      </c>
      <c r="L1959" s="1" t="s">
        <v>84</v>
      </c>
      <c r="M1959" s="1" t="s">
        <v>84</v>
      </c>
      <c r="N1959" s="1" t="s">
        <v>46</v>
      </c>
      <c r="O1959" s="1" t="s">
        <v>8938</v>
      </c>
      <c r="P1959" s="1" t="s">
        <v>8939</v>
      </c>
      <c r="Q1959" s="1" t="s">
        <v>269</v>
      </c>
      <c r="R1959" s="1" t="s">
        <v>8940</v>
      </c>
      <c r="S1959" s="1" t="str">
        <f t="shared" si="61"/>
        <v>OLVEA CALDERON, EDWAR</v>
      </c>
      <c r="T1959" s="1" t="s">
        <v>44</v>
      </c>
      <c r="U1959" s="1" t="s">
        <v>51</v>
      </c>
      <c r="V1959" s="1" t="s">
        <v>1053</v>
      </c>
      <c r="W1959" s="1" t="s">
        <v>276</v>
      </c>
      <c r="X1959" s="3">
        <v>21751</v>
      </c>
      <c r="Y1959" s="1" t="s">
        <v>8941</v>
      </c>
      <c r="Z1959" s="3">
        <v>42948</v>
      </c>
      <c r="AA1959" s="3">
        <v>43008</v>
      </c>
      <c r="AB1959" s="1" t="s">
        <v>41</v>
      </c>
      <c r="AC1959" s="1" t="s">
        <v>87</v>
      </c>
      <c r="AD1959" s="1" t="s">
        <v>43</v>
      </c>
    </row>
    <row r="1960" spans="1:30" x14ac:dyDescent="0.2">
      <c r="A1960" s="1" t="str">
        <f t="shared" si="60"/>
        <v>1167114442E6</v>
      </c>
      <c r="B1960" s="1" t="s">
        <v>458</v>
      </c>
      <c r="C1960" s="1" t="s">
        <v>29</v>
      </c>
      <c r="D1960" s="1" t="s">
        <v>30</v>
      </c>
      <c r="E1960" s="1" t="s">
        <v>252</v>
      </c>
      <c r="F1960" s="1" t="s">
        <v>8792</v>
      </c>
      <c r="G1960" s="1" t="s">
        <v>8793</v>
      </c>
      <c r="H1960" s="1" t="s">
        <v>1183</v>
      </c>
      <c r="I1960" s="1" t="s">
        <v>8794</v>
      </c>
      <c r="J1960" s="1" t="s">
        <v>8942</v>
      </c>
      <c r="K1960" s="1" t="s">
        <v>97</v>
      </c>
      <c r="L1960" s="1" t="s">
        <v>788</v>
      </c>
      <c r="M1960" s="1" t="s">
        <v>840</v>
      </c>
      <c r="N1960" s="1" t="s">
        <v>46</v>
      </c>
      <c r="O1960" s="1" t="s">
        <v>8943</v>
      </c>
      <c r="P1960" s="1" t="s">
        <v>331</v>
      </c>
      <c r="Q1960" s="1" t="s">
        <v>8944</v>
      </c>
      <c r="R1960" s="1" t="s">
        <v>6187</v>
      </c>
      <c r="S1960" s="1" t="str">
        <f t="shared" si="61"/>
        <v>LLANOS AYNA, AUGUSTO</v>
      </c>
      <c r="T1960" s="1" t="s">
        <v>202</v>
      </c>
      <c r="U1960" s="1" t="s">
        <v>39</v>
      </c>
      <c r="V1960" s="1" t="s">
        <v>52</v>
      </c>
      <c r="W1960" s="1" t="s">
        <v>8945</v>
      </c>
      <c r="X1960" s="3">
        <v>22928</v>
      </c>
      <c r="Y1960" s="1" t="s">
        <v>8946</v>
      </c>
      <c r="Z1960" s="3">
        <v>42736</v>
      </c>
      <c r="AB1960" s="1" t="s">
        <v>41</v>
      </c>
      <c r="AC1960" s="1" t="s">
        <v>102</v>
      </c>
      <c r="AD1960" s="1" t="s">
        <v>43</v>
      </c>
    </row>
    <row r="1961" spans="1:30" x14ac:dyDescent="0.2">
      <c r="A1961" s="1" t="str">
        <f t="shared" si="60"/>
        <v>1167114412E4</v>
      </c>
      <c r="B1961" s="1" t="s">
        <v>458</v>
      </c>
      <c r="C1961" s="1" t="s">
        <v>29</v>
      </c>
      <c r="D1961" s="1" t="s">
        <v>30</v>
      </c>
      <c r="E1961" s="1" t="s">
        <v>252</v>
      </c>
      <c r="F1961" s="1" t="s">
        <v>8792</v>
      </c>
      <c r="G1961" s="1" t="s">
        <v>8793</v>
      </c>
      <c r="H1961" s="1" t="s">
        <v>1183</v>
      </c>
      <c r="I1961" s="1" t="s">
        <v>8794</v>
      </c>
      <c r="J1961" s="1" t="s">
        <v>8947</v>
      </c>
      <c r="K1961" s="1" t="s">
        <v>97</v>
      </c>
      <c r="L1961" s="1" t="s">
        <v>98</v>
      </c>
      <c r="M1961" s="1" t="s">
        <v>1419</v>
      </c>
      <c r="N1961" s="1" t="s">
        <v>66</v>
      </c>
      <c r="O1961" s="1" t="s">
        <v>8948</v>
      </c>
      <c r="P1961" s="1" t="s">
        <v>1055</v>
      </c>
      <c r="Q1961" s="1" t="s">
        <v>114</v>
      </c>
      <c r="R1961" s="1" t="s">
        <v>8949</v>
      </c>
      <c r="S1961" s="1" t="str">
        <f t="shared" si="61"/>
        <v>SUCA MAMANI, DANTE ELMER</v>
      </c>
      <c r="T1961" s="1" t="s">
        <v>109</v>
      </c>
      <c r="U1961" s="1" t="s">
        <v>39</v>
      </c>
      <c r="V1961" s="1" t="s">
        <v>52</v>
      </c>
      <c r="W1961" s="1" t="s">
        <v>8950</v>
      </c>
      <c r="X1961" s="3">
        <v>30306</v>
      </c>
      <c r="Y1961" s="1" t="s">
        <v>8951</v>
      </c>
      <c r="Z1961" s="3">
        <v>42810</v>
      </c>
      <c r="AA1961" s="3">
        <v>43100</v>
      </c>
      <c r="AB1961" s="1" t="s">
        <v>41</v>
      </c>
      <c r="AC1961" s="1" t="s">
        <v>102</v>
      </c>
      <c r="AD1961" s="1" t="s">
        <v>43</v>
      </c>
    </row>
    <row r="1962" spans="1:30" x14ac:dyDescent="0.2">
      <c r="A1962" s="1" t="str">
        <f t="shared" si="60"/>
        <v>1167114432E2</v>
      </c>
      <c r="B1962" s="1" t="s">
        <v>458</v>
      </c>
      <c r="C1962" s="1" t="s">
        <v>29</v>
      </c>
      <c r="D1962" s="1" t="s">
        <v>30</v>
      </c>
      <c r="E1962" s="1" t="s">
        <v>252</v>
      </c>
      <c r="F1962" s="1" t="s">
        <v>8792</v>
      </c>
      <c r="G1962" s="1" t="s">
        <v>8793</v>
      </c>
      <c r="H1962" s="1" t="s">
        <v>1183</v>
      </c>
      <c r="I1962" s="1" t="s">
        <v>8794</v>
      </c>
      <c r="J1962" s="1" t="s">
        <v>8952</v>
      </c>
      <c r="K1962" s="1" t="s">
        <v>97</v>
      </c>
      <c r="L1962" s="1" t="s">
        <v>98</v>
      </c>
      <c r="M1962" s="1" t="s">
        <v>99</v>
      </c>
      <c r="N1962" s="1" t="s">
        <v>46</v>
      </c>
      <c r="O1962" s="1" t="s">
        <v>56</v>
      </c>
      <c r="P1962" s="1" t="s">
        <v>268</v>
      </c>
      <c r="Q1962" s="1" t="s">
        <v>869</v>
      </c>
      <c r="R1962" s="1" t="s">
        <v>955</v>
      </c>
      <c r="S1962" s="1" t="str">
        <f t="shared" si="61"/>
        <v>MAQUERA ARO, FRANCISCO</v>
      </c>
      <c r="T1962" s="1" t="s">
        <v>185</v>
      </c>
      <c r="U1962" s="1" t="s">
        <v>39</v>
      </c>
      <c r="V1962" s="1" t="s">
        <v>52</v>
      </c>
      <c r="W1962" s="1" t="s">
        <v>8953</v>
      </c>
      <c r="X1962" s="3">
        <v>18111</v>
      </c>
      <c r="Y1962" s="1" t="s">
        <v>8954</v>
      </c>
      <c r="AB1962" s="1" t="s">
        <v>41</v>
      </c>
      <c r="AC1962" s="1" t="s">
        <v>102</v>
      </c>
      <c r="AD1962" s="1" t="s">
        <v>43</v>
      </c>
    </row>
    <row r="1963" spans="1:30" x14ac:dyDescent="0.2">
      <c r="A1963" s="1" t="str">
        <f t="shared" si="60"/>
        <v>1167114442E5</v>
      </c>
      <c r="B1963" s="1" t="s">
        <v>458</v>
      </c>
      <c r="C1963" s="1" t="s">
        <v>29</v>
      </c>
      <c r="D1963" s="1" t="s">
        <v>30</v>
      </c>
      <c r="E1963" s="1" t="s">
        <v>252</v>
      </c>
      <c r="F1963" s="1" t="s">
        <v>8792</v>
      </c>
      <c r="G1963" s="1" t="s">
        <v>8793</v>
      </c>
      <c r="H1963" s="1" t="s">
        <v>1183</v>
      </c>
      <c r="I1963" s="1" t="s">
        <v>8794</v>
      </c>
      <c r="J1963" s="1" t="s">
        <v>8955</v>
      </c>
      <c r="K1963" s="1" t="s">
        <v>97</v>
      </c>
      <c r="L1963" s="1" t="s">
        <v>98</v>
      </c>
      <c r="M1963" s="1" t="s">
        <v>99</v>
      </c>
      <c r="N1963" s="1" t="s">
        <v>66</v>
      </c>
      <c r="O1963" s="1" t="s">
        <v>8956</v>
      </c>
      <c r="P1963" s="1" t="s">
        <v>154</v>
      </c>
      <c r="Q1963" s="1" t="s">
        <v>154</v>
      </c>
      <c r="R1963" s="1" t="s">
        <v>8957</v>
      </c>
      <c r="S1963" s="1" t="str">
        <f t="shared" si="61"/>
        <v>BUTRON BUTRON, MARIA SANTOS</v>
      </c>
      <c r="T1963" s="1" t="s">
        <v>109</v>
      </c>
      <c r="U1963" s="1" t="s">
        <v>39</v>
      </c>
      <c r="V1963" s="1" t="s">
        <v>52</v>
      </c>
      <c r="W1963" s="1" t="s">
        <v>8958</v>
      </c>
      <c r="X1963" s="3">
        <v>27060</v>
      </c>
      <c r="Y1963" s="1" t="s">
        <v>8959</v>
      </c>
      <c r="Z1963" s="3">
        <v>42736</v>
      </c>
      <c r="AA1963" s="3">
        <v>43100</v>
      </c>
      <c r="AB1963" s="1" t="s">
        <v>41</v>
      </c>
      <c r="AC1963" s="1" t="s">
        <v>102</v>
      </c>
      <c r="AD1963" s="1" t="s">
        <v>43</v>
      </c>
    </row>
    <row r="1964" spans="1:30" x14ac:dyDescent="0.2">
      <c r="A1964" s="1" t="str">
        <f t="shared" si="60"/>
        <v>1167114442E7</v>
      </c>
      <c r="B1964" s="1" t="s">
        <v>458</v>
      </c>
      <c r="C1964" s="1" t="s">
        <v>29</v>
      </c>
      <c r="D1964" s="1" t="s">
        <v>30</v>
      </c>
      <c r="E1964" s="1" t="s">
        <v>252</v>
      </c>
      <c r="F1964" s="1" t="s">
        <v>8792</v>
      </c>
      <c r="G1964" s="1" t="s">
        <v>8793</v>
      </c>
      <c r="H1964" s="1" t="s">
        <v>1183</v>
      </c>
      <c r="I1964" s="1" t="s">
        <v>8794</v>
      </c>
      <c r="J1964" s="1" t="s">
        <v>8960</v>
      </c>
      <c r="K1964" s="1" t="s">
        <v>97</v>
      </c>
      <c r="L1964" s="1" t="s">
        <v>98</v>
      </c>
      <c r="M1964" s="1" t="s">
        <v>396</v>
      </c>
      <c r="N1964" s="1" t="s">
        <v>46</v>
      </c>
      <c r="O1964" s="1" t="s">
        <v>8961</v>
      </c>
      <c r="P1964" s="1" t="s">
        <v>139</v>
      </c>
      <c r="Q1964" s="1" t="s">
        <v>8962</v>
      </c>
      <c r="R1964" s="1" t="s">
        <v>8963</v>
      </c>
      <c r="S1964" s="1" t="str">
        <f t="shared" si="61"/>
        <v>MACHACA CUSILAYME, FREDESVINDA</v>
      </c>
      <c r="T1964" s="1" t="s">
        <v>109</v>
      </c>
      <c r="U1964" s="1" t="s">
        <v>39</v>
      </c>
      <c r="V1964" s="1" t="s">
        <v>52</v>
      </c>
      <c r="W1964" s="1" t="s">
        <v>8964</v>
      </c>
      <c r="X1964" s="3">
        <v>24399</v>
      </c>
      <c r="Y1964" s="1" t="s">
        <v>8965</v>
      </c>
      <c r="Z1964" s="3">
        <v>42736</v>
      </c>
      <c r="AB1964" s="1" t="s">
        <v>41</v>
      </c>
      <c r="AC1964" s="1" t="s">
        <v>102</v>
      </c>
      <c r="AD1964" s="1" t="s">
        <v>43</v>
      </c>
    </row>
    <row r="1965" spans="1:30" x14ac:dyDescent="0.2">
      <c r="A1965" s="1" t="str">
        <f t="shared" si="60"/>
        <v>21C000113697</v>
      </c>
      <c r="B1965" s="1" t="s">
        <v>458</v>
      </c>
      <c r="C1965" s="1" t="s">
        <v>29</v>
      </c>
      <c r="D1965" s="1" t="s">
        <v>30</v>
      </c>
      <c r="E1965" s="1" t="s">
        <v>252</v>
      </c>
      <c r="F1965" s="1" t="s">
        <v>8792</v>
      </c>
      <c r="G1965" s="1" t="s">
        <v>8793</v>
      </c>
      <c r="H1965" s="1" t="s">
        <v>1183</v>
      </c>
      <c r="I1965" s="1" t="s">
        <v>8794</v>
      </c>
      <c r="J1965" s="1" t="s">
        <v>8966</v>
      </c>
      <c r="K1965" s="1" t="s">
        <v>846</v>
      </c>
      <c r="L1965" s="1" t="s">
        <v>3586</v>
      </c>
      <c r="M1965" s="1" t="s">
        <v>3587</v>
      </c>
      <c r="N1965" s="1" t="s">
        <v>66</v>
      </c>
      <c r="O1965" s="1" t="s">
        <v>847</v>
      </c>
      <c r="P1965" s="1" t="s">
        <v>105</v>
      </c>
      <c r="Q1965" s="1" t="s">
        <v>248</v>
      </c>
      <c r="R1965" s="1" t="s">
        <v>977</v>
      </c>
      <c r="S1965" s="1" t="str">
        <f t="shared" si="61"/>
        <v>COLQUE TICONA, MARCO ANTONIO</v>
      </c>
      <c r="T1965" s="1" t="s">
        <v>849</v>
      </c>
      <c r="U1965" s="1" t="s">
        <v>850</v>
      </c>
      <c r="V1965" s="1" t="s">
        <v>52</v>
      </c>
      <c r="W1965" s="1" t="s">
        <v>276</v>
      </c>
      <c r="X1965" s="3">
        <v>26229</v>
      </c>
      <c r="Y1965" s="1" t="s">
        <v>8967</v>
      </c>
      <c r="Z1965" s="3">
        <v>42795</v>
      </c>
      <c r="AA1965" s="3">
        <v>42886</v>
      </c>
      <c r="AB1965" s="1" t="s">
        <v>852</v>
      </c>
      <c r="AC1965" s="1" t="s">
        <v>853</v>
      </c>
      <c r="AD1965" s="1" t="s">
        <v>43</v>
      </c>
    </row>
    <row r="1966" spans="1:30" x14ac:dyDescent="0.2">
      <c r="A1966" s="1" t="str">
        <f t="shared" si="60"/>
        <v>21C000113720</v>
      </c>
      <c r="B1966" s="1" t="s">
        <v>458</v>
      </c>
      <c r="C1966" s="1" t="s">
        <v>29</v>
      </c>
      <c r="D1966" s="1" t="s">
        <v>30</v>
      </c>
      <c r="E1966" s="1" t="s">
        <v>252</v>
      </c>
      <c r="F1966" s="1" t="s">
        <v>8792</v>
      </c>
      <c r="G1966" s="1" t="s">
        <v>8793</v>
      </c>
      <c r="H1966" s="1" t="s">
        <v>1183</v>
      </c>
      <c r="I1966" s="1" t="s">
        <v>8794</v>
      </c>
      <c r="J1966" s="1" t="s">
        <v>8968</v>
      </c>
      <c r="K1966" s="1" t="s">
        <v>846</v>
      </c>
      <c r="L1966" s="1" t="s">
        <v>3586</v>
      </c>
      <c r="M1966" s="1" t="s">
        <v>3591</v>
      </c>
      <c r="N1966" s="1" t="s">
        <v>66</v>
      </c>
      <c r="O1966" s="1" t="s">
        <v>847</v>
      </c>
      <c r="P1966" s="1" t="s">
        <v>168</v>
      </c>
      <c r="Q1966" s="1" t="s">
        <v>104</v>
      </c>
      <c r="R1966" s="1" t="s">
        <v>432</v>
      </c>
      <c r="S1966" s="1" t="str">
        <f t="shared" si="61"/>
        <v>CHURA CHARAJA, JOSE ANTONIO</v>
      </c>
      <c r="T1966" s="1" t="s">
        <v>849</v>
      </c>
      <c r="U1966" s="1" t="s">
        <v>850</v>
      </c>
      <c r="V1966" s="1" t="s">
        <v>52</v>
      </c>
      <c r="W1966" s="1" t="s">
        <v>276</v>
      </c>
      <c r="X1966" s="3">
        <v>33004</v>
      </c>
      <c r="Y1966" s="1" t="s">
        <v>8969</v>
      </c>
      <c r="Z1966" s="3">
        <v>43038</v>
      </c>
      <c r="AA1966" s="3">
        <v>43100</v>
      </c>
      <c r="AB1966" s="1" t="s">
        <v>852</v>
      </c>
      <c r="AC1966" s="1" t="s">
        <v>853</v>
      </c>
      <c r="AD1966" s="1" t="s">
        <v>43</v>
      </c>
    </row>
    <row r="1967" spans="1:30" x14ac:dyDescent="0.2">
      <c r="A1967" s="1" t="str">
        <f t="shared" si="60"/>
        <v>21C000113745</v>
      </c>
      <c r="B1967" s="1" t="s">
        <v>458</v>
      </c>
      <c r="C1967" s="1" t="s">
        <v>29</v>
      </c>
      <c r="D1967" s="1" t="s">
        <v>30</v>
      </c>
      <c r="E1967" s="1" t="s">
        <v>252</v>
      </c>
      <c r="F1967" s="1" t="s">
        <v>8792</v>
      </c>
      <c r="G1967" s="1" t="s">
        <v>8793</v>
      </c>
      <c r="H1967" s="1" t="s">
        <v>1183</v>
      </c>
      <c r="I1967" s="1" t="s">
        <v>8794</v>
      </c>
      <c r="J1967" s="1" t="s">
        <v>8970</v>
      </c>
      <c r="K1967" s="1" t="s">
        <v>846</v>
      </c>
      <c r="L1967" s="1" t="s">
        <v>3586</v>
      </c>
      <c r="M1967" s="1" t="s">
        <v>3600</v>
      </c>
      <c r="N1967" s="1" t="s">
        <v>66</v>
      </c>
      <c r="O1967" s="1" t="s">
        <v>847</v>
      </c>
      <c r="P1967" s="1" t="s">
        <v>67</v>
      </c>
      <c r="Q1967" s="1" t="s">
        <v>1159</v>
      </c>
      <c r="R1967" s="1" t="s">
        <v>330</v>
      </c>
      <c r="S1967" s="1" t="str">
        <f t="shared" si="61"/>
        <v>MEDINA AEDO, MARISOL</v>
      </c>
      <c r="T1967" s="1" t="s">
        <v>849</v>
      </c>
      <c r="U1967" s="1" t="s">
        <v>850</v>
      </c>
      <c r="V1967" s="1" t="s">
        <v>52</v>
      </c>
      <c r="W1967" s="1" t="s">
        <v>276</v>
      </c>
      <c r="X1967" s="3">
        <v>29346</v>
      </c>
      <c r="Y1967" s="1" t="s">
        <v>8971</v>
      </c>
      <c r="Z1967" s="3">
        <v>42736</v>
      </c>
      <c r="AA1967" s="3">
        <v>42855</v>
      </c>
      <c r="AB1967" s="1" t="s">
        <v>852</v>
      </c>
      <c r="AC1967" s="1" t="s">
        <v>853</v>
      </c>
      <c r="AD1967" s="1" t="s">
        <v>43</v>
      </c>
    </row>
    <row r="1968" spans="1:30" x14ac:dyDescent="0.2">
      <c r="A1968" s="1" t="str">
        <f t="shared" si="60"/>
        <v>21C000113768</v>
      </c>
      <c r="B1968" s="1" t="s">
        <v>458</v>
      </c>
      <c r="C1968" s="1" t="s">
        <v>29</v>
      </c>
      <c r="D1968" s="1" t="s">
        <v>30</v>
      </c>
      <c r="E1968" s="1" t="s">
        <v>252</v>
      </c>
      <c r="F1968" s="1" t="s">
        <v>8792</v>
      </c>
      <c r="G1968" s="1" t="s">
        <v>8793</v>
      </c>
      <c r="H1968" s="1" t="s">
        <v>1183</v>
      </c>
      <c r="I1968" s="1" t="s">
        <v>8794</v>
      </c>
      <c r="J1968" s="1" t="s">
        <v>8972</v>
      </c>
      <c r="K1968" s="1" t="s">
        <v>846</v>
      </c>
      <c r="L1968" s="1" t="s">
        <v>3586</v>
      </c>
      <c r="M1968" s="1" t="s">
        <v>5435</v>
      </c>
      <c r="N1968" s="1" t="s">
        <v>66</v>
      </c>
      <c r="O1968" s="1" t="s">
        <v>847</v>
      </c>
      <c r="P1968" s="1" t="s">
        <v>114</v>
      </c>
      <c r="Q1968" s="1" t="s">
        <v>271</v>
      </c>
      <c r="R1968" s="1" t="s">
        <v>8973</v>
      </c>
      <c r="S1968" s="1" t="str">
        <f t="shared" si="61"/>
        <v>MAMANI PUMA, ROSA LILIANA</v>
      </c>
      <c r="T1968" s="1" t="s">
        <v>849</v>
      </c>
      <c r="U1968" s="1" t="s">
        <v>850</v>
      </c>
      <c r="V1968" s="1" t="s">
        <v>52</v>
      </c>
      <c r="W1968" s="1" t="s">
        <v>276</v>
      </c>
      <c r="X1968" s="3">
        <v>27898</v>
      </c>
      <c r="Y1968" s="1" t="s">
        <v>8974</v>
      </c>
      <c r="Z1968" s="3">
        <v>42795</v>
      </c>
      <c r="AA1968" s="3">
        <v>42886</v>
      </c>
      <c r="AB1968" s="1" t="s">
        <v>852</v>
      </c>
      <c r="AC1968" s="1" t="s">
        <v>853</v>
      </c>
      <c r="AD1968" s="1" t="s">
        <v>43</v>
      </c>
    </row>
    <row r="1969" spans="1:30" x14ac:dyDescent="0.2">
      <c r="A1969" s="1" t="str">
        <f t="shared" si="60"/>
        <v>21C000113799</v>
      </c>
      <c r="B1969" s="1" t="s">
        <v>458</v>
      </c>
      <c r="C1969" s="1" t="s">
        <v>29</v>
      </c>
      <c r="D1969" s="1" t="s">
        <v>30</v>
      </c>
      <c r="E1969" s="1" t="s">
        <v>252</v>
      </c>
      <c r="F1969" s="1" t="s">
        <v>8792</v>
      </c>
      <c r="G1969" s="1" t="s">
        <v>8793</v>
      </c>
      <c r="H1969" s="1" t="s">
        <v>1183</v>
      </c>
      <c r="I1969" s="1" t="s">
        <v>8794</v>
      </c>
      <c r="J1969" s="1" t="s">
        <v>8975</v>
      </c>
      <c r="K1969" s="1" t="s">
        <v>846</v>
      </c>
      <c r="L1969" s="1" t="s">
        <v>3586</v>
      </c>
      <c r="M1969" s="1" t="s">
        <v>3607</v>
      </c>
      <c r="N1969" s="1" t="s">
        <v>66</v>
      </c>
      <c r="O1969" s="1" t="s">
        <v>847</v>
      </c>
      <c r="P1969" s="1" t="s">
        <v>514</v>
      </c>
      <c r="Q1969" s="1" t="s">
        <v>7676</v>
      </c>
      <c r="R1969" s="1" t="s">
        <v>8976</v>
      </c>
      <c r="S1969" s="1" t="str">
        <f t="shared" si="61"/>
        <v>CHINO CALLI, DANIEL OSCAR</v>
      </c>
      <c r="T1969" s="1" t="s">
        <v>849</v>
      </c>
      <c r="U1969" s="1" t="s">
        <v>850</v>
      </c>
      <c r="V1969" s="1" t="s">
        <v>52</v>
      </c>
      <c r="W1969" s="1" t="s">
        <v>276</v>
      </c>
      <c r="X1969" s="3">
        <v>25348</v>
      </c>
      <c r="Y1969" s="1" t="s">
        <v>8977</v>
      </c>
      <c r="Z1969" s="3">
        <v>42736</v>
      </c>
      <c r="AA1969" s="3">
        <v>42855</v>
      </c>
      <c r="AB1969" s="1" t="s">
        <v>852</v>
      </c>
      <c r="AC1969" s="1" t="s">
        <v>853</v>
      </c>
      <c r="AD1969" s="1" t="s">
        <v>43</v>
      </c>
    </row>
    <row r="1970" spans="1:30" x14ac:dyDescent="0.2">
      <c r="A1970" s="1" t="str">
        <f t="shared" si="60"/>
        <v>21C000113820</v>
      </c>
      <c r="B1970" s="1" t="s">
        <v>458</v>
      </c>
      <c r="C1970" s="1" t="s">
        <v>29</v>
      </c>
      <c r="D1970" s="1" t="s">
        <v>30</v>
      </c>
      <c r="E1970" s="1" t="s">
        <v>252</v>
      </c>
      <c r="F1970" s="1" t="s">
        <v>8792</v>
      </c>
      <c r="G1970" s="1" t="s">
        <v>8793</v>
      </c>
      <c r="H1970" s="1" t="s">
        <v>1183</v>
      </c>
      <c r="I1970" s="1" t="s">
        <v>8794</v>
      </c>
      <c r="J1970" s="1" t="s">
        <v>8978</v>
      </c>
      <c r="K1970" s="1" t="s">
        <v>846</v>
      </c>
      <c r="L1970" s="1" t="s">
        <v>3586</v>
      </c>
      <c r="M1970" s="1" t="s">
        <v>3607</v>
      </c>
      <c r="N1970" s="1" t="s">
        <v>66</v>
      </c>
      <c r="O1970" s="1" t="s">
        <v>847</v>
      </c>
      <c r="P1970" s="1" t="s">
        <v>717</v>
      </c>
      <c r="Q1970" s="1" t="s">
        <v>8979</v>
      </c>
      <c r="R1970" s="1" t="s">
        <v>845</v>
      </c>
      <c r="S1970" s="1" t="str">
        <f t="shared" si="61"/>
        <v>RIVERA VILCASA, EDILBERTO</v>
      </c>
      <c r="T1970" s="1" t="s">
        <v>849</v>
      </c>
      <c r="U1970" s="1" t="s">
        <v>850</v>
      </c>
      <c r="V1970" s="1" t="s">
        <v>52</v>
      </c>
      <c r="W1970" s="1" t="s">
        <v>276</v>
      </c>
      <c r="X1970" s="3">
        <v>25506</v>
      </c>
      <c r="Y1970" s="1" t="s">
        <v>8980</v>
      </c>
      <c r="Z1970" s="3">
        <v>42736</v>
      </c>
      <c r="AA1970" s="3">
        <v>42855</v>
      </c>
      <c r="AB1970" s="1" t="s">
        <v>852</v>
      </c>
      <c r="AC1970" s="1" t="s">
        <v>853</v>
      </c>
      <c r="AD1970" s="1" t="s">
        <v>43</v>
      </c>
    </row>
    <row r="1971" spans="1:30" x14ac:dyDescent="0.2">
      <c r="A1971" s="1" t="str">
        <f t="shared" si="60"/>
        <v>21C000113841</v>
      </c>
      <c r="B1971" s="1" t="s">
        <v>458</v>
      </c>
      <c r="C1971" s="1" t="s">
        <v>29</v>
      </c>
      <c r="D1971" s="1" t="s">
        <v>30</v>
      </c>
      <c r="E1971" s="1" t="s">
        <v>252</v>
      </c>
      <c r="F1971" s="1" t="s">
        <v>8792</v>
      </c>
      <c r="G1971" s="1" t="s">
        <v>8793</v>
      </c>
      <c r="H1971" s="1" t="s">
        <v>1183</v>
      </c>
      <c r="I1971" s="1" t="s">
        <v>8794</v>
      </c>
      <c r="J1971" s="1" t="s">
        <v>8981</v>
      </c>
      <c r="K1971" s="1" t="s">
        <v>846</v>
      </c>
      <c r="L1971" s="1" t="s">
        <v>3586</v>
      </c>
      <c r="M1971" s="1" t="s">
        <v>3607</v>
      </c>
      <c r="N1971" s="1" t="s">
        <v>66</v>
      </c>
      <c r="O1971" s="1" t="s">
        <v>847</v>
      </c>
      <c r="P1971" s="1" t="s">
        <v>1126</v>
      </c>
      <c r="Q1971" s="1" t="s">
        <v>240</v>
      </c>
      <c r="R1971" s="1" t="s">
        <v>8982</v>
      </c>
      <c r="S1971" s="1" t="str">
        <f t="shared" si="61"/>
        <v>ZAIRA BURGOS, LOURDES SEVERIANA</v>
      </c>
      <c r="T1971" s="1" t="s">
        <v>849</v>
      </c>
      <c r="U1971" s="1" t="s">
        <v>850</v>
      </c>
      <c r="V1971" s="1" t="s">
        <v>52</v>
      </c>
      <c r="W1971" s="1" t="s">
        <v>276</v>
      </c>
      <c r="X1971" s="3">
        <v>26976</v>
      </c>
      <c r="Y1971" s="1" t="s">
        <v>8983</v>
      </c>
      <c r="Z1971" s="3">
        <v>42736</v>
      </c>
      <c r="AA1971" s="3">
        <v>42855</v>
      </c>
      <c r="AB1971" s="1" t="s">
        <v>852</v>
      </c>
      <c r="AC1971" s="1" t="s">
        <v>853</v>
      </c>
      <c r="AD1971" s="1" t="s">
        <v>43</v>
      </c>
    </row>
    <row r="1972" spans="1:30" x14ac:dyDescent="0.2">
      <c r="A1972" s="1" t="str">
        <f t="shared" si="60"/>
        <v>1161214412E9</v>
      </c>
      <c r="B1972" s="1" t="s">
        <v>486</v>
      </c>
      <c r="C1972" s="1" t="s">
        <v>29</v>
      </c>
      <c r="D1972" s="1" t="s">
        <v>30</v>
      </c>
      <c r="E1972" s="1" t="s">
        <v>487</v>
      </c>
      <c r="F1972" s="1" t="s">
        <v>8984</v>
      </c>
      <c r="G1972" s="1" t="s">
        <v>8985</v>
      </c>
      <c r="H1972" s="1" t="s">
        <v>1183</v>
      </c>
      <c r="I1972" s="1" t="s">
        <v>8986</v>
      </c>
      <c r="J1972" s="1" t="s">
        <v>8987</v>
      </c>
      <c r="K1972" s="1" t="s">
        <v>32</v>
      </c>
      <c r="L1972" s="1" t="s">
        <v>33</v>
      </c>
      <c r="M1972" s="1" t="s">
        <v>34</v>
      </c>
      <c r="N1972" s="1" t="s">
        <v>35</v>
      </c>
      <c r="O1972" s="1" t="s">
        <v>1219</v>
      </c>
      <c r="P1972" s="1" t="s">
        <v>635</v>
      </c>
      <c r="Q1972" s="1" t="s">
        <v>291</v>
      </c>
      <c r="R1972" s="1" t="s">
        <v>559</v>
      </c>
      <c r="S1972" s="1" t="str">
        <f t="shared" si="61"/>
        <v>CARRERA CUTIPA, EFRAIN</v>
      </c>
      <c r="T1972" s="1" t="s">
        <v>63</v>
      </c>
      <c r="U1972" s="1" t="s">
        <v>39</v>
      </c>
      <c r="V1972" s="1" t="s">
        <v>171</v>
      </c>
      <c r="W1972" s="1" t="s">
        <v>8988</v>
      </c>
      <c r="X1972" s="3">
        <v>26599</v>
      </c>
      <c r="Y1972" s="1" t="s">
        <v>8989</v>
      </c>
      <c r="Z1972" s="3">
        <v>42779</v>
      </c>
      <c r="AA1972" s="3">
        <v>44239</v>
      </c>
      <c r="AB1972" s="1" t="s">
        <v>41</v>
      </c>
      <c r="AC1972" s="1" t="s">
        <v>42</v>
      </c>
      <c r="AD1972" s="1" t="s">
        <v>43</v>
      </c>
    </row>
    <row r="1973" spans="1:30" x14ac:dyDescent="0.2">
      <c r="A1973" s="1" t="str">
        <f t="shared" si="60"/>
        <v>1130713712E3</v>
      </c>
      <c r="B1973" s="1" t="s">
        <v>486</v>
      </c>
      <c r="C1973" s="1" t="s">
        <v>29</v>
      </c>
      <c r="D1973" s="1" t="s">
        <v>30</v>
      </c>
      <c r="E1973" s="1" t="s">
        <v>487</v>
      </c>
      <c r="F1973" s="1" t="s">
        <v>8984</v>
      </c>
      <c r="G1973" s="1" t="s">
        <v>8985</v>
      </c>
      <c r="H1973" s="1" t="s">
        <v>1183</v>
      </c>
      <c r="I1973" s="1" t="s">
        <v>8986</v>
      </c>
      <c r="J1973" s="1" t="s">
        <v>8990</v>
      </c>
      <c r="K1973" s="1" t="s">
        <v>32</v>
      </c>
      <c r="L1973" s="1" t="s">
        <v>32</v>
      </c>
      <c r="M1973" s="1" t="s">
        <v>45</v>
      </c>
      <c r="N1973" s="1" t="s">
        <v>253</v>
      </c>
      <c r="O1973" s="1" t="s">
        <v>547</v>
      </c>
      <c r="P1973" s="1" t="s">
        <v>44</v>
      </c>
      <c r="Q1973" s="1" t="s">
        <v>44</v>
      </c>
      <c r="R1973" s="1" t="s">
        <v>44</v>
      </c>
      <c r="S1973" s="1" t="str">
        <f t="shared" si="61"/>
        <v xml:space="preserve"> , </v>
      </c>
      <c r="T1973" s="1" t="s">
        <v>69</v>
      </c>
      <c r="U1973" s="1" t="s">
        <v>51</v>
      </c>
      <c r="V1973" s="1" t="s">
        <v>52</v>
      </c>
      <c r="W1973" s="1" t="s">
        <v>44</v>
      </c>
      <c r="X1973" s="1" t="s">
        <v>254</v>
      </c>
      <c r="Y1973" s="1" t="s">
        <v>44</v>
      </c>
      <c r="Z1973" s="3">
        <v>42373</v>
      </c>
      <c r="AA1973" s="3">
        <v>42735</v>
      </c>
      <c r="AB1973" s="1" t="s">
        <v>41</v>
      </c>
      <c r="AC1973" s="1" t="s">
        <v>71</v>
      </c>
      <c r="AD1973" s="1" t="s">
        <v>43</v>
      </c>
    </row>
    <row r="1974" spans="1:30" x14ac:dyDescent="0.2">
      <c r="A1974" s="1" t="str">
        <f t="shared" si="60"/>
        <v>1161214412E0</v>
      </c>
      <c r="B1974" s="1" t="s">
        <v>486</v>
      </c>
      <c r="C1974" s="1" t="s">
        <v>29</v>
      </c>
      <c r="D1974" s="1" t="s">
        <v>30</v>
      </c>
      <c r="E1974" s="1" t="s">
        <v>487</v>
      </c>
      <c r="F1974" s="1" t="s">
        <v>8984</v>
      </c>
      <c r="G1974" s="1" t="s">
        <v>8985</v>
      </c>
      <c r="H1974" s="1" t="s">
        <v>1183</v>
      </c>
      <c r="I1974" s="1" t="s">
        <v>8986</v>
      </c>
      <c r="J1974" s="1" t="s">
        <v>8991</v>
      </c>
      <c r="K1974" s="1" t="s">
        <v>32</v>
      </c>
      <c r="L1974" s="1" t="s">
        <v>32</v>
      </c>
      <c r="M1974" s="1" t="s">
        <v>45</v>
      </c>
      <c r="N1974" s="1" t="s">
        <v>46</v>
      </c>
      <c r="O1974" s="1" t="s">
        <v>8992</v>
      </c>
      <c r="P1974" s="1" t="s">
        <v>406</v>
      </c>
      <c r="Q1974" s="1" t="s">
        <v>82</v>
      </c>
      <c r="R1974" s="1" t="s">
        <v>1005</v>
      </c>
      <c r="S1974" s="1" t="str">
        <f t="shared" si="61"/>
        <v>COAPAZA QUISPE, GENOVEVA</v>
      </c>
      <c r="T1974" s="1" t="s">
        <v>50</v>
      </c>
      <c r="U1974" s="1" t="s">
        <v>51</v>
      </c>
      <c r="V1974" s="1" t="s">
        <v>52</v>
      </c>
      <c r="W1974" s="1" t="s">
        <v>8993</v>
      </c>
      <c r="X1974" s="3">
        <v>23273</v>
      </c>
      <c r="Y1974" s="1" t="s">
        <v>8994</v>
      </c>
      <c r="Z1974" s="3">
        <v>42430</v>
      </c>
      <c r="AB1974" s="1" t="s">
        <v>41</v>
      </c>
      <c r="AC1974" s="1" t="s">
        <v>42</v>
      </c>
      <c r="AD1974" s="1" t="s">
        <v>43</v>
      </c>
    </row>
    <row r="1975" spans="1:30" x14ac:dyDescent="0.2">
      <c r="A1975" s="1" t="str">
        <f t="shared" si="60"/>
        <v>1161214412E2</v>
      </c>
      <c r="B1975" s="1" t="s">
        <v>486</v>
      </c>
      <c r="C1975" s="1" t="s">
        <v>29</v>
      </c>
      <c r="D1975" s="1" t="s">
        <v>30</v>
      </c>
      <c r="E1975" s="1" t="s">
        <v>487</v>
      </c>
      <c r="F1975" s="1" t="s">
        <v>8984</v>
      </c>
      <c r="G1975" s="1" t="s">
        <v>8985</v>
      </c>
      <c r="H1975" s="1" t="s">
        <v>1183</v>
      </c>
      <c r="I1975" s="1" t="s">
        <v>8986</v>
      </c>
      <c r="J1975" s="1" t="s">
        <v>8995</v>
      </c>
      <c r="K1975" s="1" t="s">
        <v>32</v>
      </c>
      <c r="L1975" s="1" t="s">
        <v>32</v>
      </c>
      <c r="M1975" s="1" t="s">
        <v>45</v>
      </c>
      <c r="N1975" s="1" t="s">
        <v>46</v>
      </c>
      <c r="O1975" s="1" t="s">
        <v>56</v>
      </c>
      <c r="P1975" s="1" t="s">
        <v>83</v>
      </c>
      <c r="Q1975" s="1" t="s">
        <v>177</v>
      </c>
      <c r="R1975" s="1" t="s">
        <v>224</v>
      </c>
      <c r="S1975" s="1" t="str">
        <f t="shared" si="61"/>
        <v>CONDORI ORTEGA, SUSANA</v>
      </c>
      <c r="T1975" s="1" t="s">
        <v>69</v>
      </c>
      <c r="U1975" s="1" t="s">
        <v>51</v>
      </c>
      <c r="V1975" s="1" t="s">
        <v>52</v>
      </c>
      <c r="W1975" s="1" t="s">
        <v>8996</v>
      </c>
      <c r="X1975" s="3">
        <v>24735</v>
      </c>
      <c r="Y1975" s="1" t="s">
        <v>8997</v>
      </c>
      <c r="AB1975" s="1" t="s">
        <v>41</v>
      </c>
      <c r="AC1975" s="1" t="s">
        <v>42</v>
      </c>
      <c r="AD1975" s="1" t="s">
        <v>43</v>
      </c>
    </row>
    <row r="1976" spans="1:30" x14ac:dyDescent="0.2">
      <c r="A1976" s="1" t="str">
        <f t="shared" si="60"/>
        <v>1161214412E3</v>
      </c>
      <c r="B1976" s="1" t="s">
        <v>486</v>
      </c>
      <c r="C1976" s="1" t="s">
        <v>29</v>
      </c>
      <c r="D1976" s="1" t="s">
        <v>30</v>
      </c>
      <c r="E1976" s="1" t="s">
        <v>487</v>
      </c>
      <c r="F1976" s="1" t="s">
        <v>8984</v>
      </c>
      <c r="G1976" s="1" t="s">
        <v>8985</v>
      </c>
      <c r="H1976" s="1" t="s">
        <v>1183</v>
      </c>
      <c r="I1976" s="1" t="s">
        <v>8986</v>
      </c>
      <c r="J1976" s="1" t="s">
        <v>8998</v>
      </c>
      <c r="K1976" s="1" t="s">
        <v>32</v>
      </c>
      <c r="L1976" s="1" t="s">
        <v>32</v>
      </c>
      <c r="M1976" s="1" t="s">
        <v>45</v>
      </c>
      <c r="N1976" s="1" t="s">
        <v>46</v>
      </c>
      <c r="O1976" s="1" t="s">
        <v>8999</v>
      </c>
      <c r="P1976" s="1" t="s">
        <v>9000</v>
      </c>
      <c r="Q1976" s="1" t="s">
        <v>1004</v>
      </c>
      <c r="R1976" s="1" t="s">
        <v>9001</v>
      </c>
      <c r="S1976" s="1" t="str">
        <f t="shared" si="61"/>
        <v>LA ROSA PULLUYQUERI, ELMER FREDDY</v>
      </c>
      <c r="T1976" s="1" t="s">
        <v>69</v>
      </c>
      <c r="U1976" s="1" t="s">
        <v>51</v>
      </c>
      <c r="V1976" s="1" t="s">
        <v>52</v>
      </c>
      <c r="W1976" s="1" t="s">
        <v>9002</v>
      </c>
      <c r="X1976" s="3">
        <v>26445</v>
      </c>
      <c r="Y1976" s="1" t="s">
        <v>9003</v>
      </c>
      <c r="Z1976" s="3">
        <v>42795</v>
      </c>
      <c r="AB1976" s="1" t="s">
        <v>41</v>
      </c>
      <c r="AC1976" s="1" t="s">
        <v>42</v>
      </c>
      <c r="AD1976" s="1" t="s">
        <v>43</v>
      </c>
    </row>
    <row r="1977" spans="1:30" x14ac:dyDescent="0.2">
      <c r="A1977" s="1" t="str">
        <f t="shared" si="60"/>
        <v>1161214412E4</v>
      </c>
      <c r="B1977" s="1" t="s">
        <v>486</v>
      </c>
      <c r="C1977" s="1" t="s">
        <v>29</v>
      </c>
      <c r="D1977" s="1" t="s">
        <v>30</v>
      </c>
      <c r="E1977" s="1" t="s">
        <v>487</v>
      </c>
      <c r="F1977" s="1" t="s">
        <v>8984</v>
      </c>
      <c r="G1977" s="1" t="s">
        <v>8985</v>
      </c>
      <c r="H1977" s="1" t="s">
        <v>1183</v>
      </c>
      <c r="I1977" s="1" t="s">
        <v>8986</v>
      </c>
      <c r="J1977" s="1" t="s">
        <v>9004</v>
      </c>
      <c r="K1977" s="1" t="s">
        <v>32</v>
      </c>
      <c r="L1977" s="1" t="s">
        <v>32</v>
      </c>
      <c r="M1977" s="1" t="s">
        <v>45</v>
      </c>
      <c r="N1977" s="1" t="s">
        <v>46</v>
      </c>
      <c r="O1977" s="1" t="s">
        <v>9005</v>
      </c>
      <c r="P1977" s="1" t="s">
        <v>317</v>
      </c>
      <c r="Q1977" s="1" t="s">
        <v>817</v>
      </c>
      <c r="R1977" s="1" t="s">
        <v>9006</v>
      </c>
      <c r="S1977" s="1" t="str">
        <f t="shared" si="61"/>
        <v>ZEA HUMPIRE, DARIO PAULINO</v>
      </c>
      <c r="T1977" s="1" t="s">
        <v>55</v>
      </c>
      <c r="U1977" s="1" t="s">
        <v>51</v>
      </c>
      <c r="V1977" s="1" t="s">
        <v>52</v>
      </c>
      <c r="W1977" s="1" t="s">
        <v>9007</v>
      </c>
      <c r="X1977" s="3">
        <v>21903</v>
      </c>
      <c r="Y1977" s="1" t="s">
        <v>9008</v>
      </c>
      <c r="Z1977" s="3">
        <v>42430</v>
      </c>
      <c r="AB1977" s="1" t="s">
        <v>41</v>
      </c>
      <c r="AC1977" s="1" t="s">
        <v>42</v>
      </c>
      <c r="AD1977" s="1" t="s">
        <v>43</v>
      </c>
    </row>
    <row r="1978" spans="1:30" x14ac:dyDescent="0.2">
      <c r="A1978" s="1" t="str">
        <f t="shared" si="60"/>
        <v>1161214412E6</v>
      </c>
      <c r="B1978" s="1" t="s">
        <v>486</v>
      </c>
      <c r="C1978" s="1" t="s">
        <v>29</v>
      </c>
      <c r="D1978" s="1" t="s">
        <v>30</v>
      </c>
      <c r="E1978" s="1" t="s">
        <v>487</v>
      </c>
      <c r="F1978" s="1" t="s">
        <v>8984</v>
      </c>
      <c r="G1978" s="1" t="s">
        <v>8985</v>
      </c>
      <c r="H1978" s="1" t="s">
        <v>1183</v>
      </c>
      <c r="I1978" s="1" t="s">
        <v>8986</v>
      </c>
      <c r="J1978" s="1" t="s">
        <v>9009</v>
      </c>
      <c r="K1978" s="1" t="s">
        <v>32</v>
      </c>
      <c r="L1978" s="1" t="s">
        <v>32</v>
      </c>
      <c r="M1978" s="1" t="s">
        <v>45</v>
      </c>
      <c r="N1978" s="1" t="s">
        <v>46</v>
      </c>
      <c r="O1978" s="1" t="s">
        <v>9010</v>
      </c>
      <c r="P1978" s="1" t="s">
        <v>61</v>
      </c>
      <c r="Q1978" s="1" t="s">
        <v>331</v>
      </c>
      <c r="R1978" s="1" t="s">
        <v>9011</v>
      </c>
      <c r="S1978" s="1" t="str">
        <f t="shared" si="61"/>
        <v>VILCA LLANOS, JOSE AURELIO</v>
      </c>
      <c r="T1978" s="1" t="s">
        <v>55</v>
      </c>
      <c r="U1978" s="1" t="s">
        <v>51</v>
      </c>
      <c r="V1978" s="1" t="s">
        <v>52</v>
      </c>
      <c r="W1978" s="1" t="s">
        <v>9012</v>
      </c>
      <c r="X1978" s="3">
        <v>25471</v>
      </c>
      <c r="Y1978" s="1" t="s">
        <v>9013</v>
      </c>
      <c r="AB1978" s="1" t="s">
        <v>41</v>
      </c>
      <c r="AC1978" s="1" t="s">
        <v>42</v>
      </c>
      <c r="AD1978" s="1" t="s">
        <v>43</v>
      </c>
    </row>
    <row r="1979" spans="1:30" x14ac:dyDescent="0.2">
      <c r="A1979" s="1" t="str">
        <f t="shared" si="60"/>
        <v>1161214412E8</v>
      </c>
      <c r="B1979" s="1" t="s">
        <v>486</v>
      </c>
      <c r="C1979" s="1" t="s">
        <v>29</v>
      </c>
      <c r="D1979" s="1" t="s">
        <v>30</v>
      </c>
      <c r="E1979" s="1" t="s">
        <v>487</v>
      </c>
      <c r="F1979" s="1" t="s">
        <v>8984</v>
      </c>
      <c r="G1979" s="1" t="s">
        <v>8985</v>
      </c>
      <c r="H1979" s="1" t="s">
        <v>1183</v>
      </c>
      <c r="I1979" s="1" t="s">
        <v>8986</v>
      </c>
      <c r="J1979" s="1" t="s">
        <v>9014</v>
      </c>
      <c r="K1979" s="1" t="s">
        <v>32</v>
      </c>
      <c r="L1979" s="1" t="s">
        <v>32</v>
      </c>
      <c r="M1979" s="1" t="s">
        <v>45</v>
      </c>
      <c r="N1979" s="1" t="s">
        <v>46</v>
      </c>
      <c r="O1979" s="1" t="s">
        <v>9015</v>
      </c>
      <c r="P1979" s="1" t="s">
        <v>64</v>
      </c>
      <c r="Q1979" s="1" t="s">
        <v>824</v>
      </c>
      <c r="R1979" s="1" t="s">
        <v>9016</v>
      </c>
      <c r="S1979" s="1" t="str">
        <f t="shared" si="61"/>
        <v>GALLEGOS TISNADO, MIDWARD GABRIEL</v>
      </c>
      <c r="T1979" s="1" t="s">
        <v>55</v>
      </c>
      <c r="U1979" s="1" t="s">
        <v>51</v>
      </c>
      <c r="V1979" s="1" t="s">
        <v>52</v>
      </c>
      <c r="W1979" s="1" t="s">
        <v>9017</v>
      </c>
      <c r="X1979" s="3">
        <v>29644</v>
      </c>
      <c r="Y1979" s="1" t="s">
        <v>9018</v>
      </c>
      <c r="Z1979" s="3">
        <v>42430</v>
      </c>
      <c r="AB1979" s="1" t="s">
        <v>41</v>
      </c>
      <c r="AC1979" s="1" t="s">
        <v>42</v>
      </c>
      <c r="AD1979" s="1" t="s">
        <v>43</v>
      </c>
    </row>
    <row r="1980" spans="1:30" x14ac:dyDescent="0.2">
      <c r="A1980" s="1" t="str">
        <f t="shared" si="60"/>
        <v>1161114751E6</v>
      </c>
      <c r="B1980" s="1" t="s">
        <v>486</v>
      </c>
      <c r="C1980" s="1" t="s">
        <v>29</v>
      </c>
      <c r="D1980" s="1" t="s">
        <v>30</v>
      </c>
      <c r="E1980" s="1" t="s">
        <v>487</v>
      </c>
      <c r="F1980" s="1" t="s">
        <v>8984</v>
      </c>
      <c r="G1980" s="1" t="s">
        <v>8985</v>
      </c>
      <c r="H1980" s="1" t="s">
        <v>1183</v>
      </c>
      <c r="I1980" s="1" t="s">
        <v>8986</v>
      </c>
      <c r="J1980" s="1" t="s">
        <v>9019</v>
      </c>
      <c r="K1980" s="1" t="s">
        <v>97</v>
      </c>
      <c r="L1980" s="1" t="s">
        <v>98</v>
      </c>
      <c r="M1980" s="1" t="s">
        <v>396</v>
      </c>
      <c r="N1980" s="1" t="s">
        <v>66</v>
      </c>
      <c r="O1980" s="1" t="s">
        <v>9020</v>
      </c>
      <c r="P1980" s="1" t="s">
        <v>64</v>
      </c>
      <c r="Q1980" s="1" t="s">
        <v>824</v>
      </c>
      <c r="R1980" s="1" t="s">
        <v>9021</v>
      </c>
      <c r="S1980" s="1" t="str">
        <f t="shared" si="61"/>
        <v>GALLEGOS TISNADO, LUDWING MIGUEL</v>
      </c>
      <c r="T1980" s="1" t="s">
        <v>109</v>
      </c>
      <c r="U1980" s="1" t="s">
        <v>39</v>
      </c>
      <c r="V1980" s="1" t="s">
        <v>52</v>
      </c>
      <c r="W1980" s="1" t="s">
        <v>9022</v>
      </c>
      <c r="X1980" s="3">
        <v>27157</v>
      </c>
      <c r="Y1980" s="1" t="s">
        <v>9023</v>
      </c>
      <c r="Z1980" s="3">
        <v>42737</v>
      </c>
      <c r="AA1980" s="3">
        <v>43100</v>
      </c>
      <c r="AB1980" s="1" t="s">
        <v>41</v>
      </c>
      <c r="AC1980" s="1" t="s">
        <v>102</v>
      </c>
      <c r="AD1980" s="1" t="s">
        <v>43</v>
      </c>
    </row>
    <row r="1981" spans="1:30" x14ac:dyDescent="0.2">
      <c r="A1981" s="1" t="str">
        <f t="shared" si="60"/>
        <v>1119114512E3</v>
      </c>
      <c r="B1981" s="1" t="s">
        <v>468</v>
      </c>
      <c r="C1981" s="1" t="s">
        <v>29</v>
      </c>
      <c r="D1981" s="1" t="s">
        <v>30</v>
      </c>
      <c r="E1981" s="1" t="s">
        <v>401</v>
      </c>
      <c r="F1981" s="1" t="s">
        <v>9024</v>
      </c>
      <c r="G1981" s="1" t="s">
        <v>9025</v>
      </c>
      <c r="H1981" s="1" t="s">
        <v>1183</v>
      </c>
      <c r="I1981" s="1" t="s">
        <v>9026</v>
      </c>
      <c r="J1981" s="1" t="s">
        <v>9027</v>
      </c>
      <c r="K1981" s="1" t="s">
        <v>32</v>
      </c>
      <c r="L1981" s="1" t="s">
        <v>33</v>
      </c>
      <c r="M1981" s="1" t="s">
        <v>34</v>
      </c>
      <c r="N1981" s="1" t="s">
        <v>35</v>
      </c>
      <c r="O1981" s="1" t="s">
        <v>9028</v>
      </c>
      <c r="P1981" s="1" t="s">
        <v>81</v>
      </c>
      <c r="Q1981" s="1" t="s">
        <v>589</v>
      </c>
      <c r="R1981" s="1" t="s">
        <v>818</v>
      </c>
      <c r="S1981" s="1" t="str">
        <f t="shared" si="61"/>
        <v>HUANCA QUENAYA, ALEJANDRO</v>
      </c>
      <c r="T1981" s="1" t="s">
        <v>341</v>
      </c>
      <c r="U1981" s="1" t="s">
        <v>39</v>
      </c>
      <c r="V1981" s="1" t="s">
        <v>112</v>
      </c>
      <c r="W1981" s="1" t="s">
        <v>9029</v>
      </c>
      <c r="X1981" s="3">
        <v>23706</v>
      </c>
      <c r="Y1981" s="1" t="s">
        <v>9030</v>
      </c>
      <c r="Z1981" s="3">
        <v>42064</v>
      </c>
      <c r="AA1981" s="3">
        <v>43524</v>
      </c>
      <c r="AB1981" s="1" t="s">
        <v>41</v>
      </c>
      <c r="AC1981" s="1" t="s">
        <v>42</v>
      </c>
      <c r="AD1981" s="1" t="s">
        <v>43</v>
      </c>
    </row>
    <row r="1982" spans="1:30" x14ac:dyDescent="0.2">
      <c r="A1982" s="1" t="str">
        <f t="shared" si="60"/>
        <v>1119114512E0</v>
      </c>
      <c r="B1982" s="1" t="s">
        <v>468</v>
      </c>
      <c r="C1982" s="1" t="s">
        <v>29</v>
      </c>
      <c r="D1982" s="1" t="s">
        <v>30</v>
      </c>
      <c r="E1982" s="1" t="s">
        <v>401</v>
      </c>
      <c r="F1982" s="1" t="s">
        <v>9024</v>
      </c>
      <c r="G1982" s="1" t="s">
        <v>9025</v>
      </c>
      <c r="H1982" s="1" t="s">
        <v>1183</v>
      </c>
      <c r="I1982" s="1" t="s">
        <v>9026</v>
      </c>
      <c r="J1982" s="1" t="s">
        <v>9031</v>
      </c>
      <c r="K1982" s="1" t="s">
        <v>32</v>
      </c>
      <c r="L1982" s="1" t="s">
        <v>32</v>
      </c>
      <c r="M1982" s="1" t="s">
        <v>45</v>
      </c>
      <c r="N1982" s="1" t="s">
        <v>66</v>
      </c>
      <c r="O1982" s="1" t="s">
        <v>9032</v>
      </c>
      <c r="P1982" s="1" t="s">
        <v>449</v>
      </c>
      <c r="Q1982" s="1" t="s">
        <v>82</v>
      </c>
      <c r="R1982" s="1" t="s">
        <v>9033</v>
      </c>
      <c r="S1982" s="1" t="str">
        <f t="shared" si="61"/>
        <v>ESPINOZA QUISPE, GUIDO ALFREDO</v>
      </c>
      <c r="T1982" s="1" t="s">
        <v>69</v>
      </c>
      <c r="U1982" s="1" t="s">
        <v>860</v>
      </c>
      <c r="V1982" s="1" t="s">
        <v>52</v>
      </c>
      <c r="W1982" s="1" t="s">
        <v>9034</v>
      </c>
      <c r="X1982" s="3">
        <v>30598</v>
      </c>
      <c r="Y1982" s="1" t="s">
        <v>9035</v>
      </c>
      <c r="Z1982" s="3">
        <v>42795</v>
      </c>
      <c r="AA1982" s="3">
        <v>43100</v>
      </c>
      <c r="AB1982" s="1" t="s">
        <v>324</v>
      </c>
      <c r="AC1982" s="1" t="s">
        <v>71</v>
      </c>
      <c r="AD1982" s="1" t="s">
        <v>43</v>
      </c>
    </row>
    <row r="1983" spans="1:30" x14ac:dyDescent="0.2">
      <c r="A1983" s="1" t="str">
        <f t="shared" si="60"/>
        <v>1119114512E0</v>
      </c>
      <c r="B1983" s="1" t="s">
        <v>468</v>
      </c>
      <c r="C1983" s="1" t="s">
        <v>29</v>
      </c>
      <c r="D1983" s="1" t="s">
        <v>30</v>
      </c>
      <c r="E1983" s="1" t="s">
        <v>401</v>
      </c>
      <c r="F1983" s="1" t="s">
        <v>9024</v>
      </c>
      <c r="G1983" s="1" t="s">
        <v>9025</v>
      </c>
      <c r="H1983" s="1" t="s">
        <v>1183</v>
      </c>
      <c r="I1983" s="1" t="s">
        <v>9026</v>
      </c>
      <c r="J1983" s="1" t="s">
        <v>9031</v>
      </c>
      <c r="K1983" s="1" t="s">
        <v>32</v>
      </c>
      <c r="L1983" s="1" t="s">
        <v>32</v>
      </c>
      <c r="M1983" s="1" t="s">
        <v>3690</v>
      </c>
      <c r="N1983" s="1" t="s">
        <v>46</v>
      </c>
      <c r="O1983" s="1" t="s">
        <v>9036</v>
      </c>
      <c r="P1983" s="1" t="s">
        <v>380</v>
      </c>
      <c r="Q1983" s="1" t="s">
        <v>477</v>
      </c>
      <c r="R1983" s="1" t="s">
        <v>9037</v>
      </c>
      <c r="S1983" s="1" t="str">
        <f t="shared" si="61"/>
        <v>FRISANCHO AGUIRRE, VILMA JUDITH</v>
      </c>
      <c r="T1983" s="1" t="s">
        <v>50</v>
      </c>
      <c r="U1983" s="1" t="s">
        <v>51</v>
      </c>
      <c r="V1983" s="1" t="s">
        <v>3691</v>
      </c>
      <c r="W1983" s="1" t="s">
        <v>9038</v>
      </c>
      <c r="X1983" s="3">
        <v>22622</v>
      </c>
      <c r="Y1983" s="1" t="s">
        <v>9039</v>
      </c>
      <c r="Z1983" s="3">
        <v>42736</v>
      </c>
      <c r="AA1983" s="3">
        <v>43100</v>
      </c>
      <c r="AB1983" s="1" t="s">
        <v>41</v>
      </c>
      <c r="AC1983" s="1" t="s">
        <v>42</v>
      </c>
      <c r="AD1983" s="1" t="s">
        <v>43</v>
      </c>
    </row>
    <row r="1984" spans="1:30" x14ac:dyDescent="0.2">
      <c r="A1984" s="1" t="str">
        <f t="shared" si="60"/>
        <v>1119114512E2</v>
      </c>
      <c r="B1984" s="1" t="s">
        <v>468</v>
      </c>
      <c r="C1984" s="1" t="s">
        <v>29</v>
      </c>
      <c r="D1984" s="1" t="s">
        <v>30</v>
      </c>
      <c r="E1984" s="1" t="s">
        <v>401</v>
      </c>
      <c r="F1984" s="1" t="s">
        <v>9024</v>
      </c>
      <c r="G1984" s="1" t="s">
        <v>9025</v>
      </c>
      <c r="H1984" s="1" t="s">
        <v>1183</v>
      </c>
      <c r="I1984" s="1" t="s">
        <v>9026</v>
      </c>
      <c r="J1984" s="1" t="s">
        <v>9040</v>
      </c>
      <c r="K1984" s="1" t="s">
        <v>32</v>
      </c>
      <c r="L1984" s="1" t="s">
        <v>32</v>
      </c>
      <c r="M1984" s="1" t="s">
        <v>45</v>
      </c>
      <c r="N1984" s="1" t="s">
        <v>46</v>
      </c>
      <c r="O1984" s="1" t="s">
        <v>56</v>
      </c>
      <c r="P1984" s="1" t="s">
        <v>9041</v>
      </c>
      <c r="Q1984" s="1" t="s">
        <v>928</v>
      </c>
      <c r="R1984" s="1" t="s">
        <v>9042</v>
      </c>
      <c r="S1984" s="1" t="str">
        <f t="shared" si="61"/>
        <v>ALFEREZ CHACON, FREDDY PAPIN</v>
      </c>
      <c r="T1984" s="1" t="s">
        <v>55</v>
      </c>
      <c r="U1984" s="1" t="s">
        <v>51</v>
      </c>
      <c r="V1984" s="1" t="s">
        <v>52</v>
      </c>
      <c r="W1984" s="1" t="s">
        <v>9043</v>
      </c>
      <c r="X1984" s="3">
        <v>22388</v>
      </c>
      <c r="Y1984" s="1" t="s">
        <v>9044</v>
      </c>
      <c r="AB1984" s="1" t="s">
        <v>41</v>
      </c>
      <c r="AC1984" s="1" t="s">
        <v>42</v>
      </c>
      <c r="AD1984" s="1" t="s">
        <v>43</v>
      </c>
    </row>
    <row r="1985" spans="1:30" x14ac:dyDescent="0.2">
      <c r="A1985" s="1" t="str">
        <f t="shared" si="60"/>
        <v>1119114512E4</v>
      </c>
      <c r="B1985" s="1" t="s">
        <v>468</v>
      </c>
      <c r="C1985" s="1" t="s">
        <v>29</v>
      </c>
      <c r="D1985" s="1" t="s">
        <v>30</v>
      </c>
      <c r="E1985" s="1" t="s">
        <v>401</v>
      </c>
      <c r="F1985" s="1" t="s">
        <v>9024</v>
      </c>
      <c r="G1985" s="1" t="s">
        <v>9025</v>
      </c>
      <c r="H1985" s="1" t="s">
        <v>1183</v>
      </c>
      <c r="I1985" s="1" t="s">
        <v>9026</v>
      </c>
      <c r="J1985" s="1" t="s">
        <v>9045</v>
      </c>
      <c r="K1985" s="1" t="s">
        <v>32</v>
      </c>
      <c r="L1985" s="1" t="s">
        <v>32</v>
      </c>
      <c r="M1985" s="1" t="s">
        <v>45</v>
      </c>
      <c r="N1985" s="1" t="s">
        <v>46</v>
      </c>
      <c r="O1985" s="1" t="s">
        <v>9046</v>
      </c>
      <c r="P1985" s="1" t="s">
        <v>449</v>
      </c>
      <c r="Q1985" s="1" t="s">
        <v>203</v>
      </c>
      <c r="R1985" s="1" t="s">
        <v>118</v>
      </c>
      <c r="S1985" s="1" t="str">
        <f t="shared" si="61"/>
        <v>ESPINOZA APAZA, MERY</v>
      </c>
      <c r="T1985" s="1" t="s">
        <v>69</v>
      </c>
      <c r="U1985" s="1" t="s">
        <v>51</v>
      </c>
      <c r="V1985" s="1" t="s">
        <v>52</v>
      </c>
      <c r="W1985" s="1" t="s">
        <v>9047</v>
      </c>
      <c r="X1985" s="3">
        <v>28384</v>
      </c>
      <c r="Y1985" s="1" t="s">
        <v>9048</v>
      </c>
      <c r="Z1985" s="3">
        <v>42430</v>
      </c>
      <c r="AB1985" s="1" t="s">
        <v>41</v>
      </c>
      <c r="AC1985" s="1" t="s">
        <v>42</v>
      </c>
      <c r="AD1985" s="1" t="s">
        <v>43</v>
      </c>
    </row>
    <row r="1986" spans="1:30" x14ac:dyDescent="0.2">
      <c r="A1986" s="1" t="str">
        <f t="shared" si="60"/>
        <v>1119114512E6</v>
      </c>
      <c r="B1986" s="1" t="s">
        <v>468</v>
      </c>
      <c r="C1986" s="1" t="s">
        <v>29</v>
      </c>
      <c r="D1986" s="1" t="s">
        <v>30</v>
      </c>
      <c r="E1986" s="1" t="s">
        <v>401</v>
      </c>
      <c r="F1986" s="1" t="s">
        <v>9024</v>
      </c>
      <c r="G1986" s="1" t="s">
        <v>9025</v>
      </c>
      <c r="H1986" s="1" t="s">
        <v>1183</v>
      </c>
      <c r="I1986" s="1" t="s">
        <v>9026</v>
      </c>
      <c r="J1986" s="1" t="s">
        <v>9049</v>
      </c>
      <c r="K1986" s="1" t="s">
        <v>32</v>
      </c>
      <c r="L1986" s="1" t="s">
        <v>32</v>
      </c>
      <c r="M1986" s="1" t="s">
        <v>3690</v>
      </c>
      <c r="N1986" s="1" t="s">
        <v>46</v>
      </c>
      <c r="O1986" s="1" t="s">
        <v>56</v>
      </c>
      <c r="P1986" s="1" t="s">
        <v>449</v>
      </c>
      <c r="Q1986" s="1" t="s">
        <v>61</v>
      </c>
      <c r="R1986" s="1" t="s">
        <v>9050</v>
      </c>
      <c r="S1986" s="1" t="str">
        <f t="shared" si="61"/>
        <v>ESPINOZA VILCA, APOLINAR ROGER</v>
      </c>
      <c r="T1986" s="1" t="s">
        <v>55</v>
      </c>
      <c r="U1986" s="1" t="s">
        <v>51</v>
      </c>
      <c r="V1986" s="1" t="s">
        <v>3691</v>
      </c>
      <c r="W1986" s="1" t="s">
        <v>9051</v>
      </c>
      <c r="X1986" s="3">
        <v>20659</v>
      </c>
      <c r="Y1986" s="1" t="s">
        <v>9052</v>
      </c>
      <c r="Z1986" s="3">
        <v>42736</v>
      </c>
      <c r="AA1986" s="3">
        <v>43100</v>
      </c>
      <c r="AB1986" s="1" t="s">
        <v>41</v>
      </c>
      <c r="AC1986" s="1" t="s">
        <v>42</v>
      </c>
      <c r="AD1986" s="1" t="s">
        <v>43</v>
      </c>
    </row>
    <row r="1987" spans="1:30" x14ac:dyDescent="0.2">
      <c r="A1987" s="1" t="str">
        <f t="shared" si="60"/>
        <v>1119114512E6</v>
      </c>
      <c r="B1987" s="1" t="s">
        <v>468</v>
      </c>
      <c r="C1987" s="1" t="s">
        <v>29</v>
      </c>
      <c r="D1987" s="1" t="s">
        <v>30</v>
      </c>
      <c r="E1987" s="1" t="s">
        <v>401</v>
      </c>
      <c r="F1987" s="1" t="s">
        <v>9024</v>
      </c>
      <c r="G1987" s="1" t="s">
        <v>9025</v>
      </c>
      <c r="H1987" s="1" t="s">
        <v>1183</v>
      </c>
      <c r="I1987" s="1" t="s">
        <v>9026</v>
      </c>
      <c r="J1987" s="1" t="s">
        <v>9049</v>
      </c>
      <c r="K1987" s="1" t="s">
        <v>32</v>
      </c>
      <c r="L1987" s="1" t="s">
        <v>32</v>
      </c>
      <c r="M1987" s="1" t="s">
        <v>45</v>
      </c>
      <c r="N1987" s="1" t="s">
        <v>66</v>
      </c>
      <c r="O1987" s="1" t="s">
        <v>9053</v>
      </c>
      <c r="P1987" s="1" t="s">
        <v>82</v>
      </c>
      <c r="Q1987" s="1" t="s">
        <v>2430</v>
      </c>
      <c r="R1987" s="1" t="s">
        <v>9054</v>
      </c>
      <c r="S1987" s="1" t="str">
        <f t="shared" si="61"/>
        <v>QUISPE ESTOFANERO, GERARDO EVAR</v>
      </c>
      <c r="T1987" s="1" t="s">
        <v>69</v>
      </c>
      <c r="U1987" s="1" t="s">
        <v>860</v>
      </c>
      <c r="V1987" s="1" t="s">
        <v>52</v>
      </c>
      <c r="W1987" s="1" t="s">
        <v>9055</v>
      </c>
      <c r="X1987" s="3">
        <v>29873</v>
      </c>
      <c r="Y1987" s="1" t="s">
        <v>9056</v>
      </c>
      <c r="Z1987" s="3">
        <v>42736</v>
      </c>
      <c r="AA1987" s="3">
        <v>43100</v>
      </c>
      <c r="AB1987" s="1" t="s">
        <v>324</v>
      </c>
      <c r="AC1987" s="1" t="s">
        <v>71</v>
      </c>
      <c r="AD1987" s="1" t="s">
        <v>43</v>
      </c>
    </row>
    <row r="1988" spans="1:30" x14ac:dyDescent="0.2">
      <c r="A1988" s="1" t="str">
        <f t="shared" ref="A1988:A2051" si="62">J1988</f>
        <v>1119114512E8</v>
      </c>
      <c r="B1988" s="1" t="s">
        <v>468</v>
      </c>
      <c r="C1988" s="1" t="s">
        <v>29</v>
      </c>
      <c r="D1988" s="1" t="s">
        <v>30</v>
      </c>
      <c r="E1988" s="1" t="s">
        <v>401</v>
      </c>
      <c r="F1988" s="1" t="s">
        <v>9024</v>
      </c>
      <c r="G1988" s="1" t="s">
        <v>9025</v>
      </c>
      <c r="H1988" s="1" t="s">
        <v>1183</v>
      </c>
      <c r="I1988" s="1" t="s">
        <v>9026</v>
      </c>
      <c r="J1988" s="1" t="s">
        <v>9057</v>
      </c>
      <c r="K1988" s="1" t="s">
        <v>32</v>
      </c>
      <c r="L1988" s="1" t="s">
        <v>32</v>
      </c>
      <c r="M1988" s="1" t="s">
        <v>45</v>
      </c>
      <c r="N1988" s="1" t="s">
        <v>46</v>
      </c>
      <c r="O1988" s="1" t="s">
        <v>9058</v>
      </c>
      <c r="P1988" s="1" t="s">
        <v>114</v>
      </c>
      <c r="Q1988" s="1" t="s">
        <v>310</v>
      </c>
      <c r="R1988" s="1" t="s">
        <v>9059</v>
      </c>
      <c r="S1988" s="1" t="str">
        <f t="shared" ref="S1988:S2051" si="63">CONCATENATE(P1988," ",Q1988,", ",R1988)</f>
        <v>MAMANI NINA, ISABEL JESSICA</v>
      </c>
      <c r="T1988" s="1" t="s">
        <v>55</v>
      </c>
      <c r="U1988" s="1" t="s">
        <v>51</v>
      </c>
      <c r="V1988" s="1" t="s">
        <v>325</v>
      </c>
      <c r="W1988" s="1" t="s">
        <v>9060</v>
      </c>
      <c r="X1988" s="3">
        <v>29406</v>
      </c>
      <c r="Y1988" s="1" t="s">
        <v>9061</v>
      </c>
      <c r="Z1988" s="3">
        <v>42948</v>
      </c>
      <c r="AA1988" s="3">
        <v>43039</v>
      </c>
      <c r="AB1988" s="1" t="s">
        <v>41</v>
      </c>
      <c r="AC1988" s="1" t="s">
        <v>42</v>
      </c>
      <c r="AD1988" s="1" t="s">
        <v>43</v>
      </c>
    </row>
    <row r="1989" spans="1:30" x14ac:dyDescent="0.2">
      <c r="A1989" s="1" t="str">
        <f t="shared" si="62"/>
        <v>1119114512E8</v>
      </c>
      <c r="B1989" s="1" t="s">
        <v>468</v>
      </c>
      <c r="C1989" s="1" t="s">
        <v>29</v>
      </c>
      <c r="D1989" s="1" t="s">
        <v>30</v>
      </c>
      <c r="E1989" s="1" t="s">
        <v>401</v>
      </c>
      <c r="F1989" s="1" t="s">
        <v>9024</v>
      </c>
      <c r="G1989" s="1" t="s">
        <v>9025</v>
      </c>
      <c r="H1989" s="1" t="s">
        <v>1183</v>
      </c>
      <c r="I1989" s="1" t="s">
        <v>9026</v>
      </c>
      <c r="J1989" s="1" t="s">
        <v>9057</v>
      </c>
      <c r="K1989" s="1" t="s">
        <v>32</v>
      </c>
      <c r="L1989" s="1" t="s">
        <v>32</v>
      </c>
      <c r="M1989" s="1" t="s">
        <v>45</v>
      </c>
      <c r="N1989" s="1" t="s">
        <v>66</v>
      </c>
      <c r="O1989" s="1" t="s">
        <v>9062</v>
      </c>
      <c r="P1989" s="1" t="s">
        <v>606</v>
      </c>
      <c r="Q1989" s="1" t="s">
        <v>134</v>
      </c>
      <c r="R1989" s="1" t="s">
        <v>9063</v>
      </c>
      <c r="S1989" s="1" t="str">
        <f t="shared" si="63"/>
        <v>SUCAPUCA FLORES, JAIME REYNALDO</v>
      </c>
      <c r="T1989" s="1" t="s">
        <v>69</v>
      </c>
      <c r="U1989" s="1" t="s">
        <v>51</v>
      </c>
      <c r="V1989" s="1" t="s">
        <v>52</v>
      </c>
      <c r="W1989" s="1" t="s">
        <v>9064</v>
      </c>
      <c r="X1989" s="3">
        <v>28025</v>
      </c>
      <c r="Y1989" s="1" t="s">
        <v>9065</v>
      </c>
      <c r="Z1989" s="3">
        <v>42948</v>
      </c>
      <c r="AA1989" s="3">
        <v>43039</v>
      </c>
      <c r="AB1989" s="1" t="s">
        <v>324</v>
      </c>
      <c r="AC1989" s="1" t="s">
        <v>71</v>
      </c>
      <c r="AD1989" s="1" t="s">
        <v>43</v>
      </c>
    </row>
    <row r="1990" spans="1:30" x14ac:dyDescent="0.2">
      <c r="A1990" s="1" t="str">
        <f t="shared" si="62"/>
        <v>1119114512E9</v>
      </c>
      <c r="B1990" s="1" t="s">
        <v>468</v>
      </c>
      <c r="C1990" s="1" t="s">
        <v>29</v>
      </c>
      <c r="D1990" s="1" t="s">
        <v>30</v>
      </c>
      <c r="E1990" s="1" t="s">
        <v>401</v>
      </c>
      <c r="F1990" s="1" t="s">
        <v>9024</v>
      </c>
      <c r="G1990" s="1" t="s">
        <v>9025</v>
      </c>
      <c r="H1990" s="1" t="s">
        <v>1183</v>
      </c>
      <c r="I1990" s="1" t="s">
        <v>9026</v>
      </c>
      <c r="J1990" s="1" t="s">
        <v>9066</v>
      </c>
      <c r="K1990" s="1" t="s">
        <v>32</v>
      </c>
      <c r="L1990" s="1" t="s">
        <v>32</v>
      </c>
      <c r="M1990" s="1" t="s">
        <v>45</v>
      </c>
      <c r="N1990" s="1" t="s">
        <v>46</v>
      </c>
      <c r="O1990" s="1" t="s">
        <v>56</v>
      </c>
      <c r="P1990" s="1" t="s">
        <v>114</v>
      </c>
      <c r="Q1990" s="1" t="s">
        <v>410</v>
      </c>
      <c r="R1990" s="1" t="s">
        <v>9067</v>
      </c>
      <c r="S1990" s="1" t="str">
        <f t="shared" si="63"/>
        <v>MAMANI CURASI, JORGE HERNAN</v>
      </c>
      <c r="T1990" s="1" t="s">
        <v>69</v>
      </c>
      <c r="U1990" s="1" t="s">
        <v>51</v>
      </c>
      <c r="V1990" s="1" t="s">
        <v>52</v>
      </c>
      <c r="W1990" s="1" t="s">
        <v>9068</v>
      </c>
      <c r="X1990" s="3">
        <v>21688</v>
      </c>
      <c r="Y1990" s="1" t="s">
        <v>9069</v>
      </c>
      <c r="AB1990" s="1" t="s">
        <v>41</v>
      </c>
      <c r="AC1990" s="1" t="s">
        <v>42</v>
      </c>
      <c r="AD1990" s="1" t="s">
        <v>43</v>
      </c>
    </row>
    <row r="1991" spans="1:30" x14ac:dyDescent="0.2">
      <c r="A1991" s="1" t="str">
        <f t="shared" si="62"/>
        <v>1119114522E1</v>
      </c>
      <c r="B1991" s="1" t="s">
        <v>468</v>
      </c>
      <c r="C1991" s="1" t="s">
        <v>29</v>
      </c>
      <c r="D1991" s="1" t="s">
        <v>30</v>
      </c>
      <c r="E1991" s="1" t="s">
        <v>401</v>
      </c>
      <c r="F1991" s="1" t="s">
        <v>9024</v>
      </c>
      <c r="G1991" s="1" t="s">
        <v>9025</v>
      </c>
      <c r="H1991" s="1" t="s">
        <v>1183</v>
      </c>
      <c r="I1991" s="1" t="s">
        <v>9026</v>
      </c>
      <c r="J1991" s="1" t="s">
        <v>9070</v>
      </c>
      <c r="K1991" s="1" t="s">
        <v>32</v>
      </c>
      <c r="L1991" s="1" t="s">
        <v>32</v>
      </c>
      <c r="M1991" s="1" t="s">
        <v>45</v>
      </c>
      <c r="N1991" s="1" t="s">
        <v>46</v>
      </c>
      <c r="O1991" s="1" t="s">
        <v>9071</v>
      </c>
      <c r="P1991" s="1" t="s">
        <v>812</v>
      </c>
      <c r="Q1991" s="1" t="s">
        <v>121</v>
      </c>
      <c r="R1991" s="1" t="s">
        <v>9072</v>
      </c>
      <c r="S1991" s="1" t="str">
        <f t="shared" si="63"/>
        <v>PEZO PAREDES, MARIA ANGELICA</v>
      </c>
      <c r="T1991" s="1" t="s">
        <v>69</v>
      </c>
      <c r="U1991" s="1" t="s">
        <v>51</v>
      </c>
      <c r="V1991" s="1" t="s">
        <v>52</v>
      </c>
      <c r="W1991" s="1" t="s">
        <v>9073</v>
      </c>
      <c r="X1991" s="3">
        <v>24006</v>
      </c>
      <c r="Y1991" s="1" t="s">
        <v>9074</v>
      </c>
      <c r="AB1991" s="1" t="s">
        <v>41</v>
      </c>
      <c r="AC1991" s="1" t="s">
        <v>42</v>
      </c>
      <c r="AD1991" s="1" t="s">
        <v>43</v>
      </c>
    </row>
    <row r="1992" spans="1:30" x14ac:dyDescent="0.2">
      <c r="A1992" s="1" t="str">
        <f t="shared" si="62"/>
        <v>1119114522E2</v>
      </c>
      <c r="B1992" s="1" t="s">
        <v>468</v>
      </c>
      <c r="C1992" s="1" t="s">
        <v>29</v>
      </c>
      <c r="D1992" s="1" t="s">
        <v>30</v>
      </c>
      <c r="E1992" s="1" t="s">
        <v>401</v>
      </c>
      <c r="F1992" s="1" t="s">
        <v>9024</v>
      </c>
      <c r="G1992" s="1" t="s">
        <v>9025</v>
      </c>
      <c r="H1992" s="1" t="s">
        <v>1183</v>
      </c>
      <c r="I1992" s="1" t="s">
        <v>9026</v>
      </c>
      <c r="J1992" s="1" t="s">
        <v>9075</v>
      </c>
      <c r="K1992" s="1" t="s">
        <v>32</v>
      </c>
      <c r="L1992" s="1" t="s">
        <v>32</v>
      </c>
      <c r="M1992" s="1" t="s">
        <v>3878</v>
      </c>
      <c r="N1992" s="1" t="s">
        <v>46</v>
      </c>
      <c r="O1992" s="1" t="s">
        <v>56</v>
      </c>
      <c r="P1992" s="1" t="s">
        <v>82</v>
      </c>
      <c r="Q1992" s="1" t="s">
        <v>208</v>
      </c>
      <c r="R1992" s="1" t="s">
        <v>1162</v>
      </c>
      <c r="S1992" s="1" t="str">
        <f t="shared" si="63"/>
        <v>QUISPE CHAVEZ, SIXTO</v>
      </c>
      <c r="T1992" s="1" t="s">
        <v>63</v>
      </c>
      <c r="U1992" s="1" t="s">
        <v>51</v>
      </c>
      <c r="V1992" s="1" t="s">
        <v>3881</v>
      </c>
      <c r="W1992" s="1" t="s">
        <v>9076</v>
      </c>
      <c r="X1992" s="3">
        <v>24568</v>
      </c>
      <c r="Y1992" s="1" t="s">
        <v>9077</v>
      </c>
      <c r="Z1992" s="3">
        <v>42736</v>
      </c>
      <c r="AA1992" s="3">
        <v>43100</v>
      </c>
      <c r="AB1992" s="1" t="s">
        <v>41</v>
      </c>
      <c r="AC1992" s="1" t="s">
        <v>42</v>
      </c>
      <c r="AD1992" s="1" t="s">
        <v>43</v>
      </c>
    </row>
    <row r="1993" spans="1:30" x14ac:dyDescent="0.2">
      <c r="A1993" s="1" t="str">
        <f t="shared" si="62"/>
        <v>1119114522E2</v>
      </c>
      <c r="B1993" s="1" t="s">
        <v>468</v>
      </c>
      <c r="C1993" s="1" t="s">
        <v>29</v>
      </c>
      <c r="D1993" s="1" t="s">
        <v>30</v>
      </c>
      <c r="E1993" s="1" t="s">
        <v>401</v>
      </c>
      <c r="F1993" s="1" t="s">
        <v>9024</v>
      </c>
      <c r="G1993" s="1" t="s">
        <v>9025</v>
      </c>
      <c r="H1993" s="1" t="s">
        <v>1183</v>
      </c>
      <c r="I1993" s="1" t="s">
        <v>9026</v>
      </c>
      <c r="J1993" s="1" t="s">
        <v>9075</v>
      </c>
      <c r="K1993" s="1" t="s">
        <v>32</v>
      </c>
      <c r="L1993" s="1" t="s">
        <v>32</v>
      </c>
      <c r="M1993" s="1" t="s">
        <v>45</v>
      </c>
      <c r="N1993" s="1" t="s">
        <v>66</v>
      </c>
      <c r="O1993" s="1" t="s">
        <v>9078</v>
      </c>
      <c r="P1993" s="1" t="s">
        <v>173</v>
      </c>
      <c r="Q1993" s="1" t="s">
        <v>698</v>
      </c>
      <c r="R1993" s="1" t="s">
        <v>9079</v>
      </c>
      <c r="S1993" s="1" t="str">
        <f t="shared" si="63"/>
        <v>YUCRA CCAMA, EDWIN CESAR</v>
      </c>
      <c r="T1993" s="1" t="s">
        <v>69</v>
      </c>
      <c r="U1993" s="1" t="s">
        <v>860</v>
      </c>
      <c r="V1993" s="1" t="s">
        <v>52</v>
      </c>
      <c r="W1993" s="1" t="s">
        <v>9080</v>
      </c>
      <c r="X1993" s="3">
        <v>30110</v>
      </c>
      <c r="Y1993" s="1" t="s">
        <v>9081</v>
      </c>
      <c r="Z1993" s="3">
        <v>42795</v>
      </c>
      <c r="AA1993" s="3">
        <v>43100</v>
      </c>
      <c r="AB1993" s="1" t="s">
        <v>324</v>
      </c>
      <c r="AC1993" s="1" t="s">
        <v>71</v>
      </c>
      <c r="AD1993" s="1" t="s">
        <v>43</v>
      </c>
    </row>
    <row r="1994" spans="1:30" x14ac:dyDescent="0.2">
      <c r="A1994" s="1" t="str">
        <f t="shared" si="62"/>
        <v>1119114522E3</v>
      </c>
      <c r="B1994" s="1" t="s">
        <v>468</v>
      </c>
      <c r="C1994" s="1" t="s">
        <v>29</v>
      </c>
      <c r="D1994" s="1" t="s">
        <v>30</v>
      </c>
      <c r="E1994" s="1" t="s">
        <v>401</v>
      </c>
      <c r="F1994" s="1" t="s">
        <v>9024</v>
      </c>
      <c r="G1994" s="1" t="s">
        <v>9025</v>
      </c>
      <c r="H1994" s="1" t="s">
        <v>1183</v>
      </c>
      <c r="I1994" s="1" t="s">
        <v>9026</v>
      </c>
      <c r="J1994" s="1" t="s">
        <v>9082</v>
      </c>
      <c r="K1994" s="1" t="s">
        <v>32</v>
      </c>
      <c r="L1994" s="1" t="s">
        <v>32</v>
      </c>
      <c r="M1994" s="1" t="s">
        <v>45</v>
      </c>
      <c r="N1994" s="1" t="s">
        <v>46</v>
      </c>
      <c r="O1994" s="1" t="s">
        <v>56</v>
      </c>
      <c r="P1994" s="1" t="s">
        <v>82</v>
      </c>
      <c r="Q1994" s="1" t="s">
        <v>61</v>
      </c>
      <c r="R1994" s="1" t="s">
        <v>886</v>
      </c>
      <c r="S1994" s="1" t="str">
        <f t="shared" si="63"/>
        <v>QUISPE VILCA, PEDRO ROMAN</v>
      </c>
      <c r="T1994" s="1" t="s">
        <v>55</v>
      </c>
      <c r="U1994" s="1" t="s">
        <v>51</v>
      </c>
      <c r="V1994" s="1" t="s">
        <v>52</v>
      </c>
      <c r="W1994" s="1" t="s">
        <v>9083</v>
      </c>
      <c r="X1994" s="3">
        <v>24160</v>
      </c>
      <c r="Y1994" s="1" t="s">
        <v>9084</v>
      </c>
      <c r="AB1994" s="1" t="s">
        <v>41</v>
      </c>
      <c r="AC1994" s="1" t="s">
        <v>42</v>
      </c>
      <c r="AD1994" s="1" t="s">
        <v>43</v>
      </c>
    </row>
    <row r="1995" spans="1:30" x14ac:dyDescent="0.2">
      <c r="A1995" s="1" t="str">
        <f t="shared" si="62"/>
        <v>1119114522E4</v>
      </c>
      <c r="B1995" s="1" t="s">
        <v>468</v>
      </c>
      <c r="C1995" s="1" t="s">
        <v>29</v>
      </c>
      <c r="D1995" s="1" t="s">
        <v>30</v>
      </c>
      <c r="E1995" s="1" t="s">
        <v>401</v>
      </c>
      <c r="F1995" s="1" t="s">
        <v>9024</v>
      </c>
      <c r="G1995" s="1" t="s">
        <v>9025</v>
      </c>
      <c r="H1995" s="1" t="s">
        <v>1183</v>
      </c>
      <c r="I1995" s="1" t="s">
        <v>9026</v>
      </c>
      <c r="J1995" s="1" t="s">
        <v>9085</v>
      </c>
      <c r="K1995" s="1" t="s">
        <v>32</v>
      </c>
      <c r="L1995" s="1" t="s">
        <v>32</v>
      </c>
      <c r="M1995" s="1" t="s">
        <v>45</v>
      </c>
      <c r="N1995" s="1" t="s">
        <v>46</v>
      </c>
      <c r="O1995" s="1" t="s">
        <v>9086</v>
      </c>
      <c r="P1995" s="1" t="s">
        <v>415</v>
      </c>
      <c r="Q1995" s="1" t="s">
        <v>105</v>
      </c>
      <c r="R1995" s="1" t="s">
        <v>1059</v>
      </c>
      <c r="S1995" s="1" t="str">
        <f t="shared" si="63"/>
        <v>HUMPIRI COLQUE, JULIO CESAR</v>
      </c>
      <c r="T1995" s="1" t="s">
        <v>55</v>
      </c>
      <c r="U1995" s="1" t="s">
        <v>51</v>
      </c>
      <c r="V1995" s="1" t="s">
        <v>52</v>
      </c>
      <c r="W1995" s="1" t="s">
        <v>9087</v>
      </c>
      <c r="X1995" s="3">
        <v>25796</v>
      </c>
      <c r="Y1995" s="1" t="s">
        <v>9088</v>
      </c>
      <c r="AB1995" s="1" t="s">
        <v>41</v>
      </c>
      <c r="AC1995" s="1" t="s">
        <v>42</v>
      </c>
      <c r="AD1995" s="1" t="s">
        <v>43</v>
      </c>
    </row>
    <row r="1996" spans="1:30" x14ac:dyDescent="0.2">
      <c r="A1996" s="1" t="str">
        <f t="shared" si="62"/>
        <v>1119114522E8</v>
      </c>
      <c r="B1996" s="1" t="s">
        <v>468</v>
      </c>
      <c r="C1996" s="1" t="s">
        <v>29</v>
      </c>
      <c r="D1996" s="1" t="s">
        <v>30</v>
      </c>
      <c r="E1996" s="1" t="s">
        <v>401</v>
      </c>
      <c r="F1996" s="1" t="s">
        <v>9024</v>
      </c>
      <c r="G1996" s="1" t="s">
        <v>9025</v>
      </c>
      <c r="H1996" s="1" t="s">
        <v>1183</v>
      </c>
      <c r="I1996" s="1" t="s">
        <v>9026</v>
      </c>
      <c r="J1996" s="1" t="s">
        <v>9089</v>
      </c>
      <c r="K1996" s="1" t="s">
        <v>32</v>
      </c>
      <c r="L1996" s="1" t="s">
        <v>32</v>
      </c>
      <c r="M1996" s="1" t="s">
        <v>45</v>
      </c>
      <c r="N1996" s="1" t="s">
        <v>46</v>
      </c>
      <c r="O1996" s="1" t="s">
        <v>9090</v>
      </c>
      <c r="P1996" s="1" t="s">
        <v>144</v>
      </c>
      <c r="Q1996" s="1" t="s">
        <v>343</v>
      </c>
      <c r="R1996" s="1" t="s">
        <v>118</v>
      </c>
      <c r="S1996" s="1" t="str">
        <f t="shared" si="63"/>
        <v>CARPIO VARGAS, MERY</v>
      </c>
      <c r="T1996" s="1" t="s">
        <v>69</v>
      </c>
      <c r="U1996" s="1" t="s">
        <v>51</v>
      </c>
      <c r="V1996" s="1" t="s">
        <v>52</v>
      </c>
      <c r="W1996" s="1" t="s">
        <v>9091</v>
      </c>
      <c r="X1996" s="3">
        <v>26494</v>
      </c>
      <c r="Y1996" s="1" t="s">
        <v>9092</v>
      </c>
      <c r="AB1996" s="1" t="s">
        <v>41</v>
      </c>
      <c r="AC1996" s="1" t="s">
        <v>42</v>
      </c>
      <c r="AD1996" s="1" t="s">
        <v>43</v>
      </c>
    </row>
    <row r="1997" spans="1:30" x14ac:dyDescent="0.2">
      <c r="A1997" s="1" t="str">
        <f t="shared" si="62"/>
        <v>CD0E39401703</v>
      </c>
      <c r="B1997" s="1" t="s">
        <v>468</v>
      </c>
      <c r="C1997" s="1" t="s">
        <v>29</v>
      </c>
      <c r="D1997" s="1" t="s">
        <v>30</v>
      </c>
      <c r="E1997" s="1" t="s">
        <v>401</v>
      </c>
      <c r="F1997" s="1" t="s">
        <v>9024</v>
      </c>
      <c r="G1997" s="1" t="s">
        <v>9025</v>
      </c>
      <c r="H1997" s="1" t="s">
        <v>1183</v>
      </c>
      <c r="I1997" s="1" t="s">
        <v>9026</v>
      </c>
      <c r="J1997" s="1" t="s">
        <v>9093</v>
      </c>
      <c r="K1997" s="1" t="s">
        <v>32</v>
      </c>
      <c r="L1997" s="1" t="s">
        <v>32</v>
      </c>
      <c r="M1997" s="1" t="s">
        <v>45</v>
      </c>
      <c r="N1997" s="1" t="s">
        <v>66</v>
      </c>
      <c r="O1997" s="1" t="s">
        <v>2995</v>
      </c>
      <c r="P1997" s="1" t="s">
        <v>830</v>
      </c>
      <c r="Q1997" s="1" t="s">
        <v>346</v>
      </c>
      <c r="R1997" s="1" t="s">
        <v>9094</v>
      </c>
      <c r="S1997" s="1" t="str">
        <f t="shared" si="63"/>
        <v>CUENTAS HUAMAN, NEDY YULY</v>
      </c>
      <c r="T1997" s="1" t="s">
        <v>69</v>
      </c>
      <c r="U1997" s="1" t="s">
        <v>948</v>
      </c>
      <c r="V1997" s="1" t="s">
        <v>52</v>
      </c>
      <c r="W1997" s="1" t="s">
        <v>9095</v>
      </c>
      <c r="X1997" s="3">
        <v>32808</v>
      </c>
      <c r="Y1997" s="1" t="s">
        <v>9096</v>
      </c>
      <c r="Z1997" s="3">
        <v>42795</v>
      </c>
      <c r="AA1997" s="3">
        <v>43100</v>
      </c>
      <c r="AB1997" s="1" t="s">
        <v>3000</v>
      </c>
      <c r="AC1997" s="1" t="s">
        <v>71</v>
      </c>
      <c r="AD1997" s="1" t="s">
        <v>43</v>
      </c>
    </row>
    <row r="1998" spans="1:30" x14ac:dyDescent="0.2">
      <c r="A1998" s="1" t="str">
        <f t="shared" si="62"/>
        <v>CD0E39402703</v>
      </c>
      <c r="B1998" s="1" t="s">
        <v>468</v>
      </c>
      <c r="C1998" s="1" t="s">
        <v>29</v>
      </c>
      <c r="D1998" s="1" t="s">
        <v>30</v>
      </c>
      <c r="E1998" s="1" t="s">
        <v>401</v>
      </c>
      <c r="F1998" s="1" t="s">
        <v>9024</v>
      </c>
      <c r="G1998" s="1" t="s">
        <v>9025</v>
      </c>
      <c r="H1998" s="1" t="s">
        <v>1183</v>
      </c>
      <c r="I1998" s="1" t="s">
        <v>9026</v>
      </c>
      <c r="J1998" s="1" t="s">
        <v>9097</v>
      </c>
      <c r="K1998" s="1" t="s">
        <v>32</v>
      </c>
      <c r="L1998" s="1" t="s">
        <v>32</v>
      </c>
      <c r="M1998" s="1" t="s">
        <v>45</v>
      </c>
      <c r="N1998" s="1" t="s">
        <v>66</v>
      </c>
      <c r="O1998" s="1" t="s">
        <v>2995</v>
      </c>
      <c r="P1998" s="1" t="s">
        <v>173</v>
      </c>
      <c r="Q1998" s="1" t="s">
        <v>698</v>
      </c>
      <c r="R1998" s="1" t="s">
        <v>9079</v>
      </c>
      <c r="S1998" s="1" t="str">
        <f t="shared" si="63"/>
        <v>YUCRA CCAMA, EDWIN CESAR</v>
      </c>
      <c r="T1998" s="1" t="s">
        <v>69</v>
      </c>
      <c r="U1998" s="1" t="s">
        <v>3977</v>
      </c>
      <c r="V1998" s="1" t="s">
        <v>52</v>
      </c>
      <c r="W1998" s="1" t="s">
        <v>9080</v>
      </c>
      <c r="X1998" s="3">
        <v>30110</v>
      </c>
      <c r="Y1998" s="1" t="s">
        <v>9081</v>
      </c>
      <c r="Z1998" s="3">
        <v>42795</v>
      </c>
      <c r="AA1998" s="3">
        <v>43100</v>
      </c>
      <c r="AB1998" s="1" t="s">
        <v>3000</v>
      </c>
      <c r="AC1998" s="1" t="s">
        <v>71</v>
      </c>
      <c r="AD1998" s="1" t="s">
        <v>43</v>
      </c>
    </row>
    <row r="1999" spans="1:30" x14ac:dyDescent="0.2">
      <c r="A1999" s="1" t="str">
        <f t="shared" si="62"/>
        <v>CD1E31403713</v>
      </c>
      <c r="B1999" s="1" t="s">
        <v>468</v>
      </c>
      <c r="C1999" s="1" t="s">
        <v>29</v>
      </c>
      <c r="D1999" s="1" t="s">
        <v>30</v>
      </c>
      <c r="E1999" s="1" t="s">
        <v>401</v>
      </c>
      <c r="F1999" s="1" t="s">
        <v>9024</v>
      </c>
      <c r="G1999" s="1" t="s">
        <v>9025</v>
      </c>
      <c r="H1999" s="1" t="s">
        <v>1183</v>
      </c>
      <c r="I1999" s="1" t="s">
        <v>9026</v>
      </c>
      <c r="J1999" s="1" t="s">
        <v>9098</v>
      </c>
      <c r="K1999" s="1" t="s">
        <v>32</v>
      </c>
      <c r="L1999" s="1" t="s">
        <v>32</v>
      </c>
      <c r="M1999" s="1" t="s">
        <v>45</v>
      </c>
      <c r="N1999" s="1" t="s">
        <v>66</v>
      </c>
      <c r="O1999" s="1" t="s">
        <v>2995</v>
      </c>
      <c r="P1999" s="1" t="s">
        <v>830</v>
      </c>
      <c r="Q1999" s="1" t="s">
        <v>346</v>
      </c>
      <c r="R1999" s="1" t="s">
        <v>9094</v>
      </c>
      <c r="S1999" s="1" t="str">
        <f t="shared" si="63"/>
        <v>CUENTAS HUAMAN, NEDY YULY</v>
      </c>
      <c r="T1999" s="1" t="s">
        <v>69</v>
      </c>
      <c r="U1999" s="1" t="s">
        <v>55</v>
      </c>
      <c r="V1999" s="1" t="s">
        <v>52</v>
      </c>
      <c r="W1999" s="1" t="s">
        <v>9095</v>
      </c>
      <c r="X1999" s="3">
        <v>32808</v>
      </c>
      <c r="Y1999" s="1" t="s">
        <v>9096</v>
      </c>
      <c r="Z1999" s="3">
        <v>42795</v>
      </c>
      <c r="AA1999" s="3">
        <v>43100</v>
      </c>
      <c r="AB1999" s="1" t="s">
        <v>3000</v>
      </c>
      <c r="AC1999" s="1" t="s">
        <v>71</v>
      </c>
      <c r="AD1999" s="1" t="s">
        <v>43</v>
      </c>
    </row>
    <row r="2000" spans="1:30" x14ac:dyDescent="0.2">
      <c r="A2000" s="1" t="str">
        <f t="shared" si="62"/>
        <v>CD1E32403713</v>
      </c>
      <c r="B2000" s="1" t="s">
        <v>468</v>
      </c>
      <c r="C2000" s="1" t="s">
        <v>29</v>
      </c>
      <c r="D2000" s="1" t="s">
        <v>30</v>
      </c>
      <c r="E2000" s="1" t="s">
        <v>401</v>
      </c>
      <c r="F2000" s="1" t="s">
        <v>9024</v>
      </c>
      <c r="G2000" s="1" t="s">
        <v>9025</v>
      </c>
      <c r="H2000" s="1" t="s">
        <v>1183</v>
      </c>
      <c r="I2000" s="1" t="s">
        <v>9026</v>
      </c>
      <c r="J2000" s="1" t="s">
        <v>9099</v>
      </c>
      <c r="K2000" s="1" t="s">
        <v>32</v>
      </c>
      <c r="L2000" s="1" t="s">
        <v>32</v>
      </c>
      <c r="M2000" s="1" t="s">
        <v>45</v>
      </c>
      <c r="N2000" s="1" t="s">
        <v>66</v>
      </c>
      <c r="O2000" s="1" t="s">
        <v>2995</v>
      </c>
      <c r="P2000" s="1" t="s">
        <v>428</v>
      </c>
      <c r="Q2000" s="1" t="s">
        <v>9100</v>
      </c>
      <c r="R2000" s="1" t="s">
        <v>9101</v>
      </c>
      <c r="S2000" s="1" t="str">
        <f t="shared" si="63"/>
        <v>ARAGON ESTAÑA, ROBERTO JUAN</v>
      </c>
      <c r="T2000" s="1" t="s">
        <v>69</v>
      </c>
      <c r="U2000" s="1" t="s">
        <v>948</v>
      </c>
      <c r="V2000" s="1" t="s">
        <v>52</v>
      </c>
      <c r="W2000" s="1" t="s">
        <v>9102</v>
      </c>
      <c r="X2000" s="3">
        <v>26385</v>
      </c>
      <c r="Y2000" s="1" t="s">
        <v>9103</v>
      </c>
      <c r="Z2000" s="3">
        <v>42795</v>
      </c>
      <c r="AA2000" s="3">
        <v>43100</v>
      </c>
      <c r="AB2000" s="1" t="s">
        <v>3000</v>
      </c>
      <c r="AC2000" s="1" t="s">
        <v>71</v>
      </c>
      <c r="AD2000" s="1" t="s">
        <v>43</v>
      </c>
    </row>
    <row r="2001" spans="1:30" x14ac:dyDescent="0.2">
      <c r="A2001" s="1" t="str">
        <f t="shared" si="62"/>
        <v>CD1E33403713</v>
      </c>
      <c r="B2001" s="1" t="s">
        <v>468</v>
      </c>
      <c r="C2001" s="1" t="s">
        <v>29</v>
      </c>
      <c r="D2001" s="1" t="s">
        <v>30</v>
      </c>
      <c r="E2001" s="1" t="s">
        <v>401</v>
      </c>
      <c r="F2001" s="1" t="s">
        <v>9024</v>
      </c>
      <c r="G2001" s="1" t="s">
        <v>9025</v>
      </c>
      <c r="H2001" s="1" t="s">
        <v>1183</v>
      </c>
      <c r="I2001" s="1" t="s">
        <v>9026</v>
      </c>
      <c r="J2001" s="1" t="s">
        <v>9104</v>
      </c>
      <c r="K2001" s="1" t="s">
        <v>32</v>
      </c>
      <c r="L2001" s="1" t="s">
        <v>32</v>
      </c>
      <c r="M2001" s="1" t="s">
        <v>45</v>
      </c>
      <c r="N2001" s="1" t="s">
        <v>66</v>
      </c>
      <c r="O2001" s="1" t="s">
        <v>2995</v>
      </c>
      <c r="P2001" s="1" t="s">
        <v>428</v>
      </c>
      <c r="Q2001" s="1" t="s">
        <v>9100</v>
      </c>
      <c r="R2001" s="1" t="s">
        <v>9101</v>
      </c>
      <c r="S2001" s="1" t="str">
        <f t="shared" si="63"/>
        <v>ARAGON ESTAÑA, ROBERTO JUAN</v>
      </c>
      <c r="T2001" s="1" t="s">
        <v>69</v>
      </c>
      <c r="U2001" s="1" t="s">
        <v>69</v>
      </c>
      <c r="V2001" s="1" t="s">
        <v>52</v>
      </c>
      <c r="W2001" s="1" t="s">
        <v>9102</v>
      </c>
      <c r="X2001" s="3">
        <v>26385</v>
      </c>
      <c r="Y2001" s="1" t="s">
        <v>9103</v>
      </c>
      <c r="Z2001" s="3">
        <v>42795</v>
      </c>
      <c r="AA2001" s="3">
        <v>43100</v>
      </c>
      <c r="AB2001" s="1" t="s">
        <v>3000</v>
      </c>
      <c r="AC2001" s="1" t="s">
        <v>71</v>
      </c>
      <c r="AD2001" s="1" t="s">
        <v>43</v>
      </c>
    </row>
    <row r="2002" spans="1:30" x14ac:dyDescent="0.2">
      <c r="A2002" s="1" t="str">
        <f t="shared" si="62"/>
        <v>CD1E34403713</v>
      </c>
      <c r="B2002" s="1" t="s">
        <v>468</v>
      </c>
      <c r="C2002" s="1" t="s">
        <v>29</v>
      </c>
      <c r="D2002" s="1" t="s">
        <v>30</v>
      </c>
      <c r="E2002" s="1" t="s">
        <v>401</v>
      </c>
      <c r="F2002" s="1" t="s">
        <v>9024</v>
      </c>
      <c r="G2002" s="1" t="s">
        <v>9025</v>
      </c>
      <c r="H2002" s="1" t="s">
        <v>1183</v>
      </c>
      <c r="I2002" s="1" t="s">
        <v>9026</v>
      </c>
      <c r="J2002" s="1" t="s">
        <v>9105</v>
      </c>
      <c r="K2002" s="1" t="s">
        <v>32</v>
      </c>
      <c r="L2002" s="1" t="s">
        <v>32</v>
      </c>
      <c r="M2002" s="1" t="s">
        <v>45</v>
      </c>
      <c r="N2002" s="1" t="s">
        <v>66</v>
      </c>
      <c r="O2002" s="1" t="s">
        <v>2995</v>
      </c>
      <c r="P2002" s="1" t="s">
        <v>134</v>
      </c>
      <c r="Q2002" s="1" t="s">
        <v>1094</v>
      </c>
      <c r="R2002" s="1" t="s">
        <v>9106</v>
      </c>
      <c r="S2002" s="1" t="str">
        <f t="shared" si="63"/>
        <v>FLORES VENTURA, MAURO JUAN DE DIOS</v>
      </c>
      <c r="T2002" s="1" t="s">
        <v>69</v>
      </c>
      <c r="U2002" s="1" t="s">
        <v>948</v>
      </c>
      <c r="V2002" s="1" t="s">
        <v>52</v>
      </c>
      <c r="W2002" s="1" t="s">
        <v>9107</v>
      </c>
      <c r="X2002" s="3">
        <v>24516</v>
      </c>
      <c r="Y2002" s="1" t="s">
        <v>9108</v>
      </c>
      <c r="Z2002" s="3">
        <v>42795</v>
      </c>
      <c r="AA2002" s="3">
        <v>43100</v>
      </c>
      <c r="AB2002" s="1" t="s">
        <v>3000</v>
      </c>
      <c r="AC2002" s="1" t="s">
        <v>71</v>
      </c>
      <c r="AD2002" s="1" t="s">
        <v>43</v>
      </c>
    </row>
    <row r="2003" spans="1:30" x14ac:dyDescent="0.2">
      <c r="A2003" s="1" t="str">
        <f t="shared" si="62"/>
        <v>CD1E35403713</v>
      </c>
      <c r="B2003" s="1" t="s">
        <v>468</v>
      </c>
      <c r="C2003" s="1" t="s">
        <v>29</v>
      </c>
      <c r="D2003" s="1" t="s">
        <v>30</v>
      </c>
      <c r="E2003" s="1" t="s">
        <v>401</v>
      </c>
      <c r="F2003" s="1" t="s">
        <v>9024</v>
      </c>
      <c r="G2003" s="1" t="s">
        <v>9025</v>
      </c>
      <c r="H2003" s="1" t="s">
        <v>1183</v>
      </c>
      <c r="I2003" s="1" t="s">
        <v>9026</v>
      </c>
      <c r="J2003" s="1" t="s">
        <v>9109</v>
      </c>
      <c r="K2003" s="1" t="s">
        <v>32</v>
      </c>
      <c r="L2003" s="1" t="s">
        <v>32</v>
      </c>
      <c r="M2003" s="1" t="s">
        <v>45</v>
      </c>
      <c r="N2003" s="1" t="s">
        <v>66</v>
      </c>
      <c r="O2003" s="1" t="s">
        <v>2995</v>
      </c>
      <c r="P2003" s="1" t="s">
        <v>134</v>
      </c>
      <c r="Q2003" s="1" t="s">
        <v>1094</v>
      </c>
      <c r="R2003" s="1" t="s">
        <v>9106</v>
      </c>
      <c r="S2003" s="1" t="str">
        <f t="shared" si="63"/>
        <v>FLORES VENTURA, MAURO JUAN DE DIOS</v>
      </c>
      <c r="T2003" s="1" t="s">
        <v>69</v>
      </c>
      <c r="U2003" s="1" t="s">
        <v>55</v>
      </c>
      <c r="V2003" s="1" t="s">
        <v>52</v>
      </c>
      <c r="W2003" s="1" t="s">
        <v>9107</v>
      </c>
      <c r="X2003" s="3">
        <v>24516</v>
      </c>
      <c r="Y2003" s="1" t="s">
        <v>9108</v>
      </c>
      <c r="Z2003" s="3">
        <v>42795</v>
      </c>
      <c r="AA2003" s="3">
        <v>43100</v>
      </c>
      <c r="AB2003" s="1" t="s">
        <v>3000</v>
      </c>
      <c r="AC2003" s="1" t="s">
        <v>71</v>
      </c>
      <c r="AD2003" s="1" t="s">
        <v>43</v>
      </c>
    </row>
    <row r="2004" spans="1:30" x14ac:dyDescent="0.2">
      <c r="A2004" s="1" t="str">
        <f t="shared" si="62"/>
        <v>CD1E36402713</v>
      </c>
      <c r="B2004" s="1" t="s">
        <v>468</v>
      </c>
      <c r="C2004" s="1" t="s">
        <v>29</v>
      </c>
      <c r="D2004" s="1" t="s">
        <v>30</v>
      </c>
      <c r="E2004" s="1" t="s">
        <v>401</v>
      </c>
      <c r="F2004" s="1" t="s">
        <v>9024</v>
      </c>
      <c r="G2004" s="1" t="s">
        <v>9025</v>
      </c>
      <c r="H2004" s="1" t="s">
        <v>1183</v>
      </c>
      <c r="I2004" s="1" t="s">
        <v>9026</v>
      </c>
      <c r="J2004" s="1" t="s">
        <v>9110</v>
      </c>
      <c r="K2004" s="1" t="s">
        <v>32</v>
      </c>
      <c r="L2004" s="1" t="s">
        <v>32</v>
      </c>
      <c r="M2004" s="1" t="s">
        <v>45</v>
      </c>
      <c r="N2004" s="1" t="s">
        <v>66</v>
      </c>
      <c r="O2004" s="1" t="s">
        <v>2995</v>
      </c>
      <c r="P2004" s="1" t="s">
        <v>140</v>
      </c>
      <c r="Q2004" s="1" t="s">
        <v>82</v>
      </c>
      <c r="R2004" s="1" t="s">
        <v>9111</v>
      </c>
      <c r="S2004" s="1" t="str">
        <f t="shared" si="63"/>
        <v>VELASQUEZ QUISPE, YENNY MARGOT</v>
      </c>
      <c r="T2004" s="1" t="s">
        <v>69</v>
      </c>
      <c r="U2004" s="1" t="s">
        <v>948</v>
      </c>
      <c r="V2004" s="1" t="s">
        <v>52</v>
      </c>
      <c r="W2004" s="1" t="s">
        <v>9112</v>
      </c>
      <c r="X2004" s="3">
        <v>26350</v>
      </c>
      <c r="Y2004" s="1" t="s">
        <v>9113</v>
      </c>
      <c r="Z2004" s="3">
        <v>42795</v>
      </c>
      <c r="AA2004" s="3">
        <v>43100</v>
      </c>
      <c r="AB2004" s="1" t="s">
        <v>3000</v>
      </c>
      <c r="AC2004" s="1" t="s">
        <v>71</v>
      </c>
      <c r="AD2004" s="1" t="s">
        <v>43</v>
      </c>
    </row>
    <row r="2005" spans="1:30" x14ac:dyDescent="0.2">
      <c r="A2005" s="1" t="str">
        <f t="shared" si="62"/>
        <v>CD1E36403713</v>
      </c>
      <c r="B2005" s="1" t="s">
        <v>468</v>
      </c>
      <c r="C2005" s="1" t="s">
        <v>29</v>
      </c>
      <c r="D2005" s="1" t="s">
        <v>30</v>
      </c>
      <c r="E2005" s="1" t="s">
        <v>401</v>
      </c>
      <c r="F2005" s="1" t="s">
        <v>9024</v>
      </c>
      <c r="G2005" s="1" t="s">
        <v>9025</v>
      </c>
      <c r="H2005" s="1" t="s">
        <v>1183</v>
      </c>
      <c r="I2005" s="1" t="s">
        <v>9026</v>
      </c>
      <c r="J2005" s="1" t="s">
        <v>9114</v>
      </c>
      <c r="K2005" s="1" t="s">
        <v>32</v>
      </c>
      <c r="L2005" s="1" t="s">
        <v>32</v>
      </c>
      <c r="M2005" s="1" t="s">
        <v>45</v>
      </c>
      <c r="N2005" s="1" t="s">
        <v>66</v>
      </c>
      <c r="O2005" s="1" t="s">
        <v>2995</v>
      </c>
      <c r="P2005" s="1" t="s">
        <v>82</v>
      </c>
      <c r="Q2005" s="1" t="s">
        <v>2430</v>
      </c>
      <c r="R2005" s="1" t="s">
        <v>9054</v>
      </c>
      <c r="S2005" s="1" t="str">
        <f t="shared" si="63"/>
        <v>QUISPE ESTOFANERO, GERARDO EVAR</v>
      </c>
      <c r="T2005" s="1" t="s">
        <v>69</v>
      </c>
      <c r="U2005" s="1" t="s">
        <v>3977</v>
      </c>
      <c r="V2005" s="1" t="s">
        <v>52</v>
      </c>
      <c r="W2005" s="1" t="s">
        <v>9055</v>
      </c>
      <c r="X2005" s="3">
        <v>29873</v>
      </c>
      <c r="Y2005" s="1" t="s">
        <v>9056</v>
      </c>
      <c r="Z2005" s="3">
        <v>42795</v>
      </c>
      <c r="AA2005" s="3">
        <v>43100</v>
      </c>
      <c r="AB2005" s="1" t="s">
        <v>3000</v>
      </c>
      <c r="AC2005" s="1" t="s">
        <v>71</v>
      </c>
      <c r="AD2005" s="1" t="s">
        <v>43</v>
      </c>
    </row>
    <row r="2006" spans="1:30" x14ac:dyDescent="0.2">
      <c r="A2006" s="1" t="str">
        <f t="shared" si="62"/>
        <v>CD1E36404713</v>
      </c>
      <c r="B2006" s="1" t="s">
        <v>468</v>
      </c>
      <c r="C2006" s="1" t="s">
        <v>29</v>
      </c>
      <c r="D2006" s="1" t="s">
        <v>30</v>
      </c>
      <c r="E2006" s="1" t="s">
        <v>401</v>
      </c>
      <c r="F2006" s="1" t="s">
        <v>9024</v>
      </c>
      <c r="G2006" s="1" t="s">
        <v>9025</v>
      </c>
      <c r="H2006" s="1" t="s">
        <v>1183</v>
      </c>
      <c r="I2006" s="1" t="s">
        <v>9026</v>
      </c>
      <c r="J2006" s="1" t="s">
        <v>9115</v>
      </c>
      <c r="K2006" s="1" t="s">
        <v>32</v>
      </c>
      <c r="L2006" s="1" t="s">
        <v>32</v>
      </c>
      <c r="M2006" s="1" t="s">
        <v>45</v>
      </c>
      <c r="N2006" s="1" t="s">
        <v>66</v>
      </c>
      <c r="O2006" s="1" t="s">
        <v>2995</v>
      </c>
      <c r="P2006" s="1" t="s">
        <v>9041</v>
      </c>
      <c r="Q2006" s="1" t="s">
        <v>61</v>
      </c>
      <c r="R2006" s="1" t="s">
        <v>9116</v>
      </c>
      <c r="S2006" s="1" t="str">
        <f t="shared" si="63"/>
        <v>ALFEREZ VILCA, ROMEL ADRIAN</v>
      </c>
      <c r="T2006" s="1" t="s">
        <v>69</v>
      </c>
      <c r="U2006" s="1" t="s">
        <v>948</v>
      </c>
      <c r="V2006" s="1" t="s">
        <v>52</v>
      </c>
      <c r="W2006" s="1" t="s">
        <v>9117</v>
      </c>
      <c r="X2006" s="3">
        <v>31601</v>
      </c>
      <c r="Y2006" s="1" t="s">
        <v>9118</v>
      </c>
      <c r="Z2006" s="3">
        <v>42913</v>
      </c>
      <c r="AA2006" s="3">
        <v>43100</v>
      </c>
      <c r="AB2006" s="1" t="s">
        <v>3000</v>
      </c>
      <c r="AC2006" s="1" t="s">
        <v>71</v>
      </c>
      <c r="AD2006" s="1" t="s">
        <v>43</v>
      </c>
    </row>
    <row r="2007" spans="1:30" x14ac:dyDescent="0.2">
      <c r="A2007" s="1" t="str">
        <f t="shared" si="62"/>
        <v>CD1E37402713</v>
      </c>
      <c r="B2007" s="1" t="s">
        <v>468</v>
      </c>
      <c r="C2007" s="1" t="s">
        <v>29</v>
      </c>
      <c r="D2007" s="1" t="s">
        <v>30</v>
      </c>
      <c r="E2007" s="1" t="s">
        <v>401</v>
      </c>
      <c r="F2007" s="1" t="s">
        <v>9024</v>
      </c>
      <c r="G2007" s="1" t="s">
        <v>9025</v>
      </c>
      <c r="H2007" s="1" t="s">
        <v>1183</v>
      </c>
      <c r="I2007" s="1" t="s">
        <v>9026</v>
      </c>
      <c r="J2007" s="1" t="s">
        <v>9119</v>
      </c>
      <c r="K2007" s="1" t="s">
        <v>32</v>
      </c>
      <c r="L2007" s="1" t="s">
        <v>32</v>
      </c>
      <c r="M2007" s="1" t="s">
        <v>45</v>
      </c>
      <c r="N2007" s="1" t="s">
        <v>66</v>
      </c>
      <c r="O2007" s="1" t="s">
        <v>2995</v>
      </c>
      <c r="P2007" s="1" t="s">
        <v>140</v>
      </c>
      <c r="Q2007" s="1" t="s">
        <v>82</v>
      </c>
      <c r="R2007" s="1" t="s">
        <v>9111</v>
      </c>
      <c r="S2007" s="1" t="str">
        <f t="shared" si="63"/>
        <v>VELASQUEZ QUISPE, YENNY MARGOT</v>
      </c>
      <c r="T2007" s="1" t="s">
        <v>69</v>
      </c>
      <c r="U2007" s="1" t="s">
        <v>55</v>
      </c>
      <c r="V2007" s="1" t="s">
        <v>52</v>
      </c>
      <c r="W2007" s="1" t="s">
        <v>9112</v>
      </c>
      <c r="X2007" s="3">
        <v>26350</v>
      </c>
      <c r="Y2007" s="1" t="s">
        <v>9113</v>
      </c>
      <c r="Z2007" s="3">
        <v>42795</v>
      </c>
      <c r="AA2007" s="3">
        <v>43100</v>
      </c>
      <c r="AB2007" s="1" t="s">
        <v>3000</v>
      </c>
      <c r="AC2007" s="1" t="s">
        <v>71</v>
      </c>
      <c r="AD2007" s="1" t="s">
        <v>43</v>
      </c>
    </row>
    <row r="2008" spans="1:30" x14ac:dyDescent="0.2">
      <c r="A2008" s="1" t="str">
        <f t="shared" si="62"/>
        <v>CD1E37403713</v>
      </c>
      <c r="B2008" s="1" t="s">
        <v>468</v>
      </c>
      <c r="C2008" s="1" t="s">
        <v>29</v>
      </c>
      <c r="D2008" s="1" t="s">
        <v>30</v>
      </c>
      <c r="E2008" s="1" t="s">
        <v>401</v>
      </c>
      <c r="F2008" s="1" t="s">
        <v>9024</v>
      </c>
      <c r="G2008" s="1" t="s">
        <v>9025</v>
      </c>
      <c r="H2008" s="1" t="s">
        <v>1183</v>
      </c>
      <c r="I2008" s="1" t="s">
        <v>9026</v>
      </c>
      <c r="J2008" s="1" t="s">
        <v>9120</v>
      </c>
      <c r="K2008" s="1" t="s">
        <v>32</v>
      </c>
      <c r="L2008" s="1" t="s">
        <v>32</v>
      </c>
      <c r="M2008" s="1" t="s">
        <v>45</v>
      </c>
      <c r="N2008" s="1" t="s">
        <v>66</v>
      </c>
      <c r="O2008" s="1" t="s">
        <v>2995</v>
      </c>
      <c r="P2008" s="1" t="s">
        <v>449</v>
      </c>
      <c r="Q2008" s="1" t="s">
        <v>82</v>
      </c>
      <c r="R2008" s="1" t="s">
        <v>9033</v>
      </c>
      <c r="S2008" s="1" t="str">
        <f t="shared" si="63"/>
        <v>ESPINOZA QUISPE, GUIDO ALFREDO</v>
      </c>
      <c r="T2008" s="1" t="s">
        <v>69</v>
      </c>
      <c r="U2008" s="1" t="s">
        <v>3977</v>
      </c>
      <c r="V2008" s="1" t="s">
        <v>52</v>
      </c>
      <c r="W2008" s="1" t="s">
        <v>9034</v>
      </c>
      <c r="X2008" s="3">
        <v>30598</v>
      </c>
      <c r="Y2008" s="1" t="s">
        <v>9035</v>
      </c>
      <c r="Z2008" s="3">
        <v>42795</v>
      </c>
      <c r="AA2008" s="3">
        <v>43100</v>
      </c>
      <c r="AB2008" s="1" t="s">
        <v>3000</v>
      </c>
      <c r="AC2008" s="1" t="s">
        <v>71</v>
      </c>
      <c r="AD2008" s="1" t="s">
        <v>43</v>
      </c>
    </row>
    <row r="2009" spans="1:30" x14ac:dyDescent="0.2">
      <c r="A2009" s="1" t="str">
        <f t="shared" si="62"/>
        <v>CD1E37404713</v>
      </c>
      <c r="B2009" s="1" t="s">
        <v>468</v>
      </c>
      <c r="C2009" s="1" t="s">
        <v>29</v>
      </c>
      <c r="D2009" s="1" t="s">
        <v>30</v>
      </c>
      <c r="E2009" s="1" t="s">
        <v>401</v>
      </c>
      <c r="F2009" s="1" t="s">
        <v>9024</v>
      </c>
      <c r="G2009" s="1" t="s">
        <v>9025</v>
      </c>
      <c r="H2009" s="1" t="s">
        <v>1183</v>
      </c>
      <c r="I2009" s="1" t="s">
        <v>9026</v>
      </c>
      <c r="J2009" s="1" t="s">
        <v>9121</v>
      </c>
      <c r="K2009" s="1" t="s">
        <v>32</v>
      </c>
      <c r="L2009" s="1" t="s">
        <v>32</v>
      </c>
      <c r="M2009" s="1" t="s">
        <v>45</v>
      </c>
      <c r="N2009" s="1" t="s">
        <v>66</v>
      </c>
      <c r="O2009" s="1" t="s">
        <v>2995</v>
      </c>
      <c r="P2009" s="1" t="s">
        <v>9041</v>
      </c>
      <c r="Q2009" s="1" t="s">
        <v>61</v>
      </c>
      <c r="R2009" s="1" t="s">
        <v>9116</v>
      </c>
      <c r="S2009" s="1" t="str">
        <f t="shared" si="63"/>
        <v>ALFEREZ VILCA, ROMEL ADRIAN</v>
      </c>
      <c r="T2009" s="1" t="s">
        <v>69</v>
      </c>
      <c r="U2009" s="1" t="s">
        <v>55</v>
      </c>
      <c r="V2009" s="1" t="s">
        <v>52</v>
      </c>
      <c r="W2009" s="1" t="s">
        <v>9117</v>
      </c>
      <c r="X2009" s="3">
        <v>31601</v>
      </c>
      <c r="Y2009" s="1" t="s">
        <v>9118</v>
      </c>
      <c r="Z2009" s="3">
        <v>42913</v>
      </c>
      <c r="AA2009" s="3">
        <v>43100</v>
      </c>
      <c r="AB2009" s="1" t="s">
        <v>3000</v>
      </c>
      <c r="AC2009" s="1" t="s">
        <v>71</v>
      </c>
      <c r="AD2009" s="1" t="s">
        <v>43</v>
      </c>
    </row>
    <row r="2010" spans="1:30" x14ac:dyDescent="0.2">
      <c r="A2010" s="1" t="str">
        <f t="shared" si="62"/>
        <v>CD1E38402713</v>
      </c>
      <c r="B2010" s="1" t="s">
        <v>468</v>
      </c>
      <c r="C2010" s="1" t="s">
        <v>29</v>
      </c>
      <c r="D2010" s="1" t="s">
        <v>30</v>
      </c>
      <c r="E2010" s="1" t="s">
        <v>401</v>
      </c>
      <c r="F2010" s="1" t="s">
        <v>9024</v>
      </c>
      <c r="G2010" s="1" t="s">
        <v>9025</v>
      </c>
      <c r="H2010" s="1" t="s">
        <v>1183</v>
      </c>
      <c r="I2010" s="1" t="s">
        <v>9026</v>
      </c>
      <c r="J2010" s="1" t="s">
        <v>9122</v>
      </c>
      <c r="K2010" s="1" t="s">
        <v>32</v>
      </c>
      <c r="L2010" s="1" t="s">
        <v>32</v>
      </c>
      <c r="M2010" s="1" t="s">
        <v>45</v>
      </c>
      <c r="N2010" s="1" t="s">
        <v>66</v>
      </c>
      <c r="O2010" s="1" t="s">
        <v>2995</v>
      </c>
      <c r="P2010" s="1" t="s">
        <v>233</v>
      </c>
      <c r="Q2010" s="1" t="s">
        <v>82</v>
      </c>
      <c r="R2010" s="1" t="s">
        <v>1110</v>
      </c>
      <c r="S2010" s="1" t="str">
        <f t="shared" si="63"/>
        <v>CASTILLO QUISPE, DANITZA</v>
      </c>
      <c r="T2010" s="1" t="s">
        <v>69</v>
      </c>
      <c r="U2010" s="1" t="s">
        <v>948</v>
      </c>
      <c r="V2010" s="1" t="s">
        <v>52</v>
      </c>
      <c r="W2010" s="1" t="s">
        <v>9123</v>
      </c>
      <c r="X2010" s="3">
        <v>30198</v>
      </c>
      <c r="Y2010" s="1" t="s">
        <v>9124</v>
      </c>
      <c r="Z2010" s="3">
        <v>42795</v>
      </c>
      <c r="AA2010" s="3">
        <v>43100</v>
      </c>
      <c r="AB2010" s="1" t="s">
        <v>3000</v>
      </c>
      <c r="AC2010" s="1" t="s">
        <v>71</v>
      </c>
      <c r="AD2010" s="1" t="s">
        <v>43</v>
      </c>
    </row>
    <row r="2011" spans="1:30" x14ac:dyDescent="0.2">
      <c r="A2011" s="1" t="str">
        <f t="shared" si="62"/>
        <v>CD1E39402713</v>
      </c>
      <c r="B2011" s="1" t="s">
        <v>468</v>
      </c>
      <c r="C2011" s="1" t="s">
        <v>29</v>
      </c>
      <c r="D2011" s="1" t="s">
        <v>30</v>
      </c>
      <c r="E2011" s="1" t="s">
        <v>401</v>
      </c>
      <c r="F2011" s="1" t="s">
        <v>9024</v>
      </c>
      <c r="G2011" s="1" t="s">
        <v>9025</v>
      </c>
      <c r="H2011" s="1" t="s">
        <v>1183</v>
      </c>
      <c r="I2011" s="1" t="s">
        <v>9026</v>
      </c>
      <c r="J2011" s="1" t="s">
        <v>9125</v>
      </c>
      <c r="K2011" s="1" t="s">
        <v>32</v>
      </c>
      <c r="L2011" s="1" t="s">
        <v>32</v>
      </c>
      <c r="M2011" s="1" t="s">
        <v>45</v>
      </c>
      <c r="N2011" s="1" t="s">
        <v>66</v>
      </c>
      <c r="O2011" s="1" t="s">
        <v>2995</v>
      </c>
      <c r="P2011" s="1" t="s">
        <v>233</v>
      </c>
      <c r="Q2011" s="1" t="s">
        <v>82</v>
      </c>
      <c r="R2011" s="1" t="s">
        <v>1110</v>
      </c>
      <c r="S2011" s="1" t="str">
        <f t="shared" si="63"/>
        <v>CASTILLO QUISPE, DANITZA</v>
      </c>
      <c r="T2011" s="1" t="s">
        <v>69</v>
      </c>
      <c r="U2011" s="1" t="s">
        <v>69</v>
      </c>
      <c r="V2011" s="1" t="s">
        <v>52</v>
      </c>
      <c r="W2011" s="1" t="s">
        <v>9123</v>
      </c>
      <c r="X2011" s="3">
        <v>30198</v>
      </c>
      <c r="Y2011" s="1" t="s">
        <v>9124</v>
      </c>
      <c r="Z2011" s="3">
        <v>42795</v>
      </c>
      <c r="AA2011" s="3">
        <v>43100</v>
      </c>
      <c r="AB2011" s="1" t="s">
        <v>3000</v>
      </c>
      <c r="AC2011" s="1" t="s">
        <v>71</v>
      </c>
      <c r="AD2011" s="1" t="s">
        <v>43</v>
      </c>
    </row>
    <row r="2012" spans="1:30" x14ac:dyDescent="0.2">
      <c r="A2012" s="1" t="str">
        <f t="shared" si="62"/>
        <v>1119114522E7</v>
      </c>
      <c r="B2012" s="1" t="s">
        <v>468</v>
      </c>
      <c r="C2012" s="1" t="s">
        <v>29</v>
      </c>
      <c r="D2012" s="1" t="s">
        <v>30</v>
      </c>
      <c r="E2012" s="1" t="s">
        <v>401</v>
      </c>
      <c r="F2012" s="1" t="s">
        <v>9024</v>
      </c>
      <c r="G2012" s="1" t="s">
        <v>9025</v>
      </c>
      <c r="H2012" s="1" t="s">
        <v>1183</v>
      </c>
      <c r="I2012" s="1" t="s">
        <v>9026</v>
      </c>
      <c r="J2012" s="1" t="s">
        <v>9126</v>
      </c>
      <c r="K2012" s="1" t="s">
        <v>32</v>
      </c>
      <c r="L2012" s="1" t="s">
        <v>84</v>
      </c>
      <c r="M2012" s="1" t="s">
        <v>84</v>
      </c>
      <c r="N2012" s="1" t="s">
        <v>46</v>
      </c>
      <c r="O2012" s="1" t="s">
        <v>9127</v>
      </c>
      <c r="P2012" s="1" t="s">
        <v>2413</v>
      </c>
      <c r="Q2012" s="1" t="s">
        <v>471</v>
      </c>
      <c r="R2012" s="1" t="s">
        <v>925</v>
      </c>
      <c r="S2012" s="1" t="str">
        <f t="shared" si="63"/>
        <v>PATRICIO TINTAYA, HECTOR</v>
      </c>
      <c r="T2012" s="1" t="s">
        <v>44</v>
      </c>
      <c r="U2012" s="1" t="s">
        <v>51</v>
      </c>
      <c r="V2012" s="1" t="s">
        <v>52</v>
      </c>
      <c r="W2012" s="1" t="s">
        <v>9128</v>
      </c>
      <c r="X2012" s="3">
        <v>29358</v>
      </c>
      <c r="Y2012" s="1" t="s">
        <v>9129</v>
      </c>
      <c r="Z2012" s="3">
        <v>42795</v>
      </c>
      <c r="AB2012" s="1" t="s">
        <v>41</v>
      </c>
      <c r="AC2012" s="1" t="s">
        <v>87</v>
      </c>
      <c r="AD2012" s="1" t="s">
        <v>43</v>
      </c>
    </row>
    <row r="2013" spans="1:30" x14ac:dyDescent="0.2">
      <c r="A2013" s="1" t="str">
        <f t="shared" si="62"/>
        <v>1119114522E5</v>
      </c>
      <c r="B2013" s="1" t="s">
        <v>468</v>
      </c>
      <c r="C2013" s="1" t="s">
        <v>29</v>
      </c>
      <c r="D2013" s="1" t="s">
        <v>30</v>
      </c>
      <c r="E2013" s="1" t="s">
        <v>401</v>
      </c>
      <c r="F2013" s="1" t="s">
        <v>9024</v>
      </c>
      <c r="G2013" s="1" t="s">
        <v>9025</v>
      </c>
      <c r="H2013" s="1" t="s">
        <v>1183</v>
      </c>
      <c r="I2013" s="1" t="s">
        <v>9026</v>
      </c>
      <c r="J2013" s="1" t="s">
        <v>9130</v>
      </c>
      <c r="K2013" s="1" t="s">
        <v>97</v>
      </c>
      <c r="L2013" s="1" t="s">
        <v>98</v>
      </c>
      <c r="M2013" s="1" t="s">
        <v>103</v>
      </c>
      <c r="N2013" s="1" t="s">
        <v>46</v>
      </c>
      <c r="O2013" s="1" t="s">
        <v>56</v>
      </c>
      <c r="P2013" s="1" t="s">
        <v>1096</v>
      </c>
      <c r="Q2013" s="1" t="s">
        <v>232</v>
      </c>
      <c r="R2013" s="1" t="s">
        <v>2847</v>
      </c>
      <c r="S2013" s="1" t="str">
        <f t="shared" si="63"/>
        <v>TACCA PARI, RODOLFO</v>
      </c>
      <c r="T2013" s="1" t="s">
        <v>156</v>
      </c>
      <c r="U2013" s="1" t="s">
        <v>39</v>
      </c>
      <c r="V2013" s="1" t="s">
        <v>52</v>
      </c>
      <c r="W2013" s="1" t="s">
        <v>9131</v>
      </c>
      <c r="X2013" s="3">
        <v>23040</v>
      </c>
      <c r="Y2013" s="1" t="s">
        <v>9132</v>
      </c>
      <c r="AB2013" s="1" t="s">
        <v>41</v>
      </c>
      <c r="AC2013" s="1" t="s">
        <v>102</v>
      </c>
      <c r="AD2013" s="1" t="s">
        <v>43</v>
      </c>
    </row>
    <row r="2014" spans="1:30" x14ac:dyDescent="0.2">
      <c r="A2014" s="1" t="str">
        <f t="shared" si="62"/>
        <v>1119114522E6</v>
      </c>
      <c r="B2014" s="1" t="s">
        <v>468</v>
      </c>
      <c r="C2014" s="1" t="s">
        <v>29</v>
      </c>
      <c r="D2014" s="1" t="s">
        <v>30</v>
      </c>
      <c r="E2014" s="1" t="s">
        <v>401</v>
      </c>
      <c r="F2014" s="1" t="s">
        <v>9024</v>
      </c>
      <c r="G2014" s="1" t="s">
        <v>9025</v>
      </c>
      <c r="H2014" s="1" t="s">
        <v>1183</v>
      </c>
      <c r="I2014" s="1" t="s">
        <v>9026</v>
      </c>
      <c r="J2014" s="1" t="s">
        <v>9133</v>
      </c>
      <c r="K2014" s="1" t="s">
        <v>97</v>
      </c>
      <c r="L2014" s="1" t="s">
        <v>98</v>
      </c>
      <c r="M2014" s="1" t="s">
        <v>103</v>
      </c>
      <c r="N2014" s="1" t="s">
        <v>46</v>
      </c>
      <c r="O2014" s="1" t="s">
        <v>9134</v>
      </c>
      <c r="P2014" s="1" t="s">
        <v>212</v>
      </c>
      <c r="Q2014" s="1" t="s">
        <v>82</v>
      </c>
      <c r="R2014" s="1" t="s">
        <v>9135</v>
      </c>
      <c r="S2014" s="1" t="str">
        <f t="shared" si="63"/>
        <v>CANAZA QUISPE, BERNARDINO DIONISIO</v>
      </c>
      <c r="T2014" s="1" t="s">
        <v>109</v>
      </c>
      <c r="U2014" s="1" t="s">
        <v>39</v>
      </c>
      <c r="V2014" s="1" t="s">
        <v>52</v>
      </c>
      <c r="W2014" s="1" t="s">
        <v>9136</v>
      </c>
      <c r="X2014" s="3">
        <v>25708</v>
      </c>
      <c r="Y2014" s="1" t="s">
        <v>9137</v>
      </c>
      <c r="AB2014" s="1" t="s">
        <v>41</v>
      </c>
      <c r="AC2014" s="1" t="s">
        <v>102</v>
      </c>
      <c r="AD2014" s="1" t="s">
        <v>43</v>
      </c>
    </row>
    <row r="2015" spans="1:30" x14ac:dyDescent="0.2">
      <c r="A2015" s="1" t="str">
        <f t="shared" si="62"/>
        <v>1119114522E9</v>
      </c>
      <c r="B2015" s="1" t="s">
        <v>468</v>
      </c>
      <c r="C2015" s="1" t="s">
        <v>29</v>
      </c>
      <c r="D2015" s="1" t="s">
        <v>30</v>
      </c>
      <c r="E2015" s="1" t="s">
        <v>401</v>
      </c>
      <c r="F2015" s="1" t="s">
        <v>9024</v>
      </c>
      <c r="G2015" s="1" t="s">
        <v>9025</v>
      </c>
      <c r="H2015" s="1" t="s">
        <v>1183</v>
      </c>
      <c r="I2015" s="1" t="s">
        <v>9026</v>
      </c>
      <c r="J2015" s="1" t="s">
        <v>9138</v>
      </c>
      <c r="K2015" s="1" t="s">
        <v>97</v>
      </c>
      <c r="L2015" s="1" t="s">
        <v>98</v>
      </c>
      <c r="M2015" s="1" t="s">
        <v>1419</v>
      </c>
      <c r="N2015" s="1" t="s">
        <v>46</v>
      </c>
      <c r="O2015" s="1" t="s">
        <v>9139</v>
      </c>
      <c r="P2015" s="1" t="s">
        <v>134</v>
      </c>
      <c r="Q2015" s="1" t="s">
        <v>151</v>
      </c>
      <c r="R2015" s="1" t="s">
        <v>9140</v>
      </c>
      <c r="S2015" s="1" t="str">
        <f t="shared" si="63"/>
        <v>FLORES DUEÑAS, MELECIO</v>
      </c>
      <c r="T2015" s="1" t="s">
        <v>839</v>
      </c>
      <c r="U2015" s="1" t="s">
        <v>39</v>
      </c>
      <c r="V2015" s="1" t="s">
        <v>52</v>
      </c>
      <c r="W2015" s="1" t="s">
        <v>9141</v>
      </c>
      <c r="X2015" s="3">
        <v>20682</v>
      </c>
      <c r="Y2015" s="1" t="s">
        <v>9142</v>
      </c>
      <c r="AB2015" s="1" t="s">
        <v>41</v>
      </c>
      <c r="AC2015" s="1" t="s">
        <v>102</v>
      </c>
      <c r="AD2015" s="1" t="s">
        <v>43</v>
      </c>
    </row>
    <row r="2016" spans="1:30" x14ac:dyDescent="0.2">
      <c r="A2016" s="1" t="str">
        <f t="shared" si="62"/>
        <v>21C000113705</v>
      </c>
      <c r="B2016" s="1" t="s">
        <v>468</v>
      </c>
      <c r="C2016" s="1" t="s">
        <v>29</v>
      </c>
      <c r="D2016" s="1" t="s">
        <v>30</v>
      </c>
      <c r="E2016" s="1" t="s">
        <v>401</v>
      </c>
      <c r="F2016" s="1" t="s">
        <v>9024</v>
      </c>
      <c r="G2016" s="1" t="s">
        <v>9025</v>
      </c>
      <c r="H2016" s="1" t="s">
        <v>1183</v>
      </c>
      <c r="I2016" s="1" t="s">
        <v>9026</v>
      </c>
      <c r="J2016" s="1" t="s">
        <v>9143</v>
      </c>
      <c r="K2016" s="1" t="s">
        <v>846</v>
      </c>
      <c r="L2016" s="1" t="s">
        <v>3586</v>
      </c>
      <c r="M2016" s="1" t="s">
        <v>3587</v>
      </c>
      <c r="N2016" s="1" t="s">
        <v>66</v>
      </c>
      <c r="O2016" s="1" t="s">
        <v>847</v>
      </c>
      <c r="P2016" s="1" t="s">
        <v>165</v>
      </c>
      <c r="Q2016" s="1" t="s">
        <v>258</v>
      </c>
      <c r="R2016" s="1" t="s">
        <v>9144</v>
      </c>
      <c r="S2016" s="1" t="str">
        <f t="shared" si="63"/>
        <v>PEREZ MORENO, CARMEN ROSSANA</v>
      </c>
      <c r="T2016" s="1" t="s">
        <v>849</v>
      </c>
      <c r="U2016" s="1" t="s">
        <v>850</v>
      </c>
      <c r="V2016" s="1" t="s">
        <v>52</v>
      </c>
      <c r="W2016" s="1" t="s">
        <v>276</v>
      </c>
      <c r="X2016" s="3">
        <v>26802</v>
      </c>
      <c r="Y2016" s="1" t="s">
        <v>9145</v>
      </c>
      <c r="Z2016" s="3">
        <v>42736</v>
      </c>
      <c r="AA2016" s="3">
        <v>42855</v>
      </c>
      <c r="AB2016" s="1" t="s">
        <v>852</v>
      </c>
      <c r="AC2016" s="1" t="s">
        <v>853</v>
      </c>
      <c r="AD2016" s="1" t="s">
        <v>43</v>
      </c>
    </row>
    <row r="2017" spans="1:30" x14ac:dyDescent="0.2">
      <c r="A2017" s="1" t="str">
        <f t="shared" si="62"/>
        <v>21C000113729</v>
      </c>
      <c r="B2017" s="1" t="s">
        <v>468</v>
      </c>
      <c r="C2017" s="1" t="s">
        <v>29</v>
      </c>
      <c r="D2017" s="1" t="s">
        <v>30</v>
      </c>
      <c r="E2017" s="1" t="s">
        <v>401</v>
      </c>
      <c r="F2017" s="1" t="s">
        <v>9024</v>
      </c>
      <c r="G2017" s="1" t="s">
        <v>9025</v>
      </c>
      <c r="H2017" s="1" t="s">
        <v>1183</v>
      </c>
      <c r="I2017" s="1" t="s">
        <v>9026</v>
      </c>
      <c r="J2017" s="1" t="s">
        <v>9146</v>
      </c>
      <c r="K2017" s="1" t="s">
        <v>846</v>
      </c>
      <c r="L2017" s="1" t="s">
        <v>3586</v>
      </c>
      <c r="M2017" s="1" t="s">
        <v>3591</v>
      </c>
      <c r="N2017" s="1" t="s">
        <v>66</v>
      </c>
      <c r="O2017" s="1" t="s">
        <v>847</v>
      </c>
      <c r="P2017" s="1" t="s">
        <v>328</v>
      </c>
      <c r="Q2017" s="1" t="s">
        <v>1060</v>
      </c>
      <c r="R2017" s="1" t="s">
        <v>9147</v>
      </c>
      <c r="S2017" s="1" t="str">
        <f t="shared" si="63"/>
        <v>RODRIGUEZ MARCE, EDWIN FREDY</v>
      </c>
      <c r="T2017" s="1" t="s">
        <v>849</v>
      </c>
      <c r="U2017" s="1" t="s">
        <v>850</v>
      </c>
      <c r="V2017" s="1" t="s">
        <v>52</v>
      </c>
      <c r="W2017" s="1" t="s">
        <v>276</v>
      </c>
      <c r="X2017" s="3">
        <v>31413</v>
      </c>
      <c r="Y2017" s="1" t="s">
        <v>9148</v>
      </c>
      <c r="Z2017" s="3">
        <v>42795</v>
      </c>
      <c r="AA2017" s="3">
        <v>42886</v>
      </c>
      <c r="AB2017" s="1" t="s">
        <v>852</v>
      </c>
      <c r="AC2017" s="1" t="s">
        <v>853</v>
      </c>
      <c r="AD2017" s="1" t="s">
        <v>43</v>
      </c>
    </row>
    <row r="2018" spans="1:30" x14ac:dyDescent="0.2">
      <c r="A2018" s="1" t="str">
        <f t="shared" si="62"/>
        <v>21C000113754</v>
      </c>
      <c r="B2018" s="1" t="s">
        <v>468</v>
      </c>
      <c r="C2018" s="1" t="s">
        <v>29</v>
      </c>
      <c r="D2018" s="1" t="s">
        <v>30</v>
      </c>
      <c r="E2018" s="1" t="s">
        <v>401</v>
      </c>
      <c r="F2018" s="1" t="s">
        <v>9024</v>
      </c>
      <c r="G2018" s="1" t="s">
        <v>9025</v>
      </c>
      <c r="H2018" s="1" t="s">
        <v>1183</v>
      </c>
      <c r="I2018" s="1" t="s">
        <v>9026</v>
      </c>
      <c r="J2018" s="1" t="s">
        <v>9149</v>
      </c>
      <c r="K2018" s="1" t="s">
        <v>846</v>
      </c>
      <c r="L2018" s="1" t="s">
        <v>3586</v>
      </c>
      <c r="M2018" s="1" t="s">
        <v>3600</v>
      </c>
      <c r="N2018" s="1" t="s">
        <v>66</v>
      </c>
      <c r="O2018" s="1" t="s">
        <v>847</v>
      </c>
      <c r="P2018" s="1" t="s">
        <v>310</v>
      </c>
      <c r="Q2018" s="1" t="s">
        <v>232</v>
      </c>
      <c r="R2018" s="1" t="s">
        <v>9150</v>
      </c>
      <c r="S2018" s="1" t="str">
        <f t="shared" si="63"/>
        <v>NINA PARI, GINA ZULMA</v>
      </c>
      <c r="T2018" s="1" t="s">
        <v>849</v>
      </c>
      <c r="U2018" s="1" t="s">
        <v>850</v>
      </c>
      <c r="V2018" s="1" t="s">
        <v>52</v>
      </c>
      <c r="W2018" s="1" t="s">
        <v>276</v>
      </c>
      <c r="X2018" s="3">
        <v>30049</v>
      </c>
      <c r="Y2018" s="1" t="s">
        <v>9151</v>
      </c>
      <c r="Z2018" s="3">
        <v>42736</v>
      </c>
      <c r="AA2018" s="3">
        <v>42855</v>
      </c>
      <c r="AB2018" s="1" t="s">
        <v>852</v>
      </c>
      <c r="AC2018" s="1" t="s">
        <v>853</v>
      </c>
      <c r="AD2018" s="1" t="s">
        <v>43</v>
      </c>
    </row>
    <row r="2019" spans="1:30" x14ac:dyDescent="0.2">
      <c r="A2019" s="1" t="str">
        <f t="shared" si="62"/>
        <v>21C000113777</v>
      </c>
      <c r="B2019" s="1" t="s">
        <v>468</v>
      </c>
      <c r="C2019" s="1" t="s">
        <v>29</v>
      </c>
      <c r="D2019" s="1" t="s">
        <v>30</v>
      </c>
      <c r="E2019" s="1" t="s">
        <v>401</v>
      </c>
      <c r="F2019" s="1" t="s">
        <v>9024</v>
      </c>
      <c r="G2019" s="1" t="s">
        <v>9025</v>
      </c>
      <c r="H2019" s="1" t="s">
        <v>1183</v>
      </c>
      <c r="I2019" s="1" t="s">
        <v>9026</v>
      </c>
      <c r="J2019" s="1" t="s">
        <v>9152</v>
      </c>
      <c r="K2019" s="1" t="s">
        <v>846</v>
      </c>
      <c r="L2019" s="1" t="s">
        <v>3586</v>
      </c>
      <c r="M2019" s="1" t="s">
        <v>5435</v>
      </c>
      <c r="N2019" s="1" t="s">
        <v>66</v>
      </c>
      <c r="O2019" s="1" t="s">
        <v>847</v>
      </c>
      <c r="P2019" s="1" t="s">
        <v>114</v>
      </c>
      <c r="Q2019" s="1" t="s">
        <v>382</v>
      </c>
      <c r="R2019" s="1" t="s">
        <v>281</v>
      </c>
      <c r="S2019" s="1" t="str">
        <f t="shared" si="63"/>
        <v>MAMANI FERNANDEZ, EDITH</v>
      </c>
      <c r="T2019" s="1" t="s">
        <v>849</v>
      </c>
      <c r="U2019" s="1" t="s">
        <v>850</v>
      </c>
      <c r="V2019" s="1" t="s">
        <v>52</v>
      </c>
      <c r="W2019" s="1" t="s">
        <v>276</v>
      </c>
      <c r="X2019" s="3">
        <v>29512</v>
      </c>
      <c r="Y2019" s="1" t="s">
        <v>9153</v>
      </c>
      <c r="Z2019" s="3">
        <v>42795</v>
      </c>
      <c r="AA2019" s="3">
        <v>42886</v>
      </c>
      <c r="AB2019" s="1" t="s">
        <v>852</v>
      </c>
      <c r="AC2019" s="1" t="s">
        <v>853</v>
      </c>
      <c r="AD2019" s="1" t="s">
        <v>43</v>
      </c>
    </row>
    <row r="2020" spans="1:30" x14ac:dyDescent="0.2">
      <c r="A2020" s="1" t="str">
        <f t="shared" si="62"/>
        <v>21C000113787</v>
      </c>
      <c r="B2020" s="1" t="s">
        <v>468</v>
      </c>
      <c r="C2020" s="1" t="s">
        <v>29</v>
      </c>
      <c r="D2020" s="1" t="s">
        <v>30</v>
      </c>
      <c r="E2020" s="1" t="s">
        <v>401</v>
      </c>
      <c r="F2020" s="1" t="s">
        <v>9024</v>
      </c>
      <c r="G2020" s="1" t="s">
        <v>9025</v>
      </c>
      <c r="H2020" s="1" t="s">
        <v>1183</v>
      </c>
      <c r="I2020" s="1" t="s">
        <v>9026</v>
      </c>
      <c r="J2020" s="1" t="s">
        <v>9154</v>
      </c>
      <c r="K2020" s="1" t="s">
        <v>846</v>
      </c>
      <c r="L2020" s="1" t="s">
        <v>3586</v>
      </c>
      <c r="M2020" s="1" t="s">
        <v>6207</v>
      </c>
      <c r="N2020" s="1" t="s">
        <v>66</v>
      </c>
      <c r="O2020" s="1" t="s">
        <v>847</v>
      </c>
      <c r="P2020" s="1" t="s">
        <v>141</v>
      </c>
      <c r="Q2020" s="1" t="s">
        <v>308</v>
      </c>
      <c r="R2020" s="1" t="s">
        <v>404</v>
      </c>
      <c r="S2020" s="1" t="str">
        <f t="shared" si="63"/>
        <v>CRUZ ALVAREZ, ROXANA</v>
      </c>
      <c r="T2020" s="1" t="s">
        <v>849</v>
      </c>
      <c r="U2020" s="1" t="s">
        <v>850</v>
      </c>
      <c r="V2020" s="1" t="s">
        <v>52</v>
      </c>
      <c r="W2020" s="1" t="s">
        <v>276</v>
      </c>
      <c r="X2020" s="3">
        <v>29584</v>
      </c>
      <c r="Y2020" s="1" t="s">
        <v>9155</v>
      </c>
      <c r="Z2020" s="3">
        <v>42736</v>
      </c>
      <c r="AA2020" s="3">
        <v>42855</v>
      </c>
      <c r="AB2020" s="1" t="s">
        <v>852</v>
      </c>
      <c r="AC2020" s="1" t="s">
        <v>853</v>
      </c>
      <c r="AD2020" s="1" t="s">
        <v>43</v>
      </c>
    </row>
    <row r="2021" spans="1:30" x14ac:dyDescent="0.2">
      <c r="A2021" s="1" t="str">
        <f t="shared" si="62"/>
        <v>21C000113808</v>
      </c>
      <c r="B2021" s="1" t="s">
        <v>468</v>
      </c>
      <c r="C2021" s="1" t="s">
        <v>29</v>
      </c>
      <c r="D2021" s="1" t="s">
        <v>30</v>
      </c>
      <c r="E2021" s="1" t="s">
        <v>401</v>
      </c>
      <c r="F2021" s="1" t="s">
        <v>9024</v>
      </c>
      <c r="G2021" s="1" t="s">
        <v>9025</v>
      </c>
      <c r="H2021" s="1" t="s">
        <v>1183</v>
      </c>
      <c r="I2021" s="1" t="s">
        <v>9026</v>
      </c>
      <c r="J2021" s="1" t="s">
        <v>9156</v>
      </c>
      <c r="K2021" s="1" t="s">
        <v>846</v>
      </c>
      <c r="L2021" s="1" t="s">
        <v>3586</v>
      </c>
      <c r="M2021" s="1" t="s">
        <v>3607</v>
      </c>
      <c r="N2021" s="1" t="s">
        <v>66</v>
      </c>
      <c r="O2021" s="1" t="s">
        <v>847</v>
      </c>
      <c r="P2021" s="1" t="s">
        <v>61</v>
      </c>
      <c r="Q2021" s="1" t="s">
        <v>620</v>
      </c>
      <c r="R2021" s="1" t="s">
        <v>805</v>
      </c>
      <c r="S2021" s="1" t="str">
        <f t="shared" si="63"/>
        <v>VILCA MARIN, FELIPE</v>
      </c>
      <c r="T2021" s="1" t="s">
        <v>849</v>
      </c>
      <c r="U2021" s="1" t="s">
        <v>850</v>
      </c>
      <c r="V2021" s="1" t="s">
        <v>52</v>
      </c>
      <c r="W2021" s="1" t="s">
        <v>276</v>
      </c>
      <c r="X2021" s="3">
        <v>23863</v>
      </c>
      <c r="Y2021" s="1" t="s">
        <v>9157</v>
      </c>
      <c r="Z2021" s="3">
        <v>42736</v>
      </c>
      <c r="AA2021" s="3">
        <v>42855</v>
      </c>
      <c r="AB2021" s="1" t="s">
        <v>852</v>
      </c>
      <c r="AC2021" s="1" t="s">
        <v>853</v>
      </c>
      <c r="AD2021" s="1" t="s">
        <v>43</v>
      </c>
    </row>
    <row r="2022" spans="1:30" x14ac:dyDescent="0.2">
      <c r="A2022" s="1" t="str">
        <f t="shared" si="62"/>
        <v>21C000113829</v>
      </c>
      <c r="B2022" s="1" t="s">
        <v>468</v>
      </c>
      <c r="C2022" s="1" t="s">
        <v>29</v>
      </c>
      <c r="D2022" s="1" t="s">
        <v>30</v>
      </c>
      <c r="E2022" s="1" t="s">
        <v>401</v>
      </c>
      <c r="F2022" s="1" t="s">
        <v>9024</v>
      </c>
      <c r="G2022" s="1" t="s">
        <v>9025</v>
      </c>
      <c r="H2022" s="1" t="s">
        <v>1183</v>
      </c>
      <c r="I2022" s="1" t="s">
        <v>9026</v>
      </c>
      <c r="J2022" s="1" t="s">
        <v>9158</v>
      </c>
      <c r="K2022" s="1" t="s">
        <v>846</v>
      </c>
      <c r="L2022" s="1" t="s">
        <v>3586</v>
      </c>
      <c r="M2022" s="1" t="s">
        <v>3607</v>
      </c>
      <c r="N2022" s="1" t="s">
        <v>66</v>
      </c>
      <c r="O2022" s="1" t="s">
        <v>847</v>
      </c>
      <c r="P2022" s="1" t="s">
        <v>61</v>
      </c>
      <c r="Q2022" s="1" t="s">
        <v>512</v>
      </c>
      <c r="R2022" s="1" t="s">
        <v>1115</v>
      </c>
      <c r="S2022" s="1" t="str">
        <f t="shared" si="63"/>
        <v>VILCA ACEITUNO, SIMON</v>
      </c>
      <c r="T2022" s="1" t="s">
        <v>849</v>
      </c>
      <c r="U2022" s="1" t="s">
        <v>850</v>
      </c>
      <c r="V2022" s="1" t="s">
        <v>52</v>
      </c>
      <c r="W2022" s="1" t="s">
        <v>276</v>
      </c>
      <c r="X2022" s="3">
        <v>21466</v>
      </c>
      <c r="Y2022" s="1" t="s">
        <v>9159</v>
      </c>
      <c r="Z2022" s="3">
        <v>42736</v>
      </c>
      <c r="AA2022" s="3">
        <v>42855</v>
      </c>
      <c r="AB2022" s="1" t="s">
        <v>852</v>
      </c>
      <c r="AC2022" s="1" t="s">
        <v>853</v>
      </c>
      <c r="AD2022" s="1" t="s">
        <v>43</v>
      </c>
    </row>
    <row r="2023" spans="1:30" x14ac:dyDescent="0.2">
      <c r="A2023" s="1" t="str">
        <f t="shared" si="62"/>
        <v>21C000113850</v>
      </c>
      <c r="B2023" s="1" t="s">
        <v>468</v>
      </c>
      <c r="C2023" s="1" t="s">
        <v>29</v>
      </c>
      <c r="D2023" s="1" t="s">
        <v>30</v>
      </c>
      <c r="E2023" s="1" t="s">
        <v>401</v>
      </c>
      <c r="F2023" s="1" t="s">
        <v>9024</v>
      </c>
      <c r="G2023" s="1" t="s">
        <v>9025</v>
      </c>
      <c r="H2023" s="1" t="s">
        <v>1183</v>
      </c>
      <c r="I2023" s="1" t="s">
        <v>9026</v>
      </c>
      <c r="J2023" s="1" t="s">
        <v>9160</v>
      </c>
      <c r="K2023" s="1" t="s">
        <v>846</v>
      </c>
      <c r="L2023" s="1" t="s">
        <v>3586</v>
      </c>
      <c r="M2023" s="1" t="s">
        <v>3607</v>
      </c>
      <c r="N2023" s="1" t="s">
        <v>66</v>
      </c>
      <c r="O2023" s="1" t="s">
        <v>847</v>
      </c>
      <c r="P2023" s="1" t="s">
        <v>864</v>
      </c>
      <c r="Q2023" s="1" t="s">
        <v>181</v>
      </c>
      <c r="R2023" s="1" t="s">
        <v>925</v>
      </c>
      <c r="S2023" s="1" t="str">
        <f t="shared" si="63"/>
        <v>CHALCO VELAZCO, HECTOR</v>
      </c>
      <c r="T2023" s="1" t="s">
        <v>849</v>
      </c>
      <c r="U2023" s="1" t="s">
        <v>850</v>
      </c>
      <c r="V2023" s="1" t="s">
        <v>52</v>
      </c>
      <c r="W2023" s="1" t="s">
        <v>276</v>
      </c>
      <c r="X2023" s="3">
        <v>26287</v>
      </c>
      <c r="Y2023" s="1" t="s">
        <v>9161</v>
      </c>
      <c r="Z2023" s="3">
        <v>42736</v>
      </c>
      <c r="AA2023" s="3">
        <v>42855</v>
      </c>
      <c r="AB2023" s="1" t="s">
        <v>852</v>
      </c>
      <c r="AC2023" s="1" t="s">
        <v>853</v>
      </c>
      <c r="AD2023" s="1" t="s">
        <v>43</v>
      </c>
    </row>
    <row r="2024" spans="1:30" x14ac:dyDescent="0.2">
      <c r="A2024" s="1" t="str">
        <f t="shared" si="62"/>
        <v>1111214512E7</v>
      </c>
      <c r="B2024" s="1" t="s">
        <v>464</v>
      </c>
      <c r="C2024" s="1" t="s">
        <v>29</v>
      </c>
      <c r="D2024" s="1" t="s">
        <v>30</v>
      </c>
      <c r="E2024" s="1" t="s">
        <v>465</v>
      </c>
      <c r="F2024" s="1" t="s">
        <v>9162</v>
      </c>
      <c r="G2024" s="1" t="s">
        <v>9163</v>
      </c>
      <c r="H2024" s="1" t="s">
        <v>1183</v>
      </c>
      <c r="I2024" s="1" t="s">
        <v>9164</v>
      </c>
      <c r="J2024" s="1" t="s">
        <v>9165</v>
      </c>
      <c r="K2024" s="1" t="s">
        <v>32</v>
      </c>
      <c r="L2024" s="1" t="s">
        <v>33</v>
      </c>
      <c r="M2024" s="1" t="s">
        <v>34</v>
      </c>
      <c r="N2024" s="1" t="s">
        <v>35</v>
      </c>
      <c r="O2024" s="1" t="s">
        <v>56</v>
      </c>
      <c r="P2024" s="1" t="s">
        <v>177</v>
      </c>
      <c r="Q2024" s="1" t="s">
        <v>114</v>
      </c>
      <c r="R2024" s="1" t="s">
        <v>556</v>
      </c>
      <c r="S2024" s="1" t="str">
        <f t="shared" si="63"/>
        <v>ORTEGA MAMANI, NELIDA</v>
      </c>
      <c r="T2024" s="1" t="s">
        <v>38</v>
      </c>
      <c r="U2024" s="1" t="s">
        <v>39</v>
      </c>
      <c r="V2024" s="1" t="s">
        <v>40</v>
      </c>
      <c r="W2024" s="1" t="s">
        <v>9166</v>
      </c>
      <c r="X2024" s="3">
        <v>22095</v>
      </c>
      <c r="Y2024" s="1" t="s">
        <v>9167</v>
      </c>
      <c r="Z2024" s="3">
        <v>41913</v>
      </c>
      <c r="AA2024" s="3">
        <v>43373</v>
      </c>
      <c r="AB2024" s="1" t="s">
        <v>41</v>
      </c>
      <c r="AC2024" s="1" t="s">
        <v>42</v>
      </c>
      <c r="AD2024" s="1" t="s">
        <v>43</v>
      </c>
    </row>
    <row r="2025" spans="1:30" x14ac:dyDescent="0.2">
      <c r="A2025" s="1" t="str">
        <f t="shared" si="62"/>
        <v>1111214512E2</v>
      </c>
      <c r="B2025" s="1" t="s">
        <v>464</v>
      </c>
      <c r="C2025" s="1" t="s">
        <v>29</v>
      </c>
      <c r="D2025" s="1" t="s">
        <v>30</v>
      </c>
      <c r="E2025" s="1" t="s">
        <v>465</v>
      </c>
      <c r="F2025" s="1" t="s">
        <v>9162</v>
      </c>
      <c r="G2025" s="1" t="s">
        <v>9163</v>
      </c>
      <c r="H2025" s="1" t="s">
        <v>1183</v>
      </c>
      <c r="I2025" s="1" t="s">
        <v>9164</v>
      </c>
      <c r="J2025" s="1" t="s">
        <v>9168</v>
      </c>
      <c r="K2025" s="1" t="s">
        <v>32</v>
      </c>
      <c r="L2025" s="1" t="s">
        <v>32</v>
      </c>
      <c r="M2025" s="1" t="s">
        <v>45</v>
      </c>
      <c r="N2025" s="1" t="s">
        <v>46</v>
      </c>
      <c r="O2025" s="1" t="s">
        <v>56</v>
      </c>
      <c r="P2025" s="1" t="s">
        <v>358</v>
      </c>
      <c r="Q2025" s="1" t="s">
        <v>786</v>
      </c>
      <c r="R2025" s="1" t="s">
        <v>9169</v>
      </c>
      <c r="S2025" s="1" t="str">
        <f t="shared" si="63"/>
        <v>COAQUIRA VERA, LIDIA MARINA</v>
      </c>
      <c r="T2025" s="1" t="s">
        <v>50</v>
      </c>
      <c r="U2025" s="1" t="s">
        <v>51</v>
      </c>
      <c r="V2025" s="1" t="s">
        <v>52</v>
      </c>
      <c r="W2025" s="1" t="s">
        <v>9170</v>
      </c>
      <c r="X2025" s="3">
        <v>21870</v>
      </c>
      <c r="Y2025" s="1" t="s">
        <v>9171</v>
      </c>
      <c r="AB2025" s="1" t="s">
        <v>41</v>
      </c>
      <c r="AC2025" s="1" t="s">
        <v>42</v>
      </c>
      <c r="AD2025" s="1" t="s">
        <v>43</v>
      </c>
    </row>
    <row r="2026" spans="1:30" x14ac:dyDescent="0.2">
      <c r="A2026" s="1" t="str">
        <f t="shared" si="62"/>
        <v>1111214512E3</v>
      </c>
      <c r="B2026" s="1" t="s">
        <v>464</v>
      </c>
      <c r="C2026" s="1" t="s">
        <v>29</v>
      </c>
      <c r="D2026" s="1" t="s">
        <v>30</v>
      </c>
      <c r="E2026" s="1" t="s">
        <v>465</v>
      </c>
      <c r="F2026" s="1" t="s">
        <v>9162</v>
      </c>
      <c r="G2026" s="1" t="s">
        <v>9163</v>
      </c>
      <c r="H2026" s="1" t="s">
        <v>1183</v>
      </c>
      <c r="I2026" s="1" t="s">
        <v>9164</v>
      </c>
      <c r="J2026" s="1" t="s">
        <v>9172</v>
      </c>
      <c r="K2026" s="1" t="s">
        <v>32</v>
      </c>
      <c r="L2026" s="1" t="s">
        <v>32</v>
      </c>
      <c r="M2026" s="1" t="s">
        <v>45</v>
      </c>
      <c r="N2026" s="1" t="s">
        <v>46</v>
      </c>
      <c r="O2026" s="1" t="s">
        <v>9173</v>
      </c>
      <c r="P2026" s="1" t="s">
        <v>358</v>
      </c>
      <c r="Q2026" s="1" t="s">
        <v>83</v>
      </c>
      <c r="R2026" s="1" t="s">
        <v>519</v>
      </c>
      <c r="S2026" s="1" t="str">
        <f t="shared" si="63"/>
        <v>COAQUIRA CONDORI, NELLY</v>
      </c>
      <c r="T2026" s="1" t="s">
        <v>50</v>
      </c>
      <c r="U2026" s="1" t="s">
        <v>51</v>
      </c>
      <c r="V2026" s="1" t="s">
        <v>52</v>
      </c>
      <c r="W2026" s="1" t="s">
        <v>9174</v>
      </c>
      <c r="X2026" s="3">
        <v>20994</v>
      </c>
      <c r="Y2026" s="1" t="s">
        <v>9175</v>
      </c>
      <c r="AB2026" s="1" t="s">
        <v>41</v>
      </c>
      <c r="AC2026" s="1" t="s">
        <v>42</v>
      </c>
      <c r="AD2026" s="1" t="s">
        <v>43</v>
      </c>
    </row>
    <row r="2027" spans="1:30" x14ac:dyDescent="0.2">
      <c r="A2027" s="1" t="str">
        <f t="shared" si="62"/>
        <v>1111214512E5</v>
      </c>
      <c r="B2027" s="1" t="s">
        <v>464</v>
      </c>
      <c r="C2027" s="1" t="s">
        <v>29</v>
      </c>
      <c r="D2027" s="1" t="s">
        <v>30</v>
      </c>
      <c r="E2027" s="1" t="s">
        <v>465</v>
      </c>
      <c r="F2027" s="1" t="s">
        <v>9162</v>
      </c>
      <c r="G2027" s="1" t="s">
        <v>9163</v>
      </c>
      <c r="H2027" s="1" t="s">
        <v>1183</v>
      </c>
      <c r="I2027" s="1" t="s">
        <v>9164</v>
      </c>
      <c r="J2027" s="1" t="s">
        <v>9176</v>
      </c>
      <c r="K2027" s="1" t="s">
        <v>32</v>
      </c>
      <c r="L2027" s="1" t="s">
        <v>32</v>
      </c>
      <c r="M2027" s="1" t="s">
        <v>45</v>
      </c>
      <c r="N2027" s="1" t="s">
        <v>46</v>
      </c>
      <c r="O2027" s="1" t="s">
        <v>56</v>
      </c>
      <c r="P2027" s="1" t="s">
        <v>480</v>
      </c>
      <c r="Q2027" s="1" t="s">
        <v>148</v>
      </c>
      <c r="R2027" s="1" t="s">
        <v>9177</v>
      </c>
      <c r="S2027" s="1" t="str">
        <f t="shared" si="63"/>
        <v>LUNA AQUISE, JESUS ARNULFO</v>
      </c>
      <c r="T2027" s="1" t="s">
        <v>55</v>
      </c>
      <c r="U2027" s="1" t="s">
        <v>51</v>
      </c>
      <c r="V2027" s="1" t="s">
        <v>52</v>
      </c>
      <c r="W2027" s="1" t="s">
        <v>9178</v>
      </c>
      <c r="X2027" s="3">
        <v>20091</v>
      </c>
      <c r="Y2027" s="1" t="s">
        <v>9179</v>
      </c>
      <c r="AB2027" s="1" t="s">
        <v>41</v>
      </c>
      <c r="AC2027" s="1" t="s">
        <v>42</v>
      </c>
      <c r="AD2027" s="1" t="s">
        <v>43</v>
      </c>
    </row>
    <row r="2028" spans="1:30" x14ac:dyDescent="0.2">
      <c r="A2028" s="1" t="str">
        <f t="shared" si="62"/>
        <v>1111214512E6</v>
      </c>
      <c r="B2028" s="1" t="s">
        <v>464</v>
      </c>
      <c r="C2028" s="1" t="s">
        <v>29</v>
      </c>
      <c r="D2028" s="1" t="s">
        <v>30</v>
      </c>
      <c r="E2028" s="1" t="s">
        <v>465</v>
      </c>
      <c r="F2028" s="1" t="s">
        <v>9162</v>
      </c>
      <c r="G2028" s="1" t="s">
        <v>9163</v>
      </c>
      <c r="H2028" s="1" t="s">
        <v>1183</v>
      </c>
      <c r="I2028" s="1" t="s">
        <v>9164</v>
      </c>
      <c r="J2028" s="1" t="s">
        <v>9180</v>
      </c>
      <c r="K2028" s="1" t="s">
        <v>32</v>
      </c>
      <c r="L2028" s="1" t="s">
        <v>32</v>
      </c>
      <c r="M2028" s="1" t="s">
        <v>45</v>
      </c>
      <c r="N2028" s="1" t="s">
        <v>46</v>
      </c>
      <c r="O2028" s="1" t="s">
        <v>9181</v>
      </c>
      <c r="P2028" s="1" t="s">
        <v>117</v>
      </c>
      <c r="Q2028" s="1" t="s">
        <v>318</v>
      </c>
      <c r="R2028" s="1" t="s">
        <v>823</v>
      </c>
      <c r="S2028" s="1" t="str">
        <f t="shared" si="63"/>
        <v>RUELAS LUQUE, ANDRES</v>
      </c>
      <c r="T2028" s="1" t="s">
        <v>50</v>
      </c>
      <c r="U2028" s="1" t="s">
        <v>51</v>
      </c>
      <c r="V2028" s="1" t="s">
        <v>52</v>
      </c>
      <c r="W2028" s="1" t="s">
        <v>9182</v>
      </c>
      <c r="X2028" s="3">
        <v>19673</v>
      </c>
      <c r="Y2028" s="1" t="s">
        <v>9183</v>
      </c>
      <c r="AB2028" s="1" t="s">
        <v>41</v>
      </c>
      <c r="AC2028" s="1" t="s">
        <v>42</v>
      </c>
      <c r="AD2028" s="1" t="s">
        <v>43</v>
      </c>
    </row>
    <row r="2029" spans="1:30" x14ac:dyDescent="0.2">
      <c r="A2029" s="1" t="str">
        <f t="shared" si="62"/>
        <v>1111214512E8</v>
      </c>
      <c r="B2029" s="1" t="s">
        <v>464</v>
      </c>
      <c r="C2029" s="1" t="s">
        <v>29</v>
      </c>
      <c r="D2029" s="1" t="s">
        <v>30</v>
      </c>
      <c r="E2029" s="1" t="s">
        <v>465</v>
      </c>
      <c r="F2029" s="1" t="s">
        <v>9162</v>
      </c>
      <c r="G2029" s="1" t="s">
        <v>9163</v>
      </c>
      <c r="H2029" s="1" t="s">
        <v>1183</v>
      </c>
      <c r="I2029" s="1" t="s">
        <v>9164</v>
      </c>
      <c r="J2029" s="1" t="s">
        <v>9184</v>
      </c>
      <c r="K2029" s="1" t="s">
        <v>32</v>
      </c>
      <c r="L2029" s="1" t="s">
        <v>32</v>
      </c>
      <c r="M2029" s="1" t="s">
        <v>45</v>
      </c>
      <c r="N2029" s="1" t="s">
        <v>46</v>
      </c>
      <c r="O2029" s="1" t="s">
        <v>9185</v>
      </c>
      <c r="P2029" s="1" t="s">
        <v>1076</v>
      </c>
      <c r="Q2029" s="1" t="s">
        <v>515</v>
      </c>
      <c r="R2029" s="1" t="s">
        <v>9186</v>
      </c>
      <c r="S2029" s="1" t="str">
        <f t="shared" si="63"/>
        <v>CANSAYA INOFUENTE, ROLANDO ALBERTO</v>
      </c>
      <c r="T2029" s="1" t="s">
        <v>63</v>
      </c>
      <c r="U2029" s="1" t="s">
        <v>51</v>
      </c>
      <c r="V2029" s="1" t="s">
        <v>52</v>
      </c>
      <c r="W2029" s="1" t="s">
        <v>9187</v>
      </c>
      <c r="X2029" s="3">
        <v>25207</v>
      </c>
      <c r="Y2029" s="1" t="s">
        <v>9188</v>
      </c>
      <c r="AB2029" s="1" t="s">
        <v>41</v>
      </c>
      <c r="AC2029" s="1" t="s">
        <v>42</v>
      </c>
      <c r="AD2029" s="1" t="s">
        <v>43</v>
      </c>
    </row>
    <row r="2030" spans="1:30" x14ac:dyDescent="0.2">
      <c r="A2030" s="1" t="str">
        <f t="shared" si="62"/>
        <v>1111214512E9</v>
      </c>
      <c r="B2030" s="1" t="s">
        <v>464</v>
      </c>
      <c r="C2030" s="1" t="s">
        <v>29</v>
      </c>
      <c r="D2030" s="1" t="s">
        <v>30</v>
      </c>
      <c r="E2030" s="1" t="s">
        <v>465</v>
      </c>
      <c r="F2030" s="1" t="s">
        <v>9162</v>
      </c>
      <c r="G2030" s="1" t="s">
        <v>9163</v>
      </c>
      <c r="H2030" s="1" t="s">
        <v>1183</v>
      </c>
      <c r="I2030" s="1" t="s">
        <v>9164</v>
      </c>
      <c r="J2030" s="1" t="s">
        <v>9189</v>
      </c>
      <c r="K2030" s="1" t="s">
        <v>32</v>
      </c>
      <c r="L2030" s="1" t="s">
        <v>32</v>
      </c>
      <c r="M2030" s="1" t="s">
        <v>45</v>
      </c>
      <c r="N2030" s="1" t="s">
        <v>46</v>
      </c>
      <c r="O2030" s="1" t="s">
        <v>56</v>
      </c>
      <c r="P2030" s="1" t="s">
        <v>37</v>
      </c>
      <c r="Q2030" s="1" t="s">
        <v>82</v>
      </c>
      <c r="R2030" s="1" t="s">
        <v>1042</v>
      </c>
      <c r="S2030" s="1" t="str">
        <f t="shared" si="63"/>
        <v>ROQUE QUISPE, HUGO FIDEL</v>
      </c>
      <c r="T2030" s="1" t="s">
        <v>55</v>
      </c>
      <c r="U2030" s="1" t="s">
        <v>51</v>
      </c>
      <c r="V2030" s="1" t="s">
        <v>52</v>
      </c>
      <c r="W2030" s="1" t="s">
        <v>9190</v>
      </c>
      <c r="X2030" s="3">
        <v>21857</v>
      </c>
      <c r="Y2030" s="1" t="s">
        <v>9191</v>
      </c>
      <c r="AB2030" s="1" t="s">
        <v>41</v>
      </c>
      <c r="AC2030" s="1" t="s">
        <v>42</v>
      </c>
      <c r="AD2030" s="1" t="s">
        <v>43</v>
      </c>
    </row>
    <row r="2031" spans="1:30" x14ac:dyDescent="0.2">
      <c r="A2031" s="1" t="str">
        <f t="shared" si="62"/>
        <v>1111214522E1</v>
      </c>
      <c r="B2031" s="1" t="s">
        <v>464</v>
      </c>
      <c r="C2031" s="1" t="s">
        <v>29</v>
      </c>
      <c r="D2031" s="1" t="s">
        <v>30</v>
      </c>
      <c r="E2031" s="1" t="s">
        <v>465</v>
      </c>
      <c r="F2031" s="1" t="s">
        <v>9162</v>
      </c>
      <c r="G2031" s="1" t="s">
        <v>9163</v>
      </c>
      <c r="H2031" s="1" t="s">
        <v>1183</v>
      </c>
      <c r="I2031" s="1" t="s">
        <v>9164</v>
      </c>
      <c r="J2031" s="1" t="s">
        <v>9192</v>
      </c>
      <c r="K2031" s="1" t="s">
        <v>32</v>
      </c>
      <c r="L2031" s="1" t="s">
        <v>32</v>
      </c>
      <c r="M2031" s="1" t="s">
        <v>45</v>
      </c>
      <c r="N2031" s="1" t="s">
        <v>46</v>
      </c>
      <c r="O2031" s="1" t="s">
        <v>122</v>
      </c>
      <c r="P2031" s="1" t="s">
        <v>371</v>
      </c>
      <c r="Q2031" s="1" t="s">
        <v>167</v>
      </c>
      <c r="R2031" s="1" t="s">
        <v>9193</v>
      </c>
      <c r="S2031" s="1" t="str">
        <f t="shared" si="63"/>
        <v>GUTIERREZ GOMEZ, ISAIAS VIDAL</v>
      </c>
      <c r="T2031" s="1" t="s">
        <v>69</v>
      </c>
      <c r="U2031" s="1" t="s">
        <v>51</v>
      </c>
      <c r="V2031" s="1" t="s">
        <v>52</v>
      </c>
      <c r="W2031" s="1" t="s">
        <v>9194</v>
      </c>
      <c r="X2031" s="3">
        <v>22194</v>
      </c>
      <c r="Y2031" s="1" t="s">
        <v>9195</v>
      </c>
      <c r="AB2031" s="1" t="s">
        <v>41</v>
      </c>
      <c r="AC2031" s="1" t="s">
        <v>42</v>
      </c>
      <c r="AD2031" s="1" t="s">
        <v>43</v>
      </c>
    </row>
    <row r="2032" spans="1:30" x14ac:dyDescent="0.2">
      <c r="A2032" s="1" t="str">
        <f t="shared" si="62"/>
        <v>CD1E35501713</v>
      </c>
      <c r="B2032" s="1" t="s">
        <v>464</v>
      </c>
      <c r="C2032" s="1" t="s">
        <v>29</v>
      </c>
      <c r="D2032" s="1" t="s">
        <v>30</v>
      </c>
      <c r="E2032" s="1" t="s">
        <v>465</v>
      </c>
      <c r="F2032" s="1" t="s">
        <v>9162</v>
      </c>
      <c r="G2032" s="1" t="s">
        <v>9163</v>
      </c>
      <c r="H2032" s="1" t="s">
        <v>1183</v>
      </c>
      <c r="I2032" s="1" t="s">
        <v>9164</v>
      </c>
      <c r="J2032" s="1" t="s">
        <v>9196</v>
      </c>
      <c r="K2032" s="1" t="s">
        <v>32</v>
      </c>
      <c r="L2032" s="1" t="s">
        <v>32</v>
      </c>
      <c r="M2032" s="1" t="s">
        <v>45</v>
      </c>
      <c r="N2032" s="1" t="s">
        <v>66</v>
      </c>
      <c r="O2032" s="1" t="s">
        <v>2995</v>
      </c>
      <c r="P2032" s="1" t="s">
        <v>168</v>
      </c>
      <c r="Q2032" s="1" t="s">
        <v>374</v>
      </c>
      <c r="R2032" s="1" t="s">
        <v>9197</v>
      </c>
      <c r="S2032" s="1" t="str">
        <f t="shared" si="63"/>
        <v>CHURA DIAZ, SANDRA CLAUDIA</v>
      </c>
      <c r="T2032" s="1" t="s">
        <v>69</v>
      </c>
      <c r="U2032" s="1" t="s">
        <v>948</v>
      </c>
      <c r="V2032" s="1" t="s">
        <v>52</v>
      </c>
      <c r="W2032" s="1" t="s">
        <v>9198</v>
      </c>
      <c r="X2032" s="3">
        <v>32034</v>
      </c>
      <c r="Y2032" s="1" t="s">
        <v>9199</v>
      </c>
      <c r="Z2032" s="3">
        <v>42795</v>
      </c>
      <c r="AA2032" s="3">
        <v>43100</v>
      </c>
      <c r="AB2032" s="1" t="s">
        <v>3000</v>
      </c>
      <c r="AC2032" s="1" t="s">
        <v>71</v>
      </c>
      <c r="AD2032" s="1" t="s">
        <v>43</v>
      </c>
    </row>
    <row r="2033" spans="1:30" x14ac:dyDescent="0.2">
      <c r="A2033" s="1" t="str">
        <f t="shared" si="62"/>
        <v>1111214512E4</v>
      </c>
      <c r="B2033" s="1" t="s">
        <v>464</v>
      </c>
      <c r="C2033" s="1" t="s">
        <v>29</v>
      </c>
      <c r="D2033" s="1" t="s">
        <v>30</v>
      </c>
      <c r="E2033" s="1" t="s">
        <v>465</v>
      </c>
      <c r="F2033" s="1" t="s">
        <v>9162</v>
      </c>
      <c r="G2033" s="1" t="s">
        <v>9163</v>
      </c>
      <c r="H2033" s="1" t="s">
        <v>1183</v>
      </c>
      <c r="I2033" s="1" t="s">
        <v>9164</v>
      </c>
      <c r="J2033" s="1" t="s">
        <v>9200</v>
      </c>
      <c r="K2033" s="1" t="s">
        <v>32</v>
      </c>
      <c r="L2033" s="1" t="s">
        <v>84</v>
      </c>
      <c r="M2033" s="1" t="s">
        <v>84</v>
      </c>
      <c r="N2033" s="1" t="s">
        <v>46</v>
      </c>
      <c r="O2033" s="1" t="s">
        <v>9201</v>
      </c>
      <c r="P2033" s="1" t="s">
        <v>274</v>
      </c>
      <c r="Q2033" s="1" t="s">
        <v>960</v>
      </c>
      <c r="R2033" s="1" t="s">
        <v>9202</v>
      </c>
      <c r="S2033" s="1" t="str">
        <f t="shared" si="63"/>
        <v>SANCHEZ MACHICAO, LEONEL ANGEL</v>
      </c>
      <c r="T2033" s="1" t="s">
        <v>44</v>
      </c>
      <c r="U2033" s="1" t="s">
        <v>51</v>
      </c>
      <c r="V2033" s="1" t="s">
        <v>52</v>
      </c>
      <c r="W2033" s="1" t="s">
        <v>9203</v>
      </c>
      <c r="X2033" s="3">
        <v>22815</v>
      </c>
      <c r="Y2033" s="1" t="s">
        <v>9204</v>
      </c>
      <c r="Z2033" s="3">
        <v>42795</v>
      </c>
      <c r="AB2033" s="1" t="s">
        <v>41</v>
      </c>
      <c r="AC2033" s="1" t="s">
        <v>87</v>
      </c>
      <c r="AD2033" s="1" t="s">
        <v>43</v>
      </c>
    </row>
    <row r="2034" spans="1:30" x14ac:dyDescent="0.2">
      <c r="A2034" s="1" t="str">
        <f t="shared" si="62"/>
        <v>1111214512E0</v>
      </c>
      <c r="B2034" s="1" t="s">
        <v>464</v>
      </c>
      <c r="C2034" s="1" t="s">
        <v>29</v>
      </c>
      <c r="D2034" s="1" t="s">
        <v>30</v>
      </c>
      <c r="E2034" s="1" t="s">
        <v>465</v>
      </c>
      <c r="F2034" s="1" t="s">
        <v>9162</v>
      </c>
      <c r="G2034" s="1" t="s">
        <v>9163</v>
      </c>
      <c r="H2034" s="1" t="s">
        <v>1183</v>
      </c>
      <c r="I2034" s="1" t="s">
        <v>9164</v>
      </c>
      <c r="J2034" s="1" t="s">
        <v>9205</v>
      </c>
      <c r="K2034" s="1" t="s">
        <v>97</v>
      </c>
      <c r="L2034" s="1" t="s">
        <v>98</v>
      </c>
      <c r="M2034" s="1" t="s">
        <v>99</v>
      </c>
      <c r="N2034" s="1" t="s">
        <v>46</v>
      </c>
      <c r="O2034" s="1" t="s">
        <v>463</v>
      </c>
      <c r="P2034" s="1" t="s">
        <v>73</v>
      </c>
      <c r="Q2034" s="1" t="s">
        <v>453</v>
      </c>
      <c r="R2034" s="1" t="s">
        <v>9206</v>
      </c>
      <c r="S2034" s="1" t="str">
        <f t="shared" si="63"/>
        <v>CHOQUE AROAPAZA, FLORENTINO ELIAS</v>
      </c>
      <c r="T2034" s="1" t="s">
        <v>109</v>
      </c>
      <c r="U2034" s="1" t="s">
        <v>39</v>
      </c>
      <c r="V2034" s="1" t="s">
        <v>52</v>
      </c>
      <c r="W2034" s="1" t="s">
        <v>9207</v>
      </c>
      <c r="X2034" s="3">
        <v>22206</v>
      </c>
      <c r="Y2034" s="1" t="s">
        <v>9208</v>
      </c>
      <c r="AB2034" s="1" t="s">
        <v>41</v>
      </c>
      <c r="AC2034" s="1" t="s">
        <v>102</v>
      </c>
      <c r="AD2034" s="1" t="s">
        <v>43</v>
      </c>
    </row>
    <row r="2035" spans="1:30" x14ac:dyDescent="0.2">
      <c r="A2035" s="1" t="str">
        <f t="shared" si="62"/>
        <v>1118114622E5</v>
      </c>
      <c r="B2035" s="1" t="s">
        <v>470</v>
      </c>
      <c r="C2035" s="1" t="s">
        <v>29</v>
      </c>
      <c r="D2035" s="1" t="s">
        <v>30</v>
      </c>
      <c r="E2035" s="1" t="s">
        <v>401</v>
      </c>
      <c r="F2035" s="1" t="s">
        <v>9209</v>
      </c>
      <c r="G2035" s="1" t="s">
        <v>9210</v>
      </c>
      <c r="H2035" s="1" t="s">
        <v>1183</v>
      </c>
      <c r="I2035" s="1" t="s">
        <v>9211</v>
      </c>
      <c r="J2035" s="1" t="s">
        <v>9212</v>
      </c>
      <c r="K2035" s="1" t="s">
        <v>32</v>
      </c>
      <c r="L2035" s="1" t="s">
        <v>33</v>
      </c>
      <c r="M2035" s="1" t="s">
        <v>34</v>
      </c>
      <c r="N2035" s="1" t="s">
        <v>35</v>
      </c>
      <c r="O2035" s="1" t="s">
        <v>9213</v>
      </c>
      <c r="P2035" s="1" t="s">
        <v>130</v>
      </c>
      <c r="Q2035" s="1" t="s">
        <v>134</v>
      </c>
      <c r="R2035" s="1" t="s">
        <v>9214</v>
      </c>
      <c r="S2035" s="1" t="str">
        <f t="shared" si="63"/>
        <v>TORRES FLORES, MAURO TEOFILO</v>
      </c>
      <c r="T2035" s="1" t="s">
        <v>63</v>
      </c>
      <c r="U2035" s="1" t="s">
        <v>39</v>
      </c>
      <c r="V2035" s="1" t="s">
        <v>112</v>
      </c>
      <c r="W2035" s="1" t="s">
        <v>9215</v>
      </c>
      <c r="X2035" s="3">
        <v>24480</v>
      </c>
      <c r="Y2035" s="1" t="s">
        <v>9216</v>
      </c>
      <c r="Z2035" s="3">
        <v>42064</v>
      </c>
      <c r="AA2035" s="3">
        <v>43524</v>
      </c>
      <c r="AB2035" s="1" t="s">
        <v>41</v>
      </c>
      <c r="AC2035" s="1" t="s">
        <v>42</v>
      </c>
      <c r="AD2035" s="1" t="s">
        <v>43</v>
      </c>
    </row>
    <row r="2036" spans="1:30" x14ac:dyDescent="0.2">
      <c r="A2036" s="1" t="str">
        <f t="shared" si="62"/>
        <v>1118114612E0</v>
      </c>
      <c r="B2036" s="1" t="s">
        <v>470</v>
      </c>
      <c r="C2036" s="1" t="s">
        <v>29</v>
      </c>
      <c r="D2036" s="1" t="s">
        <v>30</v>
      </c>
      <c r="E2036" s="1" t="s">
        <v>401</v>
      </c>
      <c r="F2036" s="1" t="s">
        <v>9209</v>
      </c>
      <c r="G2036" s="1" t="s">
        <v>9210</v>
      </c>
      <c r="H2036" s="1" t="s">
        <v>1183</v>
      </c>
      <c r="I2036" s="1" t="s">
        <v>9211</v>
      </c>
      <c r="J2036" s="1" t="s">
        <v>9217</v>
      </c>
      <c r="K2036" s="1" t="s">
        <v>32</v>
      </c>
      <c r="L2036" s="1" t="s">
        <v>32</v>
      </c>
      <c r="M2036" s="1" t="s">
        <v>45</v>
      </c>
      <c r="N2036" s="1" t="s">
        <v>66</v>
      </c>
      <c r="O2036" s="1" t="s">
        <v>9218</v>
      </c>
      <c r="P2036" s="1" t="s">
        <v>473</v>
      </c>
      <c r="Q2036" s="1" t="s">
        <v>710</v>
      </c>
      <c r="R2036" s="1" t="s">
        <v>9219</v>
      </c>
      <c r="S2036" s="1" t="str">
        <f t="shared" si="63"/>
        <v>CABRERA LLUTARI, YANET YOVANA</v>
      </c>
      <c r="T2036" s="1" t="s">
        <v>69</v>
      </c>
      <c r="U2036" s="1" t="s">
        <v>51</v>
      </c>
      <c r="V2036" s="1" t="s">
        <v>52</v>
      </c>
      <c r="W2036" s="1" t="s">
        <v>9220</v>
      </c>
      <c r="X2036" s="3">
        <v>28375</v>
      </c>
      <c r="Y2036" s="1" t="s">
        <v>9221</v>
      </c>
      <c r="Z2036" s="3">
        <v>42857</v>
      </c>
      <c r="AA2036" s="3">
        <v>42977</v>
      </c>
      <c r="AB2036" s="1" t="s">
        <v>324</v>
      </c>
      <c r="AC2036" s="1" t="s">
        <v>71</v>
      </c>
      <c r="AD2036" s="1" t="s">
        <v>43</v>
      </c>
    </row>
    <row r="2037" spans="1:30" x14ac:dyDescent="0.2">
      <c r="A2037" s="1" t="str">
        <f t="shared" si="62"/>
        <v>1118114612E0</v>
      </c>
      <c r="B2037" s="1" t="s">
        <v>470</v>
      </c>
      <c r="C2037" s="1" t="s">
        <v>29</v>
      </c>
      <c r="D2037" s="1" t="s">
        <v>30</v>
      </c>
      <c r="E2037" s="1" t="s">
        <v>401</v>
      </c>
      <c r="F2037" s="1" t="s">
        <v>9209</v>
      </c>
      <c r="G2037" s="1" t="s">
        <v>9210</v>
      </c>
      <c r="H2037" s="1" t="s">
        <v>1183</v>
      </c>
      <c r="I2037" s="1" t="s">
        <v>9211</v>
      </c>
      <c r="J2037" s="1" t="s">
        <v>9217</v>
      </c>
      <c r="K2037" s="1" t="s">
        <v>32</v>
      </c>
      <c r="L2037" s="1" t="s">
        <v>32</v>
      </c>
      <c r="M2037" s="1" t="s">
        <v>45</v>
      </c>
      <c r="N2037" s="1" t="s">
        <v>46</v>
      </c>
      <c r="O2037" s="1" t="s">
        <v>9222</v>
      </c>
      <c r="P2037" s="1" t="s">
        <v>343</v>
      </c>
      <c r="Q2037" s="1" t="s">
        <v>114</v>
      </c>
      <c r="R2037" s="1" t="s">
        <v>5566</v>
      </c>
      <c r="S2037" s="1" t="str">
        <f t="shared" si="63"/>
        <v>VARGAS MAMANI, ROSENDO</v>
      </c>
      <c r="T2037" s="1" t="s">
        <v>55</v>
      </c>
      <c r="U2037" s="1" t="s">
        <v>51</v>
      </c>
      <c r="V2037" s="1" t="s">
        <v>325</v>
      </c>
      <c r="W2037" s="1" t="s">
        <v>9223</v>
      </c>
      <c r="X2037" s="3">
        <v>29113</v>
      </c>
      <c r="Y2037" s="1" t="s">
        <v>9224</v>
      </c>
      <c r="Z2037" s="3">
        <v>42856</v>
      </c>
      <c r="AA2037" s="3">
        <v>42977</v>
      </c>
      <c r="AB2037" s="1" t="s">
        <v>41</v>
      </c>
      <c r="AC2037" s="1" t="s">
        <v>42</v>
      </c>
      <c r="AD2037" s="1" t="s">
        <v>43</v>
      </c>
    </row>
    <row r="2038" spans="1:30" x14ac:dyDescent="0.2">
      <c r="A2038" s="1" t="str">
        <f t="shared" si="62"/>
        <v>1118114612E3</v>
      </c>
      <c r="B2038" s="1" t="s">
        <v>470</v>
      </c>
      <c r="C2038" s="1" t="s">
        <v>29</v>
      </c>
      <c r="D2038" s="1" t="s">
        <v>30</v>
      </c>
      <c r="E2038" s="1" t="s">
        <v>401</v>
      </c>
      <c r="F2038" s="1" t="s">
        <v>9209</v>
      </c>
      <c r="G2038" s="1" t="s">
        <v>9210</v>
      </c>
      <c r="H2038" s="1" t="s">
        <v>1183</v>
      </c>
      <c r="I2038" s="1" t="s">
        <v>9211</v>
      </c>
      <c r="J2038" s="1" t="s">
        <v>9225</v>
      </c>
      <c r="K2038" s="1" t="s">
        <v>32</v>
      </c>
      <c r="L2038" s="1" t="s">
        <v>32</v>
      </c>
      <c r="M2038" s="1" t="s">
        <v>45</v>
      </c>
      <c r="N2038" s="1" t="s">
        <v>46</v>
      </c>
      <c r="O2038" s="1" t="s">
        <v>9226</v>
      </c>
      <c r="P2038" s="1" t="s">
        <v>161</v>
      </c>
      <c r="Q2038" s="1" t="s">
        <v>1163</v>
      </c>
      <c r="R2038" s="1" t="s">
        <v>373</v>
      </c>
      <c r="S2038" s="1" t="str">
        <f t="shared" si="63"/>
        <v>RAMOS PARIPANCA, TEODORA</v>
      </c>
      <c r="T2038" s="1" t="s">
        <v>69</v>
      </c>
      <c r="U2038" s="1" t="s">
        <v>51</v>
      </c>
      <c r="V2038" s="1" t="s">
        <v>52</v>
      </c>
      <c r="W2038" s="1" t="s">
        <v>9227</v>
      </c>
      <c r="X2038" s="3">
        <v>19539</v>
      </c>
      <c r="Y2038" s="1" t="s">
        <v>9228</v>
      </c>
      <c r="AB2038" s="1" t="s">
        <v>41</v>
      </c>
      <c r="AC2038" s="1" t="s">
        <v>42</v>
      </c>
      <c r="AD2038" s="1" t="s">
        <v>43</v>
      </c>
    </row>
    <row r="2039" spans="1:30" x14ac:dyDescent="0.2">
      <c r="A2039" s="1" t="str">
        <f t="shared" si="62"/>
        <v>1118114612E4</v>
      </c>
      <c r="B2039" s="1" t="s">
        <v>470</v>
      </c>
      <c r="C2039" s="1" t="s">
        <v>29</v>
      </c>
      <c r="D2039" s="1" t="s">
        <v>30</v>
      </c>
      <c r="E2039" s="1" t="s">
        <v>401</v>
      </c>
      <c r="F2039" s="1" t="s">
        <v>9209</v>
      </c>
      <c r="G2039" s="1" t="s">
        <v>9210</v>
      </c>
      <c r="H2039" s="1" t="s">
        <v>1183</v>
      </c>
      <c r="I2039" s="1" t="s">
        <v>9211</v>
      </c>
      <c r="J2039" s="1" t="s">
        <v>9229</v>
      </c>
      <c r="K2039" s="1" t="s">
        <v>32</v>
      </c>
      <c r="L2039" s="1" t="s">
        <v>32</v>
      </c>
      <c r="M2039" s="1" t="s">
        <v>45</v>
      </c>
      <c r="N2039" s="1" t="s">
        <v>46</v>
      </c>
      <c r="O2039" s="1" t="s">
        <v>56</v>
      </c>
      <c r="P2039" s="1" t="s">
        <v>475</v>
      </c>
      <c r="Q2039" s="1" t="s">
        <v>95</v>
      </c>
      <c r="R2039" s="1" t="s">
        <v>805</v>
      </c>
      <c r="S2039" s="1" t="str">
        <f t="shared" si="63"/>
        <v>ALBERTO MANZANO, FELIPE</v>
      </c>
      <c r="T2039" s="1" t="s">
        <v>69</v>
      </c>
      <c r="U2039" s="1" t="s">
        <v>51</v>
      </c>
      <c r="V2039" s="1" t="s">
        <v>52</v>
      </c>
      <c r="W2039" s="1" t="s">
        <v>9230</v>
      </c>
      <c r="X2039" s="3">
        <v>25048</v>
      </c>
      <c r="Y2039" s="1" t="s">
        <v>9231</v>
      </c>
      <c r="AB2039" s="1" t="s">
        <v>41</v>
      </c>
      <c r="AC2039" s="1" t="s">
        <v>42</v>
      </c>
      <c r="AD2039" s="1" t="s">
        <v>43</v>
      </c>
    </row>
    <row r="2040" spans="1:30" x14ac:dyDescent="0.2">
      <c r="A2040" s="1" t="str">
        <f t="shared" si="62"/>
        <v>1118114612E5</v>
      </c>
      <c r="B2040" s="1" t="s">
        <v>470</v>
      </c>
      <c r="C2040" s="1" t="s">
        <v>29</v>
      </c>
      <c r="D2040" s="1" t="s">
        <v>30</v>
      </c>
      <c r="E2040" s="1" t="s">
        <v>401</v>
      </c>
      <c r="F2040" s="1" t="s">
        <v>9209</v>
      </c>
      <c r="G2040" s="1" t="s">
        <v>9210</v>
      </c>
      <c r="H2040" s="1" t="s">
        <v>1183</v>
      </c>
      <c r="I2040" s="1" t="s">
        <v>9211</v>
      </c>
      <c r="J2040" s="1" t="s">
        <v>9232</v>
      </c>
      <c r="K2040" s="1" t="s">
        <v>32</v>
      </c>
      <c r="L2040" s="1" t="s">
        <v>32</v>
      </c>
      <c r="M2040" s="1" t="s">
        <v>45</v>
      </c>
      <c r="N2040" s="1" t="s">
        <v>46</v>
      </c>
      <c r="O2040" s="1" t="s">
        <v>56</v>
      </c>
      <c r="P2040" s="1" t="s">
        <v>269</v>
      </c>
      <c r="Q2040" s="1" t="s">
        <v>161</v>
      </c>
      <c r="R2040" s="1" t="s">
        <v>399</v>
      </c>
      <c r="S2040" s="1" t="str">
        <f t="shared" si="63"/>
        <v>CALDERON RAMOS, RAUL</v>
      </c>
      <c r="T2040" s="1" t="s">
        <v>50</v>
      </c>
      <c r="U2040" s="1" t="s">
        <v>51</v>
      </c>
      <c r="V2040" s="1" t="s">
        <v>52</v>
      </c>
      <c r="W2040" s="1" t="s">
        <v>9233</v>
      </c>
      <c r="X2040" s="3">
        <v>23853</v>
      </c>
      <c r="Y2040" s="1" t="s">
        <v>9234</v>
      </c>
      <c r="AB2040" s="1" t="s">
        <v>41</v>
      </c>
      <c r="AC2040" s="1" t="s">
        <v>42</v>
      </c>
      <c r="AD2040" s="1" t="s">
        <v>43</v>
      </c>
    </row>
    <row r="2041" spans="1:30" x14ac:dyDescent="0.2">
      <c r="A2041" s="1" t="str">
        <f t="shared" si="62"/>
        <v>1118114612E6</v>
      </c>
      <c r="B2041" s="1" t="s">
        <v>470</v>
      </c>
      <c r="C2041" s="1" t="s">
        <v>29</v>
      </c>
      <c r="D2041" s="1" t="s">
        <v>30</v>
      </c>
      <c r="E2041" s="1" t="s">
        <v>401</v>
      </c>
      <c r="F2041" s="1" t="s">
        <v>9209</v>
      </c>
      <c r="G2041" s="1" t="s">
        <v>9210</v>
      </c>
      <c r="H2041" s="1" t="s">
        <v>1183</v>
      </c>
      <c r="I2041" s="1" t="s">
        <v>9211</v>
      </c>
      <c r="J2041" s="1" t="s">
        <v>9235</v>
      </c>
      <c r="K2041" s="1" t="s">
        <v>32</v>
      </c>
      <c r="L2041" s="1" t="s">
        <v>32</v>
      </c>
      <c r="M2041" s="1" t="s">
        <v>45</v>
      </c>
      <c r="N2041" s="1" t="s">
        <v>66</v>
      </c>
      <c r="O2041" s="1" t="s">
        <v>9236</v>
      </c>
      <c r="P2041" s="1" t="s">
        <v>317</v>
      </c>
      <c r="Q2041" s="1" t="s">
        <v>194</v>
      </c>
      <c r="R2041" s="1" t="s">
        <v>9237</v>
      </c>
      <c r="S2041" s="1" t="str">
        <f t="shared" si="63"/>
        <v>ZEA CHURATA, MARTINA GLADYS</v>
      </c>
      <c r="T2041" s="1" t="s">
        <v>69</v>
      </c>
      <c r="U2041" s="1" t="s">
        <v>51</v>
      </c>
      <c r="V2041" s="1" t="s">
        <v>52</v>
      </c>
      <c r="W2041" s="1" t="s">
        <v>9238</v>
      </c>
      <c r="X2041" s="3">
        <v>26935</v>
      </c>
      <c r="Y2041" s="1" t="s">
        <v>9239</v>
      </c>
      <c r="Z2041" s="3">
        <v>42795</v>
      </c>
      <c r="AA2041" s="3">
        <v>43100</v>
      </c>
      <c r="AB2041" s="1" t="s">
        <v>41</v>
      </c>
      <c r="AC2041" s="1" t="s">
        <v>71</v>
      </c>
      <c r="AD2041" s="1" t="s">
        <v>43</v>
      </c>
    </row>
    <row r="2042" spans="1:30" x14ac:dyDescent="0.2">
      <c r="A2042" s="1" t="str">
        <f t="shared" si="62"/>
        <v>1118114612E7</v>
      </c>
      <c r="B2042" s="1" t="s">
        <v>470</v>
      </c>
      <c r="C2042" s="1" t="s">
        <v>29</v>
      </c>
      <c r="D2042" s="1" t="s">
        <v>30</v>
      </c>
      <c r="E2042" s="1" t="s">
        <v>401</v>
      </c>
      <c r="F2042" s="1" t="s">
        <v>9209</v>
      </c>
      <c r="G2042" s="1" t="s">
        <v>9210</v>
      </c>
      <c r="H2042" s="1" t="s">
        <v>1183</v>
      </c>
      <c r="I2042" s="1" t="s">
        <v>9211</v>
      </c>
      <c r="J2042" s="1" t="s">
        <v>9240</v>
      </c>
      <c r="K2042" s="1" t="s">
        <v>32</v>
      </c>
      <c r="L2042" s="1" t="s">
        <v>32</v>
      </c>
      <c r="M2042" s="1" t="s">
        <v>45</v>
      </c>
      <c r="N2042" s="1" t="s">
        <v>46</v>
      </c>
      <c r="O2042" s="1" t="s">
        <v>56</v>
      </c>
      <c r="P2042" s="1" t="s">
        <v>561</v>
      </c>
      <c r="Q2042" s="1" t="s">
        <v>428</v>
      </c>
      <c r="R2042" s="1" t="s">
        <v>9241</v>
      </c>
      <c r="S2042" s="1" t="str">
        <f t="shared" si="63"/>
        <v>DE LA RIVA ARAGON, OCTAVIO BENEDICTO</v>
      </c>
      <c r="T2042" s="1" t="s">
        <v>55</v>
      </c>
      <c r="U2042" s="1" t="s">
        <v>51</v>
      </c>
      <c r="V2042" s="1" t="s">
        <v>52</v>
      </c>
      <c r="W2042" s="1" t="s">
        <v>9242</v>
      </c>
      <c r="X2042" s="3">
        <v>22727</v>
      </c>
      <c r="Y2042" s="1" t="s">
        <v>9243</v>
      </c>
      <c r="AB2042" s="1" t="s">
        <v>41</v>
      </c>
      <c r="AC2042" s="1" t="s">
        <v>42</v>
      </c>
      <c r="AD2042" s="1" t="s">
        <v>43</v>
      </c>
    </row>
    <row r="2043" spans="1:30" x14ac:dyDescent="0.2">
      <c r="A2043" s="1" t="str">
        <f t="shared" si="62"/>
        <v>1118114612E9</v>
      </c>
      <c r="B2043" s="1" t="s">
        <v>470</v>
      </c>
      <c r="C2043" s="1" t="s">
        <v>29</v>
      </c>
      <c r="D2043" s="1" t="s">
        <v>30</v>
      </c>
      <c r="E2043" s="1" t="s">
        <v>401</v>
      </c>
      <c r="F2043" s="1" t="s">
        <v>9209</v>
      </c>
      <c r="G2043" s="1" t="s">
        <v>9210</v>
      </c>
      <c r="H2043" s="1" t="s">
        <v>1183</v>
      </c>
      <c r="I2043" s="1" t="s">
        <v>9211</v>
      </c>
      <c r="J2043" s="1" t="s">
        <v>9244</v>
      </c>
      <c r="K2043" s="1" t="s">
        <v>32</v>
      </c>
      <c r="L2043" s="1" t="s">
        <v>32</v>
      </c>
      <c r="M2043" s="1" t="s">
        <v>3690</v>
      </c>
      <c r="N2043" s="1" t="s">
        <v>46</v>
      </c>
      <c r="O2043" s="1" t="s">
        <v>56</v>
      </c>
      <c r="P2043" s="1" t="s">
        <v>371</v>
      </c>
      <c r="Q2043" s="1" t="s">
        <v>197</v>
      </c>
      <c r="R2043" s="1" t="s">
        <v>236</v>
      </c>
      <c r="S2043" s="1" t="str">
        <f t="shared" si="63"/>
        <v>GUTIERREZ ESCARCENA, JULIAN</v>
      </c>
      <c r="T2043" s="1" t="s">
        <v>50</v>
      </c>
      <c r="U2043" s="1" t="s">
        <v>51</v>
      </c>
      <c r="V2043" s="1" t="s">
        <v>3691</v>
      </c>
      <c r="W2043" s="1" t="s">
        <v>9245</v>
      </c>
      <c r="X2043" s="3">
        <v>21233</v>
      </c>
      <c r="Y2043" s="1" t="s">
        <v>9246</v>
      </c>
      <c r="Z2043" s="3">
        <v>42795</v>
      </c>
      <c r="AA2043" s="3">
        <v>43100</v>
      </c>
      <c r="AB2043" s="1" t="s">
        <v>41</v>
      </c>
      <c r="AC2043" s="1" t="s">
        <v>42</v>
      </c>
      <c r="AD2043" s="1" t="s">
        <v>43</v>
      </c>
    </row>
    <row r="2044" spans="1:30" x14ac:dyDescent="0.2">
      <c r="A2044" s="1" t="str">
        <f t="shared" si="62"/>
        <v>1118114612E9</v>
      </c>
      <c r="B2044" s="1" t="s">
        <v>470</v>
      </c>
      <c r="C2044" s="1" t="s">
        <v>29</v>
      </c>
      <c r="D2044" s="1" t="s">
        <v>30</v>
      </c>
      <c r="E2044" s="1" t="s">
        <v>401</v>
      </c>
      <c r="F2044" s="1" t="s">
        <v>9209</v>
      </c>
      <c r="G2044" s="1" t="s">
        <v>9210</v>
      </c>
      <c r="H2044" s="1" t="s">
        <v>1183</v>
      </c>
      <c r="I2044" s="1" t="s">
        <v>9211</v>
      </c>
      <c r="J2044" s="1" t="s">
        <v>9244</v>
      </c>
      <c r="K2044" s="1" t="s">
        <v>32</v>
      </c>
      <c r="L2044" s="1" t="s">
        <v>32</v>
      </c>
      <c r="M2044" s="1" t="s">
        <v>45</v>
      </c>
      <c r="N2044" s="1" t="s">
        <v>66</v>
      </c>
      <c r="O2044" s="1" t="s">
        <v>9247</v>
      </c>
      <c r="P2044" s="1" t="s">
        <v>9248</v>
      </c>
      <c r="Q2044" s="1" t="s">
        <v>7519</v>
      </c>
      <c r="R2044" s="1" t="s">
        <v>9249</v>
      </c>
      <c r="S2044" s="1" t="str">
        <f t="shared" si="63"/>
        <v>RAIME CALLE, LUPE</v>
      </c>
      <c r="T2044" s="1" t="s">
        <v>69</v>
      </c>
      <c r="U2044" s="1" t="s">
        <v>860</v>
      </c>
      <c r="V2044" s="1" t="s">
        <v>52</v>
      </c>
      <c r="W2044" s="1" t="s">
        <v>9250</v>
      </c>
      <c r="X2044" s="3">
        <v>28939</v>
      </c>
      <c r="Y2044" s="1" t="s">
        <v>9251</v>
      </c>
      <c r="Z2044" s="3">
        <v>42795</v>
      </c>
      <c r="AA2044" s="3">
        <v>43100</v>
      </c>
      <c r="AB2044" s="1" t="s">
        <v>324</v>
      </c>
      <c r="AC2044" s="1" t="s">
        <v>71</v>
      </c>
      <c r="AD2044" s="1" t="s">
        <v>43</v>
      </c>
    </row>
    <row r="2045" spans="1:30" x14ac:dyDescent="0.2">
      <c r="A2045" s="1" t="str">
        <f t="shared" si="62"/>
        <v>1118114622E0</v>
      </c>
      <c r="B2045" s="1" t="s">
        <v>470</v>
      </c>
      <c r="C2045" s="1" t="s">
        <v>29</v>
      </c>
      <c r="D2045" s="1" t="s">
        <v>30</v>
      </c>
      <c r="E2045" s="1" t="s">
        <v>401</v>
      </c>
      <c r="F2045" s="1" t="s">
        <v>9209</v>
      </c>
      <c r="G2045" s="1" t="s">
        <v>9210</v>
      </c>
      <c r="H2045" s="1" t="s">
        <v>1183</v>
      </c>
      <c r="I2045" s="1" t="s">
        <v>9211</v>
      </c>
      <c r="J2045" s="1" t="s">
        <v>9252</v>
      </c>
      <c r="K2045" s="1" t="s">
        <v>32</v>
      </c>
      <c r="L2045" s="1" t="s">
        <v>32</v>
      </c>
      <c r="M2045" s="1" t="s">
        <v>45</v>
      </c>
      <c r="N2045" s="1" t="s">
        <v>46</v>
      </c>
      <c r="O2045" s="1" t="s">
        <v>56</v>
      </c>
      <c r="P2045" s="1" t="s">
        <v>968</v>
      </c>
      <c r="Q2045" s="1" t="s">
        <v>64</v>
      </c>
      <c r="R2045" s="1" t="s">
        <v>1021</v>
      </c>
      <c r="S2045" s="1" t="str">
        <f t="shared" si="63"/>
        <v>SUPO GALLEGOS, ADRIAN</v>
      </c>
      <c r="T2045" s="1" t="s">
        <v>55</v>
      </c>
      <c r="U2045" s="1" t="s">
        <v>51</v>
      </c>
      <c r="V2045" s="1" t="s">
        <v>52</v>
      </c>
      <c r="W2045" s="1" t="s">
        <v>9253</v>
      </c>
      <c r="X2045" s="3">
        <v>22896</v>
      </c>
      <c r="Y2045" s="1" t="s">
        <v>9254</v>
      </c>
      <c r="AB2045" s="1" t="s">
        <v>41</v>
      </c>
      <c r="AC2045" s="1" t="s">
        <v>42</v>
      </c>
      <c r="AD2045" s="1" t="s">
        <v>43</v>
      </c>
    </row>
    <row r="2046" spans="1:30" x14ac:dyDescent="0.2">
      <c r="A2046" s="1" t="str">
        <f t="shared" si="62"/>
        <v>1118114622E1</v>
      </c>
      <c r="B2046" s="1" t="s">
        <v>470</v>
      </c>
      <c r="C2046" s="1" t="s">
        <v>29</v>
      </c>
      <c r="D2046" s="1" t="s">
        <v>30</v>
      </c>
      <c r="E2046" s="1" t="s">
        <v>401</v>
      </c>
      <c r="F2046" s="1" t="s">
        <v>9209</v>
      </c>
      <c r="G2046" s="1" t="s">
        <v>9210</v>
      </c>
      <c r="H2046" s="1" t="s">
        <v>1183</v>
      </c>
      <c r="I2046" s="1" t="s">
        <v>9211</v>
      </c>
      <c r="J2046" s="1" t="s">
        <v>9255</v>
      </c>
      <c r="K2046" s="1" t="s">
        <v>32</v>
      </c>
      <c r="L2046" s="1" t="s">
        <v>32</v>
      </c>
      <c r="M2046" s="1" t="s">
        <v>45</v>
      </c>
      <c r="N2046" s="1" t="s">
        <v>66</v>
      </c>
      <c r="O2046" s="1" t="s">
        <v>9256</v>
      </c>
      <c r="P2046" s="1" t="s">
        <v>139</v>
      </c>
      <c r="Q2046" s="1" t="s">
        <v>352</v>
      </c>
      <c r="R2046" s="1" t="s">
        <v>683</v>
      </c>
      <c r="S2046" s="1" t="str">
        <f t="shared" si="63"/>
        <v>MACHACA MENDOZA, EDWIN</v>
      </c>
      <c r="T2046" s="1" t="s">
        <v>69</v>
      </c>
      <c r="U2046" s="1" t="s">
        <v>860</v>
      </c>
      <c r="V2046" s="1" t="s">
        <v>52</v>
      </c>
      <c r="W2046" s="1" t="s">
        <v>9257</v>
      </c>
      <c r="X2046" s="3">
        <v>29537</v>
      </c>
      <c r="Y2046" s="1" t="s">
        <v>9258</v>
      </c>
      <c r="Z2046" s="3">
        <v>42795</v>
      </c>
      <c r="AA2046" s="3">
        <v>43100</v>
      </c>
      <c r="AB2046" s="1" t="s">
        <v>324</v>
      </c>
      <c r="AC2046" s="1" t="s">
        <v>71</v>
      </c>
      <c r="AD2046" s="1" t="s">
        <v>43</v>
      </c>
    </row>
    <row r="2047" spans="1:30" x14ac:dyDescent="0.2">
      <c r="A2047" s="1" t="str">
        <f t="shared" si="62"/>
        <v>1118114622E1</v>
      </c>
      <c r="B2047" s="1" t="s">
        <v>470</v>
      </c>
      <c r="C2047" s="1" t="s">
        <v>29</v>
      </c>
      <c r="D2047" s="1" t="s">
        <v>30</v>
      </c>
      <c r="E2047" s="1" t="s">
        <v>401</v>
      </c>
      <c r="F2047" s="1" t="s">
        <v>9209</v>
      </c>
      <c r="G2047" s="1" t="s">
        <v>9210</v>
      </c>
      <c r="H2047" s="1" t="s">
        <v>1183</v>
      </c>
      <c r="I2047" s="1" t="s">
        <v>9211</v>
      </c>
      <c r="J2047" s="1" t="s">
        <v>9255</v>
      </c>
      <c r="K2047" s="1" t="s">
        <v>32</v>
      </c>
      <c r="L2047" s="1" t="s">
        <v>32</v>
      </c>
      <c r="M2047" s="1" t="s">
        <v>3690</v>
      </c>
      <c r="N2047" s="1" t="s">
        <v>46</v>
      </c>
      <c r="O2047" s="1" t="s">
        <v>9259</v>
      </c>
      <c r="P2047" s="1" t="s">
        <v>960</v>
      </c>
      <c r="Q2047" s="1" t="s">
        <v>269</v>
      </c>
      <c r="R2047" s="1" t="s">
        <v>3827</v>
      </c>
      <c r="S2047" s="1" t="str">
        <f t="shared" si="63"/>
        <v>MACHICAO CALDERON, AMPARO</v>
      </c>
      <c r="T2047" s="1" t="s">
        <v>55</v>
      </c>
      <c r="U2047" s="1" t="s">
        <v>51</v>
      </c>
      <c r="V2047" s="1" t="s">
        <v>3691</v>
      </c>
      <c r="W2047" s="1" t="s">
        <v>9260</v>
      </c>
      <c r="X2047" s="3">
        <v>22060</v>
      </c>
      <c r="Y2047" s="1" t="s">
        <v>9261</v>
      </c>
      <c r="Z2047" s="3">
        <v>42795</v>
      </c>
      <c r="AA2047" s="3">
        <v>43100</v>
      </c>
      <c r="AB2047" s="1" t="s">
        <v>41</v>
      </c>
      <c r="AC2047" s="1" t="s">
        <v>42</v>
      </c>
      <c r="AD2047" s="1" t="s">
        <v>43</v>
      </c>
    </row>
    <row r="2048" spans="1:30" x14ac:dyDescent="0.2">
      <c r="A2048" s="1" t="str">
        <f t="shared" si="62"/>
        <v>1118114622E4</v>
      </c>
      <c r="B2048" s="1" t="s">
        <v>470</v>
      </c>
      <c r="C2048" s="1" t="s">
        <v>29</v>
      </c>
      <c r="D2048" s="1" t="s">
        <v>30</v>
      </c>
      <c r="E2048" s="1" t="s">
        <v>401</v>
      </c>
      <c r="F2048" s="1" t="s">
        <v>9209</v>
      </c>
      <c r="G2048" s="1" t="s">
        <v>9210</v>
      </c>
      <c r="H2048" s="1" t="s">
        <v>1183</v>
      </c>
      <c r="I2048" s="1" t="s">
        <v>9211</v>
      </c>
      <c r="J2048" s="1" t="s">
        <v>9262</v>
      </c>
      <c r="K2048" s="1" t="s">
        <v>32</v>
      </c>
      <c r="L2048" s="1" t="s">
        <v>32</v>
      </c>
      <c r="M2048" s="1" t="s">
        <v>45</v>
      </c>
      <c r="N2048" s="1" t="s">
        <v>46</v>
      </c>
      <c r="O2048" s="1" t="s">
        <v>9263</v>
      </c>
      <c r="P2048" s="1" t="s">
        <v>9264</v>
      </c>
      <c r="Q2048" s="1" t="s">
        <v>130</v>
      </c>
      <c r="R2048" s="1" t="s">
        <v>9265</v>
      </c>
      <c r="S2048" s="1" t="str">
        <f t="shared" si="63"/>
        <v>PALLARA TORRES, JESUS GREGORIO</v>
      </c>
      <c r="T2048" s="1" t="s">
        <v>69</v>
      </c>
      <c r="U2048" s="1" t="s">
        <v>51</v>
      </c>
      <c r="V2048" s="1" t="s">
        <v>52</v>
      </c>
      <c r="W2048" s="1" t="s">
        <v>9266</v>
      </c>
      <c r="X2048" s="3">
        <v>23627</v>
      </c>
      <c r="Y2048" s="1" t="s">
        <v>9267</v>
      </c>
      <c r="AB2048" s="1" t="s">
        <v>41</v>
      </c>
      <c r="AC2048" s="1" t="s">
        <v>42</v>
      </c>
      <c r="AD2048" s="1" t="s">
        <v>43</v>
      </c>
    </row>
    <row r="2049" spans="1:30" x14ac:dyDescent="0.2">
      <c r="A2049" s="1" t="str">
        <f t="shared" si="62"/>
        <v>1118114622E7</v>
      </c>
      <c r="B2049" s="1" t="s">
        <v>470</v>
      </c>
      <c r="C2049" s="1" t="s">
        <v>29</v>
      </c>
      <c r="D2049" s="1" t="s">
        <v>30</v>
      </c>
      <c r="E2049" s="1" t="s">
        <v>401</v>
      </c>
      <c r="F2049" s="1" t="s">
        <v>9209</v>
      </c>
      <c r="G2049" s="1" t="s">
        <v>9210</v>
      </c>
      <c r="H2049" s="1" t="s">
        <v>1183</v>
      </c>
      <c r="I2049" s="1" t="s">
        <v>9211</v>
      </c>
      <c r="J2049" s="1" t="s">
        <v>9268</v>
      </c>
      <c r="K2049" s="1" t="s">
        <v>32</v>
      </c>
      <c r="L2049" s="1" t="s">
        <v>32</v>
      </c>
      <c r="M2049" s="1" t="s">
        <v>45</v>
      </c>
      <c r="N2049" s="1" t="s">
        <v>46</v>
      </c>
      <c r="O2049" s="1" t="s">
        <v>9269</v>
      </c>
      <c r="P2049" s="1" t="s">
        <v>119</v>
      </c>
      <c r="Q2049" s="1" t="s">
        <v>4926</v>
      </c>
      <c r="R2049" s="1" t="s">
        <v>895</v>
      </c>
      <c r="S2049" s="1" t="str">
        <f t="shared" si="63"/>
        <v>SILVA PACOVILCA, SALVADOR</v>
      </c>
      <c r="T2049" s="1" t="s">
        <v>50</v>
      </c>
      <c r="U2049" s="1" t="s">
        <v>51</v>
      </c>
      <c r="V2049" s="1" t="s">
        <v>52</v>
      </c>
      <c r="W2049" s="1" t="s">
        <v>9270</v>
      </c>
      <c r="X2049" s="3">
        <v>25063</v>
      </c>
      <c r="Y2049" s="1" t="s">
        <v>9271</v>
      </c>
      <c r="Z2049" s="3">
        <v>42430</v>
      </c>
      <c r="AB2049" s="1" t="s">
        <v>41</v>
      </c>
      <c r="AC2049" s="1" t="s">
        <v>42</v>
      </c>
      <c r="AD2049" s="1" t="s">
        <v>43</v>
      </c>
    </row>
    <row r="2050" spans="1:30" x14ac:dyDescent="0.2">
      <c r="A2050" s="1" t="str">
        <f t="shared" si="62"/>
        <v>1118114622E8</v>
      </c>
      <c r="B2050" s="1" t="s">
        <v>470</v>
      </c>
      <c r="C2050" s="1" t="s">
        <v>29</v>
      </c>
      <c r="D2050" s="1" t="s">
        <v>30</v>
      </c>
      <c r="E2050" s="1" t="s">
        <v>401</v>
      </c>
      <c r="F2050" s="1" t="s">
        <v>9209</v>
      </c>
      <c r="G2050" s="1" t="s">
        <v>9210</v>
      </c>
      <c r="H2050" s="1" t="s">
        <v>1183</v>
      </c>
      <c r="I2050" s="1" t="s">
        <v>9211</v>
      </c>
      <c r="J2050" s="1" t="s">
        <v>9272</v>
      </c>
      <c r="K2050" s="1" t="s">
        <v>32</v>
      </c>
      <c r="L2050" s="1" t="s">
        <v>32</v>
      </c>
      <c r="M2050" s="1" t="s">
        <v>45</v>
      </c>
      <c r="N2050" s="1" t="s">
        <v>46</v>
      </c>
      <c r="O2050" s="1" t="s">
        <v>56</v>
      </c>
      <c r="P2050" s="1" t="s">
        <v>161</v>
      </c>
      <c r="Q2050" s="1" t="s">
        <v>114</v>
      </c>
      <c r="R2050" s="1" t="s">
        <v>1065</v>
      </c>
      <c r="S2050" s="1" t="str">
        <f t="shared" si="63"/>
        <v>RAMOS MAMANI, TEODORO</v>
      </c>
      <c r="T2050" s="1" t="s">
        <v>69</v>
      </c>
      <c r="U2050" s="1" t="s">
        <v>51</v>
      </c>
      <c r="V2050" s="1" t="s">
        <v>52</v>
      </c>
      <c r="W2050" s="1" t="s">
        <v>9273</v>
      </c>
      <c r="X2050" s="3">
        <v>19477</v>
      </c>
      <c r="Y2050" s="1" t="s">
        <v>9274</v>
      </c>
      <c r="AB2050" s="1" t="s">
        <v>41</v>
      </c>
      <c r="AC2050" s="1" t="s">
        <v>42</v>
      </c>
      <c r="AD2050" s="1" t="s">
        <v>43</v>
      </c>
    </row>
    <row r="2051" spans="1:30" x14ac:dyDescent="0.2">
      <c r="A2051" s="1" t="str">
        <f t="shared" si="62"/>
        <v>1118114622E9</v>
      </c>
      <c r="B2051" s="1" t="s">
        <v>470</v>
      </c>
      <c r="C2051" s="1" t="s">
        <v>29</v>
      </c>
      <c r="D2051" s="1" t="s">
        <v>30</v>
      </c>
      <c r="E2051" s="1" t="s">
        <v>401</v>
      </c>
      <c r="F2051" s="1" t="s">
        <v>9209</v>
      </c>
      <c r="G2051" s="1" t="s">
        <v>9210</v>
      </c>
      <c r="H2051" s="1" t="s">
        <v>1183</v>
      </c>
      <c r="I2051" s="1" t="s">
        <v>9211</v>
      </c>
      <c r="J2051" s="1" t="s">
        <v>9275</v>
      </c>
      <c r="K2051" s="1" t="s">
        <v>32</v>
      </c>
      <c r="L2051" s="1" t="s">
        <v>32</v>
      </c>
      <c r="M2051" s="1" t="s">
        <v>45</v>
      </c>
      <c r="N2051" s="1" t="s">
        <v>66</v>
      </c>
      <c r="O2051" s="1" t="s">
        <v>9276</v>
      </c>
      <c r="P2051" s="1" t="s">
        <v>1135</v>
      </c>
      <c r="Q2051" s="1" t="s">
        <v>83</v>
      </c>
      <c r="R2051" s="1" t="s">
        <v>9277</v>
      </c>
      <c r="S2051" s="1" t="str">
        <f t="shared" si="63"/>
        <v>ARIZACA CONDORI, ARACELLY DOMINGA</v>
      </c>
      <c r="T2051" s="1" t="s">
        <v>69</v>
      </c>
      <c r="U2051" s="1" t="s">
        <v>51</v>
      </c>
      <c r="V2051" s="1" t="s">
        <v>52</v>
      </c>
      <c r="W2051" s="1" t="s">
        <v>9278</v>
      </c>
      <c r="X2051" s="3">
        <v>29305</v>
      </c>
      <c r="Y2051" s="1" t="s">
        <v>9279</v>
      </c>
      <c r="Z2051" s="3">
        <v>42795</v>
      </c>
      <c r="AA2051" s="3">
        <v>43100</v>
      </c>
      <c r="AB2051" s="1" t="s">
        <v>41</v>
      </c>
      <c r="AC2051" s="1" t="s">
        <v>71</v>
      </c>
      <c r="AD2051" s="1" t="s">
        <v>43</v>
      </c>
    </row>
    <row r="2052" spans="1:30" x14ac:dyDescent="0.2">
      <c r="A2052" s="1" t="str">
        <f t="shared" ref="A2052:A2115" si="64">J2052</f>
        <v>1118114632E1</v>
      </c>
      <c r="B2052" s="1" t="s">
        <v>470</v>
      </c>
      <c r="C2052" s="1" t="s">
        <v>29</v>
      </c>
      <c r="D2052" s="1" t="s">
        <v>30</v>
      </c>
      <c r="E2052" s="1" t="s">
        <v>401</v>
      </c>
      <c r="F2052" s="1" t="s">
        <v>9209</v>
      </c>
      <c r="G2052" s="1" t="s">
        <v>9210</v>
      </c>
      <c r="H2052" s="1" t="s">
        <v>1183</v>
      </c>
      <c r="I2052" s="1" t="s">
        <v>9211</v>
      </c>
      <c r="J2052" s="1" t="s">
        <v>9280</v>
      </c>
      <c r="K2052" s="1" t="s">
        <v>32</v>
      </c>
      <c r="L2052" s="1" t="s">
        <v>32</v>
      </c>
      <c r="M2052" s="1" t="s">
        <v>45</v>
      </c>
      <c r="N2052" s="1" t="s">
        <v>66</v>
      </c>
      <c r="O2052" s="1" t="s">
        <v>9281</v>
      </c>
      <c r="P2052" s="1" t="s">
        <v>1064</v>
      </c>
      <c r="Q2052" s="1" t="s">
        <v>275</v>
      </c>
      <c r="R2052" s="1" t="s">
        <v>9282</v>
      </c>
      <c r="S2052" s="1" t="str">
        <f t="shared" ref="S2052:S2115" si="65">CONCATENATE(P2052," ",Q2052,", ",R2052)</f>
        <v>AYCAYA BERMEJO, NINFA VERONICA</v>
      </c>
      <c r="T2052" s="1" t="s">
        <v>69</v>
      </c>
      <c r="U2052" s="1" t="s">
        <v>51</v>
      </c>
      <c r="V2052" s="1" t="s">
        <v>52</v>
      </c>
      <c r="W2052" s="1" t="s">
        <v>9283</v>
      </c>
      <c r="X2052" s="3">
        <v>30327</v>
      </c>
      <c r="Y2052" s="1" t="s">
        <v>9284</v>
      </c>
      <c r="Z2052" s="3">
        <v>42795</v>
      </c>
      <c r="AA2052" s="3">
        <v>43100</v>
      </c>
      <c r="AB2052" s="1" t="s">
        <v>41</v>
      </c>
      <c r="AC2052" s="1" t="s">
        <v>71</v>
      </c>
      <c r="AD2052" s="1" t="s">
        <v>43</v>
      </c>
    </row>
    <row r="2053" spans="1:30" x14ac:dyDescent="0.2">
      <c r="A2053" s="1" t="str">
        <f t="shared" si="64"/>
        <v>1118114632E2</v>
      </c>
      <c r="B2053" s="1" t="s">
        <v>470</v>
      </c>
      <c r="C2053" s="1" t="s">
        <v>29</v>
      </c>
      <c r="D2053" s="1" t="s">
        <v>30</v>
      </c>
      <c r="E2053" s="1" t="s">
        <v>401</v>
      </c>
      <c r="F2053" s="1" t="s">
        <v>9209</v>
      </c>
      <c r="G2053" s="1" t="s">
        <v>9210</v>
      </c>
      <c r="H2053" s="1" t="s">
        <v>1183</v>
      </c>
      <c r="I2053" s="1" t="s">
        <v>9211</v>
      </c>
      <c r="J2053" s="1" t="s">
        <v>9285</v>
      </c>
      <c r="K2053" s="1" t="s">
        <v>32</v>
      </c>
      <c r="L2053" s="1" t="s">
        <v>32</v>
      </c>
      <c r="M2053" s="1" t="s">
        <v>45</v>
      </c>
      <c r="N2053" s="1" t="s">
        <v>66</v>
      </c>
      <c r="O2053" s="1" t="s">
        <v>9286</v>
      </c>
      <c r="P2053" s="1" t="s">
        <v>3162</v>
      </c>
      <c r="Q2053" s="1" t="s">
        <v>549</v>
      </c>
      <c r="R2053" s="1" t="s">
        <v>9287</v>
      </c>
      <c r="S2053" s="1" t="str">
        <f t="shared" si="65"/>
        <v>PANIURA CORDOVA, MARY ELENA</v>
      </c>
      <c r="T2053" s="1" t="s">
        <v>69</v>
      </c>
      <c r="U2053" s="1" t="s">
        <v>860</v>
      </c>
      <c r="V2053" s="1" t="s">
        <v>52</v>
      </c>
      <c r="W2053" s="1" t="s">
        <v>9288</v>
      </c>
      <c r="X2053" s="3">
        <v>25198</v>
      </c>
      <c r="Y2053" s="1" t="s">
        <v>9289</v>
      </c>
      <c r="Z2053" s="3">
        <v>42795</v>
      </c>
      <c r="AA2053" s="3">
        <v>43100</v>
      </c>
      <c r="AB2053" s="1" t="s">
        <v>324</v>
      </c>
      <c r="AC2053" s="1" t="s">
        <v>71</v>
      </c>
      <c r="AD2053" s="1" t="s">
        <v>43</v>
      </c>
    </row>
    <row r="2054" spans="1:30" x14ac:dyDescent="0.2">
      <c r="A2054" s="1" t="str">
        <f t="shared" si="64"/>
        <v>1118114632E2</v>
      </c>
      <c r="B2054" s="1" t="s">
        <v>470</v>
      </c>
      <c r="C2054" s="1" t="s">
        <v>29</v>
      </c>
      <c r="D2054" s="1" t="s">
        <v>30</v>
      </c>
      <c r="E2054" s="1" t="s">
        <v>401</v>
      </c>
      <c r="F2054" s="1" t="s">
        <v>9209</v>
      </c>
      <c r="G2054" s="1" t="s">
        <v>9210</v>
      </c>
      <c r="H2054" s="1" t="s">
        <v>1183</v>
      </c>
      <c r="I2054" s="1" t="s">
        <v>9211</v>
      </c>
      <c r="J2054" s="1" t="s">
        <v>9285</v>
      </c>
      <c r="K2054" s="1" t="s">
        <v>32</v>
      </c>
      <c r="L2054" s="1" t="s">
        <v>32</v>
      </c>
      <c r="M2054" s="1" t="s">
        <v>3878</v>
      </c>
      <c r="N2054" s="1" t="s">
        <v>46</v>
      </c>
      <c r="O2054" s="1" t="s">
        <v>9290</v>
      </c>
      <c r="P2054" s="1" t="s">
        <v>248</v>
      </c>
      <c r="Q2054" s="1" t="s">
        <v>167</v>
      </c>
      <c r="R2054" s="1" t="s">
        <v>9291</v>
      </c>
      <c r="S2054" s="1" t="str">
        <f t="shared" si="65"/>
        <v>TICONA GOMEZ, PEDRO DAMASO</v>
      </c>
      <c r="T2054" s="1" t="s">
        <v>50</v>
      </c>
      <c r="U2054" s="1" t="s">
        <v>51</v>
      </c>
      <c r="V2054" s="1" t="s">
        <v>3881</v>
      </c>
      <c r="W2054" s="1" t="s">
        <v>9292</v>
      </c>
      <c r="X2054" s="3">
        <v>21895</v>
      </c>
      <c r="Y2054" s="1" t="s">
        <v>9293</v>
      </c>
      <c r="Z2054" s="3">
        <v>42795</v>
      </c>
      <c r="AA2054" s="3">
        <v>43100</v>
      </c>
      <c r="AB2054" s="1" t="s">
        <v>41</v>
      </c>
      <c r="AC2054" s="1" t="s">
        <v>42</v>
      </c>
      <c r="AD2054" s="1" t="s">
        <v>43</v>
      </c>
    </row>
    <row r="2055" spans="1:30" x14ac:dyDescent="0.2">
      <c r="A2055" s="1" t="str">
        <f t="shared" si="64"/>
        <v>1118114632E3</v>
      </c>
      <c r="B2055" s="1" t="s">
        <v>470</v>
      </c>
      <c r="C2055" s="1" t="s">
        <v>29</v>
      </c>
      <c r="D2055" s="1" t="s">
        <v>30</v>
      </c>
      <c r="E2055" s="1" t="s">
        <v>401</v>
      </c>
      <c r="F2055" s="1" t="s">
        <v>9209</v>
      </c>
      <c r="G2055" s="1" t="s">
        <v>9210</v>
      </c>
      <c r="H2055" s="1" t="s">
        <v>1183</v>
      </c>
      <c r="I2055" s="1" t="s">
        <v>9211</v>
      </c>
      <c r="J2055" s="1" t="s">
        <v>9294</v>
      </c>
      <c r="K2055" s="1" t="s">
        <v>32</v>
      </c>
      <c r="L2055" s="1" t="s">
        <v>32</v>
      </c>
      <c r="M2055" s="1" t="s">
        <v>45</v>
      </c>
      <c r="N2055" s="1" t="s">
        <v>66</v>
      </c>
      <c r="O2055" s="1" t="s">
        <v>9295</v>
      </c>
      <c r="P2055" s="1" t="s">
        <v>82</v>
      </c>
      <c r="Q2055" s="1" t="s">
        <v>233</v>
      </c>
      <c r="R2055" s="1" t="s">
        <v>9296</v>
      </c>
      <c r="S2055" s="1" t="str">
        <f t="shared" si="65"/>
        <v>QUISPE CASTILLO, EFRAIN ABDON</v>
      </c>
      <c r="T2055" s="1" t="s">
        <v>69</v>
      </c>
      <c r="U2055" s="1" t="s">
        <v>860</v>
      </c>
      <c r="V2055" s="1" t="s">
        <v>52</v>
      </c>
      <c r="W2055" s="1" t="s">
        <v>9297</v>
      </c>
      <c r="X2055" s="3">
        <v>25176</v>
      </c>
      <c r="Y2055" s="1" t="s">
        <v>9298</v>
      </c>
      <c r="Z2055" s="3">
        <v>42795</v>
      </c>
      <c r="AA2055" s="3">
        <v>43100</v>
      </c>
      <c r="AB2055" s="1" t="s">
        <v>324</v>
      </c>
      <c r="AC2055" s="1" t="s">
        <v>71</v>
      </c>
      <c r="AD2055" s="1" t="s">
        <v>43</v>
      </c>
    </row>
    <row r="2056" spans="1:30" x14ac:dyDescent="0.2">
      <c r="A2056" s="1" t="str">
        <f t="shared" si="64"/>
        <v>1118114632E3</v>
      </c>
      <c r="B2056" s="1" t="s">
        <v>470</v>
      </c>
      <c r="C2056" s="1" t="s">
        <v>29</v>
      </c>
      <c r="D2056" s="1" t="s">
        <v>30</v>
      </c>
      <c r="E2056" s="1" t="s">
        <v>401</v>
      </c>
      <c r="F2056" s="1" t="s">
        <v>9209</v>
      </c>
      <c r="G2056" s="1" t="s">
        <v>9210</v>
      </c>
      <c r="H2056" s="1" t="s">
        <v>1183</v>
      </c>
      <c r="I2056" s="1" t="s">
        <v>9211</v>
      </c>
      <c r="J2056" s="1" t="s">
        <v>9294</v>
      </c>
      <c r="K2056" s="1" t="s">
        <v>32</v>
      </c>
      <c r="L2056" s="1" t="s">
        <v>32</v>
      </c>
      <c r="M2056" s="1" t="s">
        <v>3690</v>
      </c>
      <c r="N2056" s="1" t="s">
        <v>46</v>
      </c>
      <c r="O2056" s="1" t="s">
        <v>56</v>
      </c>
      <c r="P2056" s="1" t="s">
        <v>643</v>
      </c>
      <c r="Q2056" s="1" t="s">
        <v>916</v>
      </c>
      <c r="R2056" s="1" t="s">
        <v>9299</v>
      </c>
      <c r="S2056" s="1" t="str">
        <f t="shared" si="65"/>
        <v>YANARICO MONROY, VICTOR DAMIAN</v>
      </c>
      <c r="T2056" s="1" t="s">
        <v>50</v>
      </c>
      <c r="U2056" s="1" t="s">
        <v>51</v>
      </c>
      <c r="V2056" s="1" t="s">
        <v>3691</v>
      </c>
      <c r="W2056" s="1" t="s">
        <v>9300</v>
      </c>
      <c r="X2056" s="3">
        <v>22700</v>
      </c>
      <c r="Y2056" s="1" t="s">
        <v>9301</v>
      </c>
      <c r="Z2056" s="3">
        <v>42795</v>
      </c>
      <c r="AA2056" s="3">
        <v>43100</v>
      </c>
      <c r="AB2056" s="1" t="s">
        <v>41</v>
      </c>
      <c r="AC2056" s="1" t="s">
        <v>42</v>
      </c>
      <c r="AD2056" s="1" t="s">
        <v>43</v>
      </c>
    </row>
    <row r="2057" spans="1:30" x14ac:dyDescent="0.2">
      <c r="A2057" s="1" t="str">
        <f t="shared" si="64"/>
        <v>1118114632E4</v>
      </c>
      <c r="B2057" s="1" t="s">
        <v>470</v>
      </c>
      <c r="C2057" s="1" t="s">
        <v>29</v>
      </c>
      <c r="D2057" s="1" t="s">
        <v>30</v>
      </c>
      <c r="E2057" s="1" t="s">
        <v>401</v>
      </c>
      <c r="F2057" s="1" t="s">
        <v>9209</v>
      </c>
      <c r="G2057" s="1" t="s">
        <v>9210</v>
      </c>
      <c r="H2057" s="1" t="s">
        <v>1183</v>
      </c>
      <c r="I2057" s="1" t="s">
        <v>9211</v>
      </c>
      <c r="J2057" s="1" t="s">
        <v>9302</v>
      </c>
      <c r="K2057" s="1" t="s">
        <v>32</v>
      </c>
      <c r="L2057" s="1" t="s">
        <v>32</v>
      </c>
      <c r="M2057" s="1" t="s">
        <v>45</v>
      </c>
      <c r="N2057" s="1" t="s">
        <v>46</v>
      </c>
      <c r="O2057" s="1" t="s">
        <v>9303</v>
      </c>
      <c r="P2057" s="1" t="s">
        <v>157</v>
      </c>
      <c r="Q2057" s="1" t="s">
        <v>83</v>
      </c>
      <c r="R2057" s="1" t="s">
        <v>9304</v>
      </c>
      <c r="S2057" s="1" t="str">
        <f t="shared" si="65"/>
        <v>CHAYÑA CONDORI, LEYLA</v>
      </c>
      <c r="T2057" s="1" t="s">
        <v>69</v>
      </c>
      <c r="U2057" s="1" t="s">
        <v>51</v>
      </c>
      <c r="V2057" s="1" t="s">
        <v>52</v>
      </c>
      <c r="W2057" s="1" t="s">
        <v>9305</v>
      </c>
      <c r="X2057" s="3">
        <v>27152</v>
      </c>
      <c r="Y2057" s="1" t="s">
        <v>9306</v>
      </c>
      <c r="Z2057" s="3">
        <v>42795</v>
      </c>
      <c r="AB2057" s="1" t="s">
        <v>41</v>
      </c>
      <c r="AC2057" s="1" t="s">
        <v>42</v>
      </c>
      <c r="AD2057" s="1" t="s">
        <v>43</v>
      </c>
    </row>
    <row r="2058" spans="1:30" x14ac:dyDescent="0.2">
      <c r="A2058" s="1" t="str">
        <f t="shared" si="64"/>
        <v>1118114632E6</v>
      </c>
      <c r="B2058" s="1" t="s">
        <v>470</v>
      </c>
      <c r="C2058" s="1" t="s">
        <v>29</v>
      </c>
      <c r="D2058" s="1" t="s">
        <v>30</v>
      </c>
      <c r="E2058" s="1" t="s">
        <v>401</v>
      </c>
      <c r="F2058" s="1" t="s">
        <v>9209</v>
      </c>
      <c r="G2058" s="1" t="s">
        <v>9210</v>
      </c>
      <c r="H2058" s="1" t="s">
        <v>1183</v>
      </c>
      <c r="I2058" s="1" t="s">
        <v>9211</v>
      </c>
      <c r="J2058" s="1" t="s">
        <v>9307</v>
      </c>
      <c r="K2058" s="1" t="s">
        <v>32</v>
      </c>
      <c r="L2058" s="1" t="s">
        <v>32</v>
      </c>
      <c r="M2058" s="1" t="s">
        <v>45</v>
      </c>
      <c r="N2058" s="1" t="s">
        <v>46</v>
      </c>
      <c r="O2058" s="1" t="s">
        <v>9308</v>
      </c>
      <c r="P2058" s="1" t="s">
        <v>1179</v>
      </c>
      <c r="Q2058" s="1" t="s">
        <v>83</v>
      </c>
      <c r="R2058" s="1" t="s">
        <v>970</v>
      </c>
      <c r="S2058" s="1" t="str">
        <f t="shared" si="65"/>
        <v>SARMIENTO CONDORI, JAIME</v>
      </c>
      <c r="T2058" s="1" t="s">
        <v>69</v>
      </c>
      <c r="U2058" s="1" t="s">
        <v>51</v>
      </c>
      <c r="V2058" s="1" t="s">
        <v>52</v>
      </c>
      <c r="W2058" s="1" t="s">
        <v>9309</v>
      </c>
      <c r="X2058" s="3">
        <v>25785</v>
      </c>
      <c r="Y2058" s="1" t="s">
        <v>9310</v>
      </c>
      <c r="AB2058" s="1" t="s">
        <v>41</v>
      </c>
      <c r="AC2058" s="1" t="s">
        <v>42</v>
      </c>
      <c r="AD2058" s="1" t="s">
        <v>43</v>
      </c>
    </row>
    <row r="2059" spans="1:30" x14ac:dyDescent="0.2">
      <c r="A2059" s="1" t="str">
        <f t="shared" si="64"/>
        <v>1118114632E7</v>
      </c>
      <c r="B2059" s="1" t="s">
        <v>470</v>
      </c>
      <c r="C2059" s="1" t="s">
        <v>29</v>
      </c>
      <c r="D2059" s="1" t="s">
        <v>30</v>
      </c>
      <c r="E2059" s="1" t="s">
        <v>401</v>
      </c>
      <c r="F2059" s="1" t="s">
        <v>9209</v>
      </c>
      <c r="G2059" s="1" t="s">
        <v>9210</v>
      </c>
      <c r="H2059" s="1" t="s">
        <v>1183</v>
      </c>
      <c r="I2059" s="1" t="s">
        <v>9211</v>
      </c>
      <c r="J2059" s="1" t="s">
        <v>9311</v>
      </c>
      <c r="K2059" s="1" t="s">
        <v>32</v>
      </c>
      <c r="L2059" s="1" t="s">
        <v>32</v>
      </c>
      <c r="M2059" s="1" t="s">
        <v>45</v>
      </c>
      <c r="N2059" s="1" t="s">
        <v>46</v>
      </c>
      <c r="O2059" s="1" t="s">
        <v>9312</v>
      </c>
      <c r="P2059" s="1" t="s">
        <v>9313</v>
      </c>
      <c r="Q2059" s="1" t="s">
        <v>114</v>
      </c>
      <c r="R2059" s="1" t="s">
        <v>8445</v>
      </c>
      <c r="S2059" s="1" t="str">
        <f t="shared" si="65"/>
        <v>CEREZO MAMANI, ORLANDO</v>
      </c>
      <c r="T2059" s="1" t="s">
        <v>69</v>
      </c>
      <c r="U2059" s="1" t="s">
        <v>51</v>
      </c>
      <c r="V2059" s="1" t="s">
        <v>52</v>
      </c>
      <c r="W2059" s="1" t="s">
        <v>9314</v>
      </c>
      <c r="X2059" s="3">
        <v>23404</v>
      </c>
      <c r="Y2059" s="1" t="s">
        <v>9315</v>
      </c>
      <c r="Z2059" s="3">
        <v>42430</v>
      </c>
      <c r="AB2059" s="1" t="s">
        <v>41</v>
      </c>
      <c r="AC2059" s="1" t="s">
        <v>42</v>
      </c>
      <c r="AD2059" s="1" t="s">
        <v>43</v>
      </c>
    </row>
    <row r="2060" spans="1:30" x14ac:dyDescent="0.2">
      <c r="A2060" s="1" t="str">
        <f t="shared" si="64"/>
        <v>1118114632E8</v>
      </c>
      <c r="B2060" s="1" t="s">
        <v>470</v>
      </c>
      <c r="C2060" s="1" t="s">
        <v>29</v>
      </c>
      <c r="D2060" s="1" t="s">
        <v>30</v>
      </c>
      <c r="E2060" s="1" t="s">
        <v>401</v>
      </c>
      <c r="F2060" s="1" t="s">
        <v>9209</v>
      </c>
      <c r="G2060" s="1" t="s">
        <v>9210</v>
      </c>
      <c r="H2060" s="1" t="s">
        <v>1183</v>
      </c>
      <c r="I2060" s="1" t="s">
        <v>9211</v>
      </c>
      <c r="J2060" s="1" t="s">
        <v>9316</v>
      </c>
      <c r="K2060" s="1" t="s">
        <v>32</v>
      </c>
      <c r="L2060" s="1" t="s">
        <v>32</v>
      </c>
      <c r="M2060" s="1" t="s">
        <v>45</v>
      </c>
      <c r="N2060" s="1" t="s">
        <v>46</v>
      </c>
      <c r="O2060" s="1" t="s">
        <v>326</v>
      </c>
      <c r="P2060" s="1" t="s">
        <v>414</v>
      </c>
      <c r="Q2060" s="1" t="s">
        <v>506</v>
      </c>
      <c r="R2060" s="1" t="s">
        <v>9317</v>
      </c>
      <c r="S2060" s="1" t="str">
        <f t="shared" si="65"/>
        <v>ANCCO DURAN, MARUTAS</v>
      </c>
      <c r="T2060" s="1" t="s">
        <v>50</v>
      </c>
      <c r="U2060" s="1" t="s">
        <v>51</v>
      </c>
      <c r="V2060" s="1" t="s">
        <v>325</v>
      </c>
      <c r="W2060" s="1" t="s">
        <v>9318</v>
      </c>
      <c r="X2060" s="3">
        <v>24168</v>
      </c>
      <c r="Y2060" s="1" t="s">
        <v>9319</v>
      </c>
      <c r="Z2060" s="3">
        <v>42948</v>
      </c>
      <c r="AA2060" s="3">
        <v>43008</v>
      </c>
      <c r="AB2060" s="1" t="s">
        <v>41</v>
      </c>
      <c r="AC2060" s="1" t="s">
        <v>42</v>
      </c>
      <c r="AD2060" s="1" t="s">
        <v>43</v>
      </c>
    </row>
    <row r="2061" spans="1:30" x14ac:dyDescent="0.2">
      <c r="A2061" s="1" t="str">
        <f t="shared" si="64"/>
        <v>1118114632E8</v>
      </c>
      <c r="B2061" s="1" t="s">
        <v>470</v>
      </c>
      <c r="C2061" s="1" t="s">
        <v>29</v>
      </c>
      <c r="D2061" s="1" t="s">
        <v>30</v>
      </c>
      <c r="E2061" s="1" t="s">
        <v>401</v>
      </c>
      <c r="F2061" s="1" t="s">
        <v>9209</v>
      </c>
      <c r="G2061" s="1" t="s">
        <v>9210</v>
      </c>
      <c r="H2061" s="1" t="s">
        <v>1183</v>
      </c>
      <c r="I2061" s="1" t="s">
        <v>9211</v>
      </c>
      <c r="J2061" s="1" t="s">
        <v>9316</v>
      </c>
      <c r="K2061" s="1" t="s">
        <v>32</v>
      </c>
      <c r="L2061" s="1" t="s">
        <v>32</v>
      </c>
      <c r="M2061" s="1" t="s">
        <v>45</v>
      </c>
      <c r="N2061" s="1" t="s">
        <v>66</v>
      </c>
      <c r="O2061" s="1" t="s">
        <v>9320</v>
      </c>
      <c r="P2061" s="1" t="s">
        <v>114</v>
      </c>
      <c r="Q2061" s="1" t="s">
        <v>434</v>
      </c>
      <c r="R2061" s="1" t="s">
        <v>9321</v>
      </c>
      <c r="S2061" s="1" t="str">
        <f t="shared" si="65"/>
        <v>MAMANI ALANOCA, EVA</v>
      </c>
      <c r="T2061" s="1" t="s">
        <v>69</v>
      </c>
      <c r="U2061" s="1" t="s">
        <v>51</v>
      </c>
      <c r="V2061" s="1" t="s">
        <v>52</v>
      </c>
      <c r="W2061" s="1" t="s">
        <v>9322</v>
      </c>
      <c r="X2061" s="3">
        <v>31838</v>
      </c>
      <c r="Y2061" s="1" t="s">
        <v>9323</v>
      </c>
      <c r="Z2061" s="3">
        <v>42948</v>
      </c>
      <c r="AA2061" s="3">
        <v>43008</v>
      </c>
      <c r="AB2061" s="1" t="s">
        <v>324</v>
      </c>
      <c r="AC2061" s="1" t="s">
        <v>71</v>
      </c>
      <c r="AD2061" s="1" t="s">
        <v>43</v>
      </c>
    </row>
    <row r="2062" spans="1:30" x14ac:dyDescent="0.2">
      <c r="A2062" s="1" t="str">
        <f t="shared" si="64"/>
        <v>1118114632E9</v>
      </c>
      <c r="B2062" s="1" t="s">
        <v>470</v>
      </c>
      <c r="C2062" s="1" t="s">
        <v>29</v>
      </c>
      <c r="D2062" s="1" t="s">
        <v>30</v>
      </c>
      <c r="E2062" s="1" t="s">
        <v>401</v>
      </c>
      <c r="F2062" s="1" t="s">
        <v>9209</v>
      </c>
      <c r="G2062" s="1" t="s">
        <v>9210</v>
      </c>
      <c r="H2062" s="1" t="s">
        <v>1183</v>
      </c>
      <c r="I2062" s="1" t="s">
        <v>9211</v>
      </c>
      <c r="J2062" s="1" t="s">
        <v>9324</v>
      </c>
      <c r="K2062" s="1" t="s">
        <v>32</v>
      </c>
      <c r="L2062" s="1" t="s">
        <v>32</v>
      </c>
      <c r="M2062" s="1" t="s">
        <v>45</v>
      </c>
      <c r="N2062" s="1" t="s">
        <v>66</v>
      </c>
      <c r="O2062" s="1" t="s">
        <v>9325</v>
      </c>
      <c r="P2062" s="1" t="s">
        <v>144</v>
      </c>
      <c r="Q2062" s="1" t="s">
        <v>82</v>
      </c>
      <c r="R2062" s="1" t="s">
        <v>9326</v>
      </c>
      <c r="S2062" s="1" t="str">
        <f t="shared" si="65"/>
        <v>CARPIO QUISPE, DIEGO ARMANDO</v>
      </c>
      <c r="T2062" s="1" t="s">
        <v>69</v>
      </c>
      <c r="U2062" s="1" t="s">
        <v>51</v>
      </c>
      <c r="V2062" s="1" t="s">
        <v>52</v>
      </c>
      <c r="W2062" s="1" t="s">
        <v>9327</v>
      </c>
      <c r="X2062" s="3">
        <v>31193</v>
      </c>
      <c r="Y2062" s="1" t="s">
        <v>9328</v>
      </c>
      <c r="Z2062" s="3">
        <v>42795</v>
      </c>
      <c r="AA2062" s="3">
        <v>43100</v>
      </c>
      <c r="AB2062" s="1" t="s">
        <v>41</v>
      </c>
      <c r="AC2062" s="1" t="s">
        <v>71</v>
      </c>
      <c r="AD2062" s="1" t="s">
        <v>43</v>
      </c>
    </row>
    <row r="2063" spans="1:30" x14ac:dyDescent="0.2">
      <c r="A2063" s="1" t="str">
        <f t="shared" si="64"/>
        <v>1155213611E3</v>
      </c>
      <c r="B2063" s="1" t="s">
        <v>470</v>
      </c>
      <c r="C2063" s="1" t="s">
        <v>29</v>
      </c>
      <c r="D2063" s="1" t="s">
        <v>30</v>
      </c>
      <c r="E2063" s="1" t="s">
        <v>401</v>
      </c>
      <c r="F2063" s="1" t="s">
        <v>9209</v>
      </c>
      <c r="G2063" s="1" t="s">
        <v>9210</v>
      </c>
      <c r="H2063" s="1" t="s">
        <v>1183</v>
      </c>
      <c r="I2063" s="1" t="s">
        <v>9211</v>
      </c>
      <c r="J2063" s="1" t="s">
        <v>9329</v>
      </c>
      <c r="K2063" s="1" t="s">
        <v>32</v>
      </c>
      <c r="L2063" s="1" t="s">
        <v>32</v>
      </c>
      <c r="M2063" s="1" t="s">
        <v>45</v>
      </c>
      <c r="N2063" s="1" t="s">
        <v>46</v>
      </c>
      <c r="O2063" s="1" t="s">
        <v>9330</v>
      </c>
      <c r="P2063" s="1" t="s">
        <v>9331</v>
      </c>
      <c r="Q2063" s="1" t="s">
        <v>168</v>
      </c>
      <c r="R2063" s="1" t="s">
        <v>521</v>
      </c>
      <c r="S2063" s="1" t="str">
        <f t="shared" si="65"/>
        <v>QUICAÑO CHURA, NORMA</v>
      </c>
      <c r="T2063" s="1" t="s">
        <v>69</v>
      </c>
      <c r="U2063" s="1" t="s">
        <v>51</v>
      </c>
      <c r="V2063" s="1" t="s">
        <v>52</v>
      </c>
      <c r="W2063" s="1" t="s">
        <v>9332</v>
      </c>
      <c r="X2063" s="3">
        <v>27583</v>
      </c>
      <c r="Y2063" s="1" t="s">
        <v>9333</v>
      </c>
      <c r="AB2063" s="1" t="s">
        <v>41</v>
      </c>
      <c r="AC2063" s="1" t="s">
        <v>42</v>
      </c>
      <c r="AD2063" s="1" t="s">
        <v>43</v>
      </c>
    </row>
    <row r="2064" spans="1:30" x14ac:dyDescent="0.2">
      <c r="A2064" s="1" t="str">
        <f t="shared" si="64"/>
        <v>CD0E39703903</v>
      </c>
      <c r="B2064" s="1" t="s">
        <v>470</v>
      </c>
      <c r="C2064" s="1" t="s">
        <v>29</v>
      </c>
      <c r="D2064" s="1" t="s">
        <v>30</v>
      </c>
      <c r="E2064" s="1" t="s">
        <v>401</v>
      </c>
      <c r="F2064" s="1" t="s">
        <v>9209</v>
      </c>
      <c r="G2064" s="1" t="s">
        <v>9210</v>
      </c>
      <c r="H2064" s="1" t="s">
        <v>1183</v>
      </c>
      <c r="I2064" s="1" t="s">
        <v>9211</v>
      </c>
      <c r="J2064" s="1" t="s">
        <v>9334</v>
      </c>
      <c r="K2064" s="1" t="s">
        <v>32</v>
      </c>
      <c r="L2064" s="1" t="s">
        <v>32</v>
      </c>
      <c r="M2064" s="1" t="s">
        <v>45</v>
      </c>
      <c r="N2064" s="1" t="s">
        <v>66</v>
      </c>
      <c r="O2064" s="1" t="s">
        <v>2995</v>
      </c>
      <c r="P2064" s="1" t="s">
        <v>495</v>
      </c>
      <c r="Q2064" s="1" t="s">
        <v>134</v>
      </c>
      <c r="R2064" s="1" t="s">
        <v>9335</v>
      </c>
      <c r="S2064" s="1" t="str">
        <f t="shared" si="65"/>
        <v>PACOMPIA FLORES, SONIA ELIZABETH</v>
      </c>
      <c r="T2064" s="1" t="s">
        <v>69</v>
      </c>
      <c r="U2064" s="1" t="s">
        <v>50</v>
      </c>
      <c r="V2064" s="1" t="s">
        <v>52</v>
      </c>
      <c r="W2064" s="1" t="s">
        <v>9336</v>
      </c>
      <c r="X2064" s="3">
        <v>25585</v>
      </c>
      <c r="Y2064" s="1" t="s">
        <v>9337</v>
      </c>
      <c r="Z2064" s="3">
        <v>42795</v>
      </c>
      <c r="AA2064" s="3">
        <v>43100</v>
      </c>
      <c r="AB2064" s="1" t="s">
        <v>3000</v>
      </c>
      <c r="AC2064" s="1" t="s">
        <v>71</v>
      </c>
      <c r="AD2064" s="1" t="s">
        <v>43</v>
      </c>
    </row>
    <row r="2065" spans="1:30" x14ac:dyDescent="0.2">
      <c r="A2065" s="1" t="str">
        <f t="shared" si="64"/>
        <v>CD1E31705913</v>
      </c>
      <c r="B2065" s="1" t="s">
        <v>470</v>
      </c>
      <c r="C2065" s="1" t="s">
        <v>29</v>
      </c>
      <c r="D2065" s="1" t="s">
        <v>30</v>
      </c>
      <c r="E2065" s="1" t="s">
        <v>401</v>
      </c>
      <c r="F2065" s="1" t="s">
        <v>9209</v>
      </c>
      <c r="G2065" s="1" t="s">
        <v>9210</v>
      </c>
      <c r="H2065" s="1" t="s">
        <v>1183</v>
      </c>
      <c r="I2065" s="1" t="s">
        <v>9211</v>
      </c>
      <c r="J2065" s="1" t="s">
        <v>9338</v>
      </c>
      <c r="K2065" s="1" t="s">
        <v>32</v>
      </c>
      <c r="L2065" s="1" t="s">
        <v>32</v>
      </c>
      <c r="M2065" s="1" t="s">
        <v>45</v>
      </c>
      <c r="N2065" s="1" t="s">
        <v>66</v>
      </c>
      <c r="O2065" s="1" t="s">
        <v>2995</v>
      </c>
      <c r="P2065" s="1" t="s">
        <v>640</v>
      </c>
      <c r="Q2065" s="1" t="s">
        <v>407</v>
      </c>
      <c r="R2065" s="1" t="s">
        <v>294</v>
      </c>
      <c r="S2065" s="1" t="str">
        <f t="shared" si="65"/>
        <v>CHAHUARES ALEJO, FRANCISCA</v>
      </c>
      <c r="T2065" s="1" t="s">
        <v>69</v>
      </c>
      <c r="U2065" s="1" t="s">
        <v>50</v>
      </c>
      <c r="V2065" s="1" t="s">
        <v>52</v>
      </c>
      <c r="W2065" s="1" t="s">
        <v>9339</v>
      </c>
      <c r="X2065" s="3">
        <v>26799</v>
      </c>
      <c r="Y2065" s="1" t="s">
        <v>9340</v>
      </c>
      <c r="Z2065" s="3">
        <v>42795</v>
      </c>
      <c r="AA2065" s="3">
        <v>43100</v>
      </c>
      <c r="AB2065" s="1" t="s">
        <v>3000</v>
      </c>
      <c r="AC2065" s="1" t="s">
        <v>71</v>
      </c>
      <c r="AD2065" s="1" t="s">
        <v>43</v>
      </c>
    </row>
    <row r="2066" spans="1:30" x14ac:dyDescent="0.2">
      <c r="A2066" s="1" t="str">
        <f t="shared" si="64"/>
        <v>CD1E32705913</v>
      </c>
      <c r="B2066" s="1" t="s">
        <v>470</v>
      </c>
      <c r="C2066" s="1" t="s">
        <v>29</v>
      </c>
      <c r="D2066" s="1" t="s">
        <v>30</v>
      </c>
      <c r="E2066" s="1" t="s">
        <v>401</v>
      </c>
      <c r="F2066" s="1" t="s">
        <v>9209</v>
      </c>
      <c r="G2066" s="1" t="s">
        <v>9210</v>
      </c>
      <c r="H2066" s="1" t="s">
        <v>1183</v>
      </c>
      <c r="I2066" s="1" t="s">
        <v>9211</v>
      </c>
      <c r="J2066" s="1" t="s">
        <v>9341</v>
      </c>
      <c r="K2066" s="1" t="s">
        <v>32</v>
      </c>
      <c r="L2066" s="1" t="s">
        <v>32</v>
      </c>
      <c r="M2066" s="1" t="s">
        <v>45</v>
      </c>
      <c r="N2066" s="1" t="s">
        <v>66</v>
      </c>
      <c r="O2066" s="1" t="s">
        <v>2995</v>
      </c>
      <c r="P2066" s="1" t="s">
        <v>110</v>
      </c>
      <c r="Q2066" s="1" t="s">
        <v>582</v>
      </c>
      <c r="R2066" s="1" t="s">
        <v>9342</v>
      </c>
      <c r="S2066" s="1" t="str">
        <f t="shared" si="65"/>
        <v>PILCO ZAPANA, GABRIEL JOSE</v>
      </c>
      <c r="T2066" s="1" t="s">
        <v>69</v>
      </c>
      <c r="U2066" s="1" t="s">
        <v>948</v>
      </c>
      <c r="V2066" s="1" t="s">
        <v>52</v>
      </c>
      <c r="W2066" s="1" t="s">
        <v>9343</v>
      </c>
      <c r="X2066" s="3">
        <v>26010</v>
      </c>
      <c r="Y2066" s="1" t="s">
        <v>9344</v>
      </c>
      <c r="Z2066" s="3">
        <v>42795</v>
      </c>
      <c r="AA2066" s="3">
        <v>43100</v>
      </c>
      <c r="AB2066" s="1" t="s">
        <v>3000</v>
      </c>
      <c r="AC2066" s="1" t="s">
        <v>71</v>
      </c>
      <c r="AD2066" s="1" t="s">
        <v>43</v>
      </c>
    </row>
    <row r="2067" spans="1:30" x14ac:dyDescent="0.2">
      <c r="A2067" s="1" t="str">
        <f t="shared" si="64"/>
        <v>CD1E33704913</v>
      </c>
      <c r="B2067" s="1" t="s">
        <v>470</v>
      </c>
      <c r="C2067" s="1" t="s">
        <v>29</v>
      </c>
      <c r="D2067" s="1" t="s">
        <v>30</v>
      </c>
      <c r="E2067" s="1" t="s">
        <v>401</v>
      </c>
      <c r="F2067" s="1" t="s">
        <v>9209</v>
      </c>
      <c r="G2067" s="1" t="s">
        <v>9210</v>
      </c>
      <c r="H2067" s="1" t="s">
        <v>1183</v>
      </c>
      <c r="I2067" s="1" t="s">
        <v>9211</v>
      </c>
      <c r="J2067" s="1" t="s">
        <v>9345</v>
      </c>
      <c r="K2067" s="1" t="s">
        <v>32</v>
      </c>
      <c r="L2067" s="1" t="s">
        <v>32</v>
      </c>
      <c r="M2067" s="1" t="s">
        <v>45</v>
      </c>
      <c r="N2067" s="1" t="s">
        <v>66</v>
      </c>
      <c r="O2067" s="1" t="s">
        <v>2995</v>
      </c>
      <c r="P2067" s="1" t="s">
        <v>543</v>
      </c>
      <c r="Q2067" s="1" t="s">
        <v>331</v>
      </c>
      <c r="R2067" s="1" t="s">
        <v>5488</v>
      </c>
      <c r="S2067" s="1" t="str">
        <f t="shared" si="65"/>
        <v>ORDOÑO LLANOS, ESTELA</v>
      </c>
      <c r="T2067" s="1" t="s">
        <v>69</v>
      </c>
      <c r="U2067" s="1" t="s">
        <v>948</v>
      </c>
      <c r="V2067" s="1" t="s">
        <v>52</v>
      </c>
      <c r="W2067" s="1" t="s">
        <v>9346</v>
      </c>
      <c r="X2067" s="3">
        <v>29491</v>
      </c>
      <c r="Y2067" s="1" t="s">
        <v>9347</v>
      </c>
      <c r="Z2067" s="3">
        <v>42795</v>
      </c>
      <c r="AA2067" s="3">
        <v>43100</v>
      </c>
      <c r="AB2067" s="1" t="s">
        <v>3000</v>
      </c>
      <c r="AC2067" s="1" t="s">
        <v>71</v>
      </c>
      <c r="AD2067" s="1" t="s">
        <v>43</v>
      </c>
    </row>
    <row r="2068" spans="1:30" x14ac:dyDescent="0.2">
      <c r="A2068" s="1" t="str">
        <f t="shared" si="64"/>
        <v>CD1E33705913</v>
      </c>
      <c r="B2068" s="1" t="s">
        <v>470</v>
      </c>
      <c r="C2068" s="1" t="s">
        <v>29</v>
      </c>
      <c r="D2068" s="1" t="s">
        <v>30</v>
      </c>
      <c r="E2068" s="1" t="s">
        <v>401</v>
      </c>
      <c r="F2068" s="1" t="s">
        <v>9209</v>
      </c>
      <c r="G2068" s="1" t="s">
        <v>9210</v>
      </c>
      <c r="H2068" s="1" t="s">
        <v>1183</v>
      </c>
      <c r="I2068" s="1" t="s">
        <v>9211</v>
      </c>
      <c r="J2068" s="1" t="s">
        <v>9348</v>
      </c>
      <c r="K2068" s="1" t="s">
        <v>32</v>
      </c>
      <c r="L2068" s="1" t="s">
        <v>32</v>
      </c>
      <c r="M2068" s="1" t="s">
        <v>45</v>
      </c>
      <c r="N2068" s="1" t="s">
        <v>66</v>
      </c>
      <c r="O2068" s="1" t="s">
        <v>2995</v>
      </c>
      <c r="P2068" s="1" t="s">
        <v>110</v>
      </c>
      <c r="Q2068" s="1" t="s">
        <v>582</v>
      </c>
      <c r="R2068" s="1" t="s">
        <v>9342</v>
      </c>
      <c r="S2068" s="1" t="str">
        <f t="shared" si="65"/>
        <v>PILCO ZAPANA, GABRIEL JOSE</v>
      </c>
      <c r="T2068" s="1" t="s">
        <v>69</v>
      </c>
      <c r="U2068" s="1" t="s">
        <v>69</v>
      </c>
      <c r="V2068" s="1" t="s">
        <v>52</v>
      </c>
      <c r="W2068" s="1" t="s">
        <v>9343</v>
      </c>
      <c r="X2068" s="3">
        <v>26010</v>
      </c>
      <c r="Y2068" s="1" t="s">
        <v>9344</v>
      </c>
      <c r="Z2068" s="3">
        <v>42795</v>
      </c>
      <c r="AA2068" s="3">
        <v>43100</v>
      </c>
      <c r="AB2068" s="1" t="s">
        <v>3000</v>
      </c>
      <c r="AC2068" s="1" t="s">
        <v>71</v>
      </c>
      <c r="AD2068" s="1" t="s">
        <v>43</v>
      </c>
    </row>
    <row r="2069" spans="1:30" x14ac:dyDescent="0.2">
      <c r="A2069" s="1" t="str">
        <f t="shared" si="64"/>
        <v>CD1E34704913</v>
      </c>
      <c r="B2069" s="1" t="s">
        <v>470</v>
      </c>
      <c r="C2069" s="1" t="s">
        <v>29</v>
      </c>
      <c r="D2069" s="1" t="s">
        <v>30</v>
      </c>
      <c r="E2069" s="1" t="s">
        <v>401</v>
      </c>
      <c r="F2069" s="1" t="s">
        <v>9209</v>
      </c>
      <c r="G2069" s="1" t="s">
        <v>9210</v>
      </c>
      <c r="H2069" s="1" t="s">
        <v>1183</v>
      </c>
      <c r="I2069" s="1" t="s">
        <v>9211</v>
      </c>
      <c r="J2069" s="1" t="s">
        <v>9349</v>
      </c>
      <c r="K2069" s="1" t="s">
        <v>32</v>
      </c>
      <c r="L2069" s="1" t="s">
        <v>32</v>
      </c>
      <c r="M2069" s="1" t="s">
        <v>45</v>
      </c>
      <c r="N2069" s="1" t="s">
        <v>66</v>
      </c>
      <c r="O2069" s="1" t="s">
        <v>2995</v>
      </c>
      <c r="P2069" s="1" t="s">
        <v>543</v>
      </c>
      <c r="Q2069" s="1" t="s">
        <v>331</v>
      </c>
      <c r="R2069" s="1" t="s">
        <v>5488</v>
      </c>
      <c r="S2069" s="1" t="str">
        <f t="shared" si="65"/>
        <v>ORDOÑO LLANOS, ESTELA</v>
      </c>
      <c r="T2069" s="1" t="s">
        <v>69</v>
      </c>
      <c r="U2069" s="1" t="s">
        <v>63</v>
      </c>
      <c r="V2069" s="1" t="s">
        <v>52</v>
      </c>
      <c r="W2069" s="1" t="s">
        <v>9346</v>
      </c>
      <c r="X2069" s="3">
        <v>29491</v>
      </c>
      <c r="Y2069" s="1" t="s">
        <v>9347</v>
      </c>
      <c r="Z2069" s="3">
        <v>42795</v>
      </c>
      <c r="AA2069" s="3">
        <v>43100</v>
      </c>
      <c r="AB2069" s="1" t="s">
        <v>3000</v>
      </c>
      <c r="AC2069" s="1" t="s">
        <v>71</v>
      </c>
      <c r="AD2069" s="1" t="s">
        <v>43</v>
      </c>
    </row>
    <row r="2070" spans="1:30" x14ac:dyDescent="0.2">
      <c r="A2070" s="1" t="str">
        <f t="shared" si="64"/>
        <v>CD1E34705913</v>
      </c>
      <c r="B2070" s="1" t="s">
        <v>470</v>
      </c>
      <c r="C2070" s="1" t="s">
        <v>29</v>
      </c>
      <c r="D2070" s="1" t="s">
        <v>30</v>
      </c>
      <c r="E2070" s="1" t="s">
        <v>401</v>
      </c>
      <c r="F2070" s="1" t="s">
        <v>9209</v>
      </c>
      <c r="G2070" s="1" t="s">
        <v>9210</v>
      </c>
      <c r="H2070" s="1" t="s">
        <v>1183</v>
      </c>
      <c r="I2070" s="1" t="s">
        <v>9211</v>
      </c>
      <c r="J2070" s="1" t="s">
        <v>9350</v>
      </c>
      <c r="K2070" s="1" t="s">
        <v>32</v>
      </c>
      <c r="L2070" s="1" t="s">
        <v>32</v>
      </c>
      <c r="M2070" s="1" t="s">
        <v>45</v>
      </c>
      <c r="N2070" s="1" t="s">
        <v>66</v>
      </c>
      <c r="O2070" s="1" t="s">
        <v>2995</v>
      </c>
      <c r="P2070" s="1" t="s">
        <v>82</v>
      </c>
      <c r="Q2070" s="1" t="s">
        <v>233</v>
      </c>
      <c r="R2070" s="1" t="s">
        <v>9296</v>
      </c>
      <c r="S2070" s="1" t="str">
        <f t="shared" si="65"/>
        <v>QUISPE CASTILLO, EFRAIN ABDON</v>
      </c>
      <c r="T2070" s="1" t="s">
        <v>69</v>
      </c>
      <c r="U2070" s="1" t="s">
        <v>3977</v>
      </c>
      <c r="V2070" s="1" t="s">
        <v>52</v>
      </c>
      <c r="W2070" s="1" t="s">
        <v>9297</v>
      </c>
      <c r="X2070" s="3">
        <v>25176</v>
      </c>
      <c r="Y2070" s="1" t="s">
        <v>9298</v>
      </c>
      <c r="Z2070" s="3">
        <v>42795</v>
      </c>
      <c r="AA2070" s="3">
        <v>43100</v>
      </c>
      <c r="AB2070" s="1" t="s">
        <v>3000</v>
      </c>
      <c r="AC2070" s="1" t="s">
        <v>71</v>
      </c>
      <c r="AD2070" s="1" t="s">
        <v>43</v>
      </c>
    </row>
    <row r="2071" spans="1:30" x14ac:dyDescent="0.2">
      <c r="A2071" s="1" t="str">
        <f t="shared" si="64"/>
        <v>CD1E35705913</v>
      </c>
      <c r="B2071" s="1" t="s">
        <v>470</v>
      </c>
      <c r="C2071" s="1" t="s">
        <v>29</v>
      </c>
      <c r="D2071" s="1" t="s">
        <v>30</v>
      </c>
      <c r="E2071" s="1" t="s">
        <v>401</v>
      </c>
      <c r="F2071" s="1" t="s">
        <v>9209</v>
      </c>
      <c r="G2071" s="1" t="s">
        <v>9210</v>
      </c>
      <c r="H2071" s="1" t="s">
        <v>1183</v>
      </c>
      <c r="I2071" s="1" t="s">
        <v>9211</v>
      </c>
      <c r="J2071" s="1" t="s">
        <v>9351</v>
      </c>
      <c r="K2071" s="1" t="s">
        <v>32</v>
      </c>
      <c r="L2071" s="1" t="s">
        <v>32</v>
      </c>
      <c r="M2071" s="1" t="s">
        <v>45</v>
      </c>
      <c r="N2071" s="1" t="s">
        <v>66</v>
      </c>
      <c r="O2071" s="1" t="s">
        <v>2995</v>
      </c>
      <c r="P2071" s="1" t="s">
        <v>9248</v>
      </c>
      <c r="Q2071" s="1" t="s">
        <v>7519</v>
      </c>
      <c r="R2071" s="1" t="s">
        <v>9249</v>
      </c>
      <c r="S2071" s="1" t="str">
        <f t="shared" si="65"/>
        <v>RAIME CALLE, LUPE</v>
      </c>
      <c r="T2071" s="1" t="s">
        <v>69</v>
      </c>
      <c r="U2071" s="1" t="s">
        <v>821</v>
      </c>
      <c r="V2071" s="1" t="s">
        <v>52</v>
      </c>
      <c r="W2071" s="1" t="s">
        <v>9250</v>
      </c>
      <c r="X2071" s="3">
        <v>28939</v>
      </c>
      <c r="Y2071" s="1" t="s">
        <v>9251</v>
      </c>
      <c r="Z2071" s="3">
        <v>42795</v>
      </c>
      <c r="AA2071" s="3">
        <v>43100</v>
      </c>
      <c r="AB2071" s="1" t="s">
        <v>3000</v>
      </c>
      <c r="AC2071" s="1" t="s">
        <v>71</v>
      </c>
      <c r="AD2071" s="1" t="s">
        <v>43</v>
      </c>
    </row>
    <row r="2072" spans="1:30" x14ac:dyDescent="0.2">
      <c r="A2072" s="1" t="str">
        <f t="shared" si="64"/>
        <v>CD1E36705913</v>
      </c>
      <c r="B2072" s="1" t="s">
        <v>470</v>
      </c>
      <c r="C2072" s="1" t="s">
        <v>29</v>
      </c>
      <c r="D2072" s="1" t="s">
        <v>30</v>
      </c>
      <c r="E2072" s="1" t="s">
        <v>401</v>
      </c>
      <c r="F2072" s="1" t="s">
        <v>9209</v>
      </c>
      <c r="G2072" s="1" t="s">
        <v>9210</v>
      </c>
      <c r="H2072" s="1" t="s">
        <v>1183</v>
      </c>
      <c r="I2072" s="1" t="s">
        <v>9211</v>
      </c>
      <c r="J2072" s="1" t="s">
        <v>9352</v>
      </c>
      <c r="K2072" s="1" t="s">
        <v>32</v>
      </c>
      <c r="L2072" s="1" t="s">
        <v>32</v>
      </c>
      <c r="M2072" s="1" t="s">
        <v>45</v>
      </c>
      <c r="N2072" s="1" t="s">
        <v>66</v>
      </c>
      <c r="O2072" s="1" t="s">
        <v>2995</v>
      </c>
      <c r="P2072" s="1" t="s">
        <v>3162</v>
      </c>
      <c r="Q2072" s="1" t="s">
        <v>549</v>
      </c>
      <c r="R2072" s="1" t="s">
        <v>9287</v>
      </c>
      <c r="S2072" s="1" t="str">
        <f t="shared" si="65"/>
        <v>PANIURA CORDOVA, MARY ELENA</v>
      </c>
      <c r="T2072" s="1" t="s">
        <v>69</v>
      </c>
      <c r="U2072" s="1" t="s">
        <v>3977</v>
      </c>
      <c r="V2072" s="1" t="s">
        <v>52</v>
      </c>
      <c r="W2072" s="1" t="s">
        <v>9288</v>
      </c>
      <c r="X2072" s="3">
        <v>25198</v>
      </c>
      <c r="Y2072" s="1" t="s">
        <v>9289</v>
      </c>
      <c r="Z2072" s="3">
        <v>42795</v>
      </c>
      <c r="AA2072" s="3">
        <v>43100</v>
      </c>
      <c r="AB2072" s="1" t="s">
        <v>3000</v>
      </c>
      <c r="AC2072" s="1" t="s">
        <v>71</v>
      </c>
      <c r="AD2072" s="1" t="s">
        <v>43</v>
      </c>
    </row>
    <row r="2073" spans="1:30" x14ac:dyDescent="0.2">
      <c r="A2073" s="1" t="str">
        <f t="shared" si="64"/>
        <v>CD1E37704913</v>
      </c>
      <c r="B2073" s="1" t="s">
        <v>470</v>
      </c>
      <c r="C2073" s="1" t="s">
        <v>29</v>
      </c>
      <c r="D2073" s="1" t="s">
        <v>30</v>
      </c>
      <c r="E2073" s="1" t="s">
        <v>401</v>
      </c>
      <c r="F2073" s="1" t="s">
        <v>9209</v>
      </c>
      <c r="G2073" s="1" t="s">
        <v>9210</v>
      </c>
      <c r="H2073" s="1" t="s">
        <v>1183</v>
      </c>
      <c r="I2073" s="1" t="s">
        <v>9211</v>
      </c>
      <c r="J2073" s="1" t="s">
        <v>9353</v>
      </c>
      <c r="K2073" s="1" t="s">
        <v>32</v>
      </c>
      <c r="L2073" s="1" t="s">
        <v>32</v>
      </c>
      <c r="M2073" s="1" t="s">
        <v>45</v>
      </c>
      <c r="N2073" s="1" t="s">
        <v>66</v>
      </c>
      <c r="O2073" s="1" t="s">
        <v>2995</v>
      </c>
      <c r="P2073" s="1" t="s">
        <v>640</v>
      </c>
      <c r="Q2073" s="1" t="s">
        <v>407</v>
      </c>
      <c r="R2073" s="1" t="s">
        <v>294</v>
      </c>
      <c r="S2073" s="1" t="str">
        <f t="shared" si="65"/>
        <v>CHAHUARES ALEJO, FRANCISCA</v>
      </c>
      <c r="T2073" s="1" t="s">
        <v>69</v>
      </c>
      <c r="U2073" s="1" t="s">
        <v>948</v>
      </c>
      <c r="V2073" s="1" t="s">
        <v>52</v>
      </c>
      <c r="W2073" s="1" t="s">
        <v>9339</v>
      </c>
      <c r="X2073" s="3">
        <v>26799</v>
      </c>
      <c r="Y2073" s="1" t="s">
        <v>9340</v>
      </c>
      <c r="Z2073" s="3">
        <v>42795</v>
      </c>
      <c r="AA2073" s="3">
        <v>43100</v>
      </c>
      <c r="AB2073" s="1" t="s">
        <v>3000</v>
      </c>
      <c r="AC2073" s="1" t="s">
        <v>71</v>
      </c>
      <c r="AD2073" s="1" t="s">
        <v>43</v>
      </c>
    </row>
    <row r="2074" spans="1:30" x14ac:dyDescent="0.2">
      <c r="A2074" s="1" t="str">
        <f t="shared" si="64"/>
        <v>CD1E37705913</v>
      </c>
      <c r="B2074" s="1" t="s">
        <v>470</v>
      </c>
      <c r="C2074" s="1" t="s">
        <v>29</v>
      </c>
      <c r="D2074" s="1" t="s">
        <v>30</v>
      </c>
      <c r="E2074" s="1" t="s">
        <v>401</v>
      </c>
      <c r="F2074" s="1" t="s">
        <v>9209</v>
      </c>
      <c r="G2074" s="1" t="s">
        <v>9210</v>
      </c>
      <c r="H2074" s="1" t="s">
        <v>1183</v>
      </c>
      <c r="I2074" s="1" t="s">
        <v>9211</v>
      </c>
      <c r="J2074" s="1" t="s">
        <v>9354</v>
      </c>
      <c r="K2074" s="1" t="s">
        <v>32</v>
      </c>
      <c r="L2074" s="1" t="s">
        <v>32</v>
      </c>
      <c r="M2074" s="1" t="s">
        <v>45</v>
      </c>
      <c r="N2074" s="1" t="s">
        <v>66</v>
      </c>
      <c r="O2074" s="1" t="s">
        <v>2995</v>
      </c>
      <c r="P2074" s="1" t="s">
        <v>139</v>
      </c>
      <c r="Q2074" s="1" t="s">
        <v>352</v>
      </c>
      <c r="R2074" s="1" t="s">
        <v>683</v>
      </c>
      <c r="S2074" s="1" t="str">
        <f t="shared" si="65"/>
        <v>MACHACA MENDOZA, EDWIN</v>
      </c>
      <c r="T2074" s="1" t="s">
        <v>69</v>
      </c>
      <c r="U2074" s="1" t="s">
        <v>3977</v>
      </c>
      <c r="V2074" s="1" t="s">
        <v>52</v>
      </c>
      <c r="W2074" s="1" t="s">
        <v>9257</v>
      </c>
      <c r="X2074" s="3">
        <v>29537</v>
      </c>
      <c r="Y2074" s="1" t="s">
        <v>9258</v>
      </c>
      <c r="Z2074" s="3">
        <v>42795</v>
      </c>
      <c r="AA2074" s="3">
        <v>43100</v>
      </c>
      <c r="AB2074" s="1" t="s">
        <v>3000</v>
      </c>
      <c r="AC2074" s="1" t="s">
        <v>71</v>
      </c>
      <c r="AD2074" s="1" t="s">
        <v>43</v>
      </c>
    </row>
    <row r="2075" spans="1:30" x14ac:dyDescent="0.2">
      <c r="A2075" s="1" t="str">
        <f t="shared" si="64"/>
        <v>CD1E39704913</v>
      </c>
      <c r="B2075" s="1" t="s">
        <v>470</v>
      </c>
      <c r="C2075" s="1" t="s">
        <v>29</v>
      </c>
      <c r="D2075" s="1" t="s">
        <v>30</v>
      </c>
      <c r="E2075" s="1" t="s">
        <v>401</v>
      </c>
      <c r="F2075" s="1" t="s">
        <v>9209</v>
      </c>
      <c r="G2075" s="1" t="s">
        <v>9210</v>
      </c>
      <c r="H2075" s="1" t="s">
        <v>1183</v>
      </c>
      <c r="I2075" s="1" t="s">
        <v>9211</v>
      </c>
      <c r="J2075" s="1" t="s">
        <v>9355</v>
      </c>
      <c r="K2075" s="1" t="s">
        <v>32</v>
      </c>
      <c r="L2075" s="1" t="s">
        <v>32</v>
      </c>
      <c r="M2075" s="1" t="s">
        <v>45</v>
      </c>
      <c r="N2075" s="1" t="s">
        <v>66</v>
      </c>
      <c r="O2075" s="1" t="s">
        <v>2995</v>
      </c>
      <c r="P2075" s="1" t="s">
        <v>495</v>
      </c>
      <c r="Q2075" s="1" t="s">
        <v>134</v>
      </c>
      <c r="R2075" s="1" t="s">
        <v>9335</v>
      </c>
      <c r="S2075" s="1" t="str">
        <f t="shared" si="65"/>
        <v>PACOMPIA FLORES, SONIA ELIZABETH</v>
      </c>
      <c r="T2075" s="1" t="s">
        <v>69</v>
      </c>
      <c r="U2075" s="1" t="s">
        <v>948</v>
      </c>
      <c r="V2075" s="1" t="s">
        <v>52</v>
      </c>
      <c r="W2075" s="1" t="s">
        <v>9336</v>
      </c>
      <c r="X2075" s="3">
        <v>25585</v>
      </c>
      <c r="Y2075" s="1" t="s">
        <v>9337</v>
      </c>
      <c r="Z2075" s="3">
        <v>42795</v>
      </c>
      <c r="AA2075" s="3">
        <v>43100</v>
      </c>
      <c r="AB2075" s="1" t="s">
        <v>3000</v>
      </c>
      <c r="AC2075" s="1" t="s">
        <v>71</v>
      </c>
      <c r="AD2075" s="1" t="s">
        <v>43</v>
      </c>
    </row>
    <row r="2076" spans="1:30" x14ac:dyDescent="0.2">
      <c r="A2076" s="1" t="str">
        <f t="shared" si="64"/>
        <v>1118114612E2</v>
      </c>
      <c r="B2076" s="1" t="s">
        <v>470</v>
      </c>
      <c r="C2076" s="1" t="s">
        <v>29</v>
      </c>
      <c r="D2076" s="1" t="s">
        <v>30</v>
      </c>
      <c r="E2076" s="1" t="s">
        <v>401</v>
      </c>
      <c r="F2076" s="1" t="s">
        <v>9209</v>
      </c>
      <c r="G2076" s="1" t="s">
        <v>9210</v>
      </c>
      <c r="H2076" s="1" t="s">
        <v>1183</v>
      </c>
      <c r="I2076" s="1" t="s">
        <v>9211</v>
      </c>
      <c r="J2076" s="1" t="s">
        <v>9356</v>
      </c>
      <c r="K2076" s="1" t="s">
        <v>32</v>
      </c>
      <c r="L2076" s="1" t="s">
        <v>84</v>
      </c>
      <c r="M2076" s="1" t="s">
        <v>84</v>
      </c>
      <c r="N2076" s="1" t="s">
        <v>46</v>
      </c>
      <c r="O2076" s="1" t="s">
        <v>56</v>
      </c>
      <c r="P2076" s="1" t="s">
        <v>131</v>
      </c>
      <c r="Q2076" s="1" t="s">
        <v>283</v>
      </c>
      <c r="R2076" s="1" t="s">
        <v>9357</v>
      </c>
      <c r="S2076" s="1" t="str">
        <f t="shared" si="65"/>
        <v>ALARCON FUENTES, SERGIO HERNAN</v>
      </c>
      <c r="T2076" s="1" t="s">
        <v>44</v>
      </c>
      <c r="U2076" s="1" t="s">
        <v>51</v>
      </c>
      <c r="V2076" s="1" t="s">
        <v>52</v>
      </c>
      <c r="W2076" s="1" t="s">
        <v>9358</v>
      </c>
      <c r="X2076" s="3">
        <v>23073</v>
      </c>
      <c r="Y2076" s="1" t="s">
        <v>9359</v>
      </c>
      <c r="AB2076" s="1" t="s">
        <v>41</v>
      </c>
      <c r="AC2076" s="1" t="s">
        <v>87</v>
      </c>
      <c r="AD2076" s="1" t="s">
        <v>43</v>
      </c>
    </row>
    <row r="2077" spans="1:30" x14ac:dyDescent="0.2">
      <c r="A2077" s="1" t="str">
        <f t="shared" si="64"/>
        <v>1118114622E3</v>
      </c>
      <c r="B2077" s="1" t="s">
        <v>470</v>
      </c>
      <c r="C2077" s="1" t="s">
        <v>29</v>
      </c>
      <c r="D2077" s="1" t="s">
        <v>30</v>
      </c>
      <c r="E2077" s="1" t="s">
        <v>401</v>
      </c>
      <c r="F2077" s="1" t="s">
        <v>9209</v>
      </c>
      <c r="G2077" s="1" t="s">
        <v>9210</v>
      </c>
      <c r="H2077" s="1" t="s">
        <v>1183</v>
      </c>
      <c r="I2077" s="1" t="s">
        <v>9211</v>
      </c>
      <c r="J2077" s="1" t="s">
        <v>9360</v>
      </c>
      <c r="K2077" s="1" t="s">
        <v>32</v>
      </c>
      <c r="L2077" s="1" t="s">
        <v>84</v>
      </c>
      <c r="M2077" s="1" t="s">
        <v>84</v>
      </c>
      <c r="N2077" s="1" t="s">
        <v>46</v>
      </c>
      <c r="O2077" s="1" t="s">
        <v>56</v>
      </c>
      <c r="P2077" s="1" t="s">
        <v>543</v>
      </c>
      <c r="Q2077" s="1" t="s">
        <v>114</v>
      </c>
      <c r="R2077" s="1" t="s">
        <v>1075</v>
      </c>
      <c r="S2077" s="1" t="str">
        <f t="shared" si="65"/>
        <v>ORDOÑO MAMANI, JULIO</v>
      </c>
      <c r="T2077" s="1" t="s">
        <v>44</v>
      </c>
      <c r="U2077" s="1" t="s">
        <v>51</v>
      </c>
      <c r="V2077" s="1" t="s">
        <v>52</v>
      </c>
      <c r="W2077" s="1" t="s">
        <v>9361</v>
      </c>
      <c r="X2077" s="3">
        <v>24291</v>
      </c>
      <c r="Y2077" s="1" t="s">
        <v>9362</v>
      </c>
      <c r="AB2077" s="1" t="s">
        <v>41</v>
      </c>
      <c r="AC2077" s="1" t="s">
        <v>87</v>
      </c>
      <c r="AD2077" s="1" t="s">
        <v>43</v>
      </c>
    </row>
    <row r="2078" spans="1:30" x14ac:dyDescent="0.2">
      <c r="A2078" s="1" t="str">
        <f t="shared" si="64"/>
        <v>1118114622E6</v>
      </c>
      <c r="B2078" s="1" t="s">
        <v>470</v>
      </c>
      <c r="C2078" s="1" t="s">
        <v>29</v>
      </c>
      <c r="D2078" s="1" t="s">
        <v>30</v>
      </c>
      <c r="E2078" s="1" t="s">
        <v>401</v>
      </c>
      <c r="F2078" s="1" t="s">
        <v>9209</v>
      </c>
      <c r="G2078" s="1" t="s">
        <v>9210</v>
      </c>
      <c r="H2078" s="1" t="s">
        <v>1183</v>
      </c>
      <c r="I2078" s="1" t="s">
        <v>9211</v>
      </c>
      <c r="J2078" s="1" t="s">
        <v>9363</v>
      </c>
      <c r="K2078" s="1" t="s">
        <v>97</v>
      </c>
      <c r="L2078" s="1" t="s">
        <v>788</v>
      </c>
      <c r="M2078" s="1" t="s">
        <v>896</v>
      </c>
      <c r="N2078" s="1" t="s">
        <v>46</v>
      </c>
      <c r="O2078" s="1" t="s">
        <v>56</v>
      </c>
      <c r="P2078" s="1" t="s">
        <v>82</v>
      </c>
      <c r="Q2078" s="1" t="s">
        <v>58</v>
      </c>
      <c r="R2078" s="1" t="s">
        <v>9364</v>
      </c>
      <c r="S2078" s="1" t="str">
        <f t="shared" si="65"/>
        <v>QUISPE ARPASI, MERY BEATRIZ</v>
      </c>
      <c r="T2078" s="1" t="s">
        <v>107</v>
      </c>
      <c r="U2078" s="1" t="s">
        <v>39</v>
      </c>
      <c r="V2078" s="1" t="s">
        <v>52</v>
      </c>
      <c r="W2078" s="1" t="s">
        <v>9365</v>
      </c>
      <c r="X2078" s="3">
        <v>25090</v>
      </c>
      <c r="Y2078" s="1" t="s">
        <v>9366</v>
      </c>
      <c r="AB2078" s="1" t="s">
        <v>41</v>
      </c>
      <c r="AC2078" s="1" t="s">
        <v>102</v>
      </c>
      <c r="AD2078" s="1" t="s">
        <v>43</v>
      </c>
    </row>
    <row r="2079" spans="1:30" x14ac:dyDescent="0.2">
      <c r="A2079" s="1" t="str">
        <f t="shared" si="64"/>
        <v>1118114612E8</v>
      </c>
      <c r="B2079" s="1" t="s">
        <v>470</v>
      </c>
      <c r="C2079" s="1" t="s">
        <v>29</v>
      </c>
      <c r="D2079" s="1" t="s">
        <v>30</v>
      </c>
      <c r="E2079" s="1" t="s">
        <v>401</v>
      </c>
      <c r="F2079" s="1" t="s">
        <v>9209</v>
      </c>
      <c r="G2079" s="1" t="s">
        <v>9210</v>
      </c>
      <c r="H2079" s="1" t="s">
        <v>1183</v>
      </c>
      <c r="I2079" s="1" t="s">
        <v>9211</v>
      </c>
      <c r="J2079" s="1" t="s">
        <v>9367</v>
      </c>
      <c r="K2079" s="1" t="s">
        <v>97</v>
      </c>
      <c r="L2079" s="1" t="s">
        <v>98</v>
      </c>
      <c r="M2079" s="1" t="s">
        <v>99</v>
      </c>
      <c r="N2079" s="1" t="s">
        <v>46</v>
      </c>
      <c r="O2079" s="1" t="s">
        <v>56</v>
      </c>
      <c r="P2079" s="1" t="s">
        <v>134</v>
      </c>
      <c r="Q2079" s="1" t="s">
        <v>255</v>
      </c>
      <c r="R2079" s="1" t="s">
        <v>9368</v>
      </c>
      <c r="S2079" s="1" t="str">
        <f t="shared" si="65"/>
        <v>FLORES VASQUEZ, CARMELO</v>
      </c>
      <c r="T2079" s="1" t="s">
        <v>107</v>
      </c>
      <c r="U2079" s="1" t="s">
        <v>39</v>
      </c>
      <c r="V2079" s="1" t="s">
        <v>52</v>
      </c>
      <c r="W2079" s="1" t="s">
        <v>9369</v>
      </c>
      <c r="X2079" s="3">
        <v>21382</v>
      </c>
      <c r="Y2079" s="1" t="s">
        <v>9370</v>
      </c>
      <c r="AB2079" s="1" t="s">
        <v>41</v>
      </c>
      <c r="AC2079" s="1" t="s">
        <v>102</v>
      </c>
      <c r="AD2079" s="1" t="s">
        <v>43</v>
      </c>
    </row>
    <row r="2080" spans="1:30" x14ac:dyDescent="0.2">
      <c r="A2080" s="1" t="str">
        <f t="shared" si="64"/>
        <v>1118114622E2</v>
      </c>
      <c r="B2080" s="1" t="s">
        <v>470</v>
      </c>
      <c r="C2080" s="1" t="s">
        <v>29</v>
      </c>
      <c r="D2080" s="1" t="s">
        <v>30</v>
      </c>
      <c r="E2080" s="1" t="s">
        <v>401</v>
      </c>
      <c r="F2080" s="1" t="s">
        <v>9209</v>
      </c>
      <c r="G2080" s="1" t="s">
        <v>9210</v>
      </c>
      <c r="H2080" s="1" t="s">
        <v>1183</v>
      </c>
      <c r="I2080" s="1" t="s">
        <v>9211</v>
      </c>
      <c r="J2080" s="1" t="s">
        <v>9371</v>
      </c>
      <c r="K2080" s="1" t="s">
        <v>97</v>
      </c>
      <c r="L2080" s="1" t="s">
        <v>98</v>
      </c>
      <c r="M2080" s="1" t="s">
        <v>99</v>
      </c>
      <c r="N2080" s="1" t="s">
        <v>46</v>
      </c>
      <c r="O2080" s="1" t="s">
        <v>56</v>
      </c>
      <c r="P2080" s="1" t="s">
        <v>543</v>
      </c>
      <c r="Q2080" s="1" t="s">
        <v>114</v>
      </c>
      <c r="R2080" s="1" t="s">
        <v>475</v>
      </c>
      <c r="S2080" s="1" t="str">
        <f t="shared" si="65"/>
        <v>ORDOÑO MAMANI, ALBERTO</v>
      </c>
      <c r="T2080" s="1" t="s">
        <v>107</v>
      </c>
      <c r="U2080" s="1" t="s">
        <v>39</v>
      </c>
      <c r="V2080" s="1" t="s">
        <v>52</v>
      </c>
      <c r="W2080" s="1" t="s">
        <v>9372</v>
      </c>
      <c r="X2080" s="3">
        <v>22759</v>
      </c>
      <c r="Y2080" s="1" t="s">
        <v>9373</v>
      </c>
      <c r="AB2080" s="1" t="s">
        <v>41</v>
      </c>
      <c r="AC2080" s="1" t="s">
        <v>102</v>
      </c>
      <c r="AD2080" s="1" t="s">
        <v>43</v>
      </c>
    </row>
    <row r="2081" spans="1:30" x14ac:dyDescent="0.2">
      <c r="A2081" s="1" t="str">
        <f t="shared" si="64"/>
        <v>1118114632E5</v>
      </c>
      <c r="B2081" s="1" t="s">
        <v>470</v>
      </c>
      <c r="C2081" s="1" t="s">
        <v>29</v>
      </c>
      <c r="D2081" s="1" t="s">
        <v>30</v>
      </c>
      <c r="E2081" s="1" t="s">
        <v>401</v>
      </c>
      <c r="F2081" s="1" t="s">
        <v>9209</v>
      </c>
      <c r="G2081" s="1" t="s">
        <v>9210</v>
      </c>
      <c r="H2081" s="1" t="s">
        <v>1183</v>
      </c>
      <c r="I2081" s="1" t="s">
        <v>9211</v>
      </c>
      <c r="J2081" s="1" t="s">
        <v>9374</v>
      </c>
      <c r="K2081" s="1" t="s">
        <v>97</v>
      </c>
      <c r="L2081" s="1" t="s">
        <v>98</v>
      </c>
      <c r="M2081" s="1" t="s">
        <v>9375</v>
      </c>
      <c r="N2081" s="1" t="s">
        <v>46</v>
      </c>
      <c r="O2081" s="1" t="s">
        <v>9376</v>
      </c>
      <c r="P2081" s="1" t="s">
        <v>83</v>
      </c>
      <c r="Q2081" s="1" t="s">
        <v>907</v>
      </c>
      <c r="R2081" s="1" t="s">
        <v>289</v>
      </c>
      <c r="S2081" s="1" t="str">
        <f t="shared" si="65"/>
        <v>CONDORI CARITA, PEDRO</v>
      </c>
      <c r="T2081" s="1" t="s">
        <v>109</v>
      </c>
      <c r="U2081" s="1" t="s">
        <v>39</v>
      </c>
      <c r="V2081" s="1" t="s">
        <v>52</v>
      </c>
      <c r="W2081" s="1" t="s">
        <v>9377</v>
      </c>
      <c r="X2081" s="3">
        <v>25701</v>
      </c>
      <c r="Y2081" s="1" t="s">
        <v>9378</v>
      </c>
      <c r="Z2081" s="3">
        <v>41730</v>
      </c>
      <c r="AB2081" s="1" t="s">
        <v>41</v>
      </c>
      <c r="AC2081" s="1" t="s">
        <v>102</v>
      </c>
      <c r="AD2081" s="1" t="s">
        <v>43</v>
      </c>
    </row>
    <row r="2082" spans="1:30" x14ac:dyDescent="0.2">
      <c r="A2082" s="1" t="str">
        <f t="shared" si="64"/>
        <v>1118114642E1</v>
      </c>
      <c r="B2082" s="1" t="s">
        <v>470</v>
      </c>
      <c r="C2082" s="1" t="s">
        <v>29</v>
      </c>
      <c r="D2082" s="1" t="s">
        <v>30</v>
      </c>
      <c r="E2082" s="1" t="s">
        <v>401</v>
      </c>
      <c r="F2082" s="1" t="s">
        <v>9209</v>
      </c>
      <c r="G2082" s="1" t="s">
        <v>9210</v>
      </c>
      <c r="H2082" s="1" t="s">
        <v>1183</v>
      </c>
      <c r="I2082" s="1" t="s">
        <v>9211</v>
      </c>
      <c r="J2082" s="1" t="s">
        <v>9379</v>
      </c>
      <c r="K2082" s="1" t="s">
        <v>97</v>
      </c>
      <c r="L2082" s="1" t="s">
        <v>98</v>
      </c>
      <c r="M2082" s="1" t="s">
        <v>2585</v>
      </c>
      <c r="N2082" s="1" t="s">
        <v>66</v>
      </c>
      <c r="O2082" s="1" t="s">
        <v>9380</v>
      </c>
      <c r="P2082" s="1" t="s">
        <v>64</v>
      </c>
      <c r="Q2082" s="1" t="s">
        <v>824</v>
      </c>
      <c r="R2082" s="1" t="s">
        <v>9381</v>
      </c>
      <c r="S2082" s="1" t="str">
        <f t="shared" si="65"/>
        <v>GALLEGOS TISNADO, RONALD YESHID</v>
      </c>
      <c r="T2082" s="1" t="s">
        <v>109</v>
      </c>
      <c r="U2082" s="1" t="s">
        <v>39</v>
      </c>
      <c r="V2082" s="1" t="s">
        <v>52</v>
      </c>
      <c r="W2082" s="1" t="s">
        <v>9382</v>
      </c>
      <c r="X2082" s="3">
        <v>28739</v>
      </c>
      <c r="Y2082" s="1" t="s">
        <v>9383</v>
      </c>
      <c r="Z2082" s="3">
        <v>42888</v>
      </c>
      <c r="AA2082" s="3">
        <v>43100</v>
      </c>
      <c r="AB2082" s="1" t="s">
        <v>41</v>
      </c>
      <c r="AC2082" s="1" t="s">
        <v>102</v>
      </c>
      <c r="AD2082" s="1" t="s">
        <v>43</v>
      </c>
    </row>
    <row r="2083" spans="1:30" x14ac:dyDescent="0.2">
      <c r="A2083" s="1" t="str">
        <f t="shared" si="64"/>
        <v>21C000113698</v>
      </c>
      <c r="B2083" s="1" t="s">
        <v>470</v>
      </c>
      <c r="C2083" s="1" t="s">
        <v>29</v>
      </c>
      <c r="D2083" s="1" t="s">
        <v>30</v>
      </c>
      <c r="E2083" s="1" t="s">
        <v>401</v>
      </c>
      <c r="F2083" s="1" t="s">
        <v>9209</v>
      </c>
      <c r="G2083" s="1" t="s">
        <v>9210</v>
      </c>
      <c r="H2083" s="1" t="s">
        <v>1183</v>
      </c>
      <c r="I2083" s="1" t="s">
        <v>9211</v>
      </c>
      <c r="J2083" s="1" t="s">
        <v>9384</v>
      </c>
      <c r="K2083" s="1" t="s">
        <v>846</v>
      </c>
      <c r="L2083" s="1" t="s">
        <v>3586</v>
      </c>
      <c r="M2083" s="1" t="s">
        <v>3587</v>
      </c>
      <c r="N2083" s="1" t="s">
        <v>66</v>
      </c>
      <c r="O2083" s="1" t="s">
        <v>847</v>
      </c>
      <c r="P2083" s="1" t="s">
        <v>9385</v>
      </c>
      <c r="Q2083" s="1" t="s">
        <v>203</v>
      </c>
      <c r="R2083" s="1" t="s">
        <v>9386</v>
      </c>
      <c r="S2083" s="1" t="str">
        <f t="shared" si="65"/>
        <v>GAYOSO APAZA, LIDIA MERY</v>
      </c>
      <c r="T2083" s="1" t="s">
        <v>849</v>
      </c>
      <c r="U2083" s="1" t="s">
        <v>850</v>
      </c>
      <c r="V2083" s="1" t="s">
        <v>52</v>
      </c>
      <c r="W2083" s="1" t="s">
        <v>276</v>
      </c>
      <c r="X2083" s="3">
        <v>26690</v>
      </c>
      <c r="Y2083" s="1" t="s">
        <v>9387</v>
      </c>
      <c r="Z2083" s="3">
        <v>42795</v>
      </c>
      <c r="AA2083" s="3">
        <v>42886</v>
      </c>
      <c r="AB2083" s="1" t="s">
        <v>852</v>
      </c>
      <c r="AC2083" s="1" t="s">
        <v>853</v>
      </c>
      <c r="AD2083" s="1" t="s">
        <v>43</v>
      </c>
    </row>
    <row r="2084" spans="1:30" x14ac:dyDescent="0.2">
      <c r="A2084" s="1" t="str">
        <f t="shared" si="64"/>
        <v>21C000113721</v>
      </c>
      <c r="B2084" s="1" t="s">
        <v>470</v>
      </c>
      <c r="C2084" s="1" t="s">
        <v>29</v>
      </c>
      <c r="D2084" s="1" t="s">
        <v>30</v>
      </c>
      <c r="E2084" s="1" t="s">
        <v>401</v>
      </c>
      <c r="F2084" s="1" t="s">
        <v>9209</v>
      </c>
      <c r="G2084" s="1" t="s">
        <v>9210</v>
      </c>
      <c r="H2084" s="1" t="s">
        <v>1183</v>
      </c>
      <c r="I2084" s="1" t="s">
        <v>9211</v>
      </c>
      <c r="J2084" s="1" t="s">
        <v>9388</v>
      </c>
      <c r="K2084" s="1" t="s">
        <v>846</v>
      </c>
      <c r="L2084" s="1" t="s">
        <v>3586</v>
      </c>
      <c r="M2084" s="1" t="s">
        <v>3591</v>
      </c>
      <c r="N2084" s="1" t="s">
        <v>66</v>
      </c>
      <c r="O2084" s="1" t="s">
        <v>847</v>
      </c>
      <c r="P2084" s="1" t="s">
        <v>5697</v>
      </c>
      <c r="Q2084" s="1" t="s">
        <v>989</v>
      </c>
      <c r="R2084" s="1" t="s">
        <v>9389</v>
      </c>
      <c r="S2084" s="1" t="str">
        <f t="shared" si="65"/>
        <v>CARDENAS AÑASCO, IVAN GIRALDO</v>
      </c>
      <c r="T2084" s="1" t="s">
        <v>849</v>
      </c>
      <c r="U2084" s="1" t="s">
        <v>850</v>
      </c>
      <c r="V2084" s="1" t="s">
        <v>52</v>
      </c>
      <c r="W2084" s="1" t="s">
        <v>276</v>
      </c>
      <c r="X2084" s="3">
        <v>27967</v>
      </c>
      <c r="Y2084" s="1" t="s">
        <v>9390</v>
      </c>
      <c r="Z2084" s="3">
        <v>42736</v>
      </c>
      <c r="AA2084" s="3">
        <v>42855</v>
      </c>
      <c r="AB2084" s="1" t="s">
        <v>852</v>
      </c>
      <c r="AC2084" s="1" t="s">
        <v>853</v>
      </c>
      <c r="AD2084" s="1" t="s">
        <v>43</v>
      </c>
    </row>
    <row r="2085" spans="1:30" x14ac:dyDescent="0.2">
      <c r="A2085" s="1" t="str">
        <f t="shared" si="64"/>
        <v>21C000113746</v>
      </c>
      <c r="B2085" s="1" t="s">
        <v>470</v>
      </c>
      <c r="C2085" s="1" t="s">
        <v>29</v>
      </c>
      <c r="D2085" s="1" t="s">
        <v>30</v>
      </c>
      <c r="E2085" s="1" t="s">
        <v>401</v>
      </c>
      <c r="F2085" s="1" t="s">
        <v>9209</v>
      </c>
      <c r="G2085" s="1" t="s">
        <v>9210</v>
      </c>
      <c r="H2085" s="1" t="s">
        <v>1183</v>
      </c>
      <c r="I2085" s="1" t="s">
        <v>9211</v>
      </c>
      <c r="J2085" s="1" t="s">
        <v>9391</v>
      </c>
      <c r="K2085" s="1" t="s">
        <v>846</v>
      </c>
      <c r="L2085" s="1" t="s">
        <v>3586</v>
      </c>
      <c r="M2085" s="1" t="s">
        <v>3600</v>
      </c>
      <c r="N2085" s="1" t="s">
        <v>66</v>
      </c>
      <c r="O2085" s="1" t="s">
        <v>847</v>
      </c>
      <c r="P2085" s="1" t="s">
        <v>305</v>
      </c>
      <c r="Q2085" s="1" t="s">
        <v>662</v>
      </c>
      <c r="R2085" s="1" t="s">
        <v>375</v>
      </c>
      <c r="S2085" s="1" t="str">
        <f t="shared" si="65"/>
        <v>CHAMBILLA YUPANQUI, MARINA</v>
      </c>
      <c r="T2085" s="1" t="s">
        <v>849</v>
      </c>
      <c r="U2085" s="1" t="s">
        <v>850</v>
      </c>
      <c r="V2085" s="1" t="s">
        <v>52</v>
      </c>
      <c r="W2085" s="1" t="s">
        <v>276</v>
      </c>
      <c r="X2085" s="3">
        <v>29117</v>
      </c>
      <c r="Y2085" s="1" t="s">
        <v>9392</v>
      </c>
      <c r="Z2085" s="3">
        <v>42736</v>
      </c>
      <c r="AA2085" s="3">
        <v>42855</v>
      </c>
      <c r="AB2085" s="1" t="s">
        <v>852</v>
      </c>
      <c r="AC2085" s="1" t="s">
        <v>853</v>
      </c>
      <c r="AD2085" s="1" t="s">
        <v>43</v>
      </c>
    </row>
    <row r="2086" spans="1:30" x14ac:dyDescent="0.2">
      <c r="A2086" s="1" t="str">
        <f t="shared" si="64"/>
        <v>21C000113769</v>
      </c>
      <c r="B2086" s="1" t="s">
        <v>470</v>
      </c>
      <c r="C2086" s="1" t="s">
        <v>29</v>
      </c>
      <c r="D2086" s="1" t="s">
        <v>30</v>
      </c>
      <c r="E2086" s="1" t="s">
        <v>401</v>
      </c>
      <c r="F2086" s="1" t="s">
        <v>9209</v>
      </c>
      <c r="G2086" s="1" t="s">
        <v>9210</v>
      </c>
      <c r="H2086" s="1" t="s">
        <v>1183</v>
      </c>
      <c r="I2086" s="1" t="s">
        <v>9211</v>
      </c>
      <c r="J2086" s="1" t="s">
        <v>9393</v>
      </c>
      <c r="K2086" s="1" t="s">
        <v>846</v>
      </c>
      <c r="L2086" s="1" t="s">
        <v>3586</v>
      </c>
      <c r="M2086" s="1" t="s">
        <v>5435</v>
      </c>
      <c r="N2086" s="1" t="s">
        <v>66</v>
      </c>
      <c r="O2086" s="1" t="s">
        <v>847</v>
      </c>
      <c r="P2086" s="1" t="s">
        <v>894</v>
      </c>
      <c r="Q2086" s="1" t="s">
        <v>533</v>
      </c>
      <c r="R2086" s="1" t="s">
        <v>9394</v>
      </c>
      <c r="S2086" s="1" t="str">
        <f t="shared" si="65"/>
        <v>INGA PARICAHUA, VIVIANA GUIANEYA</v>
      </c>
      <c r="T2086" s="1" t="s">
        <v>849</v>
      </c>
      <c r="U2086" s="1" t="s">
        <v>850</v>
      </c>
      <c r="V2086" s="1" t="s">
        <v>52</v>
      </c>
      <c r="W2086" s="1" t="s">
        <v>276</v>
      </c>
      <c r="X2086" s="3">
        <v>32264</v>
      </c>
      <c r="Y2086" s="1" t="s">
        <v>9395</v>
      </c>
      <c r="Z2086" s="3">
        <v>42795</v>
      </c>
      <c r="AA2086" s="3">
        <v>42886</v>
      </c>
      <c r="AB2086" s="1" t="s">
        <v>852</v>
      </c>
      <c r="AC2086" s="1" t="s">
        <v>853</v>
      </c>
      <c r="AD2086" s="1" t="s">
        <v>43</v>
      </c>
    </row>
    <row r="2087" spans="1:30" x14ac:dyDescent="0.2">
      <c r="A2087" s="1" t="str">
        <f t="shared" si="64"/>
        <v>21C000113800</v>
      </c>
      <c r="B2087" s="1" t="s">
        <v>470</v>
      </c>
      <c r="C2087" s="1" t="s">
        <v>29</v>
      </c>
      <c r="D2087" s="1" t="s">
        <v>30</v>
      </c>
      <c r="E2087" s="1" t="s">
        <v>401</v>
      </c>
      <c r="F2087" s="1" t="s">
        <v>9209</v>
      </c>
      <c r="G2087" s="1" t="s">
        <v>9210</v>
      </c>
      <c r="H2087" s="1" t="s">
        <v>1183</v>
      </c>
      <c r="I2087" s="1" t="s">
        <v>9211</v>
      </c>
      <c r="J2087" s="1" t="s">
        <v>9396</v>
      </c>
      <c r="K2087" s="1" t="s">
        <v>846</v>
      </c>
      <c r="L2087" s="1" t="s">
        <v>3586</v>
      </c>
      <c r="M2087" s="1" t="s">
        <v>3607</v>
      </c>
      <c r="N2087" s="1" t="s">
        <v>66</v>
      </c>
      <c r="O2087" s="1" t="s">
        <v>847</v>
      </c>
      <c r="P2087" s="1" t="s">
        <v>82</v>
      </c>
      <c r="Q2087" s="1" t="s">
        <v>692</v>
      </c>
      <c r="R2087" s="1" t="s">
        <v>9397</v>
      </c>
      <c r="S2087" s="1" t="str">
        <f t="shared" si="65"/>
        <v>QUISPE BLAS, DAVID OSCAR</v>
      </c>
      <c r="T2087" s="1" t="s">
        <v>849</v>
      </c>
      <c r="U2087" s="1" t="s">
        <v>850</v>
      </c>
      <c r="V2087" s="1" t="s">
        <v>52</v>
      </c>
      <c r="W2087" s="1" t="s">
        <v>276</v>
      </c>
      <c r="X2087" s="3">
        <v>26655</v>
      </c>
      <c r="Y2087" s="1" t="s">
        <v>9398</v>
      </c>
      <c r="Z2087" s="3">
        <v>42736</v>
      </c>
      <c r="AA2087" s="3">
        <v>42855</v>
      </c>
      <c r="AB2087" s="1" t="s">
        <v>852</v>
      </c>
      <c r="AC2087" s="1" t="s">
        <v>853</v>
      </c>
      <c r="AD2087" s="1" t="s">
        <v>43</v>
      </c>
    </row>
    <row r="2088" spans="1:30" x14ac:dyDescent="0.2">
      <c r="A2088" s="1" t="str">
        <f t="shared" si="64"/>
        <v>21C000113821</v>
      </c>
      <c r="B2088" s="1" t="s">
        <v>470</v>
      </c>
      <c r="C2088" s="1" t="s">
        <v>29</v>
      </c>
      <c r="D2088" s="1" t="s">
        <v>30</v>
      </c>
      <c r="E2088" s="1" t="s">
        <v>401</v>
      </c>
      <c r="F2088" s="1" t="s">
        <v>9209</v>
      </c>
      <c r="G2088" s="1" t="s">
        <v>9210</v>
      </c>
      <c r="H2088" s="1" t="s">
        <v>1183</v>
      </c>
      <c r="I2088" s="1" t="s">
        <v>9211</v>
      </c>
      <c r="J2088" s="1" t="s">
        <v>9399</v>
      </c>
      <c r="K2088" s="1" t="s">
        <v>846</v>
      </c>
      <c r="L2088" s="1" t="s">
        <v>3586</v>
      </c>
      <c r="M2088" s="1" t="s">
        <v>3607</v>
      </c>
      <c r="N2088" s="1" t="s">
        <v>66</v>
      </c>
      <c r="O2088" s="1" t="s">
        <v>847</v>
      </c>
      <c r="P2088" s="1" t="s">
        <v>905</v>
      </c>
      <c r="Q2088" s="1" t="s">
        <v>382</v>
      </c>
      <c r="R2088" s="1" t="s">
        <v>1150</v>
      </c>
      <c r="S2088" s="1" t="str">
        <f t="shared" si="65"/>
        <v>QUIÑONEZ FERNANDEZ, OSCAR</v>
      </c>
      <c r="T2088" s="1" t="s">
        <v>849</v>
      </c>
      <c r="U2088" s="1" t="s">
        <v>850</v>
      </c>
      <c r="V2088" s="1" t="s">
        <v>52</v>
      </c>
      <c r="W2088" s="1" t="s">
        <v>276</v>
      </c>
      <c r="X2088" s="3">
        <v>26858</v>
      </c>
      <c r="Y2088" s="1" t="s">
        <v>9400</v>
      </c>
      <c r="Z2088" s="3">
        <v>42736</v>
      </c>
      <c r="AA2088" s="3">
        <v>42855</v>
      </c>
      <c r="AB2088" s="1" t="s">
        <v>852</v>
      </c>
      <c r="AC2088" s="1" t="s">
        <v>853</v>
      </c>
      <c r="AD2088" s="1" t="s">
        <v>43</v>
      </c>
    </row>
    <row r="2089" spans="1:30" x14ac:dyDescent="0.2">
      <c r="A2089" s="1" t="str">
        <f t="shared" si="64"/>
        <v>21C000113842</v>
      </c>
      <c r="B2089" s="1" t="s">
        <v>470</v>
      </c>
      <c r="C2089" s="1" t="s">
        <v>29</v>
      </c>
      <c r="D2089" s="1" t="s">
        <v>30</v>
      </c>
      <c r="E2089" s="1" t="s">
        <v>401</v>
      </c>
      <c r="F2089" s="1" t="s">
        <v>9209</v>
      </c>
      <c r="G2089" s="1" t="s">
        <v>9210</v>
      </c>
      <c r="H2089" s="1" t="s">
        <v>1183</v>
      </c>
      <c r="I2089" s="1" t="s">
        <v>9211</v>
      </c>
      <c r="J2089" s="1" t="s">
        <v>9401</v>
      </c>
      <c r="K2089" s="1" t="s">
        <v>846</v>
      </c>
      <c r="L2089" s="1" t="s">
        <v>3586</v>
      </c>
      <c r="M2089" s="1" t="s">
        <v>3607</v>
      </c>
      <c r="N2089" s="1" t="s">
        <v>66</v>
      </c>
      <c r="O2089" s="1" t="s">
        <v>847</v>
      </c>
      <c r="P2089" s="1" t="s">
        <v>134</v>
      </c>
      <c r="Q2089" s="1" t="s">
        <v>67</v>
      </c>
      <c r="R2089" s="1" t="s">
        <v>9402</v>
      </c>
      <c r="S2089" s="1" t="str">
        <f t="shared" si="65"/>
        <v>FLORES MEDINA, GILBERTO ALFONSO</v>
      </c>
      <c r="T2089" s="1" t="s">
        <v>849</v>
      </c>
      <c r="U2089" s="1" t="s">
        <v>850</v>
      </c>
      <c r="V2089" s="1" t="s">
        <v>52</v>
      </c>
      <c r="W2089" s="1" t="s">
        <v>276</v>
      </c>
      <c r="X2089" s="3">
        <v>30371</v>
      </c>
      <c r="Y2089" s="1" t="s">
        <v>9403</v>
      </c>
      <c r="Z2089" s="3">
        <v>42824</v>
      </c>
      <c r="AA2089" s="3">
        <v>42916</v>
      </c>
      <c r="AB2089" s="1" t="s">
        <v>852</v>
      </c>
      <c r="AC2089" s="1" t="s">
        <v>853</v>
      </c>
      <c r="AD2089" s="1" t="s">
        <v>43</v>
      </c>
    </row>
    <row r="2090" spans="1:30" x14ac:dyDescent="0.2">
      <c r="A2090" s="1" t="str">
        <f t="shared" si="64"/>
        <v>1110114612E6</v>
      </c>
      <c r="B2090" s="1" t="s">
        <v>470</v>
      </c>
      <c r="C2090" s="1" t="s">
        <v>29</v>
      </c>
      <c r="D2090" s="1" t="s">
        <v>30</v>
      </c>
      <c r="E2090" s="1" t="s">
        <v>465</v>
      </c>
      <c r="F2090" s="1" t="s">
        <v>9404</v>
      </c>
      <c r="G2090" s="1" t="s">
        <v>9405</v>
      </c>
      <c r="H2090" s="1" t="s">
        <v>1183</v>
      </c>
      <c r="I2090" s="1" t="s">
        <v>9406</v>
      </c>
      <c r="J2090" s="1" t="s">
        <v>9407</v>
      </c>
      <c r="K2090" s="1" t="s">
        <v>32</v>
      </c>
      <c r="L2090" s="1" t="s">
        <v>33</v>
      </c>
      <c r="M2090" s="1" t="s">
        <v>34</v>
      </c>
      <c r="N2090" s="1" t="s">
        <v>35</v>
      </c>
      <c r="O2090" s="1" t="s">
        <v>56</v>
      </c>
      <c r="P2090" s="1" t="s">
        <v>114</v>
      </c>
      <c r="Q2090" s="1" t="s">
        <v>48</v>
      </c>
      <c r="R2090" s="1" t="s">
        <v>9408</v>
      </c>
      <c r="S2090" s="1" t="str">
        <f t="shared" si="65"/>
        <v>MAMANI CHOQUEHUANCA, RAUL SILVERIO</v>
      </c>
      <c r="T2090" s="1" t="s">
        <v>63</v>
      </c>
      <c r="U2090" s="1" t="s">
        <v>39</v>
      </c>
      <c r="V2090" s="1" t="s">
        <v>40</v>
      </c>
      <c r="W2090" s="1" t="s">
        <v>9409</v>
      </c>
      <c r="X2090" s="3">
        <v>22281</v>
      </c>
      <c r="Y2090" s="1" t="s">
        <v>9410</v>
      </c>
      <c r="Z2090" s="3">
        <v>41913</v>
      </c>
      <c r="AA2090" s="3">
        <v>43373</v>
      </c>
      <c r="AB2090" s="1" t="s">
        <v>41</v>
      </c>
      <c r="AC2090" s="1" t="s">
        <v>42</v>
      </c>
      <c r="AD2090" s="1" t="s">
        <v>43</v>
      </c>
    </row>
    <row r="2091" spans="1:30" x14ac:dyDescent="0.2">
      <c r="A2091" s="1" t="str">
        <f t="shared" si="64"/>
        <v>1110114612E3</v>
      </c>
      <c r="B2091" s="1" t="s">
        <v>470</v>
      </c>
      <c r="C2091" s="1" t="s">
        <v>29</v>
      </c>
      <c r="D2091" s="1" t="s">
        <v>30</v>
      </c>
      <c r="E2091" s="1" t="s">
        <v>465</v>
      </c>
      <c r="F2091" s="1" t="s">
        <v>9404</v>
      </c>
      <c r="G2091" s="1" t="s">
        <v>9405</v>
      </c>
      <c r="H2091" s="1" t="s">
        <v>1183</v>
      </c>
      <c r="I2091" s="1" t="s">
        <v>9406</v>
      </c>
      <c r="J2091" s="1" t="s">
        <v>9411</v>
      </c>
      <c r="K2091" s="1" t="s">
        <v>32</v>
      </c>
      <c r="L2091" s="1" t="s">
        <v>32</v>
      </c>
      <c r="M2091" s="1" t="s">
        <v>45</v>
      </c>
      <c r="N2091" s="1" t="s">
        <v>46</v>
      </c>
      <c r="O2091" s="1" t="s">
        <v>56</v>
      </c>
      <c r="P2091" s="1" t="s">
        <v>225</v>
      </c>
      <c r="Q2091" s="1" t="s">
        <v>134</v>
      </c>
      <c r="R2091" s="1" t="s">
        <v>1155</v>
      </c>
      <c r="S2091" s="1" t="str">
        <f t="shared" si="65"/>
        <v>CUNO FLORES, MAXIMILIANA</v>
      </c>
      <c r="T2091" s="1" t="s">
        <v>55</v>
      </c>
      <c r="U2091" s="1" t="s">
        <v>51</v>
      </c>
      <c r="V2091" s="1" t="s">
        <v>52</v>
      </c>
      <c r="W2091" s="1" t="s">
        <v>9412</v>
      </c>
      <c r="X2091" s="3">
        <v>24570</v>
      </c>
      <c r="Y2091" s="1" t="s">
        <v>9413</v>
      </c>
      <c r="AB2091" s="1" t="s">
        <v>41</v>
      </c>
      <c r="AC2091" s="1" t="s">
        <v>42</v>
      </c>
      <c r="AD2091" s="1" t="s">
        <v>43</v>
      </c>
    </row>
    <row r="2092" spans="1:30" x14ac:dyDescent="0.2">
      <c r="A2092" s="1" t="str">
        <f t="shared" si="64"/>
        <v>1110114612E4</v>
      </c>
      <c r="B2092" s="1" t="s">
        <v>470</v>
      </c>
      <c r="C2092" s="1" t="s">
        <v>29</v>
      </c>
      <c r="D2092" s="1" t="s">
        <v>30</v>
      </c>
      <c r="E2092" s="1" t="s">
        <v>465</v>
      </c>
      <c r="F2092" s="1" t="s">
        <v>9404</v>
      </c>
      <c r="G2092" s="1" t="s">
        <v>9405</v>
      </c>
      <c r="H2092" s="1" t="s">
        <v>1183</v>
      </c>
      <c r="I2092" s="1" t="s">
        <v>9406</v>
      </c>
      <c r="J2092" s="1" t="s">
        <v>9414</v>
      </c>
      <c r="K2092" s="1" t="s">
        <v>32</v>
      </c>
      <c r="L2092" s="1" t="s">
        <v>32</v>
      </c>
      <c r="M2092" s="1" t="s">
        <v>45</v>
      </c>
      <c r="N2092" s="1" t="s">
        <v>46</v>
      </c>
      <c r="O2092" s="1" t="s">
        <v>56</v>
      </c>
      <c r="P2092" s="1" t="s">
        <v>134</v>
      </c>
      <c r="Q2092" s="1" t="s">
        <v>703</v>
      </c>
      <c r="R2092" s="1" t="s">
        <v>9415</v>
      </c>
      <c r="S2092" s="1" t="str">
        <f t="shared" si="65"/>
        <v>FLORES CHECALLA, ROSENDO ROGELIO</v>
      </c>
      <c r="T2092" s="1" t="s">
        <v>63</v>
      </c>
      <c r="U2092" s="1" t="s">
        <v>51</v>
      </c>
      <c r="V2092" s="1" t="s">
        <v>52</v>
      </c>
      <c r="W2092" s="1" t="s">
        <v>9416</v>
      </c>
      <c r="X2092" s="3">
        <v>24714</v>
      </c>
      <c r="Y2092" s="1" t="s">
        <v>9417</v>
      </c>
      <c r="AB2092" s="1" t="s">
        <v>41</v>
      </c>
      <c r="AC2092" s="1" t="s">
        <v>42</v>
      </c>
      <c r="AD2092" s="1" t="s">
        <v>43</v>
      </c>
    </row>
    <row r="2093" spans="1:30" x14ac:dyDescent="0.2">
      <c r="A2093" s="1" t="str">
        <f t="shared" si="64"/>
        <v>1110114612E5</v>
      </c>
      <c r="B2093" s="1" t="s">
        <v>470</v>
      </c>
      <c r="C2093" s="1" t="s">
        <v>29</v>
      </c>
      <c r="D2093" s="1" t="s">
        <v>30</v>
      </c>
      <c r="E2093" s="1" t="s">
        <v>465</v>
      </c>
      <c r="F2093" s="1" t="s">
        <v>9404</v>
      </c>
      <c r="G2093" s="1" t="s">
        <v>9405</v>
      </c>
      <c r="H2093" s="1" t="s">
        <v>1183</v>
      </c>
      <c r="I2093" s="1" t="s">
        <v>9406</v>
      </c>
      <c r="J2093" s="1" t="s">
        <v>9418</v>
      </c>
      <c r="K2093" s="1" t="s">
        <v>32</v>
      </c>
      <c r="L2093" s="1" t="s">
        <v>32</v>
      </c>
      <c r="M2093" s="1" t="s">
        <v>45</v>
      </c>
      <c r="N2093" s="1" t="s">
        <v>46</v>
      </c>
      <c r="O2093" s="1" t="s">
        <v>56</v>
      </c>
      <c r="P2093" s="1" t="s">
        <v>167</v>
      </c>
      <c r="Q2093" s="1" t="s">
        <v>828</v>
      </c>
      <c r="R2093" s="1" t="s">
        <v>9419</v>
      </c>
      <c r="S2093" s="1" t="str">
        <f t="shared" si="65"/>
        <v>GOMEZ ACHOCALLA, PEDRO LEON</v>
      </c>
      <c r="T2093" s="1" t="s">
        <v>50</v>
      </c>
      <c r="U2093" s="1" t="s">
        <v>51</v>
      </c>
      <c r="V2093" s="1" t="s">
        <v>52</v>
      </c>
      <c r="W2093" s="1" t="s">
        <v>9420</v>
      </c>
      <c r="X2093" s="3">
        <v>24312</v>
      </c>
      <c r="Y2093" s="1" t="s">
        <v>9421</v>
      </c>
      <c r="AB2093" s="1" t="s">
        <v>41</v>
      </c>
      <c r="AC2093" s="1" t="s">
        <v>42</v>
      </c>
      <c r="AD2093" s="1" t="s">
        <v>43</v>
      </c>
    </row>
    <row r="2094" spans="1:30" x14ac:dyDescent="0.2">
      <c r="A2094" s="1" t="str">
        <f t="shared" si="64"/>
        <v>1110114612E7</v>
      </c>
      <c r="B2094" s="1" t="s">
        <v>470</v>
      </c>
      <c r="C2094" s="1" t="s">
        <v>29</v>
      </c>
      <c r="D2094" s="1" t="s">
        <v>30</v>
      </c>
      <c r="E2094" s="1" t="s">
        <v>465</v>
      </c>
      <c r="F2094" s="1" t="s">
        <v>9404</v>
      </c>
      <c r="G2094" s="1" t="s">
        <v>9405</v>
      </c>
      <c r="H2094" s="1" t="s">
        <v>1183</v>
      </c>
      <c r="I2094" s="1" t="s">
        <v>9406</v>
      </c>
      <c r="J2094" s="1" t="s">
        <v>9422</v>
      </c>
      <c r="K2094" s="1" t="s">
        <v>32</v>
      </c>
      <c r="L2094" s="1" t="s">
        <v>32</v>
      </c>
      <c r="M2094" s="1" t="s">
        <v>45</v>
      </c>
      <c r="N2094" s="1" t="s">
        <v>46</v>
      </c>
      <c r="O2094" s="1" t="s">
        <v>56</v>
      </c>
      <c r="P2094" s="1" t="s">
        <v>232</v>
      </c>
      <c r="Q2094" s="1" t="s">
        <v>114</v>
      </c>
      <c r="R2094" s="1" t="s">
        <v>191</v>
      </c>
      <c r="S2094" s="1" t="str">
        <f t="shared" si="65"/>
        <v>PARI MAMANI, HUGO</v>
      </c>
      <c r="T2094" s="1" t="s">
        <v>55</v>
      </c>
      <c r="U2094" s="1" t="s">
        <v>51</v>
      </c>
      <c r="V2094" s="1" t="s">
        <v>52</v>
      </c>
      <c r="W2094" s="1" t="s">
        <v>9423</v>
      </c>
      <c r="X2094" s="3">
        <v>23818</v>
      </c>
      <c r="Y2094" s="1" t="s">
        <v>9424</v>
      </c>
      <c r="AB2094" s="1" t="s">
        <v>41</v>
      </c>
      <c r="AC2094" s="1" t="s">
        <v>42</v>
      </c>
      <c r="AD2094" s="1" t="s">
        <v>43</v>
      </c>
    </row>
    <row r="2095" spans="1:30" x14ac:dyDescent="0.2">
      <c r="A2095" s="1" t="str">
        <f t="shared" si="64"/>
        <v>1110114612E8</v>
      </c>
      <c r="B2095" s="1" t="s">
        <v>470</v>
      </c>
      <c r="C2095" s="1" t="s">
        <v>29</v>
      </c>
      <c r="D2095" s="1" t="s">
        <v>30</v>
      </c>
      <c r="E2095" s="1" t="s">
        <v>465</v>
      </c>
      <c r="F2095" s="1" t="s">
        <v>9404</v>
      </c>
      <c r="G2095" s="1" t="s">
        <v>9405</v>
      </c>
      <c r="H2095" s="1" t="s">
        <v>1183</v>
      </c>
      <c r="I2095" s="1" t="s">
        <v>9406</v>
      </c>
      <c r="J2095" s="1" t="s">
        <v>9425</v>
      </c>
      <c r="K2095" s="1" t="s">
        <v>32</v>
      </c>
      <c r="L2095" s="1" t="s">
        <v>32</v>
      </c>
      <c r="M2095" s="1" t="s">
        <v>45</v>
      </c>
      <c r="N2095" s="1" t="s">
        <v>46</v>
      </c>
      <c r="O2095" s="1" t="s">
        <v>56</v>
      </c>
      <c r="P2095" s="1" t="s">
        <v>274</v>
      </c>
      <c r="Q2095" s="1" t="s">
        <v>610</v>
      </c>
      <c r="R2095" s="1" t="s">
        <v>9426</v>
      </c>
      <c r="S2095" s="1" t="str">
        <f t="shared" si="65"/>
        <v>SANCHEZ VIZCARRA, JAVIER RICARDO</v>
      </c>
      <c r="T2095" s="1" t="s">
        <v>50</v>
      </c>
      <c r="U2095" s="1" t="s">
        <v>51</v>
      </c>
      <c r="V2095" s="1" t="s">
        <v>52</v>
      </c>
      <c r="W2095" s="1" t="s">
        <v>9427</v>
      </c>
      <c r="X2095" s="3">
        <v>24708</v>
      </c>
      <c r="Y2095" s="1" t="s">
        <v>9428</v>
      </c>
      <c r="AB2095" s="1" t="s">
        <v>41</v>
      </c>
      <c r="AC2095" s="1" t="s">
        <v>42</v>
      </c>
      <c r="AD2095" s="1" t="s">
        <v>43</v>
      </c>
    </row>
    <row r="2096" spans="1:30" x14ac:dyDescent="0.2">
      <c r="A2096" s="1" t="str">
        <f t="shared" si="64"/>
        <v>1110114612E9</v>
      </c>
      <c r="B2096" s="1" t="s">
        <v>470</v>
      </c>
      <c r="C2096" s="1" t="s">
        <v>29</v>
      </c>
      <c r="D2096" s="1" t="s">
        <v>30</v>
      </c>
      <c r="E2096" s="1" t="s">
        <v>465</v>
      </c>
      <c r="F2096" s="1" t="s">
        <v>9404</v>
      </c>
      <c r="G2096" s="1" t="s">
        <v>9405</v>
      </c>
      <c r="H2096" s="1" t="s">
        <v>1183</v>
      </c>
      <c r="I2096" s="1" t="s">
        <v>9406</v>
      </c>
      <c r="J2096" s="1" t="s">
        <v>9429</v>
      </c>
      <c r="K2096" s="1" t="s">
        <v>32</v>
      </c>
      <c r="L2096" s="1" t="s">
        <v>32</v>
      </c>
      <c r="M2096" s="1" t="s">
        <v>45</v>
      </c>
      <c r="N2096" s="1" t="s">
        <v>46</v>
      </c>
      <c r="O2096" s="1" t="s">
        <v>9430</v>
      </c>
      <c r="P2096" s="1" t="s">
        <v>522</v>
      </c>
      <c r="Q2096" s="1" t="s">
        <v>522</v>
      </c>
      <c r="R2096" s="1" t="s">
        <v>450</v>
      </c>
      <c r="S2096" s="1" t="str">
        <f t="shared" si="65"/>
        <v>LUPACA LUPACA, VICTOR</v>
      </c>
      <c r="T2096" s="1" t="s">
        <v>55</v>
      </c>
      <c r="U2096" s="1" t="s">
        <v>51</v>
      </c>
      <c r="V2096" s="1" t="s">
        <v>52</v>
      </c>
      <c r="W2096" s="1" t="s">
        <v>9431</v>
      </c>
      <c r="X2096" s="3">
        <v>21536</v>
      </c>
      <c r="Y2096" s="1" t="s">
        <v>9432</v>
      </c>
      <c r="AB2096" s="1" t="s">
        <v>41</v>
      </c>
      <c r="AC2096" s="1" t="s">
        <v>42</v>
      </c>
      <c r="AD2096" s="1" t="s">
        <v>43</v>
      </c>
    </row>
    <row r="2097" spans="1:30" x14ac:dyDescent="0.2">
      <c r="A2097" s="1" t="str">
        <f t="shared" si="64"/>
        <v>1159613612E2</v>
      </c>
      <c r="B2097" s="1" t="s">
        <v>470</v>
      </c>
      <c r="C2097" s="1" t="s">
        <v>29</v>
      </c>
      <c r="D2097" s="1" t="s">
        <v>30</v>
      </c>
      <c r="E2097" s="1" t="s">
        <v>465</v>
      </c>
      <c r="F2097" s="1" t="s">
        <v>9404</v>
      </c>
      <c r="G2097" s="1" t="s">
        <v>9405</v>
      </c>
      <c r="H2097" s="1" t="s">
        <v>1183</v>
      </c>
      <c r="I2097" s="1" t="s">
        <v>9406</v>
      </c>
      <c r="J2097" s="1" t="s">
        <v>9433</v>
      </c>
      <c r="K2097" s="1" t="s">
        <v>32</v>
      </c>
      <c r="L2097" s="1" t="s">
        <v>32</v>
      </c>
      <c r="M2097" s="1" t="s">
        <v>45</v>
      </c>
      <c r="N2097" s="1" t="s">
        <v>46</v>
      </c>
      <c r="O2097" s="1" t="s">
        <v>4460</v>
      </c>
      <c r="P2097" s="1" t="s">
        <v>887</v>
      </c>
      <c r="Q2097" s="1" t="s">
        <v>114</v>
      </c>
      <c r="R2097" s="1" t="s">
        <v>903</v>
      </c>
      <c r="S2097" s="1" t="str">
        <f t="shared" si="65"/>
        <v>MARON MAMANI, LUIS</v>
      </c>
      <c r="T2097" s="1" t="s">
        <v>69</v>
      </c>
      <c r="U2097" s="1" t="s">
        <v>51</v>
      </c>
      <c r="V2097" s="1" t="s">
        <v>52</v>
      </c>
      <c r="W2097" s="1" t="s">
        <v>9434</v>
      </c>
      <c r="X2097" s="3">
        <v>26583</v>
      </c>
      <c r="Y2097" s="1" t="s">
        <v>9435</v>
      </c>
      <c r="Z2097" s="3">
        <v>42100</v>
      </c>
      <c r="AA2097" s="3">
        <v>42369</v>
      </c>
      <c r="AB2097" s="1" t="s">
        <v>41</v>
      </c>
      <c r="AC2097" s="1" t="s">
        <v>42</v>
      </c>
      <c r="AD2097" s="1" t="s">
        <v>43</v>
      </c>
    </row>
    <row r="2098" spans="1:30" x14ac:dyDescent="0.2">
      <c r="A2098" s="1" t="str">
        <f t="shared" si="64"/>
        <v>1110114622E1</v>
      </c>
      <c r="B2098" s="1" t="s">
        <v>470</v>
      </c>
      <c r="C2098" s="1" t="s">
        <v>29</v>
      </c>
      <c r="D2098" s="1" t="s">
        <v>30</v>
      </c>
      <c r="E2098" s="1" t="s">
        <v>465</v>
      </c>
      <c r="F2098" s="1" t="s">
        <v>9404</v>
      </c>
      <c r="G2098" s="1" t="s">
        <v>9405</v>
      </c>
      <c r="H2098" s="1" t="s">
        <v>1183</v>
      </c>
      <c r="I2098" s="1" t="s">
        <v>9406</v>
      </c>
      <c r="J2098" s="1" t="s">
        <v>9436</v>
      </c>
      <c r="K2098" s="1" t="s">
        <v>97</v>
      </c>
      <c r="L2098" s="1" t="s">
        <v>98</v>
      </c>
      <c r="M2098" s="1" t="s">
        <v>103</v>
      </c>
      <c r="N2098" s="1" t="s">
        <v>66</v>
      </c>
      <c r="O2098" s="1" t="s">
        <v>9437</v>
      </c>
      <c r="P2098" s="1" t="s">
        <v>246</v>
      </c>
      <c r="Q2098" s="1" t="s">
        <v>167</v>
      </c>
      <c r="R2098" s="1" t="s">
        <v>9438</v>
      </c>
      <c r="S2098" s="1" t="str">
        <f t="shared" si="65"/>
        <v>CALIZAYA GOMEZ, WILVER JAVIER</v>
      </c>
      <c r="T2098" s="1" t="s">
        <v>109</v>
      </c>
      <c r="U2098" s="1" t="s">
        <v>39</v>
      </c>
      <c r="V2098" s="1" t="s">
        <v>52</v>
      </c>
      <c r="W2098" s="1" t="s">
        <v>9439</v>
      </c>
      <c r="X2098" s="3">
        <v>27706</v>
      </c>
      <c r="Y2098" s="1" t="s">
        <v>9440</v>
      </c>
      <c r="Z2098" s="3">
        <v>42736</v>
      </c>
      <c r="AA2098" s="3">
        <v>43100</v>
      </c>
      <c r="AB2098" s="1" t="s">
        <v>41</v>
      </c>
      <c r="AC2098" s="1" t="s">
        <v>102</v>
      </c>
      <c r="AD2098" s="1" t="s">
        <v>43</v>
      </c>
    </row>
    <row r="2099" spans="1:30" x14ac:dyDescent="0.2">
      <c r="A2099" s="1" t="str">
        <f t="shared" si="64"/>
        <v>21EV01634196</v>
      </c>
      <c r="B2099" s="1" t="s">
        <v>470</v>
      </c>
      <c r="C2099" s="1" t="s">
        <v>29</v>
      </c>
      <c r="D2099" s="1" t="s">
        <v>30</v>
      </c>
      <c r="E2099" s="1" t="s">
        <v>465</v>
      </c>
      <c r="F2099" s="1" t="s">
        <v>9441</v>
      </c>
      <c r="G2099" s="1" t="s">
        <v>9442</v>
      </c>
      <c r="H2099" s="1" t="s">
        <v>1183</v>
      </c>
      <c r="I2099" s="1" t="s">
        <v>9443</v>
      </c>
      <c r="J2099" s="1" t="s">
        <v>9444</v>
      </c>
      <c r="K2099" s="1" t="s">
        <v>32</v>
      </c>
      <c r="L2099" s="1" t="s">
        <v>33</v>
      </c>
      <c r="M2099" s="1" t="s">
        <v>34</v>
      </c>
      <c r="N2099" s="1" t="s">
        <v>35</v>
      </c>
      <c r="O2099" s="1" t="s">
        <v>298</v>
      </c>
      <c r="P2099" s="1" t="s">
        <v>682</v>
      </c>
      <c r="Q2099" s="1" t="s">
        <v>453</v>
      </c>
      <c r="R2099" s="1" t="s">
        <v>792</v>
      </c>
      <c r="S2099" s="1" t="str">
        <f t="shared" si="65"/>
        <v>ARUHUANCA AROAPAZA, ARTURO</v>
      </c>
      <c r="T2099" s="1" t="s">
        <v>38</v>
      </c>
      <c r="U2099" s="1" t="s">
        <v>39</v>
      </c>
      <c r="V2099" s="1" t="s">
        <v>171</v>
      </c>
      <c r="W2099" s="1" t="s">
        <v>9445</v>
      </c>
      <c r="X2099" s="3">
        <v>26451</v>
      </c>
      <c r="Y2099" s="1" t="s">
        <v>9446</v>
      </c>
      <c r="Z2099" s="3">
        <v>42779</v>
      </c>
      <c r="AA2099" s="3">
        <v>44239</v>
      </c>
      <c r="AB2099" s="1" t="s">
        <v>127</v>
      </c>
      <c r="AC2099" s="1" t="s">
        <v>42</v>
      </c>
      <c r="AD2099" s="1" t="s">
        <v>43</v>
      </c>
    </row>
    <row r="2100" spans="1:30" x14ac:dyDescent="0.2">
      <c r="A2100" s="1" t="str">
        <f t="shared" si="64"/>
        <v>1190114612E2</v>
      </c>
      <c r="B2100" s="1" t="s">
        <v>470</v>
      </c>
      <c r="C2100" s="1" t="s">
        <v>29</v>
      </c>
      <c r="D2100" s="1" t="s">
        <v>30</v>
      </c>
      <c r="E2100" s="1" t="s">
        <v>465</v>
      </c>
      <c r="F2100" s="1" t="s">
        <v>9441</v>
      </c>
      <c r="G2100" s="1" t="s">
        <v>9442</v>
      </c>
      <c r="H2100" s="1" t="s">
        <v>1183</v>
      </c>
      <c r="I2100" s="1" t="s">
        <v>9443</v>
      </c>
      <c r="J2100" s="1" t="s">
        <v>9447</v>
      </c>
      <c r="K2100" s="1" t="s">
        <v>32</v>
      </c>
      <c r="L2100" s="1" t="s">
        <v>32</v>
      </c>
      <c r="M2100" s="1" t="s">
        <v>45</v>
      </c>
      <c r="N2100" s="1" t="s">
        <v>46</v>
      </c>
      <c r="O2100" s="1" t="s">
        <v>9448</v>
      </c>
      <c r="P2100" s="1" t="s">
        <v>114</v>
      </c>
      <c r="Q2100" s="1" t="s">
        <v>73</v>
      </c>
      <c r="R2100" s="1" t="s">
        <v>982</v>
      </c>
      <c r="S2100" s="1" t="str">
        <f t="shared" si="65"/>
        <v>MAMANI CHOQUE, ELVIRA</v>
      </c>
      <c r="T2100" s="1" t="s">
        <v>50</v>
      </c>
      <c r="U2100" s="1" t="s">
        <v>51</v>
      </c>
      <c r="V2100" s="1" t="s">
        <v>52</v>
      </c>
      <c r="W2100" s="1" t="s">
        <v>9449</v>
      </c>
      <c r="X2100" s="3">
        <v>24497</v>
      </c>
      <c r="Y2100" s="1" t="s">
        <v>9450</v>
      </c>
      <c r="AB2100" s="1" t="s">
        <v>41</v>
      </c>
      <c r="AC2100" s="1" t="s">
        <v>42</v>
      </c>
      <c r="AD2100" s="1" t="s">
        <v>43</v>
      </c>
    </row>
    <row r="2101" spans="1:30" x14ac:dyDescent="0.2">
      <c r="A2101" s="1" t="str">
        <f t="shared" si="64"/>
        <v>1190114612E3</v>
      </c>
      <c r="B2101" s="1" t="s">
        <v>470</v>
      </c>
      <c r="C2101" s="1" t="s">
        <v>29</v>
      </c>
      <c r="D2101" s="1" t="s">
        <v>30</v>
      </c>
      <c r="E2101" s="1" t="s">
        <v>465</v>
      </c>
      <c r="F2101" s="1" t="s">
        <v>9441</v>
      </c>
      <c r="G2101" s="1" t="s">
        <v>9442</v>
      </c>
      <c r="H2101" s="1" t="s">
        <v>1183</v>
      </c>
      <c r="I2101" s="1" t="s">
        <v>9443</v>
      </c>
      <c r="J2101" s="1" t="s">
        <v>9451</v>
      </c>
      <c r="K2101" s="1" t="s">
        <v>32</v>
      </c>
      <c r="L2101" s="1" t="s">
        <v>32</v>
      </c>
      <c r="M2101" s="1" t="s">
        <v>45</v>
      </c>
      <c r="N2101" s="1" t="s">
        <v>46</v>
      </c>
      <c r="O2101" s="1" t="s">
        <v>9452</v>
      </c>
      <c r="P2101" s="1" t="s">
        <v>192</v>
      </c>
      <c r="Q2101" s="1" t="s">
        <v>82</v>
      </c>
      <c r="R2101" s="1" t="s">
        <v>9453</v>
      </c>
      <c r="S2101" s="1" t="str">
        <f t="shared" si="65"/>
        <v>CAHUANA QUISPE, NOEMY</v>
      </c>
      <c r="T2101" s="1" t="s">
        <v>69</v>
      </c>
      <c r="U2101" s="1" t="s">
        <v>51</v>
      </c>
      <c r="V2101" s="1" t="s">
        <v>52</v>
      </c>
      <c r="W2101" s="1" t="s">
        <v>9454</v>
      </c>
      <c r="X2101" s="3">
        <v>25413</v>
      </c>
      <c r="Y2101" s="1" t="s">
        <v>9455</v>
      </c>
      <c r="Z2101" s="3">
        <v>42065</v>
      </c>
      <c r="AA2101" s="3">
        <v>42369</v>
      </c>
      <c r="AB2101" s="1" t="s">
        <v>41</v>
      </c>
      <c r="AC2101" s="1" t="s">
        <v>42</v>
      </c>
      <c r="AD2101" s="1" t="s">
        <v>43</v>
      </c>
    </row>
    <row r="2102" spans="1:30" x14ac:dyDescent="0.2">
      <c r="A2102" s="1" t="str">
        <f t="shared" si="64"/>
        <v>1190114612E4</v>
      </c>
      <c r="B2102" s="1" t="s">
        <v>470</v>
      </c>
      <c r="C2102" s="1" t="s">
        <v>29</v>
      </c>
      <c r="D2102" s="1" t="s">
        <v>30</v>
      </c>
      <c r="E2102" s="1" t="s">
        <v>465</v>
      </c>
      <c r="F2102" s="1" t="s">
        <v>9441</v>
      </c>
      <c r="G2102" s="1" t="s">
        <v>9442</v>
      </c>
      <c r="H2102" s="1" t="s">
        <v>1183</v>
      </c>
      <c r="I2102" s="1" t="s">
        <v>9443</v>
      </c>
      <c r="J2102" s="1" t="s">
        <v>9456</v>
      </c>
      <c r="K2102" s="1" t="s">
        <v>32</v>
      </c>
      <c r="L2102" s="1" t="s">
        <v>32</v>
      </c>
      <c r="M2102" s="1" t="s">
        <v>45</v>
      </c>
      <c r="N2102" s="1" t="s">
        <v>46</v>
      </c>
      <c r="O2102" s="1" t="s">
        <v>56</v>
      </c>
      <c r="P2102" s="1" t="s">
        <v>331</v>
      </c>
      <c r="Q2102" s="1" t="s">
        <v>134</v>
      </c>
      <c r="R2102" s="1" t="s">
        <v>106</v>
      </c>
      <c r="S2102" s="1" t="str">
        <f t="shared" si="65"/>
        <v>LLANOS FLORES, ESTEBAN</v>
      </c>
      <c r="T2102" s="1" t="s">
        <v>55</v>
      </c>
      <c r="U2102" s="1" t="s">
        <v>51</v>
      </c>
      <c r="V2102" s="1" t="s">
        <v>52</v>
      </c>
      <c r="W2102" s="1" t="s">
        <v>9457</v>
      </c>
      <c r="X2102" s="3">
        <v>22283</v>
      </c>
      <c r="Y2102" s="1" t="s">
        <v>9458</v>
      </c>
      <c r="AB2102" s="1" t="s">
        <v>41</v>
      </c>
      <c r="AC2102" s="1" t="s">
        <v>42</v>
      </c>
      <c r="AD2102" s="1" t="s">
        <v>43</v>
      </c>
    </row>
    <row r="2103" spans="1:30" x14ac:dyDescent="0.2">
      <c r="A2103" s="1" t="str">
        <f t="shared" si="64"/>
        <v>1190114612E5</v>
      </c>
      <c r="B2103" s="1" t="s">
        <v>470</v>
      </c>
      <c r="C2103" s="1" t="s">
        <v>29</v>
      </c>
      <c r="D2103" s="1" t="s">
        <v>30</v>
      </c>
      <c r="E2103" s="1" t="s">
        <v>465</v>
      </c>
      <c r="F2103" s="1" t="s">
        <v>9441</v>
      </c>
      <c r="G2103" s="1" t="s">
        <v>9442</v>
      </c>
      <c r="H2103" s="1" t="s">
        <v>1183</v>
      </c>
      <c r="I2103" s="1" t="s">
        <v>9443</v>
      </c>
      <c r="J2103" s="1" t="s">
        <v>9459</v>
      </c>
      <c r="K2103" s="1" t="s">
        <v>32</v>
      </c>
      <c r="L2103" s="1" t="s">
        <v>32</v>
      </c>
      <c r="M2103" s="1" t="s">
        <v>45</v>
      </c>
      <c r="N2103" s="1" t="s">
        <v>46</v>
      </c>
      <c r="O2103" s="1" t="s">
        <v>9460</v>
      </c>
      <c r="P2103" s="1" t="s">
        <v>284</v>
      </c>
      <c r="Q2103" s="1" t="s">
        <v>161</v>
      </c>
      <c r="R2103" s="1" t="s">
        <v>1150</v>
      </c>
      <c r="S2103" s="1" t="str">
        <f t="shared" si="65"/>
        <v>LUJANO RAMOS, OSCAR</v>
      </c>
      <c r="T2103" s="1" t="s">
        <v>63</v>
      </c>
      <c r="U2103" s="1" t="s">
        <v>51</v>
      </c>
      <c r="V2103" s="1" t="s">
        <v>52</v>
      </c>
      <c r="W2103" s="1" t="s">
        <v>9461</v>
      </c>
      <c r="X2103" s="3">
        <v>26871</v>
      </c>
      <c r="Y2103" s="1" t="s">
        <v>9462</v>
      </c>
      <c r="AB2103" s="1" t="s">
        <v>41</v>
      </c>
      <c r="AC2103" s="1" t="s">
        <v>42</v>
      </c>
      <c r="AD2103" s="1" t="s">
        <v>43</v>
      </c>
    </row>
    <row r="2104" spans="1:30" x14ac:dyDescent="0.2">
      <c r="A2104" s="1" t="str">
        <f t="shared" si="64"/>
        <v>1190114612E6</v>
      </c>
      <c r="B2104" s="1" t="s">
        <v>470</v>
      </c>
      <c r="C2104" s="1" t="s">
        <v>29</v>
      </c>
      <c r="D2104" s="1" t="s">
        <v>30</v>
      </c>
      <c r="E2104" s="1" t="s">
        <v>465</v>
      </c>
      <c r="F2104" s="1" t="s">
        <v>9441</v>
      </c>
      <c r="G2104" s="1" t="s">
        <v>9442</v>
      </c>
      <c r="H2104" s="1" t="s">
        <v>1183</v>
      </c>
      <c r="I2104" s="1" t="s">
        <v>9443</v>
      </c>
      <c r="J2104" s="1" t="s">
        <v>9463</v>
      </c>
      <c r="K2104" s="1" t="s">
        <v>32</v>
      </c>
      <c r="L2104" s="1" t="s">
        <v>32</v>
      </c>
      <c r="M2104" s="1" t="s">
        <v>45</v>
      </c>
      <c r="N2104" s="1" t="s">
        <v>66</v>
      </c>
      <c r="O2104" s="1" t="s">
        <v>9464</v>
      </c>
      <c r="P2104" s="1" t="s">
        <v>82</v>
      </c>
      <c r="Q2104" s="1" t="s">
        <v>168</v>
      </c>
      <c r="R2104" s="1" t="s">
        <v>655</v>
      </c>
      <c r="S2104" s="1" t="str">
        <f t="shared" si="65"/>
        <v>QUISPE CHURA, WILBER</v>
      </c>
      <c r="T2104" s="1" t="s">
        <v>69</v>
      </c>
      <c r="U2104" s="1" t="s">
        <v>51</v>
      </c>
      <c r="V2104" s="1" t="s">
        <v>52</v>
      </c>
      <c r="W2104" s="1" t="s">
        <v>9465</v>
      </c>
      <c r="X2104" s="3">
        <v>26989</v>
      </c>
      <c r="Y2104" s="1" t="s">
        <v>9466</v>
      </c>
      <c r="Z2104" s="3">
        <v>42795</v>
      </c>
      <c r="AA2104" s="3">
        <v>43100</v>
      </c>
      <c r="AB2104" s="1" t="s">
        <v>41</v>
      </c>
      <c r="AC2104" s="1" t="s">
        <v>71</v>
      </c>
      <c r="AD2104" s="1" t="s">
        <v>43</v>
      </c>
    </row>
    <row r="2105" spans="1:30" x14ac:dyDescent="0.2">
      <c r="A2105" s="1" t="str">
        <f t="shared" si="64"/>
        <v>1190114612E7</v>
      </c>
      <c r="B2105" s="1" t="s">
        <v>470</v>
      </c>
      <c r="C2105" s="1" t="s">
        <v>29</v>
      </c>
      <c r="D2105" s="1" t="s">
        <v>30</v>
      </c>
      <c r="E2105" s="1" t="s">
        <v>465</v>
      </c>
      <c r="F2105" s="1" t="s">
        <v>9441</v>
      </c>
      <c r="G2105" s="1" t="s">
        <v>9442</v>
      </c>
      <c r="H2105" s="1" t="s">
        <v>1183</v>
      </c>
      <c r="I2105" s="1" t="s">
        <v>9443</v>
      </c>
      <c r="J2105" s="1" t="s">
        <v>9467</v>
      </c>
      <c r="K2105" s="1" t="s">
        <v>32</v>
      </c>
      <c r="L2105" s="1" t="s">
        <v>32</v>
      </c>
      <c r="M2105" s="1" t="s">
        <v>45</v>
      </c>
      <c r="N2105" s="1" t="s">
        <v>46</v>
      </c>
      <c r="O2105" s="1" t="s">
        <v>9468</v>
      </c>
      <c r="P2105" s="1" t="s">
        <v>161</v>
      </c>
      <c r="Q2105" s="1" t="s">
        <v>371</v>
      </c>
      <c r="R2105" s="1" t="s">
        <v>4966</v>
      </c>
      <c r="S2105" s="1" t="str">
        <f t="shared" si="65"/>
        <v>RAMOS GUTIERREZ, SATURNINO</v>
      </c>
      <c r="T2105" s="1" t="s">
        <v>69</v>
      </c>
      <c r="U2105" s="1" t="s">
        <v>51</v>
      </c>
      <c r="V2105" s="1" t="s">
        <v>52</v>
      </c>
      <c r="W2105" s="1" t="s">
        <v>9469</v>
      </c>
      <c r="X2105" s="3">
        <v>24787</v>
      </c>
      <c r="Y2105" s="1" t="s">
        <v>9470</v>
      </c>
      <c r="AB2105" s="1" t="s">
        <v>41</v>
      </c>
      <c r="AC2105" s="1" t="s">
        <v>42</v>
      </c>
      <c r="AD2105" s="1" t="s">
        <v>43</v>
      </c>
    </row>
    <row r="2106" spans="1:30" x14ac:dyDescent="0.2">
      <c r="A2106" s="1" t="str">
        <f t="shared" si="64"/>
        <v>1190114612E8</v>
      </c>
      <c r="B2106" s="1" t="s">
        <v>470</v>
      </c>
      <c r="C2106" s="1" t="s">
        <v>29</v>
      </c>
      <c r="D2106" s="1" t="s">
        <v>30</v>
      </c>
      <c r="E2106" s="1" t="s">
        <v>465</v>
      </c>
      <c r="F2106" s="1" t="s">
        <v>9441</v>
      </c>
      <c r="G2106" s="1" t="s">
        <v>9442</v>
      </c>
      <c r="H2106" s="1" t="s">
        <v>1183</v>
      </c>
      <c r="I2106" s="1" t="s">
        <v>9443</v>
      </c>
      <c r="J2106" s="1" t="s">
        <v>9471</v>
      </c>
      <c r="K2106" s="1" t="s">
        <v>32</v>
      </c>
      <c r="L2106" s="1" t="s">
        <v>32</v>
      </c>
      <c r="M2106" s="1" t="s">
        <v>45</v>
      </c>
      <c r="N2106" s="1" t="s">
        <v>46</v>
      </c>
      <c r="O2106" s="1" t="s">
        <v>56</v>
      </c>
      <c r="P2106" s="1" t="s">
        <v>77</v>
      </c>
      <c r="Q2106" s="1" t="s">
        <v>703</v>
      </c>
      <c r="R2106" s="1" t="s">
        <v>9472</v>
      </c>
      <c r="S2106" s="1" t="str">
        <f t="shared" si="65"/>
        <v>PONCE CHECALLA, DEMETRIO VICENTE</v>
      </c>
      <c r="T2106" s="1" t="s">
        <v>50</v>
      </c>
      <c r="U2106" s="1" t="s">
        <v>51</v>
      </c>
      <c r="V2106" s="1" t="s">
        <v>52</v>
      </c>
      <c r="W2106" s="1" t="s">
        <v>9473</v>
      </c>
      <c r="X2106" s="3">
        <v>21743</v>
      </c>
      <c r="Y2106" s="1" t="s">
        <v>9474</v>
      </c>
      <c r="AB2106" s="1" t="s">
        <v>41</v>
      </c>
      <c r="AC2106" s="1" t="s">
        <v>42</v>
      </c>
      <c r="AD2106" s="1" t="s">
        <v>43</v>
      </c>
    </row>
    <row r="2107" spans="1:30" x14ac:dyDescent="0.2">
      <c r="A2107" s="1" t="str">
        <f t="shared" si="64"/>
        <v>1190114612E9</v>
      </c>
      <c r="B2107" s="1" t="s">
        <v>470</v>
      </c>
      <c r="C2107" s="1" t="s">
        <v>29</v>
      </c>
      <c r="D2107" s="1" t="s">
        <v>30</v>
      </c>
      <c r="E2107" s="1" t="s">
        <v>465</v>
      </c>
      <c r="F2107" s="1" t="s">
        <v>9441</v>
      </c>
      <c r="G2107" s="1" t="s">
        <v>9442</v>
      </c>
      <c r="H2107" s="1" t="s">
        <v>1183</v>
      </c>
      <c r="I2107" s="1" t="s">
        <v>9443</v>
      </c>
      <c r="J2107" s="1" t="s">
        <v>9475</v>
      </c>
      <c r="K2107" s="1" t="s">
        <v>32</v>
      </c>
      <c r="L2107" s="1" t="s">
        <v>32</v>
      </c>
      <c r="M2107" s="1" t="s">
        <v>45</v>
      </c>
      <c r="N2107" s="1" t="s">
        <v>46</v>
      </c>
      <c r="O2107" s="1" t="s">
        <v>9476</v>
      </c>
      <c r="P2107" s="1" t="s">
        <v>114</v>
      </c>
      <c r="Q2107" s="1" t="s">
        <v>273</v>
      </c>
      <c r="R2107" s="1" t="s">
        <v>9477</v>
      </c>
      <c r="S2107" s="1" t="str">
        <f t="shared" si="65"/>
        <v>MAMANI MAYTA, EDWIN OCTAVIO</v>
      </c>
      <c r="T2107" s="1" t="s">
        <v>63</v>
      </c>
      <c r="U2107" s="1" t="s">
        <v>51</v>
      </c>
      <c r="V2107" s="1" t="s">
        <v>52</v>
      </c>
      <c r="W2107" s="1" t="s">
        <v>9478</v>
      </c>
      <c r="X2107" s="3">
        <v>26988</v>
      </c>
      <c r="Y2107" s="1" t="s">
        <v>9479</v>
      </c>
      <c r="Z2107" s="3">
        <v>41705</v>
      </c>
      <c r="AA2107" s="3">
        <v>42004</v>
      </c>
      <c r="AB2107" s="1" t="s">
        <v>41</v>
      </c>
      <c r="AC2107" s="1" t="s">
        <v>42</v>
      </c>
      <c r="AD2107" s="1" t="s">
        <v>43</v>
      </c>
    </row>
    <row r="2108" spans="1:30" x14ac:dyDescent="0.2">
      <c r="A2108" s="1" t="str">
        <f t="shared" si="64"/>
        <v>1111214612E4</v>
      </c>
      <c r="B2108" s="1" t="s">
        <v>470</v>
      </c>
      <c r="C2108" s="1" t="s">
        <v>29</v>
      </c>
      <c r="D2108" s="1" t="s">
        <v>30</v>
      </c>
      <c r="E2108" s="1" t="s">
        <v>465</v>
      </c>
      <c r="F2108" s="1" t="s">
        <v>9480</v>
      </c>
      <c r="G2108" s="1" t="s">
        <v>9481</v>
      </c>
      <c r="H2108" s="1" t="s">
        <v>1183</v>
      </c>
      <c r="I2108" s="1" t="s">
        <v>9482</v>
      </c>
      <c r="J2108" s="1" t="s">
        <v>9483</v>
      </c>
      <c r="K2108" s="1" t="s">
        <v>32</v>
      </c>
      <c r="L2108" s="1" t="s">
        <v>33</v>
      </c>
      <c r="M2108" s="1" t="s">
        <v>34</v>
      </c>
      <c r="N2108" s="1" t="s">
        <v>35</v>
      </c>
      <c r="O2108" s="1" t="s">
        <v>9484</v>
      </c>
      <c r="P2108" s="1" t="s">
        <v>331</v>
      </c>
      <c r="Q2108" s="1" t="s">
        <v>457</v>
      </c>
      <c r="R2108" s="1" t="s">
        <v>9485</v>
      </c>
      <c r="S2108" s="1" t="str">
        <f t="shared" si="65"/>
        <v>LLANOS NAYRA, CAMILO</v>
      </c>
      <c r="T2108" s="1" t="s">
        <v>55</v>
      </c>
      <c r="U2108" s="1" t="s">
        <v>39</v>
      </c>
      <c r="V2108" s="1" t="s">
        <v>112</v>
      </c>
      <c r="W2108" s="1" t="s">
        <v>9486</v>
      </c>
      <c r="X2108" s="3">
        <v>25767</v>
      </c>
      <c r="Y2108" s="1" t="s">
        <v>9487</v>
      </c>
      <c r="Z2108" s="3">
        <v>42064</v>
      </c>
      <c r="AA2108" s="3">
        <v>43524</v>
      </c>
      <c r="AB2108" s="1" t="s">
        <v>41</v>
      </c>
      <c r="AC2108" s="1" t="s">
        <v>42</v>
      </c>
      <c r="AD2108" s="1" t="s">
        <v>43</v>
      </c>
    </row>
    <row r="2109" spans="1:30" x14ac:dyDescent="0.2">
      <c r="A2109" s="1" t="str">
        <f t="shared" si="64"/>
        <v>1111214612E2</v>
      </c>
      <c r="B2109" s="1" t="s">
        <v>470</v>
      </c>
      <c r="C2109" s="1" t="s">
        <v>29</v>
      </c>
      <c r="D2109" s="1" t="s">
        <v>30</v>
      </c>
      <c r="E2109" s="1" t="s">
        <v>465</v>
      </c>
      <c r="F2109" s="1" t="s">
        <v>9480</v>
      </c>
      <c r="G2109" s="1" t="s">
        <v>9481</v>
      </c>
      <c r="H2109" s="1" t="s">
        <v>1183</v>
      </c>
      <c r="I2109" s="1" t="s">
        <v>9482</v>
      </c>
      <c r="J2109" s="1" t="s">
        <v>9488</v>
      </c>
      <c r="K2109" s="1" t="s">
        <v>32</v>
      </c>
      <c r="L2109" s="1" t="s">
        <v>32</v>
      </c>
      <c r="M2109" s="1" t="s">
        <v>45</v>
      </c>
      <c r="N2109" s="1" t="s">
        <v>46</v>
      </c>
      <c r="O2109" s="1" t="s">
        <v>9489</v>
      </c>
      <c r="P2109" s="1" t="s">
        <v>163</v>
      </c>
      <c r="Q2109" s="1" t="s">
        <v>1002</v>
      </c>
      <c r="R2109" s="1" t="s">
        <v>1822</v>
      </c>
      <c r="S2109" s="1" t="str">
        <f t="shared" si="65"/>
        <v>MAMANCHURA PAYE, SANTIAGO</v>
      </c>
      <c r="T2109" s="1" t="s">
        <v>55</v>
      </c>
      <c r="U2109" s="1" t="s">
        <v>51</v>
      </c>
      <c r="V2109" s="1" t="s">
        <v>52</v>
      </c>
      <c r="W2109" s="1" t="s">
        <v>9490</v>
      </c>
      <c r="X2109" s="3">
        <v>22477</v>
      </c>
      <c r="Y2109" s="1" t="s">
        <v>9491</v>
      </c>
      <c r="AB2109" s="1" t="s">
        <v>41</v>
      </c>
      <c r="AC2109" s="1" t="s">
        <v>42</v>
      </c>
      <c r="AD2109" s="1" t="s">
        <v>43</v>
      </c>
    </row>
    <row r="2110" spans="1:30" x14ac:dyDescent="0.2">
      <c r="A2110" s="1" t="str">
        <f t="shared" si="64"/>
        <v>1111214612E3</v>
      </c>
      <c r="B2110" s="1" t="s">
        <v>470</v>
      </c>
      <c r="C2110" s="1" t="s">
        <v>29</v>
      </c>
      <c r="D2110" s="1" t="s">
        <v>30</v>
      </c>
      <c r="E2110" s="1" t="s">
        <v>465</v>
      </c>
      <c r="F2110" s="1" t="s">
        <v>9480</v>
      </c>
      <c r="G2110" s="1" t="s">
        <v>9481</v>
      </c>
      <c r="H2110" s="1" t="s">
        <v>1183</v>
      </c>
      <c r="I2110" s="1" t="s">
        <v>9482</v>
      </c>
      <c r="J2110" s="1" t="s">
        <v>9492</v>
      </c>
      <c r="K2110" s="1" t="s">
        <v>32</v>
      </c>
      <c r="L2110" s="1" t="s">
        <v>32</v>
      </c>
      <c r="M2110" s="1" t="s">
        <v>45</v>
      </c>
      <c r="N2110" s="1" t="s">
        <v>66</v>
      </c>
      <c r="O2110" s="1" t="s">
        <v>9493</v>
      </c>
      <c r="P2110" s="1" t="s">
        <v>415</v>
      </c>
      <c r="Q2110" s="1" t="s">
        <v>1035</v>
      </c>
      <c r="R2110" s="1" t="s">
        <v>970</v>
      </c>
      <c r="S2110" s="1" t="str">
        <f t="shared" si="65"/>
        <v>HUMPIRI ARCATA, JAIME</v>
      </c>
      <c r="T2110" s="1" t="s">
        <v>69</v>
      </c>
      <c r="U2110" s="1" t="s">
        <v>51</v>
      </c>
      <c r="V2110" s="1" t="s">
        <v>52</v>
      </c>
      <c r="W2110" s="1" t="s">
        <v>9494</v>
      </c>
      <c r="X2110" s="3">
        <v>31114</v>
      </c>
      <c r="Y2110" s="1" t="s">
        <v>9495</v>
      </c>
      <c r="Z2110" s="3">
        <v>42795</v>
      </c>
      <c r="AA2110" s="3">
        <v>43100</v>
      </c>
      <c r="AB2110" s="1" t="s">
        <v>41</v>
      </c>
      <c r="AC2110" s="1" t="s">
        <v>71</v>
      </c>
      <c r="AD2110" s="1" t="s">
        <v>43</v>
      </c>
    </row>
    <row r="2111" spans="1:30" x14ac:dyDescent="0.2">
      <c r="A2111" s="1" t="str">
        <f t="shared" si="64"/>
        <v>1111214612E5</v>
      </c>
      <c r="B2111" s="1" t="s">
        <v>470</v>
      </c>
      <c r="C2111" s="1" t="s">
        <v>29</v>
      </c>
      <c r="D2111" s="1" t="s">
        <v>30</v>
      </c>
      <c r="E2111" s="1" t="s">
        <v>465</v>
      </c>
      <c r="F2111" s="1" t="s">
        <v>9480</v>
      </c>
      <c r="G2111" s="1" t="s">
        <v>9481</v>
      </c>
      <c r="H2111" s="1" t="s">
        <v>1183</v>
      </c>
      <c r="I2111" s="1" t="s">
        <v>9482</v>
      </c>
      <c r="J2111" s="1" t="s">
        <v>9496</v>
      </c>
      <c r="K2111" s="1" t="s">
        <v>32</v>
      </c>
      <c r="L2111" s="1" t="s">
        <v>32</v>
      </c>
      <c r="M2111" s="1" t="s">
        <v>45</v>
      </c>
      <c r="N2111" s="1" t="s">
        <v>46</v>
      </c>
      <c r="O2111" s="1" t="s">
        <v>56</v>
      </c>
      <c r="P2111" s="1" t="s">
        <v>82</v>
      </c>
      <c r="Q2111" s="1" t="s">
        <v>82</v>
      </c>
      <c r="R2111" s="1" t="s">
        <v>1140</v>
      </c>
      <c r="S2111" s="1" t="str">
        <f t="shared" si="65"/>
        <v>QUISPE QUISPE, PERCY</v>
      </c>
      <c r="T2111" s="1" t="s">
        <v>63</v>
      </c>
      <c r="U2111" s="1" t="s">
        <v>51</v>
      </c>
      <c r="V2111" s="1" t="s">
        <v>52</v>
      </c>
      <c r="W2111" s="1" t="s">
        <v>9497</v>
      </c>
      <c r="X2111" s="3">
        <v>26170</v>
      </c>
      <c r="Y2111" s="1" t="s">
        <v>9498</v>
      </c>
      <c r="AB2111" s="1" t="s">
        <v>41</v>
      </c>
      <c r="AC2111" s="1" t="s">
        <v>42</v>
      </c>
      <c r="AD2111" s="1" t="s">
        <v>43</v>
      </c>
    </row>
    <row r="2112" spans="1:30" x14ac:dyDescent="0.2">
      <c r="A2112" s="1" t="str">
        <f t="shared" si="64"/>
        <v>1111214612E6</v>
      </c>
      <c r="B2112" s="1" t="s">
        <v>470</v>
      </c>
      <c r="C2112" s="1" t="s">
        <v>29</v>
      </c>
      <c r="D2112" s="1" t="s">
        <v>30</v>
      </c>
      <c r="E2112" s="1" t="s">
        <v>465</v>
      </c>
      <c r="F2112" s="1" t="s">
        <v>9480</v>
      </c>
      <c r="G2112" s="1" t="s">
        <v>9481</v>
      </c>
      <c r="H2112" s="1" t="s">
        <v>1183</v>
      </c>
      <c r="I2112" s="1" t="s">
        <v>9482</v>
      </c>
      <c r="J2112" s="1" t="s">
        <v>9499</v>
      </c>
      <c r="K2112" s="1" t="s">
        <v>32</v>
      </c>
      <c r="L2112" s="1" t="s">
        <v>32</v>
      </c>
      <c r="M2112" s="1" t="s">
        <v>45</v>
      </c>
      <c r="N2112" s="1" t="s">
        <v>66</v>
      </c>
      <c r="O2112" s="1" t="s">
        <v>9500</v>
      </c>
      <c r="P2112" s="1" t="s">
        <v>167</v>
      </c>
      <c r="Q2112" s="1" t="s">
        <v>159</v>
      </c>
      <c r="R2112" s="1" t="s">
        <v>9501</v>
      </c>
      <c r="S2112" s="1" t="str">
        <f t="shared" si="65"/>
        <v>GOMEZ LAURA, HUMBERTO EINSTEIN</v>
      </c>
      <c r="T2112" s="1" t="s">
        <v>69</v>
      </c>
      <c r="U2112" s="1" t="s">
        <v>51</v>
      </c>
      <c r="V2112" s="1" t="s">
        <v>171</v>
      </c>
      <c r="W2112" s="1" t="s">
        <v>9502</v>
      </c>
      <c r="X2112" s="3">
        <v>32495</v>
      </c>
      <c r="Y2112" s="1" t="s">
        <v>9503</v>
      </c>
      <c r="Z2112" s="3">
        <v>42795</v>
      </c>
      <c r="AA2112" s="3">
        <v>43100</v>
      </c>
      <c r="AB2112" s="1" t="s">
        <v>41</v>
      </c>
      <c r="AC2112" s="1" t="s">
        <v>42</v>
      </c>
      <c r="AD2112" s="1" t="s">
        <v>43</v>
      </c>
    </row>
    <row r="2113" spans="1:30" x14ac:dyDescent="0.2">
      <c r="A2113" s="1" t="str">
        <f t="shared" si="64"/>
        <v>1111214612E7</v>
      </c>
      <c r="B2113" s="1" t="s">
        <v>470</v>
      </c>
      <c r="C2113" s="1" t="s">
        <v>29</v>
      </c>
      <c r="D2113" s="1" t="s">
        <v>30</v>
      </c>
      <c r="E2113" s="1" t="s">
        <v>465</v>
      </c>
      <c r="F2113" s="1" t="s">
        <v>9480</v>
      </c>
      <c r="G2113" s="1" t="s">
        <v>9481</v>
      </c>
      <c r="H2113" s="1" t="s">
        <v>1183</v>
      </c>
      <c r="I2113" s="1" t="s">
        <v>9482</v>
      </c>
      <c r="J2113" s="1" t="s">
        <v>9504</v>
      </c>
      <c r="K2113" s="1" t="s">
        <v>32</v>
      </c>
      <c r="L2113" s="1" t="s">
        <v>32</v>
      </c>
      <c r="M2113" s="1" t="s">
        <v>45</v>
      </c>
      <c r="N2113" s="1" t="s">
        <v>46</v>
      </c>
      <c r="O2113" s="1" t="s">
        <v>9505</v>
      </c>
      <c r="P2113" s="1" t="s">
        <v>2515</v>
      </c>
      <c r="Q2113" s="1" t="s">
        <v>134</v>
      </c>
      <c r="R2113" s="1" t="s">
        <v>574</v>
      </c>
      <c r="S2113" s="1" t="str">
        <f t="shared" si="65"/>
        <v>ARAZOLA FLORES, JORGE</v>
      </c>
      <c r="T2113" s="1" t="s">
        <v>69</v>
      </c>
      <c r="U2113" s="1" t="s">
        <v>51</v>
      </c>
      <c r="V2113" s="1" t="s">
        <v>52</v>
      </c>
      <c r="W2113" s="1" t="s">
        <v>9506</v>
      </c>
      <c r="X2113" s="3">
        <v>24217</v>
      </c>
      <c r="Y2113" s="1" t="s">
        <v>9507</v>
      </c>
      <c r="AB2113" s="1" t="s">
        <v>41</v>
      </c>
      <c r="AC2113" s="1" t="s">
        <v>42</v>
      </c>
      <c r="AD2113" s="1" t="s">
        <v>43</v>
      </c>
    </row>
    <row r="2114" spans="1:30" x14ac:dyDescent="0.2">
      <c r="A2114" s="1" t="str">
        <f t="shared" si="64"/>
        <v>1111214622E1</v>
      </c>
      <c r="B2114" s="1" t="s">
        <v>470</v>
      </c>
      <c r="C2114" s="1" t="s">
        <v>29</v>
      </c>
      <c r="D2114" s="1" t="s">
        <v>30</v>
      </c>
      <c r="E2114" s="1" t="s">
        <v>465</v>
      </c>
      <c r="F2114" s="1" t="s">
        <v>9480</v>
      </c>
      <c r="G2114" s="1" t="s">
        <v>9481</v>
      </c>
      <c r="H2114" s="1" t="s">
        <v>1183</v>
      </c>
      <c r="I2114" s="1" t="s">
        <v>9482</v>
      </c>
      <c r="J2114" s="1" t="s">
        <v>9508</v>
      </c>
      <c r="K2114" s="1" t="s">
        <v>32</v>
      </c>
      <c r="L2114" s="1" t="s">
        <v>32</v>
      </c>
      <c r="M2114" s="1" t="s">
        <v>45</v>
      </c>
      <c r="N2114" s="1" t="s">
        <v>46</v>
      </c>
      <c r="O2114" s="1" t="s">
        <v>9509</v>
      </c>
      <c r="P2114" s="1" t="s">
        <v>168</v>
      </c>
      <c r="Q2114" s="1" t="s">
        <v>203</v>
      </c>
      <c r="R2114" s="1" t="s">
        <v>9510</v>
      </c>
      <c r="S2114" s="1" t="str">
        <f t="shared" si="65"/>
        <v>CHURA APAZA, GLADIS ESPERANZA</v>
      </c>
      <c r="T2114" s="1" t="s">
        <v>69</v>
      </c>
      <c r="U2114" s="1" t="s">
        <v>51</v>
      </c>
      <c r="V2114" s="1" t="s">
        <v>52</v>
      </c>
      <c r="W2114" s="1" t="s">
        <v>9511</v>
      </c>
      <c r="X2114" s="3">
        <v>24456</v>
      </c>
      <c r="Y2114" s="1" t="s">
        <v>9512</v>
      </c>
      <c r="AB2114" s="1" t="s">
        <v>41</v>
      </c>
      <c r="AC2114" s="1" t="s">
        <v>42</v>
      </c>
      <c r="AD2114" s="1" t="s">
        <v>43</v>
      </c>
    </row>
    <row r="2115" spans="1:30" x14ac:dyDescent="0.2">
      <c r="A2115" s="1" t="str">
        <f t="shared" si="64"/>
        <v>1111214622E2</v>
      </c>
      <c r="B2115" s="1" t="s">
        <v>470</v>
      </c>
      <c r="C2115" s="1" t="s">
        <v>29</v>
      </c>
      <c r="D2115" s="1" t="s">
        <v>30</v>
      </c>
      <c r="E2115" s="1" t="s">
        <v>465</v>
      </c>
      <c r="F2115" s="1" t="s">
        <v>9480</v>
      </c>
      <c r="G2115" s="1" t="s">
        <v>9481</v>
      </c>
      <c r="H2115" s="1" t="s">
        <v>1183</v>
      </c>
      <c r="I2115" s="1" t="s">
        <v>9482</v>
      </c>
      <c r="J2115" s="1" t="s">
        <v>9513</v>
      </c>
      <c r="K2115" s="1" t="s">
        <v>32</v>
      </c>
      <c r="L2115" s="1" t="s">
        <v>32</v>
      </c>
      <c r="M2115" s="1" t="s">
        <v>45</v>
      </c>
      <c r="N2115" s="1" t="s">
        <v>46</v>
      </c>
      <c r="O2115" s="1" t="s">
        <v>122</v>
      </c>
      <c r="P2115" s="1" t="s">
        <v>82</v>
      </c>
      <c r="Q2115" s="1" t="s">
        <v>414</v>
      </c>
      <c r="R2115" s="1" t="s">
        <v>49</v>
      </c>
      <c r="S2115" s="1" t="str">
        <f t="shared" si="65"/>
        <v>QUISPE ANCCO, MAGDA</v>
      </c>
      <c r="T2115" s="1" t="s">
        <v>50</v>
      </c>
      <c r="U2115" s="1" t="s">
        <v>51</v>
      </c>
      <c r="V2115" s="1" t="s">
        <v>52</v>
      </c>
      <c r="W2115" s="1" t="s">
        <v>9514</v>
      </c>
      <c r="X2115" s="3">
        <v>26896</v>
      </c>
      <c r="Y2115" s="1" t="s">
        <v>9515</v>
      </c>
      <c r="AB2115" s="1" t="s">
        <v>41</v>
      </c>
      <c r="AC2115" s="1" t="s">
        <v>42</v>
      </c>
      <c r="AD2115" s="1" t="s">
        <v>43</v>
      </c>
    </row>
    <row r="2116" spans="1:30" x14ac:dyDescent="0.2">
      <c r="A2116" s="1" t="str">
        <f t="shared" ref="A2116:A2179" si="66">J2116</f>
        <v>1111214612E0</v>
      </c>
      <c r="B2116" s="1" t="s">
        <v>470</v>
      </c>
      <c r="C2116" s="1" t="s">
        <v>29</v>
      </c>
      <c r="D2116" s="1" t="s">
        <v>30</v>
      </c>
      <c r="E2116" s="1" t="s">
        <v>465</v>
      </c>
      <c r="F2116" s="1" t="s">
        <v>9480</v>
      </c>
      <c r="G2116" s="1" t="s">
        <v>9481</v>
      </c>
      <c r="H2116" s="1" t="s">
        <v>1183</v>
      </c>
      <c r="I2116" s="1" t="s">
        <v>9482</v>
      </c>
      <c r="J2116" s="1" t="s">
        <v>9516</v>
      </c>
      <c r="K2116" s="1" t="s">
        <v>97</v>
      </c>
      <c r="L2116" s="1" t="s">
        <v>98</v>
      </c>
      <c r="M2116" s="1" t="s">
        <v>103</v>
      </c>
      <c r="N2116" s="1" t="s">
        <v>66</v>
      </c>
      <c r="O2116" s="1" t="s">
        <v>9517</v>
      </c>
      <c r="P2116" s="1" t="s">
        <v>134</v>
      </c>
      <c r="Q2116" s="1" t="s">
        <v>58</v>
      </c>
      <c r="R2116" s="1" t="s">
        <v>9518</v>
      </c>
      <c r="S2116" s="1" t="str">
        <f t="shared" ref="S2116:S2179" si="67">CONCATENATE(P2116," ",Q2116,", ",R2116)</f>
        <v>FLORES ARPASI, SAUL</v>
      </c>
      <c r="T2116" s="1" t="s">
        <v>109</v>
      </c>
      <c r="U2116" s="1" t="s">
        <v>39</v>
      </c>
      <c r="V2116" s="1" t="s">
        <v>52</v>
      </c>
      <c r="W2116" s="1" t="s">
        <v>9519</v>
      </c>
      <c r="X2116" s="3">
        <v>26921</v>
      </c>
      <c r="Y2116" s="1" t="s">
        <v>9520</v>
      </c>
      <c r="Z2116" s="3">
        <v>42736</v>
      </c>
      <c r="AA2116" s="3">
        <v>43069</v>
      </c>
      <c r="AB2116" s="1" t="s">
        <v>324</v>
      </c>
      <c r="AC2116" s="1" t="s">
        <v>102</v>
      </c>
      <c r="AD2116" s="1" t="s">
        <v>43</v>
      </c>
    </row>
    <row r="2117" spans="1:30" x14ac:dyDescent="0.2">
      <c r="A2117" s="1" t="str">
        <f t="shared" si="66"/>
        <v>1111214612E0</v>
      </c>
      <c r="B2117" s="1" t="s">
        <v>470</v>
      </c>
      <c r="C2117" s="1" t="s">
        <v>29</v>
      </c>
      <c r="D2117" s="1" t="s">
        <v>30</v>
      </c>
      <c r="E2117" s="1" t="s">
        <v>465</v>
      </c>
      <c r="F2117" s="1" t="s">
        <v>9480</v>
      </c>
      <c r="G2117" s="1" t="s">
        <v>9481</v>
      </c>
      <c r="H2117" s="1" t="s">
        <v>1183</v>
      </c>
      <c r="I2117" s="1" t="s">
        <v>9482</v>
      </c>
      <c r="J2117" s="1" t="s">
        <v>9516</v>
      </c>
      <c r="K2117" s="1" t="s">
        <v>97</v>
      </c>
      <c r="L2117" s="1" t="s">
        <v>98</v>
      </c>
      <c r="M2117" s="1" t="s">
        <v>103</v>
      </c>
      <c r="N2117" s="1" t="s">
        <v>46</v>
      </c>
      <c r="O2117" s="1" t="s">
        <v>9521</v>
      </c>
      <c r="P2117" s="1" t="s">
        <v>344</v>
      </c>
      <c r="Q2117" s="1" t="s">
        <v>761</v>
      </c>
      <c r="R2117" s="1" t="s">
        <v>9522</v>
      </c>
      <c r="S2117" s="1" t="str">
        <f t="shared" si="67"/>
        <v>PEÑA MARTINEZ, CESAR RUBEN</v>
      </c>
      <c r="T2117" s="1" t="s">
        <v>109</v>
      </c>
      <c r="U2117" s="1" t="s">
        <v>39</v>
      </c>
      <c r="V2117" s="1" t="s">
        <v>6005</v>
      </c>
      <c r="W2117" s="1" t="s">
        <v>9523</v>
      </c>
      <c r="X2117" s="3">
        <v>26992</v>
      </c>
      <c r="Y2117" s="1" t="s">
        <v>9524</v>
      </c>
      <c r="Z2117" s="3">
        <v>42675</v>
      </c>
      <c r="AA2117" s="3">
        <v>43069</v>
      </c>
      <c r="AB2117" s="1" t="s">
        <v>41</v>
      </c>
      <c r="AC2117" s="1" t="s">
        <v>102</v>
      </c>
      <c r="AD2117" s="1" t="s">
        <v>43</v>
      </c>
    </row>
    <row r="2118" spans="1:30" x14ac:dyDescent="0.2">
      <c r="A2118" s="1" t="str">
        <f t="shared" si="66"/>
        <v>1117114712E9</v>
      </c>
      <c r="B2118" s="1" t="s">
        <v>476</v>
      </c>
      <c r="C2118" s="1" t="s">
        <v>29</v>
      </c>
      <c r="D2118" s="1" t="s">
        <v>30</v>
      </c>
      <c r="E2118" s="1" t="s">
        <v>401</v>
      </c>
      <c r="F2118" s="1" t="s">
        <v>9525</v>
      </c>
      <c r="G2118" s="1" t="s">
        <v>9526</v>
      </c>
      <c r="H2118" s="1" t="s">
        <v>1183</v>
      </c>
      <c r="I2118" s="1" t="s">
        <v>9527</v>
      </c>
      <c r="J2118" s="1" t="s">
        <v>9528</v>
      </c>
      <c r="K2118" s="1" t="s">
        <v>32</v>
      </c>
      <c r="L2118" s="1" t="s">
        <v>33</v>
      </c>
      <c r="M2118" s="1" t="s">
        <v>34</v>
      </c>
      <c r="N2118" s="1" t="s">
        <v>35</v>
      </c>
      <c r="O2118" s="1" t="s">
        <v>9529</v>
      </c>
      <c r="P2118" s="1" t="s">
        <v>151</v>
      </c>
      <c r="Q2118" s="1" t="s">
        <v>9530</v>
      </c>
      <c r="R2118" s="1" t="s">
        <v>9531</v>
      </c>
      <c r="S2118" s="1" t="str">
        <f t="shared" si="67"/>
        <v>DUEÑAS MANCHA, TONY UBALDO</v>
      </c>
      <c r="T2118" s="1" t="s">
        <v>63</v>
      </c>
      <c r="U2118" s="1" t="s">
        <v>39</v>
      </c>
      <c r="V2118" s="1" t="s">
        <v>40</v>
      </c>
      <c r="W2118" s="1" t="s">
        <v>9532</v>
      </c>
      <c r="X2118" s="3">
        <v>23515</v>
      </c>
      <c r="Y2118" s="1" t="s">
        <v>9533</v>
      </c>
      <c r="Z2118" s="3">
        <v>41913</v>
      </c>
      <c r="AA2118" s="3">
        <v>43373</v>
      </c>
      <c r="AB2118" s="1" t="s">
        <v>41</v>
      </c>
      <c r="AC2118" s="1" t="s">
        <v>42</v>
      </c>
      <c r="AD2118" s="1" t="s">
        <v>43</v>
      </c>
    </row>
    <row r="2119" spans="1:30" x14ac:dyDescent="0.2">
      <c r="A2119" s="1" t="str">
        <f t="shared" si="66"/>
        <v>1117114712E0</v>
      </c>
      <c r="B2119" s="1" t="s">
        <v>476</v>
      </c>
      <c r="C2119" s="1" t="s">
        <v>29</v>
      </c>
      <c r="D2119" s="1" t="s">
        <v>30</v>
      </c>
      <c r="E2119" s="1" t="s">
        <v>401</v>
      </c>
      <c r="F2119" s="1" t="s">
        <v>9525</v>
      </c>
      <c r="G2119" s="1" t="s">
        <v>9526</v>
      </c>
      <c r="H2119" s="1" t="s">
        <v>1183</v>
      </c>
      <c r="I2119" s="1" t="s">
        <v>9527</v>
      </c>
      <c r="J2119" s="1" t="s">
        <v>9534</v>
      </c>
      <c r="K2119" s="1" t="s">
        <v>32</v>
      </c>
      <c r="L2119" s="1" t="s">
        <v>32</v>
      </c>
      <c r="M2119" s="1" t="s">
        <v>45</v>
      </c>
      <c r="N2119" s="1" t="s">
        <v>46</v>
      </c>
      <c r="O2119" s="1" t="s">
        <v>56</v>
      </c>
      <c r="P2119" s="1" t="s">
        <v>506</v>
      </c>
      <c r="Q2119" s="1" t="s">
        <v>382</v>
      </c>
      <c r="R2119" s="1" t="s">
        <v>481</v>
      </c>
      <c r="S2119" s="1" t="str">
        <f t="shared" si="67"/>
        <v>DURAN FERNANDEZ, AMALIA</v>
      </c>
      <c r="T2119" s="1" t="s">
        <v>50</v>
      </c>
      <c r="U2119" s="1" t="s">
        <v>51</v>
      </c>
      <c r="V2119" s="1" t="s">
        <v>52</v>
      </c>
      <c r="W2119" s="1" t="s">
        <v>9535</v>
      </c>
      <c r="X2119" s="3">
        <v>21190</v>
      </c>
      <c r="Y2119" s="1" t="s">
        <v>9536</v>
      </c>
      <c r="AB2119" s="1" t="s">
        <v>41</v>
      </c>
      <c r="AC2119" s="1" t="s">
        <v>42</v>
      </c>
      <c r="AD2119" s="1" t="s">
        <v>43</v>
      </c>
    </row>
    <row r="2120" spans="1:30" x14ac:dyDescent="0.2">
      <c r="A2120" s="1" t="str">
        <f t="shared" si="66"/>
        <v>1117114712E2</v>
      </c>
      <c r="B2120" s="1" t="s">
        <v>476</v>
      </c>
      <c r="C2120" s="1" t="s">
        <v>29</v>
      </c>
      <c r="D2120" s="1" t="s">
        <v>30</v>
      </c>
      <c r="E2120" s="1" t="s">
        <v>401</v>
      </c>
      <c r="F2120" s="1" t="s">
        <v>9525</v>
      </c>
      <c r="G2120" s="1" t="s">
        <v>9526</v>
      </c>
      <c r="H2120" s="1" t="s">
        <v>1183</v>
      </c>
      <c r="I2120" s="1" t="s">
        <v>9527</v>
      </c>
      <c r="J2120" s="1" t="s">
        <v>9537</v>
      </c>
      <c r="K2120" s="1" t="s">
        <v>32</v>
      </c>
      <c r="L2120" s="1" t="s">
        <v>32</v>
      </c>
      <c r="M2120" s="1" t="s">
        <v>45</v>
      </c>
      <c r="N2120" s="1" t="s">
        <v>46</v>
      </c>
      <c r="O2120" s="1" t="s">
        <v>56</v>
      </c>
      <c r="P2120" s="1" t="s">
        <v>203</v>
      </c>
      <c r="Q2120" s="1" t="s">
        <v>9538</v>
      </c>
      <c r="R2120" s="1" t="s">
        <v>9539</v>
      </c>
      <c r="S2120" s="1" t="str">
        <f t="shared" si="67"/>
        <v>APAZA CHURICO, MARIO VICENTE</v>
      </c>
      <c r="T2120" s="1" t="s">
        <v>55</v>
      </c>
      <c r="U2120" s="1" t="s">
        <v>51</v>
      </c>
      <c r="V2120" s="1" t="s">
        <v>52</v>
      </c>
      <c r="W2120" s="1" t="s">
        <v>9540</v>
      </c>
      <c r="X2120" s="3">
        <v>23942</v>
      </c>
      <c r="Y2120" s="1" t="s">
        <v>9541</v>
      </c>
      <c r="AB2120" s="1" t="s">
        <v>41</v>
      </c>
      <c r="AC2120" s="1" t="s">
        <v>42</v>
      </c>
      <c r="AD2120" s="1" t="s">
        <v>43</v>
      </c>
    </row>
    <row r="2121" spans="1:30" x14ac:dyDescent="0.2">
      <c r="A2121" s="1" t="str">
        <f t="shared" si="66"/>
        <v>1117114712E3</v>
      </c>
      <c r="B2121" s="1" t="s">
        <v>476</v>
      </c>
      <c r="C2121" s="1" t="s">
        <v>29</v>
      </c>
      <c r="D2121" s="1" t="s">
        <v>30</v>
      </c>
      <c r="E2121" s="1" t="s">
        <v>401</v>
      </c>
      <c r="F2121" s="1" t="s">
        <v>9525</v>
      </c>
      <c r="G2121" s="1" t="s">
        <v>9526</v>
      </c>
      <c r="H2121" s="1" t="s">
        <v>1183</v>
      </c>
      <c r="I2121" s="1" t="s">
        <v>9527</v>
      </c>
      <c r="J2121" s="1" t="s">
        <v>9542</v>
      </c>
      <c r="K2121" s="1" t="s">
        <v>32</v>
      </c>
      <c r="L2121" s="1" t="s">
        <v>32</v>
      </c>
      <c r="M2121" s="1" t="s">
        <v>45</v>
      </c>
      <c r="N2121" s="1" t="s">
        <v>46</v>
      </c>
      <c r="O2121" s="1" t="s">
        <v>56</v>
      </c>
      <c r="P2121" s="1" t="s">
        <v>520</v>
      </c>
      <c r="Q2121" s="1" t="s">
        <v>721</v>
      </c>
      <c r="R2121" s="1" t="s">
        <v>441</v>
      </c>
      <c r="S2121" s="1" t="str">
        <f t="shared" si="67"/>
        <v>CAHUI OHA, FELIX</v>
      </c>
      <c r="T2121" s="1" t="s">
        <v>55</v>
      </c>
      <c r="U2121" s="1" t="s">
        <v>51</v>
      </c>
      <c r="V2121" s="1" t="s">
        <v>52</v>
      </c>
      <c r="W2121" s="1" t="s">
        <v>9543</v>
      </c>
      <c r="X2121" s="3">
        <v>23917</v>
      </c>
      <c r="Y2121" s="1" t="s">
        <v>9544</v>
      </c>
      <c r="AB2121" s="1" t="s">
        <v>41</v>
      </c>
      <c r="AC2121" s="1" t="s">
        <v>42</v>
      </c>
      <c r="AD2121" s="1" t="s">
        <v>43</v>
      </c>
    </row>
    <row r="2122" spans="1:30" x14ac:dyDescent="0.2">
      <c r="A2122" s="1" t="str">
        <f t="shared" si="66"/>
        <v>1117114712E6</v>
      </c>
      <c r="B2122" s="1" t="s">
        <v>476</v>
      </c>
      <c r="C2122" s="1" t="s">
        <v>29</v>
      </c>
      <c r="D2122" s="1" t="s">
        <v>30</v>
      </c>
      <c r="E2122" s="1" t="s">
        <v>401</v>
      </c>
      <c r="F2122" s="1" t="s">
        <v>9525</v>
      </c>
      <c r="G2122" s="1" t="s">
        <v>9526</v>
      </c>
      <c r="H2122" s="1" t="s">
        <v>1183</v>
      </c>
      <c r="I2122" s="1" t="s">
        <v>9527</v>
      </c>
      <c r="J2122" s="1" t="s">
        <v>9545</v>
      </c>
      <c r="K2122" s="1" t="s">
        <v>32</v>
      </c>
      <c r="L2122" s="1" t="s">
        <v>32</v>
      </c>
      <c r="M2122" s="1" t="s">
        <v>45</v>
      </c>
      <c r="N2122" s="1" t="s">
        <v>46</v>
      </c>
      <c r="O2122" s="1" t="s">
        <v>56</v>
      </c>
      <c r="P2122" s="1" t="s">
        <v>9546</v>
      </c>
      <c r="Q2122" s="1" t="s">
        <v>351</v>
      </c>
      <c r="R2122" s="1" t="s">
        <v>9547</v>
      </c>
      <c r="S2122" s="1" t="str">
        <f t="shared" si="67"/>
        <v>CHALLO MERMA, LUIS ALBINO</v>
      </c>
      <c r="T2122" s="1" t="s">
        <v>63</v>
      </c>
      <c r="U2122" s="1" t="s">
        <v>51</v>
      </c>
      <c r="V2122" s="1" t="s">
        <v>52</v>
      </c>
      <c r="W2122" s="1" t="s">
        <v>9548</v>
      </c>
      <c r="X2122" s="3">
        <v>24454</v>
      </c>
      <c r="Y2122" s="1" t="s">
        <v>9549</v>
      </c>
      <c r="AB2122" s="1" t="s">
        <v>41</v>
      </c>
      <c r="AC2122" s="1" t="s">
        <v>42</v>
      </c>
      <c r="AD2122" s="1" t="s">
        <v>43</v>
      </c>
    </row>
    <row r="2123" spans="1:30" x14ac:dyDescent="0.2">
      <c r="A2123" s="1" t="str">
        <f t="shared" si="66"/>
        <v>1117114712E7</v>
      </c>
      <c r="B2123" s="1" t="s">
        <v>476</v>
      </c>
      <c r="C2123" s="1" t="s">
        <v>29</v>
      </c>
      <c r="D2123" s="1" t="s">
        <v>30</v>
      </c>
      <c r="E2123" s="1" t="s">
        <v>401</v>
      </c>
      <c r="F2123" s="1" t="s">
        <v>9525</v>
      </c>
      <c r="G2123" s="1" t="s">
        <v>9526</v>
      </c>
      <c r="H2123" s="1" t="s">
        <v>1183</v>
      </c>
      <c r="I2123" s="1" t="s">
        <v>9527</v>
      </c>
      <c r="J2123" s="1" t="s">
        <v>9550</v>
      </c>
      <c r="K2123" s="1" t="s">
        <v>32</v>
      </c>
      <c r="L2123" s="1" t="s">
        <v>32</v>
      </c>
      <c r="M2123" s="1" t="s">
        <v>45</v>
      </c>
      <c r="N2123" s="1" t="s">
        <v>46</v>
      </c>
      <c r="O2123" s="1" t="s">
        <v>56</v>
      </c>
      <c r="P2123" s="1" t="s">
        <v>9551</v>
      </c>
      <c r="Q2123" s="1" t="s">
        <v>83</v>
      </c>
      <c r="R2123" s="1" t="s">
        <v>690</v>
      </c>
      <c r="S2123" s="1" t="str">
        <f t="shared" si="67"/>
        <v>CONDEMAITA CONDORI, TEOFILO</v>
      </c>
      <c r="T2123" s="1" t="s">
        <v>69</v>
      </c>
      <c r="U2123" s="1" t="s">
        <v>51</v>
      </c>
      <c r="V2123" s="1" t="s">
        <v>52</v>
      </c>
      <c r="W2123" s="1" t="s">
        <v>9552</v>
      </c>
      <c r="X2123" s="3">
        <v>23816</v>
      </c>
      <c r="Y2123" s="1" t="s">
        <v>9553</v>
      </c>
      <c r="AB2123" s="1" t="s">
        <v>41</v>
      </c>
      <c r="AC2123" s="1" t="s">
        <v>42</v>
      </c>
      <c r="AD2123" s="1" t="s">
        <v>43</v>
      </c>
    </row>
    <row r="2124" spans="1:30" x14ac:dyDescent="0.2">
      <c r="A2124" s="1" t="str">
        <f t="shared" si="66"/>
        <v>1117114712E8</v>
      </c>
      <c r="B2124" s="1" t="s">
        <v>476</v>
      </c>
      <c r="C2124" s="1" t="s">
        <v>29</v>
      </c>
      <c r="D2124" s="1" t="s">
        <v>30</v>
      </c>
      <c r="E2124" s="1" t="s">
        <v>401</v>
      </c>
      <c r="F2124" s="1" t="s">
        <v>9525</v>
      </c>
      <c r="G2124" s="1" t="s">
        <v>9526</v>
      </c>
      <c r="H2124" s="1" t="s">
        <v>1183</v>
      </c>
      <c r="I2124" s="1" t="s">
        <v>9527</v>
      </c>
      <c r="J2124" s="1" t="s">
        <v>9554</v>
      </c>
      <c r="K2124" s="1" t="s">
        <v>32</v>
      </c>
      <c r="L2124" s="1" t="s">
        <v>32</v>
      </c>
      <c r="M2124" s="1" t="s">
        <v>45</v>
      </c>
      <c r="N2124" s="1" t="s">
        <v>46</v>
      </c>
      <c r="O2124" s="1" t="s">
        <v>56</v>
      </c>
      <c r="P2124" s="1" t="s">
        <v>83</v>
      </c>
      <c r="Q2124" s="1" t="s">
        <v>9555</v>
      </c>
      <c r="R2124" s="1" t="s">
        <v>769</v>
      </c>
      <c r="S2124" s="1" t="str">
        <f t="shared" si="67"/>
        <v>CONDORI MACHACCA, JUAN</v>
      </c>
      <c r="T2124" s="1" t="s">
        <v>69</v>
      </c>
      <c r="U2124" s="1" t="s">
        <v>51</v>
      </c>
      <c r="V2124" s="1" t="s">
        <v>52</v>
      </c>
      <c r="W2124" s="1" t="s">
        <v>9556</v>
      </c>
      <c r="X2124" s="3">
        <v>22277</v>
      </c>
      <c r="Y2124" s="1" t="s">
        <v>9557</v>
      </c>
      <c r="AB2124" s="1" t="s">
        <v>41</v>
      </c>
      <c r="AC2124" s="1" t="s">
        <v>42</v>
      </c>
      <c r="AD2124" s="1" t="s">
        <v>43</v>
      </c>
    </row>
    <row r="2125" spans="1:30" x14ac:dyDescent="0.2">
      <c r="A2125" s="1" t="str">
        <f t="shared" si="66"/>
        <v>1117114722E0</v>
      </c>
      <c r="B2125" s="1" t="s">
        <v>476</v>
      </c>
      <c r="C2125" s="1" t="s">
        <v>29</v>
      </c>
      <c r="D2125" s="1" t="s">
        <v>30</v>
      </c>
      <c r="E2125" s="1" t="s">
        <v>401</v>
      </c>
      <c r="F2125" s="1" t="s">
        <v>9525</v>
      </c>
      <c r="G2125" s="1" t="s">
        <v>9526</v>
      </c>
      <c r="H2125" s="1" t="s">
        <v>1183</v>
      </c>
      <c r="I2125" s="1" t="s">
        <v>9527</v>
      </c>
      <c r="J2125" s="1" t="s">
        <v>9558</v>
      </c>
      <c r="K2125" s="1" t="s">
        <v>32</v>
      </c>
      <c r="L2125" s="1" t="s">
        <v>32</v>
      </c>
      <c r="M2125" s="1" t="s">
        <v>45</v>
      </c>
      <c r="N2125" s="1" t="s">
        <v>46</v>
      </c>
      <c r="O2125" s="1" t="s">
        <v>56</v>
      </c>
      <c r="P2125" s="1" t="s">
        <v>328</v>
      </c>
      <c r="Q2125" s="1" t="s">
        <v>85</v>
      </c>
      <c r="R2125" s="1" t="s">
        <v>9559</v>
      </c>
      <c r="S2125" s="1" t="str">
        <f t="shared" si="67"/>
        <v>RODRIGUEZ PINEDA, MAGDA JUDITH</v>
      </c>
      <c r="T2125" s="1" t="s">
        <v>55</v>
      </c>
      <c r="U2125" s="1" t="s">
        <v>51</v>
      </c>
      <c r="V2125" s="1" t="s">
        <v>52</v>
      </c>
      <c r="W2125" s="1" t="s">
        <v>9560</v>
      </c>
      <c r="X2125" s="3">
        <v>20787</v>
      </c>
      <c r="Y2125" s="1" t="s">
        <v>9561</v>
      </c>
      <c r="AB2125" s="1" t="s">
        <v>41</v>
      </c>
      <c r="AC2125" s="1" t="s">
        <v>42</v>
      </c>
      <c r="AD2125" s="1" t="s">
        <v>43</v>
      </c>
    </row>
    <row r="2126" spans="1:30" x14ac:dyDescent="0.2">
      <c r="A2126" s="1" t="str">
        <f t="shared" si="66"/>
        <v>1117114722E3</v>
      </c>
      <c r="B2126" s="1" t="s">
        <v>476</v>
      </c>
      <c r="C2126" s="1" t="s">
        <v>29</v>
      </c>
      <c r="D2126" s="1" t="s">
        <v>30</v>
      </c>
      <c r="E2126" s="1" t="s">
        <v>401</v>
      </c>
      <c r="F2126" s="1" t="s">
        <v>9525</v>
      </c>
      <c r="G2126" s="1" t="s">
        <v>9526</v>
      </c>
      <c r="H2126" s="1" t="s">
        <v>1183</v>
      </c>
      <c r="I2126" s="1" t="s">
        <v>9527</v>
      </c>
      <c r="J2126" s="1" t="s">
        <v>9562</v>
      </c>
      <c r="K2126" s="1" t="s">
        <v>32</v>
      </c>
      <c r="L2126" s="1" t="s">
        <v>32</v>
      </c>
      <c r="M2126" s="1" t="s">
        <v>45</v>
      </c>
      <c r="N2126" s="1" t="s">
        <v>46</v>
      </c>
      <c r="O2126" s="1" t="s">
        <v>9563</v>
      </c>
      <c r="P2126" s="1" t="s">
        <v>387</v>
      </c>
      <c r="Q2126" s="1" t="s">
        <v>142</v>
      </c>
      <c r="R2126" s="1" t="s">
        <v>993</v>
      </c>
      <c r="S2126" s="1" t="str">
        <f t="shared" si="67"/>
        <v>TIQUILLOCA PALOMINO, ALFREDO</v>
      </c>
      <c r="T2126" s="1" t="s">
        <v>69</v>
      </c>
      <c r="U2126" s="1" t="s">
        <v>51</v>
      </c>
      <c r="V2126" s="1" t="s">
        <v>52</v>
      </c>
      <c r="W2126" s="1" t="s">
        <v>9564</v>
      </c>
      <c r="X2126" s="3">
        <v>25062</v>
      </c>
      <c r="Y2126" s="1" t="s">
        <v>9565</v>
      </c>
      <c r="AB2126" s="1" t="s">
        <v>41</v>
      </c>
      <c r="AC2126" s="1" t="s">
        <v>42</v>
      </c>
      <c r="AD2126" s="1" t="s">
        <v>43</v>
      </c>
    </row>
    <row r="2127" spans="1:30" x14ac:dyDescent="0.2">
      <c r="A2127" s="1" t="str">
        <f t="shared" si="66"/>
        <v>1117114722E5</v>
      </c>
      <c r="B2127" s="1" t="s">
        <v>476</v>
      </c>
      <c r="C2127" s="1" t="s">
        <v>29</v>
      </c>
      <c r="D2127" s="1" t="s">
        <v>30</v>
      </c>
      <c r="E2127" s="1" t="s">
        <v>401</v>
      </c>
      <c r="F2127" s="1" t="s">
        <v>9525</v>
      </c>
      <c r="G2127" s="1" t="s">
        <v>9526</v>
      </c>
      <c r="H2127" s="1" t="s">
        <v>1183</v>
      </c>
      <c r="I2127" s="1" t="s">
        <v>9527</v>
      </c>
      <c r="J2127" s="1" t="s">
        <v>9566</v>
      </c>
      <c r="K2127" s="1" t="s">
        <v>32</v>
      </c>
      <c r="L2127" s="1" t="s">
        <v>32</v>
      </c>
      <c r="M2127" s="1" t="s">
        <v>45</v>
      </c>
      <c r="N2127" s="1" t="s">
        <v>46</v>
      </c>
      <c r="O2127" s="1" t="s">
        <v>56</v>
      </c>
      <c r="P2127" s="1" t="s">
        <v>318</v>
      </c>
      <c r="Q2127" s="1" t="s">
        <v>74</v>
      </c>
      <c r="R2127" s="1" t="s">
        <v>86</v>
      </c>
      <c r="S2127" s="1" t="str">
        <f t="shared" si="67"/>
        <v>LUQUE LOPEZ, MARLENY</v>
      </c>
      <c r="T2127" s="1" t="s">
        <v>50</v>
      </c>
      <c r="U2127" s="1" t="s">
        <v>51</v>
      </c>
      <c r="V2127" s="1" t="s">
        <v>52</v>
      </c>
      <c r="W2127" s="1" t="s">
        <v>9567</v>
      </c>
      <c r="X2127" s="3">
        <v>23529</v>
      </c>
      <c r="Y2127" s="1" t="s">
        <v>9568</v>
      </c>
      <c r="AB2127" s="1" t="s">
        <v>41</v>
      </c>
      <c r="AC2127" s="1" t="s">
        <v>42</v>
      </c>
      <c r="AD2127" s="1" t="s">
        <v>43</v>
      </c>
    </row>
    <row r="2128" spans="1:30" x14ac:dyDescent="0.2">
      <c r="A2128" s="1" t="str">
        <f t="shared" si="66"/>
        <v>1117114722E7</v>
      </c>
      <c r="B2128" s="1" t="s">
        <v>476</v>
      </c>
      <c r="C2128" s="1" t="s">
        <v>29</v>
      </c>
      <c r="D2128" s="1" t="s">
        <v>30</v>
      </c>
      <c r="E2128" s="1" t="s">
        <v>401</v>
      </c>
      <c r="F2128" s="1" t="s">
        <v>9525</v>
      </c>
      <c r="G2128" s="1" t="s">
        <v>9526</v>
      </c>
      <c r="H2128" s="1" t="s">
        <v>1183</v>
      </c>
      <c r="I2128" s="1" t="s">
        <v>9527</v>
      </c>
      <c r="J2128" s="1" t="s">
        <v>9569</v>
      </c>
      <c r="K2128" s="1" t="s">
        <v>32</v>
      </c>
      <c r="L2128" s="1" t="s">
        <v>32</v>
      </c>
      <c r="M2128" s="1" t="s">
        <v>45</v>
      </c>
      <c r="N2128" s="1" t="s">
        <v>46</v>
      </c>
      <c r="O2128" s="1" t="s">
        <v>56</v>
      </c>
      <c r="P2128" s="1" t="s">
        <v>121</v>
      </c>
      <c r="Q2128" s="1" t="s">
        <v>703</v>
      </c>
      <c r="R2128" s="1" t="s">
        <v>9570</v>
      </c>
      <c r="S2128" s="1" t="str">
        <f t="shared" si="67"/>
        <v>PAREDES CHECALLA, SILVIA ELSA</v>
      </c>
      <c r="T2128" s="1" t="s">
        <v>69</v>
      </c>
      <c r="U2128" s="1" t="s">
        <v>51</v>
      </c>
      <c r="V2128" s="1" t="s">
        <v>52</v>
      </c>
      <c r="W2128" s="1" t="s">
        <v>9571</v>
      </c>
      <c r="X2128" s="3">
        <v>24780</v>
      </c>
      <c r="Y2128" s="1" t="s">
        <v>9572</v>
      </c>
      <c r="AB2128" s="1" t="s">
        <v>41</v>
      </c>
      <c r="AC2128" s="1" t="s">
        <v>42</v>
      </c>
      <c r="AD2128" s="1" t="s">
        <v>43</v>
      </c>
    </row>
    <row r="2129" spans="1:30" x14ac:dyDescent="0.2">
      <c r="A2129" s="1" t="str">
        <f t="shared" si="66"/>
        <v>1117114722E9</v>
      </c>
      <c r="B2129" s="1" t="s">
        <v>476</v>
      </c>
      <c r="C2129" s="1" t="s">
        <v>29</v>
      </c>
      <c r="D2129" s="1" t="s">
        <v>30</v>
      </c>
      <c r="E2129" s="1" t="s">
        <v>401</v>
      </c>
      <c r="F2129" s="1" t="s">
        <v>9525</v>
      </c>
      <c r="G2129" s="1" t="s">
        <v>9526</v>
      </c>
      <c r="H2129" s="1" t="s">
        <v>1183</v>
      </c>
      <c r="I2129" s="1" t="s">
        <v>9527</v>
      </c>
      <c r="J2129" s="1" t="s">
        <v>9573</v>
      </c>
      <c r="K2129" s="1" t="s">
        <v>32</v>
      </c>
      <c r="L2129" s="1" t="s">
        <v>32</v>
      </c>
      <c r="M2129" s="1" t="s">
        <v>45</v>
      </c>
      <c r="N2129" s="1" t="s">
        <v>46</v>
      </c>
      <c r="O2129" s="1" t="s">
        <v>56</v>
      </c>
      <c r="P2129" s="1" t="s">
        <v>161</v>
      </c>
      <c r="Q2129" s="1" t="s">
        <v>114</v>
      </c>
      <c r="R2129" s="1" t="s">
        <v>955</v>
      </c>
      <c r="S2129" s="1" t="str">
        <f t="shared" si="67"/>
        <v>RAMOS MAMANI, FRANCISCO</v>
      </c>
      <c r="T2129" s="1" t="s">
        <v>55</v>
      </c>
      <c r="U2129" s="1" t="s">
        <v>51</v>
      </c>
      <c r="V2129" s="1" t="s">
        <v>52</v>
      </c>
      <c r="W2129" s="1" t="s">
        <v>9574</v>
      </c>
      <c r="X2129" s="3">
        <v>24312</v>
      </c>
      <c r="Y2129" s="1" t="s">
        <v>9575</v>
      </c>
      <c r="AB2129" s="1" t="s">
        <v>41</v>
      </c>
      <c r="AC2129" s="1" t="s">
        <v>42</v>
      </c>
      <c r="AD2129" s="1" t="s">
        <v>43</v>
      </c>
    </row>
    <row r="2130" spans="1:30" x14ac:dyDescent="0.2">
      <c r="A2130" s="1" t="str">
        <f t="shared" si="66"/>
        <v>1117114732E1</v>
      </c>
      <c r="B2130" s="1" t="s">
        <v>476</v>
      </c>
      <c r="C2130" s="1" t="s">
        <v>29</v>
      </c>
      <c r="D2130" s="1" t="s">
        <v>30</v>
      </c>
      <c r="E2130" s="1" t="s">
        <v>401</v>
      </c>
      <c r="F2130" s="1" t="s">
        <v>9525</v>
      </c>
      <c r="G2130" s="1" t="s">
        <v>9526</v>
      </c>
      <c r="H2130" s="1" t="s">
        <v>1183</v>
      </c>
      <c r="I2130" s="1" t="s">
        <v>9527</v>
      </c>
      <c r="J2130" s="1" t="s">
        <v>9576</v>
      </c>
      <c r="K2130" s="1" t="s">
        <v>32</v>
      </c>
      <c r="L2130" s="1" t="s">
        <v>32</v>
      </c>
      <c r="M2130" s="1" t="s">
        <v>45</v>
      </c>
      <c r="N2130" s="1" t="s">
        <v>46</v>
      </c>
      <c r="O2130" s="1" t="s">
        <v>56</v>
      </c>
      <c r="P2130" s="1" t="s">
        <v>248</v>
      </c>
      <c r="Q2130" s="1" t="s">
        <v>272</v>
      </c>
      <c r="R2130" s="1" t="s">
        <v>132</v>
      </c>
      <c r="S2130" s="1" t="str">
        <f t="shared" si="67"/>
        <v>TICONA SALAS, JULIA</v>
      </c>
      <c r="T2130" s="1" t="s">
        <v>69</v>
      </c>
      <c r="U2130" s="1" t="s">
        <v>51</v>
      </c>
      <c r="V2130" s="1" t="s">
        <v>52</v>
      </c>
      <c r="W2130" s="1" t="s">
        <v>9577</v>
      </c>
      <c r="X2130" s="3">
        <v>23274</v>
      </c>
      <c r="Y2130" s="1" t="s">
        <v>9578</v>
      </c>
      <c r="AB2130" s="1" t="s">
        <v>41</v>
      </c>
      <c r="AC2130" s="1" t="s">
        <v>42</v>
      </c>
      <c r="AD2130" s="1" t="s">
        <v>43</v>
      </c>
    </row>
    <row r="2131" spans="1:30" x14ac:dyDescent="0.2">
      <c r="A2131" s="1" t="str">
        <f t="shared" si="66"/>
        <v>1117114732E4</v>
      </c>
      <c r="B2131" s="1" t="s">
        <v>476</v>
      </c>
      <c r="C2131" s="1" t="s">
        <v>29</v>
      </c>
      <c r="D2131" s="1" t="s">
        <v>30</v>
      </c>
      <c r="E2131" s="1" t="s">
        <v>401</v>
      </c>
      <c r="F2131" s="1" t="s">
        <v>9525</v>
      </c>
      <c r="G2131" s="1" t="s">
        <v>9526</v>
      </c>
      <c r="H2131" s="1" t="s">
        <v>1183</v>
      </c>
      <c r="I2131" s="1" t="s">
        <v>9527</v>
      </c>
      <c r="J2131" s="1" t="s">
        <v>9579</v>
      </c>
      <c r="K2131" s="1" t="s">
        <v>32</v>
      </c>
      <c r="L2131" s="1" t="s">
        <v>32</v>
      </c>
      <c r="M2131" s="1" t="s">
        <v>45</v>
      </c>
      <c r="N2131" s="1" t="s">
        <v>66</v>
      </c>
      <c r="O2131" s="1" t="s">
        <v>9580</v>
      </c>
      <c r="P2131" s="1" t="s">
        <v>177</v>
      </c>
      <c r="Q2131" s="1" t="s">
        <v>143</v>
      </c>
      <c r="R2131" s="1" t="s">
        <v>9581</v>
      </c>
      <c r="S2131" s="1" t="str">
        <f t="shared" si="67"/>
        <v>ORTEGA COILA, ROSMERY ROSARIO</v>
      </c>
      <c r="T2131" s="1" t="s">
        <v>69</v>
      </c>
      <c r="U2131" s="1" t="s">
        <v>51</v>
      </c>
      <c r="V2131" s="1" t="s">
        <v>52</v>
      </c>
      <c r="W2131" s="1" t="s">
        <v>9582</v>
      </c>
      <c r="X2131" s="3">
        <v>27308</v>
      </c>
      <c r="Y2131" s="1" t="s">
        <v>9583</v>
      </c>
      <c r="Z2131" s="3">
        <v>42795</v>
      </c>
      <c r="AA2131" s="3">
        <v>43100</v>
      </c>
      <c r="AB2131" s="1" t="s">
        <v>41</v>
      </c>
      <c r="AC2131" s="1" t="s">
        <v>71</v>
      </c>
      <c r="AD2131" s="1" t="s">
        <v>43</v>
      </c>
    </row>
    <row r="2132" spans="1:30" x14ac:dyDescent="0.2">
      <c r="A2132" s="1" t="str">
        <f t="shared" si="66"/>
        <v>1117114722E6</v>
      </c>
      <c r="B2132" s="1" t="s">
        <v>476</v>
      </c>
      <c r="C2132" s="1" t="s">
        <v>29</v>
      </c>
      <c r="D2132" s="1" t="s">
        <v>30</v>
      </c>
      <c r="E2132" s="1" t="s">
        <v>401</v>
      </c>
      <c r="F2132" s="1" t="s">
        <v>9525</v>
      </c>
      <c r="G2132" s="1" t="s">
        <v>9526</v>
      </c>
      <c r="H2132" s="1" t="s">
        <v>1183</v>
      </c>
      <c r="I2132" s="1" t="s">
        <v>9527</v>
      </c>
      <c r="J2132" s="1" t="s">
        <v>9584</v>
      </c>
      <c r="K2132" s="1" t="s">
        <v>32</v>
      </c>
      <c r="L2132" s="1" t="s">
        <v>84</v>
      </c>
      <c r="M2132" s="1" t="s">
        <v>84</v>
      </c>
      <c r="N2132" s="1" t="s">
        <v>46</v>
      </c>
      <c r="O2132" s="1" t="s">
        <v>56</v>
      </c>
      <c r="P2132" s="1" t="s">
        <v>310</v>
      </c>
      <c r="Q2132" s="1" t="s">
        <v>145</v>
      </c>
      <c r="R2132" s="1" t="s">
        <v>1034</v>
      </c>
      <c r="S2132" s="1" t="str">
        <f t="shared" si="67"/>
        <v>NINA PINO, JUAN MANUEL</v>
      </c>
      <c r="T2132" s="1" t="s">
        <v>44</v>
      </c>
      <c r="U2132" s="1" t="s">
        <v>51</v>
      </c>
      <c r="V2132" s="1" t="s">
        <v>52</v>
      </c>
      <c r="W2132" s="1" t="s">
        <v>9585</v>
      </c>
      <c r="X2132" s="3">
        <v>20258</v>
      </c>
      <c r="Y2132" s="1" t="s">
        <v>9586</v>
      </c>
      <c r="AB2132" s="1" t="s">
        <v>41</v>
      </c>
      <c r="AC2132" s="1" t="s">
        <v>87</v>
      </c>
      <c r="AD2132" s="1" t="s">
        <v>43</v>
      </c>
    </row>
    <row r="2133" spans="1:30" x14ac:dyDescent="0.2">
      <c r="A2133" s="1" t="str">
        <f t="shared" si="66"/>
        <v>1117114722E8</v>
      </c>
      <c r="B2133" s="1" t="s">
        <v>476</v>
      </c>
      <c r="C2133" s="1" t="s">
        <v>29</v>
      </c>
      <c r="D2133" s="1" t="s">
        <v>30</v>
      </c>
      <c r="E2133" s="1" t="s">
        <v>401</v>
      </c>
      <c r="F2133" s="1" t="s">
        <v>9525</v>
      </c>
      <c r="G2133" s="1" t="s">
        <v>9526</v>
      </c>
      <c r="H2133" s="1" t="s">
        <v>1183</v>
      </c>
      <c r="I2133" s="1" t="s">
        <v>9527</v>
      </c>
      <c r="J2133" s="1" t="s">
        <v>9587</v>
      </c>
      <c r="K2133" s="1" t="s">
        <v>32</v>
      </c>
      <c r="L2133" s="1" t="s">
        <v>84</v>
      </c>
      <c r="M2133" s="1" t="s">
        <v>84</v>
      </c>
      <c r="N2133" s="1" t="s">
        <v>46</v>
      </c>
      <c r="O2133" s="1" t="s">
        <v>56</v>
      </c>
      <c r="P2133" s="1" t="s">
        <v>9588</v>
      </c>
      <c r="Q2133" s="1" t="s">
        <v>717</v>
      </c>
      <c r="R2133" s="1" t="s">
        <v>778</v>
      </c>
      <c r="S2133" s="1" t="str">
        <f t="shared" si="67"/>
        <v>PRADO RIVERA, LUIS ENRIQUE</v>
      </c>
      <c r="T2133" s="1" t="s">
        <v>44</v>
      </c>
      <c r="U2133" s="1" t="s">
        <v>51</v>
      </c>
      <c r="V2133" s="1" t="s">
        <v>52</v>
      </c>
      <c r="W2133" s="1" t="s">
        <v>9589</v>
      </c>
      <c r="X2133" s="3">
        <v>22969</v>
      </c>
      <c r="Y2133" s="1" t="s">
        <v>9590</v>
      </c>
      <c r="AB2133" s="1" t="s">
        <v>41</v>
      </c>
      <c r="AC2133" s="1" t="s">
        <v>87</v>
      </c>
      <c r="AD2133" s="1" t="s">
        <v>43</v>
      </c>
    </row>
    <row r="2134" spans="1:30" x14ac:dyDescent="0.2">
      <c r="A2134" s="1" t="str">
        <f t="shared" si="66"/>
        <v>1117114732E2</v>
      </c>
      <c r="B2134" s="1" t="s">
        <v>476</v>
      </c>
      <c r="C2134" s="1" t="s">
        <v>29</v>
      </c>
      <c r="D2134" s="1" t="s">
        <v>30</v>
      </c>
      <c r="E2134" s="1" t="s">
        <v>401</v>
      </c>
      <c r="F2134" s="1" t="s">
        <v>9525</v>
      </c>
      <c r="G2134" s="1" t="s">
        <v>9526</v>
      </c>
      <c r="H2134" s="1" t="s">
        <v>1183</v>
      </c>
      <c r="I2134" s="1" t="s">
        <v>9527</v>
      </c>
      <c r="J2134" s="1" t="s">
        <v>9591</v>
      </c>
      <c r="K2134" s="1" t="s">
        <v>97</v>
      </c>
      <c r="L2134" s="1" t="s">
        <v>788</v>
      </c>
      <c r="M2134" s="1" t="s">
        <v>896</v>
      </c>
      <c r="N2134" s="1" t="s">
        <v>46</v>
      </c>
      <c r="O2134" s="1" t="s">
        <v>9592</v>
      </c>
      <c r="P2134" s="1" t="s">
        <v>216</v>
      </c>
      <c r="Q2134" s="1" t="s">
        <v>203</v>
      </c>
      <c r="R2134" s="1" t="s">
        <v>9593</v>
      </c>
      <c r="S2134" s="1" t="str">
        <f t="shared" si="67"/>
        <v>CASTRO APAZA, ROXANA MARICELA</v>
      </c>
      <c r="T2134" s="1" t="s">
        <v>109</v>
      </c>
      <c r="U2134" s="1" t="s">
        <v>39</v>
      </c>
      <c r="V2134" s="1" t="s">
        <v>52</v>
      </c>
      <c r="W2134" s="1" t="s">
        <v>9594</v>
      </c>
      <c r="X2134" s="3">
        <v>22828</v>
      </c>
      <c r="Y2134" s="1" t="s">
        <v>9595</v>
      </c>
      <c r="AB2134" s="1" t="s">
        <v>41</v>
      </c>
      <c r="AC2134" s="1" t="s">
        <v>102</v>
      </c>
      <c r="AD2134" s="1" t="s">
        <v>43</v>
      </c>
    </row>
    <row r="2135" spans="1:30" x14ac:dyDescent="0.2">
      <c r="A2135" s="1" t="str">
        <f t="shared" si="66"/>
        <v>1117114712E4</v>
      </c>
      <c r="B2135" s="1" t="s">
        <v>476</v>
      </c>
      <c r="C2135" s="1" t="s">
        <v>29</v>
      </c>
      <c r="D2135" s="1" t="s">
        <v>30</v>
      </c>
      <c r="E2135" s="1" t="s">
        <v>401</v>
      </c>
      <c r="F2135" s="1" t="s">
        <v>9525</v>
      </c>
      <c r="G2135" s="1" t="s">
        <v>9526</v>
      </c>
      <c r="H2135" s="1" t="s">
        <v>1183</v>
      </c>
      <c r="I2135" s="1" t="s">
        <v>9527</v>
      </c>
      <c r="J2135" s="1" t="s">
        <v>9596</v>
      </c>
      <c r="K2135" s="1" t="s">
        <v>97</v>
      </c>
      <c r="L2135" s="1" t="s">
        <v>98</v>
      </c>
      <c r="M2135" s="1" t="s">
        <v>1419</v>
      </c>
      <c r="N2135" s="1" t="s">
        <v>46</v>
      </c>
      <c r="O2135" s="1" t="s">
        <v>56</v>
      </c>
      <c r="P2135" s="1" t="s">
        <v>342</v>
      </c>
      <c r="Q2135" s="1" t="s">
        <v>9597</v>
      </c>
      <c r="R2135" s="1" t="s">
        <v>9598</v>
      </c>
      <c r="S2135" s="1" t="str">
        <f t="shared" si="67"/>
        <v>CALISAYA MACHICADO, EUDOCIA ANGELICA</v>
      </c>
      <c r="T2135" s="1" t="s">
        <v>333</v>
      </c>
      <c r="U2135" s="1" t="s">
        <v>39</v>
      </c>
      <c r="V2135" s="1" t="s">
        <v>52</v>
      </c>
      <c r="W2135" s="1" t="s">
        <v>9599</v>
      </c>
      <c r="X2135" s="3">
        <v>23802</v>
      </c>
      <c r="Y2135" s="1" t="s">
        <v>9600</v>
      </c>
      <c r="AB2135" s="1" t="s">
        <v>41</v>
      </c>
      <c r="AC2135" s="1" t="s">
        <v>102</v>
      </c>
      <c r="AD2135" s="1" t="s">
        <v>43</v>
      </c>
    </row>
    <row r="2136" spans="1:30" x14ac:dyDescent="0.2">
      <c r="A2136" s="1" t="str">
        <f t="shared" si="66"/>
        <v>1117114722E1</v>
      </c>
      <c r="B2136" s="1" t="s">
        <v>476</v>
      </c>
      <c r="C2136" s="1" t="s">
        <v>29</v>
      </c>
      <c r="D2136" s="1" t="s">
        <v>30</v>
      </c>
      <c r="E2136" s="1" t="s">
        <v>401</v>
      </c>
      <c r="F2136" s="1" t="s">
        <v>9525</v>
      </c>
      <c r="G2136" s="1" t="s">
        <v>9526</v>
      </c>
      <c r="H2136" s="1" t="s">
        <v>1183</v>
      </c>
      <c r="I2136" s="1" t="s">
        <v>9527</v>
      </c>
      <c r="J2136" s="1" t="s">
        <v>9601</v>
      </c>
      <c r="K2136" s="1" t="s">
        <v>97</v>
      </c>
      <c r="L2136" s="1" t="s">
        <v>98</v>
      </c>
      <c r="M2136" s="1" t="s">
        <v>99</v>
      </c>
      <c r="N2136" s="1" t="s">
        <v>46</v>
      </c>
      <c r="O2136" s="1" t="s">
        <v>56</v>
      </c>
      <c r="P2136" s="1" t="s">
        <v>134</v>
      </c>
      <c r="Q2136" s="1" t="s">
        <v>141</v>
      </c>
      <c r="R2136" s="1" t="s">
        <v>3799</v>
      </c>
      <c r="S2136" s="1" t="str">
        <f t="shared" si="67"/>
        <v>FLORES CRUZ, NICANOR</v>
      </c>
      <c r="T2136" s="1" t="s">
        <v>185</v>
      </c>
      <c r="U2136" s="1" t="s">
        <v>39</v>
      </c>
      <c r="V2136" s="1" t="s">
        <v>52</v>
      </c>
      <c r="W2136" s="1" t="s">
        <v>9602</v>
      </c>
      <c r="X2136" s="3">
        <v>22291</v>
      </c>
      <c r="Y2136" s="1" t="s">
        <v>9603</v>
      </c>
      <c r="AB2136" s="1" t="s">
        <v>41</v>
      </c>
      <c r="AC2136" s="1" t="s">
        <v>102</v>
      </c>
      <c r="AD2136" s="1" t="s">
        <v>43</v>
      </c>
    </row>
    <row r="2137" spans="1:30" x14ac:dyDescent="0.2">
      <c r="A2137" s="1" t="str">
        <f t="shared" si="66"/>
        <v>1117114722E4</v>
      </c>
      <c r="B2137" s="1" t="s">
        <v>476</v>
      </c>
      <c r="C2137" s="1" t="s">
        <v>29</v>
      </c>
      <c r="D2137" s="1" t="s">
        <v>30</v>
      </c>
      <c r="E2137" s="1" t="s">
        <v>401</v>
      </c>
      <c r="F2137" s="1" t="s">
        <v>9525</v>
      </c>
      <c r="G2137" s="1" t="s">
        <v>9526</v>
      </c>
      <c r="H2137" s="1" t="s">
        <v>1183</v>
      </c>
      <c r="I2137" s="1" t="s">
        <v>9527</v>
      </c>
      <c r="J2137" s="1" t="s">
        <v>9604</v>
      </c>
      <c r="K2137" s="1" t="s">
        <v>97</v>
      </c>
      <c r="L2137" s="1" t="s">
        <v>98</v>
      </c>
      <c r="M2137" s="1" t="s">
        <v>99</v>
      </c>
      <c r="N2137" s="1" t="s">
        <v>46</v>
      </c>
      <c r="O2137" s="1" t="s">
        <v>56</v>
      </c>
      <c r="P2137" s="1" t="s">
        <v>951</v>
      </c>
      <c r="Q2137" s="1" t="s">
        <v>134</v>
      </c>
      <c r="R2137" s="1" t="s">
        <v>921</v>
      </c>
      <c r="S2137" s="1" t="str">
        <f t="shared" si="67"/>
        <v>IGNACIO FLORES, RICARDO</v>
      </c>
      <c r="T2137" s="1" t="s">
        <v>185</v>
      </c>
      <c r="U2137" s="1" t="s">
        <v>39</v>
      </c>
      <c r="V2137" s="1" t="s">
        <v>52</v>
      </c>
      <c r="W2137" s="1" t="s">
        <v>9605</v>
      </c>
      <c r="X2137" s="3">
        <v>20221</v>
      </c>
      <c r="Y2137" s="1" t="s">
        <v>9606</v>
      </c>
      <c r="AB2137" s="1" t="s">
        <v>41</v>
      </c>
      <c r="AC2137" s="1" t="s">
        <v>102</v>
      </c>
      <c r="AD2137" s="1" t="s">
        <v>43</v>
      </c>
    </row>
    <row r="2138" spans="1:30" x14ac:dyDescent="0.2">
      <c r="A2138" s="1" t="str">
        <f t="shared" si="66"/>
        <v>1117114732E3</v>
      </c>
      <c r="B2138" s="1" t="s">
        <v>476</v>
      </c>
      <c r="C2138" s="1" t="s">
        <v>29</v>
      </c>
      <c r="D2138" s="1" t="s">
        <v>30</v>
      </c>
      <c r="E2138" s="1" t="s">
        <v>401</v>
      </c>
      <c r="F2138" s="1" t="s">
        <v>9525</v>
      </c>
      <c r="G2138" s="1" t="s">
        <v>9526</v>
      </c>
      <c r="H2138" s="1" t="s">
        <v>1183</v>
      </c>
      <c r="I2138" s="1" t="s">
        <v>9527</v>
      </c>
      <c r="J2138" s="1" t="s">
        <v>9607</v>
      </c>
      <c r="K2138" s="1" t="s">
        <v>97</v>
      </c>
      <c r="L2138" s="1" t="s">
        <v>98</v>
      </c>
      <c r="M2138" s="1" t="s">
        <v>808</v>
      </c>
      <c r="N2138" s="1" t="s">
        <v>46</v>
      </c>
      <c r="O2138" s="1" t="s">
        <v>56</v>
      </c>
      <c r="P2138" s="1" t="s">
        <v>140</v>
      </c>
      <c r="Q2138" s="1" t="s">
        <v>1192</v>
      </c>
      <c r="R2138" s="1" t="s">
        <v>769</v>
      </c>
      <c r="S2138" s="1" t="str">
        <f t="shared" si="67"/>
        <v>VELASQUEZ ARANIBAR, JUAN</v>
      </c>
      <c r="T2138" s="1" t="s">
        <v>101</v>
      </c>
      <c r="U2138" s="1" t="s">
        <v>39</v>
      </c>
      <c r="V2138" s="1" t="s">
        <v>52</v>
      </c>
      <c r="W2138" s="1" t="s">
        <v>9608</v>
      </c>
      <c r="X2138" s="3">
        <v>18695</v>
      </c>
      <c r="Y2138" s="1" t="s">
        <v>9609</v>
      </c>
      <c r="AB2138" s="1" t="s">
        <v>41</v>
      </c>
      <c r="AC2138" s="1" t="s">
        <v>102</v>
      </c>
      <c r="AD2138" s="1" t="s">
        <v>43</v>
      </c>
    </row>
    <row r="2139" spans="1:30" x14ac:dyDescent="0.2">
      <c r="A2139" s="1" t="str">
        <f t="shared" si="66"/>
        <v>1167114712E7</v>
      </c>
      <c r="B2139" s="1" t="s">
        <v>476</v>
      </c>
      <c r="C2139" s="1" t="s">
        <v>29</v>
      </c>
      <c r="D2139" s="1" t="s">
        <v>30</v>
      </c>
      <c r="E2139" s="1" t="s">
        <v>400</v>
      </c>
      <c r="F2139" s="1" t="s">
        <v>9610</v>
      </c>
      <c r="G2139" s="1" t="s">
        <v>9611</v>
      </c>
      <c r="H2139" s="1" t="s">
        <v>1183</v>
      </c>
      <c r="I2139" s="1" t="s">
        <v>9612</v>
      </c>
      <c r="J2139" s="1" t="s">
        <v>9613</v>
      </c>
      <c r="K2139" s="1" t="s">
        <v>32</v>
      </c>
      <c r="L2139" s="1" t="s">
        <v>33</v>
      </c>
      <c r="M2139" s="1" t="s">
        <v>34</v>
      </c>
      <c r="N2139" s="1" t="s">
        <v>35</v>
      </c>
      <c r="O2139" s="1" t="s">
        <v>56</v>
      </c>
      <c r="P2139" s="1" t="s">
        <v>134</v>
      </c>
      <c r="Q2139" s="1" t="s">
        <v>9614</v>
      </c>
      <c r="R2139" s="1" t="s">
        <v>918</v>
      </c>
      <c r="S2139" s="1" t="str">
        <f t="shared" si="67"/>
        <v>FLORES CHUQUITARQUI, MARIO</v>
      </c>
      <c r="T2139" s="1" t="s">
        <v>63</v>
      </c>
      <c r="U2139" s="1" t="s">
        <v>39</v>
      </c>
      <c r="V2139" s="1" t="s">
        <v>40</v>
      </c>
      <c r="W2139" s="1" t="s">
        <v>9615</v>
      </c>
      <c r="X2139" s="3">
        <v>23580</v>
      </c>
      <c r="Y2139" s="1" t="s">
        <v>9616</v>
      </c>
      <c r="Z2139" s="3">
        <v>41913</v>
      </c>
      <c r="AA2139" s="3">
        <v>43373</v>
      </c>
      <c r="AB2139" s="1" t="s">
        <v>41</v>
      </c>
      <c r="AC2139" s="1" t="s">
        <v>42</v>
      </c>
      <c r="AD2139" s="1" t="s">
        <v>43</v>
      </c>
    </row>
    <row r="2140" spans="1:30" x14ac:dyDescent="0.2">
      <c r="A2140" s="1" t="str">
        <f t="shared" si="66"/>
        <v>1136113531E7</v>
      </c>
      <c r="B2140" s="1" t="s">
        <v>476</v>
      </c>
      <c r="C2140" s="1" t="s">
        <v>29</v>
      </c>
      <c r="D2140" s="1" t="s">
        <v>30</v>
      </c>
      <c r="E2140" s="1" t="s">
        <v>400</v>
      </c>
      <c r="F2140" s="1" t="s">
        <v>9610</v>
      </c>
      <c r="G2140" s="1" t="s">
        <v>9611</v>
      </c>
      <c r="H2140" s="1" t="s">
        <v>1183</v>
      </c>
      <c r="I2140" s="1" t="s">
        <v>9612</v>
      </c>
      <c r="J2140" s="1" t="s">
        <v>9617</v>
      </c>
      <c r="K2140" s="1" t="s">
        <v>32</v>
      </c>
      <c r="L2140" s="1" t="s">
        <v>32</v>
      </c>
      <c r="M2140" s="1" t="s">
        <v>45</v>
      </c>
      <c r="N2140" s="1" t="s">
        <v>46</v>
      </c>
      <c r="O2140" s="1" t="s">
        <v>9618</v>
      </c>
      <c r="P2140" s="1" t="s">
        <v>377</v>
      </c>
      <c r="Q2140" s="1" t="s">
        <v>134</v>
      </c>
      <c r="R2140" s="1" t="s">
        <v>191</v>
      </c>
      <c r="S2140" s="1" t="str">
        <f t="shared" si="67"/>
        <v>HUARACHI FLORES, HUGO</v>
      </c>
      <c r="T2140" s="1" t="s">
        <v>50</v>
      </c>
      <c r="U2140" s="1" t="s">
        <v>51</v>
      </c>
      <c r="V2140" s="1" t="s">
        <v>52</v>
      </c>
      <c r="W2140" s="1" t="s">
        <v>9619</v>
      </c>
      <c r="X2140" s="3">
        <v>22886</v>
      </c>
      <c r="Y2140" s="1" t="s">
        <v>9620</v>
      </c>
      <c r="AB2140" s="1" t="s">
        <v>41</v>
      </c>
      <c r="AC2140" s="1" t="s">
        <v>42</v>
      </c>
      <c r="AD2140" s="1" t="s">
        <v>43</v>
      </c>
    </row>
    <row r="2141" spans="1:30" x14ac:dyDescent="0.2">
      <c r="A2141" s="1" t="str">
        <f t="shared" si="66"/>
        <v>1167114712E3</v>
      </c>
      <c r="B2141" s="1" t="s">
        <v>476</v>
      </c>
      <c r="C2141" s="1" t="s">
        <v>29</v>
      </c>
      <c r="D2141" s="1" t="s">
        <v>30</v>
      </c>
      <c r="E2141" s="1" t="s">
        <v>400</v>
      </c>
      <c r="F2141" s="1" t="s">
        <v>9610</v>
      </c>
      <c r="G2141" s="1" t="s">
        <v>9611</v>
      </c>
      <c r="H2141" s="1" t="s">
        <v>1183</v>
      </c>
      <c r="I2141" s="1" t="s">
        <v>9612</v>
      </c>
      <c r="J2141" s="1" t="s">
        <v>9621</v>
      </c>
      <c r="K2141" s="1" t="s">
        <v>32</v>
      </c>
      <c r="L2141" s="1" t="s">
        <v>32</v>
      </c>
      <c r="M2141" s="1" t="s">
        <v>45</v>
      </c>
      <c r="N2141" s="1" t="s">
        <v>46</v>
      </c>
      <c r="O2141" s="1" t="s">
        <v>9622</v>
      </c>
      <c r="P2141" s="1" t="s">
        <v>374</v>
      </c>
      <c r="Q2141" s="1" t="s">
        <v>610</v>
      </c>
      <c r="R2141" s="1" t="s">
        <v>297</v>
      </c>
      <c r="S2141" s="1" t="str">
        <f t="shared" si="67"/>
        <v>DIAZ VIZCARRA, MARTIN</v>
      </c>
      <c r="T2141" s="1" t="s">
        <v>55</v>
      </c>
      <c r="U2141" s="1" t="s">
        <v>51</v>
      </c>
      <c r="V2141" s="1" t="s">
        <v>52</v>
      </c>
      <c r="W2141" s="1" t="s">
        <v>9623</v>
      </c>
      <c r="X2141" s="3">
        <v>24422</v>
      </c>
      <c r="Y2141" s="1" t="s">
        <v>9624</v>
      </c>
      <c r="Z2141" s="3">
        <v>42430</v>
      </c>
      <c r="AB2141" s="1" t="s">
        <v>41</v>
      </c>
      <c r="AC2141" s="1" t="s">
        <v>42</v>
      </c>
      <c r="AD2141" s="1" t="s">
        <v>43</v>
      </c>
    </row>
    <row r="2142" spans="1:30" x14ac:dyDescent="0.2">
      <c r="A2142" s="1" t="str">
        <f t="shared" si="66"/>
        <v>1167114712E4</v>
      </c>
      <c r="B2142" s="1" t="s">
        <v>476</v>
      </c>
      <c r="C2142" s="1" t="s">
        <v>29</v>
      </c>
      <c r="D2142" s="1" t="s">
        <v>30</v>
      </c>
      <c r="E2142" s="1" t="s">
        <v>400</v>
      </c>
      <c r="F2142" s="1" t="s">
        <v>9610</v>
      </c>
      <c r="G2142" s="1" t="s">
        <v>9611</v>
      </c>
      <c r="H2142" s="1" t="s">
        <v>1183</v>
      </c>
      <c r="I2142" s="1" t="s">
        <v>9612</v>
      </c>
      <c r="J2142" s="1" t="s">
        <v>9625</v>
      </c>
      <c r="K2142" s="1" t="s">
        <v>32</v>
      </c>
      <c r="L2142" s="1" t="s">
        <v>32</v>
      </c>
      <c r="M2142" s="1" t="s">
        <v>45</v>
      </c>
      <c r="N2142" s="1" t="s">
        <v>46</v>
      </c>
      <c r="O2142" s="1" t="s">
        <v>9626</v>
      </c>
      <c r="P2142" s="1" t="s">
        <v>374</v>
      </c>
      <c r="Q2142" s="1" t="s">
        <v>265</v>
      </c>
      <c r="R2142" s="1" t="s">
        <v>9627</v>
      </c>
      <c r="S2142" s="1" t="str">
        <f t="shared" si="67"/>
        <v>DIAZ LIMACHI, JUSTO RAMON</v>
      </c>
      <c r="T2142" s="1" t="s">
        <v>69</v>
      </c>
      <c r="U2142" s="1" t="s">
        <v>51</v>
      </c>
      <c r="V2142" s="1" t="s">
        <v>52</v>
      </c>
      <c r="W2142" s="1" t="s">
        <v>9628</v>
      </c>
      <c r="X2142" s="3">
        <v>22473</v>
      </c>
      <c r="Y2142" s="1" t="s">
        <v>9629</v>
      </c>
      <c r="Z2142" s="3">
        <v>42795</v>
      </c>
      <c r="AB2142" s="1" t="s">
        <v>41</v>
      </c>
      <c r="AC2142" s="1" t="s">
        <v>42</v>
      </c>
      <c r="AD2142" s="1" t="s">
        <v>43</v>
      </c>
    </row>
    <row r="2143" spans="1:30" x14ac:dyDescent="0.2">
      <c r="A2143" s="1" t="str">
        <f t="shared" si="66"/>
        <v>1167114712E5</v>
      </c>
      <c r="B2143" s="1" t="s">
        <v>476</v>
      </c>
      <c r="C2143" s="1" t="s">
        <v>29</v>
      </c>
      <c r="D2143" s="1" t="s">
        <v>30</v>
      </c>
      <c r="E2143" s="1" t="s">
        <v>400</v>
      </c>
      <c r="F2143" s="1" t="s">
        <v>9610</v>
      </c>
      <c r="G2143" s="1" t="s">
        <v>9611</v>
      </c>
      <c r="H2143" s="1" t="s">
        <v>1183</v>
      </c>
      <c r="I2143" s="1" t="s">
        <v>9612</v>
      </c>
      <c r="J2143" s="1" t="s">
        <v>9630</v>
      </c>
      <c r="K2143" s="1" t="s">
        <v>32</v>
      </c>
      <c r="L2143" s="1" t="s">
        <v>32</v>
      </c>
      <c r="M2143" s="1" t="s">
        <v>45</v>
      </c>
      <c r="N2143" s="1" t="s">
        <v>46</v>
      </c>
      <c r="O2143" s="1" t="s">
        <v>56</v>
      </c>
      <c r="P2143" s="1" t="s">
        <v>83</v>
      </c>
      <c r="Q2143" s="1" t="s">
        <v>331</v>
      </c>
      <c r="R2143" s="1" t="s">
        <v>9631</v>
      </c>
      <c r="S2143" s="1" t="str">
        <f t="shared" si="67"/>
        <v>CONDORI LLANOS, LEONARDO SERAFIN</v>
      </c>
      <c r="T2143" s="1" t="s">
        <v>50</v>
      </c>
      <c r="U2143" s="1" t="s">
        <v>51</v>
      </c>
      <c r="V2143" s="1" t="s">
        <v>52</v>
      </c>
      <c r="W2143" s="1" t="s">
        <v>9632</v>
      </c>
      <c r="X2143" s="3">
        <v>24052</v>
      </c>
      <c r="Y2143" s="1" t="s">
        <v>9633</v>
      </c>
      <c r="AB2143" s="1" t="s">
        <v>41</v>
      </c>
      <c r="AC2143" s="1" t="s">
        <v>42</v>
      </c>
      <c r="AD2143" s="1" t="s">
        <v>43</v>
      </c>
    </row>
    <row r="2144" spans="1:30" x14ac:dyDescent="0.2">
      <c r="A2144" s="1" t="str">
        <f t="shared" si="66"/>
        <v>1167114712E8</v>
      </c>
      <c r="B2144" s="1" t="s">
        <v>476</v>
      </c>
      <c r="C2144" s="1" t="s">
        <v>29</v>
      </c>
      <c r="D2144" s="1" t="s">
        <v>30</v>
      </c>
      <c r="E2144" s="1" t="s">
        <v>400</v>
      </c>
      <c r="F2144" s="1" t="s">
        <v>9610</v>
      </c>
      <c r="G2144" s="1" t="s">
        <v>9611</v>
      </c>
      <c r="H2144" s="1" t="s">
        <v>1183</v>
      </c>
      <c r="I2144" s="1" t="s">
        <v>9612</v>
      </c>
      <c r="J2144" s="1" t="s">
        <v>9634</v>
      </c>
      <c r="K2144" s="1" t="s">
        <v>32</v>
      </c>
      <c r="L2144" s="1" t="s">
        <v>32</v>
      </c>
      <c r="M2144" s="1" t="s">
        <v>45</v>
      </c>
      <c r="N2144" s="1" t="s">
        <v>46</v>
      </c>
      <c r="O2144" s="1" t="s">
        <v>9635</v>
      </c>
      <c r="P2144" s="1" t="s">
        <v>992</v>
      </c>
      <c r="Q2144" s="1" t="s">
        <v>6676</v>
      </c>
      <c r="R2144" s="1" t="s">
        <v>9636</v>
      </c>
      <c r="S2144" s="1" t="str">
        <f t="shared" si="67"/>
        <v>BUSTAMANTE OLIVERA, JUAN DE LA CRUZ</v>
      </c>
      <c r="T2144" s="1" t="s">
        <v>50</v>
      </c>
      <c r="U2144" s="1" t="s">
        <v>51</v>
      </c>
      <c r="V2144" s="1" t="s">
        <v>52</v>
      </c>
      <c r="W2144" s="1" t="s">
        <v>9637</v>
      </c>
      <c r="X2144" s="3">
        <v>22974</v>
      </c>
      <c r="Y2144" s="1" t="s">
        <v>9638</v>
      </c>
      <c r="AB2144" s="1" t="s">
        <v>41</v>
      </c>
      <c r="AC2144" s="1" t="s">
        <v>42</v>
      </c>
      <c r="AD2144" s="1" t="s">
        <v>43</v>
      </c>
    </row>
    <row r="2145" spans="1:30" x14ac:dyDescent="0.2">
      <c r="A2145" s="1" t="str">
        <f t="shared" si="66"/>
        <v>1167114722E1</v>
      </c>
      <c r="B2145" s="1" t="s">
        <v>476</v>
      </c>
      <c r="C2145" s="1" t="s">
        <v>29</v>
      </c>
      <c r="D2145" s="1" t="s">
        <v>30</v>
      </c>
      <c r="E2145" s="1" t="s">
        <v>400</v>
      </c>
      <c r="F2145" s="1" t="s">
        <v>9610</v>
      </c>
      <c r="G2145" s="1" t="s">
        <v>9611</v>
      </c>
      <c r="H2145" s="1" t="s">
        <v>1183</v>
      </c>
      <c r="I2145" s="1" t="s">
        <v>9612</v>
      </c>
      <c r="J2145" s="1" t="s">
        <v>9639</v>
      </c>
      <c r="K2145" s="1" t="s">
        <v>32</v>
      </c>
      <c r="L2145" s="1" t="s">
        <v>32</v>
      </c>
      <c r="M2145" s="1" t="s">
        <v>45</v>
      </c>
      <c r="N2145" s="1" t="s">
        <v>46</v>
      </c>
      <c r="O2145" s="1" t="s">
        <v>56</v>
      </c>
      <c r="P2145" s="1" t="s">
        <v>471</v>
      </c>
      <c r="Q2145" s="1" t="s">
        <v>328</v>
      </c>
      <c r="R2145" s="1" t="s">
        <v>1021</v>
      </c>
      <c r="S2145" s="1" t="str">
        <f t="shared" si="67"/>
        <v>TINTAYA RODRIGUEZ, ADRIAN</v>
      </c>
      <c r="T2145" s="1" t="s">
        <v>50</v>
      </c>
      <c r="U2145" s="1" t="s">
        <v>51</v>
      </c>
      <c r="V2145" s="1" t="s">
        <v>52</v>
      </c>
      <c r="W2145" s="1" t="s">
        <v>9640</v>
      </c>
      <c r="X2145" s="3">
        <v>23115</v>
      </c>
      <c r="Y2145" s="1" t="s">
        <v>9641</v>
      </c>
      <c r="AB2145" s="1" t="s">
        <v>41</v>
      </c>
      <c r="AC2145" s="1" t="s">
        <v>42</v>
      </c>
      <c r="AD2145" s="1" t="s">
        <v>43</v>
      </c>
    </row>
    <row r="2146" spans="1:30" x14ac:dyDescent="0.2">
      <c r="A2146" s="1" t="str">
        <f t="shared" si="66"/>
        <v>1167114722E2</v>
      </c>
      <c r="B2146" s="1" t="s">
        <v>476</v>
      </c>
      <c r="C2146" s="1" t="s">
        <v>29</v>
      </c>
      <c r="D2146" s="1" t="s">
        <v>30</v>
      </c>
      <c r="E2146" s="1" t="s">
        <v>400</v>
      </c>
      <c r="F2146" s="1" t="s">
        <v>9610</v>
      </c>
      <c r="G2146" s="1" t="s">
        <v>9611</v>
      </c>
      <c r="H2146" s="1" t="s">
        <v>1183</v>
      </c>
      <c r="I2146" s="1" t="s">
        <v>9612</v>
      </c>
      <c r="J2146" s="1" t="s">
        <v>9642</v>
      </c>
      <c r="K2146" s="1" t="s">
        <v>32</v>
      </c>
      <c r="L2146" s="1" t="s">
        <v>32</v>
      </c>
      <c r="M2146" s="1" t="s">
        <v>45</v>
      </c>
      <c r="N2146" s="1" t="s">
        <v>46</v>
      </c>
      <c r="O2146" s="1" t="s">
        <v>56</v>
      </c>
      <c r="P2146" s="1" t="s">
        <v>438</v>
      </c>
      <c r="Q2146" s="1" t="s">
        <v>382</v>
      </c>
      <c r="R2146" s="1" t="s">
        <v>9643</v>
      </c>
      <c r="S2146" s="1" t="str">
        <f t="shared" si="67"/>
        <v>TUCO FERNANDEZ, CLINIO</v>
      </c>
      <c r="T2146" s="1" t="s">
        <v>50</v>
      </c>
      <c r="U2146" s="1" t="s">
        <v>51</v>
      </c>
      <c r="V2146" s="1" t="s">
        <v>52</v>
      </c>
      <c r="W2146" s="1" t="s">
        <v>9644</v>
      </c>
      <c r="X2146" s="3">
        <v>23100</v>
      </c>
      <c r="Y2146" s="1" t="s">
        <v>9645</v>
      </c>
      <c r="AB2146" s="1" t="s">
        <v>41</v>
      </c>
      <c r="AC2146" s="1" t="s">
        <v>42</v>
      </c>
      <c r="AD2146" s="1" t="s">
        <v>43</v>
      </c>
    </row>
    <row r="2147" spans="1:30" x14ac:dyDescent="0.2">
      <c r="A2147" s="1" t="str">
        <f t="shared" si="66"/>
        <v>CD1E44901213</v>
      </c>
      <c r="B2147" s="1" t="s">
        <v>476</v>
      </c>
      <c r="C2147" s="1" t="s">
        <v>29</v>
      </c>
      <c r="D2147" s="1" t="s">
        <v>30</v>
      </c>
      <c r="E2147" s="1" t="s">
        <v>400</v>
      </c>
      <c r="F2147" s="1" t="s">
        <v>9610</v>
      </c>
      <c r="G2147" s="1" t="s">
        <v>9611</v>
      </c>
      <c r="H2147" s="1" t="s">
        <v>1183</v>
      </c>
      <c r="I2147" s="1" t="s">
        <v>9612</v>
      </c>
      <c r="J2147" s="1" t="s">
        <v>9646</v>
      </c>
      <c r="K2147" s="1" t="s">
        <v>32</v>
      </c>
      <c r="L2147" s="1" t="s">
        <v>32</v>
      </c>
      <c r="M2147" s="1" t="s">
        <v>45</v>
      </c>
      <c r="N2147" s="1" t="s">
        <v>66</v>
      </c>
      <c r="O2147" s="1" t="s">
        <v>2995</v>
      </c>
      <c r="P2147" s="1" t="s">
        <v>718</v>
      </c>
      <c r="Q2147" s="1" t="s">
        <v>139</v>
      </c>
      <c r="R2147" s="1" t="s">
        <v>278</v>
      </c>
      <c r="S2147" s="1" t="str">
        <f t="shared" si="67"/>
        <v>ANAHUA MACHACA, OTILIA</v>
      </c>
      <c r="T2147" s="1" t="s">
        <v>69</v>
      </c>
      <c r="U2147" s="1" t="s">
        <v>948</v>
      </c>
      <c r="V2147" s="1" t="s">
        <v>52</v>
      </c>
      <c r="W2147" s="1" t="s">
        <v>9647</v>
      </c>
      <c r="X2147" s="3">
        <v>26646</v>
      </c>
      <c r="Y2147" s="1" t="s">
        <v>9648</v>
      </c>
      <c r="Z2147" s="3">
        <v>42795</v>
      </c>
      <c r="AA2147" s="3">
        <v>43100</v>
      </c>
      <c r="AB2147" s="1" t="s">
        <v>3000</v>
      </c>
      <c r="AC2147" s="1" t="s">
        <v>71</v>
      </c>
      <c r="AD2147" s="1" t="s">
        <v>43</v>
      </c>
    </row>
    <row r="2148" spans="1:30" x14ac:dyDescent="0.2">
      <c r="A2148" s="1" t="str">
        <f t="shared" si="66"/>
        <v>CD1E45901213</v>
      </c>
      <c r="B2148" s="1" t="s">
        <v>476</v>
      </c>
      <c r="C2148" s="1" t="s">
        <v>29</v>
      </c>
      <c r="D2148" s="1" t="s">
        <v>30</v>
      </c>
      <c r="E2148" s="1" t="s">
        <v>400</v>
      </c>
      <c r="F2148" s="1" t="s">
        <v>9610</v>
      </c>
      <c r="G2148" s="1" t="s">
        <v>9611</v>
      </c>
      <c r="H2148" s="1" t="s">
        <v>1183</v>
      </c>
      <c r="I2148" s="1" t="s">
        <v>9612</v>
      </c>
      <c r="J2148" s="1" t="s">
        <v>9649</v>
      </c>
      <c r="K2148" s="1" t="s">
        <v>32</v>
      </c>
      <c r="L2148" s="1" t="s">
        <v>32</v>
      </c>
      <c r="M2148" s="1" t="s">
        <v>45</v>
      </c>
      <c r="N2148" s="1" t="s">
        <v>66</v>
      </c>
      <c r="O2148" s="1" t="s">
        <v>2995</v>
      </c>
      <c r="P2148" s="1" t="s">
        <v>718</v>
      </c>
      <c r="Q2148" s="1" t="s">
        <v>139</v>
      </c>
      <c r="R2148" s="1" t="s">
        <v>278</v>
      </c>
      <c r="S2148" s="1" t="str">
        <f t="shared" si="67"/>
        <v>ANAHUA MACHACA, OTILIA</v>
      </c>
      <c r="T2148" s="1" t="s">
        <v>69</v>
      </c>
      <c r="U2148" s="1" t="s">
        <v>63</v>
      </c>
      <c r="V2148" s="1" t="s">
        <v>52</v>
      </c>
      <c r="W2148" s="1" t="s">
        <v>9647</v>
      </c>
      <c r="X2148" s="3">
        <v>26646</v>
      </c>
      <c r="Y2148" s="1" t="s">
        <v>9648</v>
      </c>
      <c r="Z2148" s="3">
        <v>42807</v>
      </c>
      <c r="AA2148" s="3">
        <v>43100</v>
      </c>
      <c r="AB2148" s="1" t="s">
        <v>3000</v>
      </c>
      <c r="AC2148" s="1" t="s">
        <v>71</v>
      </c>
      <c r="AD2148" s="1" t="s">
        <v>43</v>
      </c>
    </row>
    <row r="2149" spans="1:30" x14ac:dyDescent="0.2">
      <c r="A2149" s="1" t="str">
        <f t="shared" si="66"/>
        <v>1167114712E6</v>
      </c>
      <c r="B2149" s="1" t="s">
        <v>476</v>
      </c>
      <c r="C2149" s="1" t="s">
        <v>29</v>
      </c>
      <c r="D2149" s="1" t="s">
        <v>30</v>
      </c>
      <c r="E2149" s="1" t="s">
        <v>400</v>
      </c>
      <c r="F2149" s="1" t="s">
        <v>9610</v>
      </c>
      <c r="G2149" s="1" t="s">
        <v>9611</v>
      </c>
      <c r="H2149" s="1" t="s">
        <v>1183</v>
      </c>
      <c r="I2149" s="1" t="s">
        <v>9612</v>
      </c>
      <c r="J2149" s="1" t="s">
        <v>9650</v>
      </c>
      <c r="K2149" s="1" t="s">
        <v>32</v>
      </c>
      <c r="L2149" s="1" t="s">
        <v>84</v>
      </c>
      <c r="M2149" s="1" t="s">
        <v>84</v>
      </c>
      <c r="N2149" s="1" t="s">
        <v>46</v>
      </c>
      <c r="O2149" s="1" t="s">
        <v>56</v>
      </c>
      <c r="P2149" s="1" t="s">
        <v>291</v>
      </c>
      <c r="Q2149" s="1" t="s">
        <v>203</v>
      </c>
      <c r="R2149" s="1" t="s">
        <v>9651</v>
      </c>
      <c r="S2149" s="1" t="str">
        <f t="shared" si="67"/>
        <v>CUTIPA APAZA, DAVID TEOFILO</v>
      </c>
      <c r="T2149" s="1" t="s">
        <v>44</v>
      </c>
      <c r="U2149" s="1" t="s">
        <v>51</v>
      </c>
      <c r="V2149" s="1" t="s">
        <v>52</v>
      </c>
      <c r="W2149" s="1" t="s">
        <v>9652</v>
      </c>
      <c r="X2149" s="3">
        <v>21174</v>
      </c>
      <c r="Y2149" s="1" t="s">
        <v>9653</v>
      </c>
      <c r="AB2149" s="1" t="s">
        <v>41</v>
      </c>
      <c r="AC2149" s="1" t="s">
        <v>87</v>
      </c>
      <c r="AD2149" s="1" t="s">
        <v>43</v>
      </c>
    </row>
    <row r="2150" spans="1:30" x14ac:dyDescent="0.2">
      <c r="A2150" s="1" t="str">
        <f t="shared" si="66"/>
        <v>1167114712E9</v>
      </c>
      <c r="B2150" s="1" t="s">
        <v>476</v>
      </c>
      <c r="C2150" s="1" t="s">
        <v>29</v>
      </c>
      <c r="D2150" s="1" t="s">
        <v>30</v>
      </c>
      <c r="E2150" s="1" t="s">
        <v>400</v>
      </c>
      <c r="F2150" s="1" t="s">
        <v>9610</v>
      </c>
      <c r="G2150" s="1" t="s">
        <v>9611</v>
      </c>
      <c r="H2150" s="1" t="s">
        <v>1183</v>
      </c>
      <c r="I2150" s="1" t="s">
        <v>9612</v>
      </c>
      <c r="J2150" s="1" t="s">
        <v>9654</v>
      </c>
      <c r="K2150" s="1" t="s">
        <v>97</v>
      </c>
      <c r="L2150" s="1" t="s">
        <v>98</v>
      </c>
      <c r="M2150" s="1" t="s">
        <v>9655</v>
      </c>
      <c r="N2150" s="1" t="s">
        <v>46</v>
      </c>
      <c r="O2150" s="1" t="s">
        <v>9656</v>
      </c>
      <c r="P2150" s="1" t="s">
        <v>623</v>
      </c>
      <c r="Q2150" s="1" t="s">
        <v>273</v>
      </c>
      <c r="R2150" s="1" t="s">
        <v>9657</v>
      </c>
      <c r="S2150" s="1" t="str">
        <f t="shared" si="67"/>
        <v>CACHICATARI MAYTA, BERTHA YOLANDA</v>
      </c>
      <c r="T2150" s="1" t="s">
        <v>109</v>
      </c>
      <c r="U2150" s="1" t="s">
        <v>39</v>
      </c>
      <c r="V2150" s="1" t="s">
        <v>52</v>
      </c>
      <c r="W2150" s="1" t="s">
        <v>9658</v>
      </c>
      <c r="X2150" s="3">
        <v>26349</v>
      </c>
      <c r="Y2150" s="1" t="s">
        <v>9659</v>
      </c>
      <c r="AB2150" s="1" t="s">
        <v>41</v>
      </c>
      <c r="AC2150" s="1" t="s">
        <v>102</v>
      </c>
      <c r="AD2150" s="1" t="s">
        <v>43</v>
      </c>
    </row>
    <row r="2151" spans="1:30" x14ac:dyDescent="0.2">
      <c r="A2151" s="1" t="str">
        <f t="shared" si="66"/>
        <v>1167114722E5</v>
      </c>
      <c r="B2151" s="1" t="s">
        <v>476</v>
      </c>
      <c r="C2151" s="1" t="s">
        <v>29</v>
      </c>
      <c r="D2151" s="1" t="s">
        <v>30</v>
      </c>
      <c r="E2151" s="1" t="s">
        <v>400</v>
      </c>
      <c r="F2151" s="1" t="s">
        <v>9610</v>
      </c>
      <c r="G2151" s="1" t="s">
        <v>9611</v>
      </c>
      <c r="H2151" s="1" t="s">
        <v>1183</v>
      </c>
      <c r="I2151" s="1" t="s">
        <v>9612</v>
      </c>
      <c r="J2151" s="1" t="s">
        <v>9660</v>
      </c>
      <c r="K2151" s="1" t="s">
        <v>97</v>
      </c>
      <c r="L2151" s="1" t="s">
        <v>98</v>
      </c>
      <c r="M2151" s="1" t="s">
        <v>99</v>
      </c>
      <c r="N2151" s="1" t="s">
        <v>46</v>
      </c>
      <c r="O2151" s="1" t="s">
        <v>463</v>
      </c>
      <c r="P2151" s="1" t="s">
        <v>58</v>
      </c>
      <c r="Q2151" s="1" t="s">
        <v>67</v>
      </c>
      <c r="R2151" s="1" t="s">
        <v>1091</v>
      </c>
      <c r="S2151" s="1" t="str">
        <f t="shared" si="67"/>
        <v>ARPASI MEDINA, DARIO</v>
      </c>
      <c r="T2151" s="1" t="s">
        <v>790</v>
      </c>
      <c r="U2151" s="1" t="s">
        <v>39</v>
      </c>
      <c r="V2151" s="1" t="s">
        <v>52</v>
      </c>
      <c r="W2151" s="1" t="s">
        <v>9661</v>
      </c>
      <c r="X2151" s="3">
        <v>20097</v>
      </c>
      <c r="Y2151" s="1" t="s">
        <v>9662</v>
      </c>
      <c r="AB2151" s="1" t="s">
        <v>41</v>
      </c>
      <c r="AC2151" s="1" t="s">
        <v>102</v>
      </c>
      <c r="AD2151" s="1" t="s">
        <v>43</v>
      </c>
    </row>
    <row r="2152" spans="1:30" x14ac:dyDescent="0.2">
      <c r="A2152" s="1" t="str">
        <f t="shared" si="66"/>
        <v>1168114712E0</v>
      </c>
      <c r="B2152" s="1" t="s">
        <v>476</v>
      </c>
      <c r="C2152" s="1" t="s">
        <v>29</v>
      </c>
      <c r="D2152" s="1" t="s">
        <v>30</v>
      </c>
      <c r="E2152" s="1" t="s">
        <v>401</v>
      </c>
      <c r="F2152" s="1" t="s">
        <v>9663</v>
      </c>
      <c r="G2152" s="1" t="s">
        <v>9664</v>
      </c>
      <c r="H2152" s="1" t="s">
        <v>1183</v>
      </c>
      <c r="I2152" s="1" t="s">
        <v>9665</v>
      </c>
      <c r="J2152" s="1" t="s">
        <v>9666</v>
      </c>
      <c r="K2152" s="1" t="s">
        <v>32</v>
      </c>
      <c r="L2152" s="1" t="s">
        <v>33</v>
      </c>
      <c r="M2152" s="1" t="s">
        <v>34</v>
      </c>
      <c r="N2152" s="1" t="s">
        <v>35</v>
      </c>
      <c r="O2152" s="1" t="s">
        <v>9667</v>
      </c>
      <c r="P2152" s="1" t="s">
        <v>108</v>
      </c>
      <c r="Q2152" s="1" t="s">
        <v>113</v>
      </c>
      <c r="R2152" s="1" t="s">
        <v>9668</v>
      </c>
      <c r="S2152" s="1" t="str">
        <f t="shared" si="67"/>
        <v>SOTOMAYOR CHAMBI, RUBEN VAILON</v>
      </c>
      <c r="T2152" s="1" t="s">
        <v>38</v>
      </c>
      <c r="U2152" s="1" t="s">
        <v>39</v>
      </c>
      <c r="V2152" s="1" t="s">
        <v>112</v>
      </c>
      <c r="W2152" s="1" t="s">
        <v>9669</v>
      </c>
      <c r="X2152" s="3">
        <v>22101</v>
      </c>
      <c r="Y2152" s="1" t="s">
        <v>9670</v>
      </c>
      <c r="Z2152" s="3">
        <v>42064</v>
      </c>
      <c r="AA2152" s="3">
        <v>43524</v>
      </c>
      <c r="AB2152" s="1" t="s">
        <v>41</v>
      </c>
      <c r="AC2152" s="1" t="s">
        <v>42</v>
      </c>
      <c r="AD2152" s="1" t="s">
        <v>43</v>
      </c>
    </row>
    <row r="2153" spans="1:30" x14ac:dyDescent="0.2">
      <c r="A2153" s="1" t="str">
        <f t="shared" si="66"/>
        <v>1115114321E6</v>
      </c>
      <c r="B2153" s="1" t="s">
        <v>476</v>
      </c>
      <c r="C2153" s="1" t="s">
        <v>29</v>
      </c>
      <c r="D2153" s="1" t="s">
        <v>30</v>
      </c>
      <c r="E2153" s="1" t="s">
        <v>401</v>
      </c>
      <c r="F2153" s="1" t="s">
        <v>9663</v>
      </c>
      <c r="G2153" s="1" t="s">
        <v>9664</v>
      </c>
      <c r="H2153" s="1" t="s">
        <v>1183</v>
      </c>
      <c r="I2153" s="1" t="s">
        <v>9665</v>
      </c>
      <c r="J2153" s="1" t="s">
        <v>9671</v>
      </c>
      <c r="K2153" s="1" t="s">
        <v>32</v>
      </c>
      <c r="L2153" s="1" t="s">
        <v>32</v>
      </c>
      <c r="M2153" s="1" t="s">
        <v>45</v>
      </c>
      <c r="N2153" s="1" t="s">
        <v>46</v>
      </c>
      <c r="O2153" s="1" t="s">
        <v>9672</v>
      </c>
      <c r="P2153" s="1" t="s">
        <v>167</v>
      </c>
      <c r="Q2153" s="1" t="s">
        <v>420</v>
      </c>
      <c r="R2153" s="1" t="s">
        <v>879</v>
      </c>
      <c r="S2153" s="1" t="str">
        <f t="shared" si="67"/>
        <v>GOMEZ POMA, REMIGIO</v>
      </c>
      <c r="T2153" s="1" t="s">
        <v>69</v>
      </c>
      <c r="U2153" s="1" t="s">
        <v>51</v>
      </c>
      <c r="V2153" s="1" t="s">
        <v>52</v>
      </c>
      <c r="W2153" s="1" t="s">
        <v>9673</v>
      </c>
      <c r="X2153" s="3">
        <v>23255</v>
      </c>
      <c r="Y2153" s="1" t="s">
        <v>9674</v>
      </c>
      <c r="AB2153" s="1" t="s">
        <v>41</v>
      </c>
      <c r="AC2153" s="1" t="s">
        <v>42</v>
      </c>
      <c r="AD2153" s="1" t="s">
        <v>43</v>
      </c>
    </row>
    <row r="2154" spans="1:30" x14ac:dyDescent="0.2">
      <c r="A2154" s="1" t="str">
        <f t="shared" si="66"/>
        <v>1168114712E2</v>
      </c>
      <c r="B2154" s="1" t="s">
        <v>476</v>
      </c>
      <c r="C2154" s="1" t="s">
        <v>29</v>
      </c>
      <c r="D2154" s="1" t="s">
        <v>30</v>
      </c>
      <c r="E2154" s="1" t="s">
        <v>401</v>
      </c>
      <c r="F2154" s="1" t="s">
        <v>9663</v>
      </c>
      <c r="G2154" s="1" t="s">
        <v>9664</v>
      </c>
      <c r="H2154" s="1" t="s">
        <v>1183</v>
      </c>
      <c r="I2154" s="1" t="s">
        <v>9665</v>
      </c>
      <c r="J2154" s="1" t="s">
        <v>9675</v>
      </c>
      <c r="K2154" s="1" t="s">
        <v>32</v>
      </c>
      <c r="L2154" s="1" t="s">
        <v>32</v>
      </c>
      <c r="M2154" s="1" t="s">
        <v>45</v>
      </c>
      <c r="N2154" s="1" t="s">
        <v>46</v>
      </c>
      <c r="O2154" s="1" t="s">
        <v>56</v>
      </c>
      <c r="P2154" s="1" t="s">
        <v>940</v>
      </c>
      <c r="Q2154" s="1" t="s">
        <v>129</v>
      </c>
      <c r="R2154" s="1" t="s">
        <v>9676</v>
      </c>
      <c r="S2154" s="1" t="str">
        <f t="shared" si="67"/>
        <v>BARRA QUILCA, JANINA VILMA</v>
      </c>
      <c r="T2154" s="1" t="s">
        <v>55</v>
      </c>
      <c r="U2154" s="1" t="s">
        <v>51</v>
      </c>
      <c r="V2154" s="1" t="s">
        <v>325</v>
      </c>
      <c r="W2154" s="1" t="s">
        <v>9677</v>
      </c>
      <c r="X2154" s="3">
        <v>24743</v>
      </c>
      <c r="Y2154" s="1" t="s">
        <v>9678</v>
      </c>
      <c r="Z2154" s="3">
        <v>42795</v>
      </c>
      <c r="AA2154" s="3">
        <v>42978</v>
      </c>
      <c r="AB2154" s="1" t="s">
        <v>41</v>
      </c>
      <c r="AC2154" s="1" t="s">
        <v>42</v>
      </c>
      <c r="AD2154" s="1" t="s">
        <v>43</v>
      </c>
    </row>
    <row r="2155" spans="1:30" x14ac:dyDescent="0.2">
      <c r="A2155" s="1" t="str">
        <f t="shared" si="66"/>
        <v>1168114712E2</v>
      </c>
      <c r="B2155" s="1" t="s">
        <v>476</v>
      </c>
      <c r="C2155" s="1" t="s">
        <v>29</v>
      </c>
      <c r="D2155" s="1" t="s">
        <v>30</v>
      </c>
      <c r="E2155" s="1" t="s">
        <v>401</v>
      </c>
      <c r="F2155" s="1" t="s">
        <v>9663</v>
      </c>
      <c r="G2155" s="1" t="s">
        <v>9664</v>
      </c>
      <c r="H2155" s="1" t="s">
        <v>1183</v>
      </c>
      <c r="I2155" s="1" t="s">
        <v>9665</v>
      </c>
      <c r="J2155" s="1" t="s">
        <v>9675</v>
      </c>
      <c r="K2155" s="1" t="s">
        <v>32</v>
      </c>
      <c r="L2155" s="1" t="s">
        <v>32</v>
      </c>
      <c r="M2155" s="1" t="s">
        <v>45</v>
      </c>
      <c r="N2155" s="1" t="s">
        <v>66</v>
      </c>
      <c r="O2155" s="1" t="s">
        <v>9679</v>
      </c>
      <c r="P2155" s="1" t="s">
        <v>188</v>
      </c>
      <c r="Q2155" s="1" t="s">
        <v>704</v>
      </c>
      <c r="R2155" s="1" t="s">
        <v>607</v>
      </c>
      <c r="S2155" s="1" t="str">
        <f t="shared" si="67"/>
        <v>TITO ALCOS, VERONICA</v>
      </c>
      <c r="T2155" s="1" t="s">
        <v>69</v>
      </c>
      <c r="U2155" s="1" t="s">
        <v>51</v>
      </c>
      <c r="V2155" s="1" t="s">
        <v>52</v>
      </c>
      <c r="W2155" s="1" t="s">
        <v>9680</v>
      </c>
      <c r="X2155" s="3">
        <v>31245</v>
      </c>
      <c r="Y2155" s="1" t="s">
        <v>9681</v>
      </c>
      <c r="Z2155" s="3">
        <v>42795</v>
      </c>
      <c r="AA2155" s="3">
        <v>42978</v>
      </c>
      <c r="AB2155" s="1" t="s">
        <v>324</v>
      </c>
      <c r="AC2155" s="1" t="s">
        <v>71</v>
      </c>
      <c r="AD2155" s="1" t="s">
        <v>43</v>
      </c>
    </row>
    <row r="2156" spans="1:30" x14ac:dyDescent="0.2">
      <c r="A2156" s="1" t="str">
        <f t="shared" si="66"/>
        <v>1168114712E3</v>
      </c>
      <c r="B2156" s="1" t="s">
        <v>476</v>
      </c>
      <c r="C2156" s="1" t="s">
        <v>29</v>
      </c>
      <c r="D2156" s="1" t="s">
        <v>30</v>
      </c>
      <c r="E2156" s="1" t="s">
        <v>401</v>
      </c>
      <c r="F2156" s="1" t="s">
        <v>9663</v>
      </c>
      <c r="G2156" s="1" t="s">
        <v>9664</v>
      </c>
      <c r="H2156" s="1" t="s">
        <v>1183</v>
      </c>
      <c r="I2156" s="1" t="s">
        <v>9665</v>
      </c>
      <c r="J2156" s="1" t="s">
        <v>9682</v>
      </c>
      <c r="K2156" s="1" t="s">
        <v>32</v>
      </c>
      <c r="L2156" s="1" t="s">
        <v>32</v>
      </c>
      <c r="M2156" s="1" t="s">
        <v>45</v>
      </c>
      <c r="N2156" s="1" t="s">
        <v>46</v>
      </c>
      <c r="O2156" s="1" t="s">
        <v>56</v>
      </c>
      <c r="P2156" s="1" t="s">
        <v>141</v>
      </c>
      <c r="Q2156" s="1" t="s">
        <v>416</v>
      </c>
      <c r="R2156" s="1" t="s">
        <v>294</v>
      </c>
      <c r="S2156" s="1" t="str">
        <f t="shared" si="67"/>
        <v>CRUZ YANQUI, FRANCISCA</v>
      </c>
      <c r="T2156" s="1" t="s">
        <v>63</v>
      </c>
      <c r="U2156" s="1" t="s">
        <v>51</v>
      </c>
      <c r="V2156" s="1" t="s">
        <v>52</v>
      </c>
      <c r="W2156" s="1" t="s">
        <v>9683</v>
      </c>
      <c r="X2156" s="3">
        <v>22373</v>
      </c>
      <c r="Y2156" s="1" t="s">
        <v>9684</v>
      </c>
      <c r="AB2156" s="1" t="s">
        <v>41</v>
      </c>
      <c r="AC2156" s="1" t="s">
        <v>42</v>
      </c>
      <c r="AD2156" s="1" t="s">
        <v>43</v>
      </c>
    </row>
    <row r="2157" spans="1:30" x14ac:dyDescent="0.2">
      <c r="A2157" s="1" t="str">
        <f t="shared" si="66"/>
        <v>1168114712E4</v>
      </c>
      <c r="B2157" s="1" t="s">
        <v>476</v>
      </c>
      <c r="C2157" s="1" t="s">
        <v>29</v>
      </c>
      <c r="D2157" s="1" t="s">
        <v>30</v>
      </c>
      <c r="E2157" s="1" t="s">
        <v>401</v>
      </c>
      <c r="F2157" s="1" t="s">
        <v>9663</v>
      </c>
      <c r="G2157" s="1" t="s">
        <v>9664</v>
      </c>
      <c r="H2157" s="1" t="s">
        <v>1183</v>
      </c>
      <c r="I2157" s="1" t="s">
        <v>9665</v>
      </c>
      <c r="J2157" s="1" t="s">
        <v>9685</v>
      </c>
      <c r="K2157" s="1" t="s">
        <v>32</v>
      </c>
      <c r="L2157" s="1" t="s">
        <v>32</v>
      </c>
      <c r="M2157" s="1" t="s">
        <v>45</v>
      </c>
      <c r="N2157" s="1" t="s">
        <v>46</v>
      </c>
      <c r="O2157" s="1" t="s">
        <v>9686</v>
      </c>
      <c r="P2157" s="1" t="s">
        <v>139</v>
      </c>
      <c r="Q2157" s="1" t="s">
        <v>844</v>
      </c>
      <c r="R2157" s="1" t="s">
        <v>345</v>
      </c>
      <c r="S2157" s="1" t="str">
        <f t="shared" si="67"/>
        <v>MACHACA TITALO, DELIA</v>
      </c>
      <c r="T2157" s="1" t="s">
        <v>50</v>
      </c>
      <c r="U2157" s="1" t="s">
        <v>51</v>
      </c>
      <c r="V2157" s="1" t="s">
        <v>52</v>
      </c>
      <c r="W2157" s="1" t="s">
        <v>9687</v>
      </c>
      <c r="X2157" s="3">
        <v>22126</v>
      </c>
      <c r="Y2157" s="1" t="s">
        <v>9688</v>
      </c>
      <c r="AB2157" s="1" t="s">
        <v>41</v>
      </c>
      <c r="AC2157" s="1" t="s">
        <v>42</v>
      </c>
      <c r="AD2157" s="1" t="s">
        <v>43</v>
      </c>
    </row>
    <row r="2158" spans="1:30" x14ac:dyDescent="0.2">
      <c r="A2158" s="1" t="str">
        <f t="shared" si="66"/>
        <v>1168114712E9</v>
      </c>
      <c r="B2158" s="1" t="s">
        <v>476</v>
      </c>
      <c r="C2158" s="1" t="s">
        <v>29</v>
      </c>
      <c r="D2158" s="1" t="s">
        <v>30</v>
      </c>
      <c r="E2158" s="1" t="s">
        <v>401</v>
      </c>
      <c r="F2158" s="1" t="s">
        <v>9663</v>
      </c>
      <c r="G2158" s="1" t="s">
        <v>9664</v>
      </c>
      <c r="H2158" s="1" t="s">
        <v>1183</v>
      </c>
      <c r="I2158" s="1" t="s">
        <v>9665</v>
      </c>
      <c r="J2158" s="1" t="s">
        <v>9689</v>
      </c>
      <c r="K2158" s="1" t="s">
        <v>32</v>
      </c>
      <c r="L2158" s="1" t="s">
        <v>32</v>
      </c>
      <c r="M2158" s="1" t="s">
        <v>45</v>
      </c>
      <c r="N2158" s="1" t="s">
        <v>46</v>
      </c>
      <c r="O2158" s="1" t="s">
        <v>9690</v>
      </c>
      <c r="P2158" s="1" t="s">
        <v>567</v>
      </c>
      <c r="Q2158" s="1" t="s">
        <v>351</v>
      </c>
      <c r="R2158" s="1" t="s">
        <v>683</v>
      </c>
      <c r="S2158" s="1" t="str">
        <f t="shared" si="67"/>
        <v>ÑACA MERMA, EDWIN</v>
      </c>
      <c r="T2158" s="1" t="s">
        <v>69</v>
      </c>
      <c r="U2158" s="1" t="s">
        <v>51</v>
      </c>
      <c r="V2158" s="1" t="s">
        <v>52</v>
      </c>
      <c r="W2158" s="1" t="s">
        <v>9691</v>
      </c>
      <c r="X2158" s="3">
        <v>25422</v>
      </c>
      <c r="Y2158" s="1" t="s">
        <v>9692</v>
      </c>
      <c r="Z2158" s="3">
        <v>41883</v>
      </c>
      <c r="AB2158" s="1" t="s">
        <v>41</v>
      </c>
      <c r="AC2158" s="1" t="s">
        <v>42</v>
      </c>
      <c r="AD2158" s="1" t="s">
        <v>43</v>
      </c>
    </row>
    <row r="2159" spans="1:30" x14ac:dyDescent="0.2">
      <c r="A2159" s="1" t="str">
        <f t="shared" si="66"/>
        <v>1168114722E1</v>
      </c>
      <c r="B2159" s="1" t="s">
        <v>476</v>
      </c>
      <c r="C2159" s="1" t="s">
        <v>29</v>
      </c>
      <c r="D2159" s="1" t="s">
        <v>30</v>
      </c>
      <c r="E2159" s="1" t="s">
        <v>401</v>
      </c>
      <c r="F2159" s="1" t="s">
        <v>9663</v>
      </c>
      <c r="G2159" s="1" t="s">
        <v>9664</v>
      </c>
      <c r="H2159" s="1" t="s">
        <v>1183</v>
      </c>
      <c r="I2159" s="1" t="s">
        <v>9665</v>
      </c>
      <c r="J2159" s="1" t="s">
        <v>9693</v>
      </c>
      <c r="K2159" s="1" t="s">
        <v>32</v>
      </c>
      <c r="L2159" s="1" t="s">
        <v>32</v>
      </c>
      <c r="M2159" s="1" t="s">
        <v>45</v>
      </c>
      <c r="N2159" s="1" t="s">
        <v>46</v>
      </c>
      <c r="O2159" s="1" t="s">
        <v>9694</v>
      </c>
      <c r="P2159" s="1" t="s">
        <v>81</v>
      </c>
      <c r="Q2159" s="1" t="s">
        <v>1020</v>
      </c>
      <c r="R2159" s="1" t="s">
        <v>9695</v>
      </c>
      <c r="S2159" s="1" t="str">
        <f t="shared" si="67"/>
        <v>HUANCA LAYME, MARIA EULOGIA</v>
      </c>
      <c r="T2159" s="1" t="s">
        <v>55</v>
      </c>
      <c r="U2159" s="1" t="s">
        <v>51</v>
      </c>
      <c r="V2159" s="1" t="s">
        <v>52</v>
      </c>
      <c r="W2159" s="1" t="s">
        <v>9696</v>
      </c>
      <c r="X2159" s="3">
        <v>21805</v>
      </c>
      <c r="Y2159" s="1" t="s">
        <v>9697</v>
      </c>
      <c r="AB2159" s="1" t="s">
        <v>41</v>
      </c>
      <c r="AC2159" s="1" t="s">
        <v>42</v>
      </c>
      <c r="AD2159" s="1" t="s">
        <v>43</v>
      </c>
    </row>
    <row r="2160" spans="1:30" x14ac:dyDescent="0.2">
      <c r="A2160" s="1" t="str">
        <f t="shared" si="66"/>
        <v>1168114722E2</v>
      </c>
      <c r="B2160" s="1" t="s">
        <v>476</v>
      </c>
      <c r="C2160" s="1" t="s">
        <v>29</v>
      </c>
      <c r="D2160" s="1" t="s">
        <v>30</v>
      </c>
      <c r="E2160" s="1" t="s">
        <v>401</v>
      </c>
      <c r="F2160" s="1" t="s">
        <v>9663</v>
      </c>
      <c r="G2160" s="1" t="s">
        <v>9664</v>
      </c>
      <c r="H2160" s="1" t="s">
        <v>1183</v>
      </c>
      <c r="I2160" s="1" t="s">
        <v>9665</v>
      </c>
      <c r="J2160" s="1" t="s">
        <v>9698</v>
      </c>
      <c r="K2160" s="1" t="s">
        <v>32</v>
      </c>
      <c r="L2160" s="1" t="s">
        <v>32</v>
      </c>
      <c r="M2160" s="1" t="s">
        <v>45</v>
      </c>
      <c r="N2160" s="1" t="s">
        <v>46</v>
      </c>
      <c r="O2160" s="1" t="s">
        <v>56</v>
      </c>
      <c r="P2160" s="1" t="s">
        <v>356</v>
      </c>
      <c r="Q2160" s="1" t="s">
        <v>586</v>
      </c>
      <c r="R2160" s="1" t="s">
        <v>823</v>
      </c>
      <c r="S2160" s="1" t="str">
        <f t="shared" si="67"/>
        <v>VILCANQUI HUARAHUARA, ANDRES</v>
      </c>
      <c r="T2160" s="1" t="s">
        <v>55</v>
      </c>
      <c r="U2160" s="1" t="s">
        <v>51</v>
      </c>
      <c r="V2160" s="1" t="s">
        <v>52</v>
      </c>
      <c r="W2160" s="1" t="s">
        <v>9699</v>
      </c>
      <c r="X2160" s="3">
        <v>25151</v>
      </c>
      <c r="Y2160" s="1" t="s">
        <v>9700</v>
      </c>
      <c r="AB2160" s="1" t="s">
        <v>41</v>
      </c>
      <c r="AC2160" s="1" t="s">
        <v>42</v>
      </c>
      <c r="AD2160" s="1" t="s">
        <v>43</v>
      </c>
    </row>
    <row r="2161" spans="1:30" x14ac:dyDescent="0.2">
      <c r="A2161" s="1" t="str">
        <f t="shared" si="66"/>
        <v>CD1E44001313</v>
      </c>
      <c r="B2161" s="1" t="s">
        <v>476</v>
      </c>
      <c r="C2161" s="1" t="s">
        <v>29</v>
      </c>
      <c r="D2161" s="1" t="s">
        <v>30</v>
      </c>
      <c r="E2161" s="1" t="s">
        <v>401</v>
      </c>
      <c r="F2161" s="1" t="s">
        <v>9663</v>
      </c>
      <c r="G2161" s="1" t="s">
        <v>9664</v>
      </c>
      <c r="H2161" s="1" t="s">
        <v>1183</v>
      </c>
      <c r="I2161" s="1" t="s">
        <v>9665</v>
      </c>
      <c r="J2161" s="1" t="s">
        <v>9701</v>
      </c>
      <c r="K2161" s="1" t="s">
        <v>32</v>
      </c>
      <c r="L2161" s="1" t="s">
        <v>32</v>
      </c>
      <c r="M2161" s="1" t="s">
        <v>45</v>
      </c>
      <c r="N2161" s="1" t="s">
        <v>66</v>
      </c>
      <c r="O2161" s="1" t="s">
        <v>2995</v>
      </c>
      <c r="P2161" s="1" t="s">
        <v>1790</v>
      </c>
      <c r="Q2161" s="1" t="s">
        <v>5007</v>
      </c>
      <c r="R2161" s="1" t="s">
        <v>1078</v>
      </c>
      <c r="S2161" s="1" t="str">
        <f t="shared" si="67"/>
        <v>LIVISI MARRON, ANGELICA</v>
      </c>
      <c r="T2161" s="1" t="s">
        <v>69</v>
      </c>
      <c r="U2161" s="1" t="s">
        <v>5571</v>
      </c>
      <c r="V2161" s="1" t="s">
        <v>52</v>
      </c>
      <c r="W2161" s="1" t="s">
        <v>9702</v>
      </c>
      <c r="X2161" s="3">
        <v>26574</v>
      </c>
      <c r="Y2161" s="1" t="s">
        <v>9703</v>
      </c>
      <c r="Z2161" s="3">
        <v>42795</v>
      </c>
      <c r="AA2161" s="3">
        <v>43100</v>
      </c>
      <c r="AB2161" s="1" t="s">
        <v>3000</v>
      </c>
      <c r="AC2161" s="1" t="s">
        <v>71</v>
      </c>
      <c r="AD2161" s="1" t="s">
        <v>43</v>
      </c>
    </row>
    <row r="2162" spans="1:30" x14ac:dyDescent="0.2">
      <c r="A2162" s="1" t="str">
        <f t="shared" si="66"/>
        <v>1168114712E8</v>
      </c>
      <c r="B2162" s="1" t="s">
        <v>476</v>
      </c>
      <c r="C2162" s="1" t="s">
        <v>29</v>
      </c>
      <c r="D2162" s="1" t="s">
        <v>30</v>
      </c>
      <c r="E2162" s="1" t="s">
        <v>401</v>
      </c>
      <c r="F2162" s="1" t="s">
        <v>9663</v>
      </c>
      <c r="G2162" s="1" t="s">
        <v>9664</v>
      </c>
      <c r="H2162" s="1" t="s">
        <v>1183</v>
      </c>
      <c r="I2162" s="1" t="s">
        <v>9665</v>
      </c>
      <c r="J2162" s="1" t="s">
        <v>9704</v>
      </c>
      <c r="K2162" s="1" t="s">
        <v>32</v>
      </c>
      <c r="L2162" s="1" t="s">
        <v>84</v>
      </c>
      <c r="M2162" s="1" t="s">
        <v>84</v>
      </c>
      <c r="N2162" s="1" t="s">
        <v>46</v>
      </c>
      <c r="O2162" s="1" t="s">
        <v>9705</v>
      </c>
      <c r="P2162" s="1" t="s">
        <v>374</v>
      </c>
      <c r="Q2162" s="1" t="s">
        <v>1100</v>
      </c>
      <c r="R2162" s="1" t="s">
        <v>9706</v>
      </c>
      <c r="S2162" s="1" t="str">
        <f t="shared" si="67"/>
        <v>DIAZ SAENZ, DELBERT HUGO</v>
      </c>
      <c r="T2162" s="1" t="s">
        <v>44</v>
      </c>
      <c r="U2162" s="1" t="s">
        <v>51</v>
      </c>
      <c r="V2162" s="1" t="s">
        <v>52</v>
      </c>
      <c r="W2162" s="1" t="s">
        <v>9707</v>
      </c>
      <c r="X2162" s="3">
        <v>25454</v>
      </c>
      <c r="Y2162" s="1" t="s">
        <v>9708</v>
      </c>
      <c r="Z2162" s="3">
        <v>42795</v>
      </c>
      <c r="AB2162" s="1" t="s">
        <v>41</v>
      </c>
      <c r="AC2162" s="1" t="s">
        <v>87</v>
      </c>
      <c r="AD2162" s="1" t="s">
        <v>43</v>
      </c>
    </row>
    <row r="2163" spans="1:30" x14ac:dyDescent="0.2">
      <c r="A2163" s="1" t="str">
        <f t="shared" si="66"/>
        <v>1168114712E5</v>
      </c>
      <c r="B2163" s="1" t="s">
        <v>476</v>
      </c>
      <c r="C2163" s="1" t="s">
        <v>29</v>
      </c>
      <c r="D2163" s="1" t="s">
        <v>30</v>
      </c>
      <c r="E2163" s="1" t="s">
        <v>401</v>
      </c>
      <c r="F2163" s="1" t="s">
        <v>9663</v>
      </c>
      <c r="G2163" s="1" t="s">
        <v>9664</v>
      </c>
      <c r="H2163" s="1" t="s">
        <v>1183</v>
      </c>
      <c r="I2163" s="1" t="s">
        <v>9665</v>
      </c>
      <c r="J2163" s="1" t="s">
        <v>9709</v>
      </c>
      <c r="K2163" s="1" t="s">
        <v>97</v>
      </c>
      <c r="L2163" s="1" t="s">
        <v>98</v>
      </c>
      <c r="M2163" s="1" t="s">
        <v>99</v>
      </c>
      <c r="N2163" s="1" t="s">
        <v>46</v>
      </c>
      <c r="O2163" s="1" t="s">
        <v>56</v>
      </c>
      <c r="P2163" s="1" t="s">
        <v>134</v>
      </c>
      <c r="Q2163" s="1" t="s">
        <v>390</v>
      </c>
      <c r="R2163" s="1" t="s">
        <v>898</v>
      </c>
      <c r="S2163" s="1" t="str">
        <f t="shared" si="67"/>
        <v>FLORES HUISA, ERNESTO</v>
      </c>
      <c r="T2163" s="1" t="s">
        <v>156</v>
      </c>
      <c r="U2163" s="1" t="s">
        <v>39</v>
      </c>
      <c r="V2163" s="1" t="s">
        <v>52</v>
      </c>
      <c r="W2163" s="1" t="s">
        <v>9710</v>
      </c>
      <c r="X2163" s="3">
        <v>22991</v>
      </c>
      <c r="Y2163" s="1" t="s">
        <v>9711</v>
      </c>
      <c r="AB2163" s="1" t="s">
        <v>41</v>
      </c>
      <c r="AC2163" s="1" t="s">
        <v>102</v>
      </c>
      <c r="AD2163" s="1" t="s">
        <v>43</v>
      </c>
    </row>
    <row r="2164" spans="1:30" x14ac:dyDescent="0.2">
      <c r="A2164" s="1" t="str">
        <f t="shared" si="66"/>
        <v>1168114712E7</v>
      </c>
      <c r="B2164" s="1" t="s">
        <v>476</v>
      </c>
      <c r="C2164" s="1" t="s">
        <v>29</v>
      </c>
      <c r="D2164" s="1" t="s">
        <v>30</v>
      </c>
      <c r="E2164" s="1" t="s">
        <v>401</v>
      </c>
      <c r="F2164" s="1" t="s">
        <v>9663</v>
      </c>
      <c r="G2164" s="1" t="s">
        <v>9664</v>
      </c>
      <c r="H2164" s="1" t="s">
        <v>1183</v>
      </c>
      <c r="I2164" s="1" t="s">
        <v>9665</v>
      </c>
      <c r="J2164" s="1" t="s">
        <v>9712</v>
      </c>
      <c r="K2164" s="1" t="s">
        <v>97</v>
      </c>
      <c r="L2164" s="1" t="s">
        <v>98</v>
      </c>
      <c r="M2164" s="1" t="s">
        <v>99</v>
      </c>
      <c r="N2164" s="1" t="s">
        <v>46</v>
      </c>
      <c r="O2164" s="1" t="s">
        <v>56</v>
      </c>
      <c r="P2164" s="1" t="s">
        <v>369</v>
      </c>
      <c r="Q2164" s="1" t="s">
        <v>134</v>
      </c>
      <c r="R2164" s="1" t="s">
        <v>766</v>
      </c>
      <c r="S2164" s="1" t="str">
        <f t="shared" si="67"/>
        <v>MIRANDA FLORES, ANASTACIO</v>
      </c>
      <c r="T2164" s="1" t="s">
        <v>156</v>
      </c>
      <c r="U2164" s="1" t="s">
        <v>39</v>
      </c>
      <c r="V2164" s="1" t="s">
        <v>52</v>
      </c>
      <c r="W2164" s="1" t="s">
        <v>9713</v>
      </c>
      <c r="X2164" s="3">
        <v>18928</v>
      </c>
      <c r="Y2164" s="1" t="s">
        <v>9714</v>
      </c>
      <c r="AB2164" s="1" t="s">
        <v>41</v>
      </c>
      <c r="AC2164" s="1" t="s">
        <v>102</v>
      </c>
      <c r="AD2164" s="1" t="s">
        <v>43</v>
      </c>
    </row>
    <row r="2165" spans="1:30" x14ac:dyDescent="0.2">
      <c r="A2165" s="1" t="str">
        <f t="shared" si="66"/>
        <v>1119114712E8</v>
      </c>
      <c r="B2165" s="1" t="s">
        <v>476</v>
      </c>
      <c r="C2165" s="1" t="s">
        <v>29</v>
      </c>
      <c r="D2165" s="1" t="s">
        <v>30</v>
      </c>
      <c r="E2165" s="1" t="s">
        <v>400</v>
      </c>
      <c r="F2165" s="1" t="s">
        <v>9715</v>
      </c>
      <c r="G2165" s="1" t="s">
        <v>9716</v>
      </c>
      <c r="H2165" s="1" t="s">
        <v>1183</v>
      </c>
      <c r="I2165" s="1" t="s">
        <v>9717</v>
      </c>
      <c r="J2165" s="1" t="s">
        <v>9718</v>
      </c>
      <c r="K2165" s="1" t="s">
        <v>32</v>
      </c>
      <c r="L2165" s="1" t="s">
        <v>33</v>
      </c>
      <c r="M2165" s="1" t="s">
        <v>34</v>
      </c>
      <c r="N2165" s="1" t="s">
        <v>765</v>
      </c>
      <c r="O2165" s="1" t="s">
        <v>9719</v>
      </c>
      <c r="P2165" s="1" t="s">
        <v>584</v>
      </c>
      <c r="Q2165" s="1" t="s">
        <v>104</v>
      </c>
      <c r="R2165" s="1" t="s">
        <v>6502</v>
      </c>
      <c r="S2165" s="1" t="str">
        <f t="shared" si="67"/>
        <v>MONJE CHARAJA, JUAN RODOLFO</v>
      </c>
      <c r="T2165" s="1" t="s">
        <v>63</v>
      </c>
      <c r="U2165" s="1" t="s">
        <v>39</v>
      </c>
      <c r="V2165" s="1" t="s">
        <v>52</v>
      </c>
      <c r="W2165" s="1" t="s">
        <v>6866</v>
      </c>
      <c r="X2165" s="3">
        <v>22642</v>
      </c>
      <c r="Y2165" s="1" t="s">
        <v>6867</v>
      </c>
      <c r="Z2165" s="3">
        <v>42863</v>
      </c>
      <c r="AA2165" s="3">
        <v>43100</v>
      </c>
      <c r="AB2165" s="1" t="s">
        <v>41</v>
      </c>
      <c r="AC2165" s="1" t="s">
        <v>42</v>
      </c>
      <c r="AD2165" s="1" t="s">
        <v>43</v>
      </c>
    </row>
    <row r="2166" spans="1:30" x14ac:dyDescent="0.2">
      <c r="A2166" s="1" t="str">
        <f t="shared" si="66"/>
        <v>1119114712E0</v>
      </c>
      <c r="B2166" s="1" t="s">
        <v>476</v>
      </c>
      <c r="C2166" s="1" t="s">
        <v>29</v>
      </c>
      <c r="D2166" s="1" t="s">
        <v>30</v>
      </c>
      <c r="E2166" s="1" t="s">
        <v>400</v>
      </c>
      <c r="F2166" s="1" t="s">
        <v>9715</v>
      </c>
      <c r="G2166" s="1" t="s">
        <v>9716</v>
      </c>
      <c r="H2166" s="1" t="s">
        <v>1183</v>
      </c>
      <c r="I2166" s="1" t="s">
        <v>9717</v>
      </c>
      <c r="J2166" s="1" t="s">
        <v>9720</v>
      </c>
      <c r="K2166" s="1" t="s">
        <v>32</v>
      </c>
      <c r="L2166" s="1" t="s">
        <v>32</v>
      </c>
      <c r="M2166" s="1" t="s">
        <v>45</v>
      </c>
      <c r="N2166" s="1" t="s">
        <v>46</v>
      </c>
      <c r="O2166" s="1" t="s">
        <v>9721</v>
      </c>
      <c r="P2166" s="1" t="s">
        <v>698</v>
      </c>
      <c r="Q2166" s="1" t="s">
        <v>53</v>
      </c>
      <c r="R2166" s="1" t="s">
        <v>9722</v>
      </c>
      <c r="S2166" s="1" t="str">
        <f t="shared" si="67"/>
        <v>CCAMA CCALLA, JUAN DIONISIO</v>
      </c>
      <c r="T2166" s="1" t="s">
        <v>55</v>
      </c>
      <c r="U2166" s="1" t="s">
        <v>51</v>
      </c>
      <c r="V2166" s="1" t="s">
        <v>52</v>
      </c>
      <c r="W2166" s="1" t="s">
        <v>9723</v>
      </c>
      <c r="X2166" s="3">
        <v>22685</v>
      </c>
      <c r="Y2166" s="1" t="s">
        <v>9724</v>
      </c>
      <c r="AB2166" s="1" t="s">
        <v>41</v>
      </c>
      <c r="AC2166" s="1" t="s">
        <v>42</v>
      </c>
      <c r="AD2166" s="1" t="s">
        <v>43</v>
      </c>
    </row>
    <row r="2167" spans="1:30" x14ac:dyDescent="0.2">
      <c r="A2167" s="1" t="str">
        <f t="shared" si="66"/>
        <v>1119114712E3</v>
      </c>
      <c r="B2167" s="1" t="s">
        <v>476</v>
      </c>
      <c r="C2167" s="1" t="s">
        <v>29</v>
      </c>
      <c r="D2167" s="1" t="s">
        <v>30</v>
      </c>
      <c r="E2167" s="1" t="s">
        <v>400</v>
      </c>
      <c r="F2167" s="1" t="s">
        <v>9715</v>
      </c>
      <c r="G2167" s="1" t="s">
        <v>9716</v>
      </c>
      <c r="H2167" s="1" t="s">
        <v>1183</v>
      </c>
      <c r="I2167" s="1" t="s">
        <v>9717</v>
      </c>
      <c r="J2167" s="1" t="s">
        <v>9725</v>
      </c>
      <c r="K2167" s="1" t="s">
        <v>32</v>
      </c>
      <c r="L2167" s="1" t="s">
        <v>32</v>
      </c>
      <c r="M2167" s="1" t="s">
        <v>45</v>
      </c>
      <c r="N2167" s="1" t="s">
        <v>46</v>
      </c>
      <c r="O2167" s="1" t="s">
        <v>56</v>
      </c>
      <c r="P2167" s="1" t="s">
        <v>407</v>
      </c>
      <c r="Q2167" s="1" t="s">
        <v>417</v>
      </c>
      <c r="R2167" s="1" t="s">
        <v>8454</v>
      </c>
      <c r="S2167" s="1" t="str">
        <f t="shared" si="67"/>
        <v>ALEJO BARRIENTOS, MARIA SOLEDAD</v>
      </c>
      <c r="T2167" s="1" t="s">
        <v>50</v>
      </c>
      <c r="U2167" s="1" t="s">
        <v>51</v>
      </c>
      <c r="V2167" s="1" t="s">
        <v>52</v>
      </c>
      <c r="W2167" s="1" t="s">
        <v>9726</v>
      </c>
      <c r="X2167" s="3">
        <v>24362</v>
      </c>
      <c r="Y2167" s="1" t="s">
        <v>9727</v>
      </c>
      <c r="AB2167" s="1" t="s">
        <v>41</v>
      </c>
      <c r="AC2167" s="1" t="s">
        <v>42</v>
      </c>
      <c r="AD2167" s="1" t="s">
        <v>43</v>
      </c>
    </row>
    <row r="2168" spans="1:30" x14ac:dyDescent="0.2">
      <c r="A2168" s="1" t="str">
        <f t="shared" si="66"/>
        <v>1119114712E5</v>
      </c>
      <c r="B2168" s="1" t="s">
        <v>476</v>
      </c>
      <c r="C2168" s="1" t="s">
        <v>29</v>
      </c>
      <c r="D2168" s="1" t="s">
        <v>30</v>
      </c>
      <c r="E2168" s="1" t="s">
        <v>400</v>
      </c>
      <c r="F2168" s="1" t="s">
        <v>9715</v>
      </c>
      <c r="G2168" s="1" t="s">
        <v>9716</v>
      </c>
      <c r="H2168" s="1" t="s">
        <v>1183</v>
      </c>
      <c r="I2168" s="1" t="s">
        <v>9717</v>
      </c>
      <c r="J2168" s="1" t="s">
        <v>9728</v>
      </c>
      <c r="K2168" s="1" t="s">
        <v>32</v>
      </c>
      <c r="L2168" s="1" t="s">
        <v>32</v>
      </c>
      <c r="M2168" s="1" t="s">
        <v>45</v>
      </c>
      <c r="N2168" s="1" t="s">
        <v>66</v>
      </c>
      <c r="O2168" s="1" t="s">
        <v>9729</v>
      </c>
      <c r="P2168" s="1" t="s">
        <v>1114</v>
      </c>
      <c r="Q2168" s="1" t="s">
        <v>140</v>
      </c>
      <c r="R2168" s="1" t="s">
        <v>281</v>
      </c>
      <c r="S2168" s="1" t="str">
        <f t="shared" si="67"/>
        <v>ZUBIETA VELASQUEZ, EDITH</v>
      </c>
      <c r="T2168" s="1" t="s">
        <v>69</v>
      </c>
      <c r="U2168" s="1" t="s">
        <v>51</v>
      </c>
      <c r="V2168" s="1" t="s">
        <v>52</v>
      </c>
      <c r="W2168" s="1" t="s">
        <v>9730</v>
      </c>
      <c r="X2168" s="3">
        <v>28351</v>
      </c>
      <c r="Y2168" s="1" t="s">
        <v>9731</v>
      </c>
      <c r="Z2168" s="3">
        <v>42795</v>
      </c>
      <c r="AA2168" s="3">
        <v>43100</v>
      </c>
      <c r="AB2168" s="1" t="s">
        <v>41</v>
      </c>
      <c r="AC2168" s="1" t="s">
        <v>71</v>
      </c>
      <c r="AD2168" s="1" t="s">
        <v>43</v>
      </c>
    </row>
    <row r="2169" spans="1:30" x14ac:dyDescent="0.2">
      <c r="A2169" s="1" t="str">
        <f t="shared" si="66"/>
        <v>1119114712E6</v>
      </c>
      <c r="B2169" s="1" t="s">
        <v>476</v>
      </c>
      <c r="C2169" s="1" t="s">
        <v>29</v>
      </c>
      <c r="D2169" s="1" t="s">
        <v>30</v>
      </c>
      <c r="E2169" s="1" t="s">
        <v>400</v>
      </c>
      <c r="F2169" s="1" t="s">
        <v>9715</v>
      </c>
      <c r="G2169" s="1" t="s">
        <v>9716</v>
      </c>
      <c r="H2169" s="1" t="s">
        <v>1183</v>
      </c>
      <c r="I2169" s="1" t="s">
        <v>9717</v>
      </c>
      <c r="J2169" s="1" t="s">
        <v>9732</v>
      </c>
      <c r="K2169" s="1" t="s">
        <v>32</v>
      </c>
      <c r="L2169" s="1" t="s">
        <v>32</v>
      </c>
      <c r="M2169" s="1" t="s">
        <v>45</v>
      </c>
      <c r="N2169" s="1" t="s">
        <v>46</v>
      </c>
      <c r="O2169" s="1" t="s">
        <v>56</v>
      </c>
      <c r="P2169" s="1" t="s">
        <v>105</v>
      </c>
      <c r="Q2169" s="1" t="s">
        <v>47</v>
      </c>
      <c r="R2169" s="1" t="s">
        <v>9733</v>
      </c>
      <c r="S2169" s="1" t="str">
        <f t="shared" si="67"/>
        <v>COLQUE SERRUTO, AURORA NIOMICIA</v>
      </c>
      <c r="T2169" s="1" t="s">
        <v>69</v>
      </c>
      <c r="U2169" s="1" t="s">
        <v>51</v>
      </c>
      <c r="V2169" s="1" t="s">
        <v>52</v>
      </c>
      <c r="W2169" s="1" t="s">
        <v>9734</v>
      </c>
      <c r="X2169" s="3">
        <v>24375</v>
      </c>
      <c r="Y2169" s="1" t="s">
        <v>9735</v>
      </c>
      <c r="AB2169" s="1" t="s">
        <v>41</v>
      </c>
      <c r="AC2169" s="1" t="s">
        <v>42</v>
      </c>
      <c r="AD2169" s="1" t="s">
        <v>43</v>
      </c>
    </row>
    <row r="2170" spans="1:30" x14ac:dyDescent="0.2">
      <c r="A2170" s="1" t="str">
        <f t="shared" si="66"/>
        <v>1119114712E7</v>
      </c>
      <c r="B2170" s="1" t="s">
        <v>476</v>
      </c>
      <c r="C2170" s="1" t="s">
        <v>29</v>
      </c>
      <c r="D2170" s="1" t="s">
        <v>30</v>
      </c>
      <c r="E2170" s="1" t="s">
        <v>400</v>
      </c>
      <c r="F2170" s="1" t="s">
        <v>9715</v>
      </c>
      <c r="G2170" s="1" t="s">
        <v>9716</v>
      </c>
      <c r="H2170" s="1" t="s">
        <v>1183</v>
      </c>
      <c r="I2170" s="1" t="s">
        <v>9717</v>
      </c>
      <c r="J2170" s="1" t="s">
        <v>9736</v>
      </c>
      <c r="K2170" s="1" t="s">
        <v>32</v>
      </c>
      <c r="L2170" s="1" t="s">
        <v>32</v>
      </c>
      <c r="M2170" s="1" t="s">
        <v>45</v>
      </c>
      <c r="N2170" s="1" t="s">
        <v>46</v>
      </c>
      <c r="O2170" s="1" t="s">
        <v>56</v>
      </c>
      <c r="P2170" s="1" t="s">
        <v>83</v>
      </c>
      <c r="Q2170" s="1" t="s">
        <v>376</v>
      </c>
      <c r="R2170" s="1" t="s">
        <v>9737</v>
      </c>
      <c r="S2170" s="1" t="str">
        <f t="shared" si="67"/>
        <v>CONDORI PACHO, ISAIAS FELICIANO</v>
      </c>
      <c r="T2170" s="1" t="s">
        <v>50</v>
      </c>
      <c r="U2170" s="1" t="s">
        <v>51</v>
      </c>
      <c r="V2170" s="1" t="s">
        <v>52</v>
      </c>
      <c r="W2170" s="1" t="s">
        <v>9738</v>
      </c>
      <c r="X2170" s="3">
        <v>26288</v>
      </c>
      <c r="Y2170" s="1" t="s">
        <v>9739</v>
      </c>
      <c r="AB2170" s="1" t="s">
        <v>41</v>
      </c>
      <c r="AC2170" s="1" t="s">
        <v>42</v>
      </c>
      <c r="AD2170" s="1" t="s">
        <v>43</v>
      </c>
    </row>
    <row r="2171" spans="1:30" x14ac:dyDescent="0.2">
      <c r="A2171" s="1" t="str">
        <f t="shared" si="66"/>
        <v>1119114712E9</v>
      </c>
      <c r="B2171" s="1" t="s">
        <v>476</v>
      </c>
      <c r="C2171" s="1" t="s">
        <v>29</v>
      </c>
      <c r="D2171" s="1" t="s">
        <v>30</v>
      </c>
      <c r="E2171" s="1" t="s">
        <v>400</v>
      </c>
      <c r="F2171" s="1" t="s">
        <v>9715</v>
      </c>
      <c r="G2171" s="1" t="s">
        <v>9716</v>
      </c>
      <c r="H2171" s="1" t="s">
        <v>1183</v>
      </c>
      <c r="I2171" s="1" t="s">
        <v>9717</v>
      </c>
      <c r="J2171" s="1" t="s">
        <v>9740</v>
      </c>
      <c r="K2171" s="1" t="s">
        <v>32</v>
      </c>
      <c r="L2171" s="1" t="s">
        <v>32</v>
      </c>
      <c r="M2171" s="1" t="s">
        <v>45</v>
      </c>
      <c r="N2171" s="1" t="s">
        <v>46</v>
      </c>
      <c r="O2171" s="1" t="s">
        <v>56</v>
      </c>
      <c r="P2171" s="1" t="s">
        <v>82</v>
      </c>
      <c r="Q2171" s="1" t="s">
        <v>140</v>
      </c>
      <c r="R2171" s="1" t="s">
        <v>1140</v>
      </c>
      <c r="S2171" s="1" t="str">
        <f t="shared" si="67"/>
        <v>QUISPE VELASQUEZ, PERCY</v>
      </c>
      <c r="T2171" s="1" t="s">
        <v>50</v>
      </c>
      <c r="U2171" s="1" t="s">
        <v>51</v>
      </c>
      <c r="V2171" s="1" t="s">
        <v>52</v>
      </c>
      <c r="W2171" s="1" t="s">
        <v>9741</v>
      </c>
      <c r="X2171" s="3">
        <v>24334</v>
      </c>
      <c r="Y2171" s="1" t="s">
        <v>9742</v>
      </c>
      <c r="AB2171" s="1" t="s">
        <v>41</v>
      </c>
      <c r="AC2171" s="1" t="s">
        <v>42</v>
      </c>
      <c r="AD2171" s="1" t="s">
        <v>43</v>
      </c>
    </row>
    <row r="2172" spans="1:30" x14ac:dyDescent="0.2">
      <c r="A2172" s="1" t="str">
        <f t="shared" si="66"/>
        <v>1119114722E2</v>
      </c>
      <c r="B2172" s="1" t="s">
        <v>476</v>
      </c>
      <c r="C2172" s="1" t="s">
        <v>29</v>
      </c>
      <c r="D2172" s="1" t="s">
        <v>30</v>
      </c>
      <c r="E2172" s="1" t="s">
        <v>400</v>
      </c>
      <c r="F2172" s="1" t="s">
        <v>9715</v>
      </c>
      <c r="G2172" s="1" t="s">
        <v>9716</v>
      </c>
      <c r="H2172" s="1" t="s">
        <v>1183</v>
      </c>
      <c r="I2172" s="1" t="s">
        <v>9717</v>
      </c>
      <c r="J2172" s="1" t="s">
        <v>9743</v>
      </c>
      <c r="K2172" s="1" t="s">
        <v>32</v>
      </c>
      <c r="L2172" s="1" t="s">
        <v>32</v>
      </c>
      <c r="M2172" s="1" t="s">
        <v>45</v>
      </c>
      <c r="N2172" s="1" t="s">
        <v>46</v>
      </c>
      <c r="O2172" s="1" t="s">
        <v>56</v>
      </c>
      <c r="P2172" s="1" t="s">
        <v>403</v>
      </c>
      <c r="Q2172" s="1" t="s">
        <v>192</v>
      </c>
      <c r="R2172" s="1" t="s">
        <v>322</v>
      </c>
      <c r="S2172" s="1" t="str">
        <f t="shared" si="67"/>
        <v>TURPO CAHUANA, BONIFACIO</v>
      </c>
      <c r="T2172" s="1" t="s">
        <v>50</v>
      </c>
      <c r="U2172" s="1" t="s">
        <v>51</v>
      </c>
      <c r="V2172" s="1" t="s">
        <v>52</v>
      </c>
      <c r="W2172" s="1" t="s">
        <v>9744</v>
      </c>
      <c r="X2172" s="3">
        <v>24724</v>
      </c>
      <c r="Y2172" s="1" t="s">
        <v>9745</v>
      </c>
      <c r="AB2172" s="1" t="s">
        <v>41</v>
      </c>
      <c r="AC2172" s="1" t="s">
        <v>42</v>
      </c>
      <c r="AD2172" s="1" t="s">
        <v>43</v>
      </c>
    </row>
    <row r="2173" spans="1:30" x14ac:dyDescent="0.2">
      <c r="A2173" s="1" t="str">
        <f t="shared" si="66"/>
        <v>1119114712E4</v>
      </c>
      <c r="B2173" s="1" t="s">
        <v>476</v>
      </c>
      <c r="C2173" s="1" t="s">
        <v>29</v>
      </c>
      <c r="D2173" s="1" t="s">
        <v>30</v>
      </c>
      <c r="E2173" s="1" t="s">
        <v>400</v>
      </c>
      <c r="F2173" s="1" t="s">
        <v>9715</v>
      </c>
      <c r="G2173" s="1" t="s">
        <v>9716</v>
      </c>
      <c r="H2173" s="1" t="s">
        <v>1183</v>
      </c>
      <c r="I2173" s="1" t="s">
        <v>9717</v>
      </c>
      <c r="J2173" s="1" t="s">
        <v>9746</v>
      </c>
      <c r="K2173" s="1" t="s">
        <v>32</v>
      </c>
      <c r="L2173" s="1" t="s">
        <v>84</v>
      </c>
      <c r="M2173" s="1" t="s">
        <v>84</v>
      </c>
      <c r="N2173" s="1" t="s">
        <v>46</v>
      </c>
      <c r="O2173" s="1" t="s">
        <v>56</v>
      </c>
      <c r="P2173" s="1" t="s">
        <v>8944</v>
      </c>
      <c r="Q2173" s="1" t="s">
        <v>145</v>
      </c>
      <c r="R2173" s="1" t="s">
        <v>9747</v>
      </c>
      <c r="S2173" s="1" t="str">
        <f t="shared" si="67"/>
        <v>AYNA PINO, PERCY MATEO</v>
      </c>
      <c r="T2173" s="1" t="s">
        <v>44</v>
      </c>
      <c r="U2173" s="1" t="s">
        <v>51</v>
      </c>
      <c r="V2173" s="1" t="s">
        <v>52</v>
      </c>
      <c r="W2173" s="1" t="s">
        <v>9748</v>
      </c>
      <c r="X2173" s="3">
        <v>25077</v>
      </c>
      <c r="Y2173" s="1" t="s">
        <v>9749</v>
      </c>
      <c r="AB2173" s="1" t="s">
        <v>41</v>
      </c>
      <c r="AC2173" s="1" t="s">
        <v>87</v>
      </c>
      <c r="AD2173" s="1" t="s">
        <v>43</v>
      </c>
    </row>
    <row r="2174" spans="1:30" x14ac:dyDescent="0.2">
      <c r="A2174" s="1" t="str">
        <f t="shared" si="66"/>
        <v>1119114722E3</v>
      </c>
      <c r="B2174" s="1" t="s">
        <v>476</v>
      </c>
      <c r="C2174" s="1" t="s">
        <v>29</v>
      </c>
      <c r="D2174" s="1" t="s">
        <v>30</v>
      </c>
      <c r="E2174" s="1" t="s">
        <v>400</v>
      </c>
      <c r="F2174" s="1" t="s">
        <v>9715</v>
      </c>
      <c r="G2174" s="1" t="s">
        <v>9716</v>
      </c>
      <c r="H2174" s="1" t="s">
        <v>1183</v>
      </c>
      <c r="I2174" s="1" t="s">
        <v>9717</v>
      </c>
      <c r="J2174" s="1" t="s">
        <v>9750</v>
      </c>
      <c r="K2174" s="1" t="s">
        <v>97</v>
      </c>
      <c r="L2174" s="1" t="s">
        <v>98</v>
      </c>
      <c r="M2174" s="1" t="s">
        <v>99</v>
      </c>
      <c r="N2174" s="1" t="s">
        <v>66</v>
      </c>
      <c r="O2174" s="1" t="s">
        <v>9751</v>
      </c>
      <c r="P2174" s="1" t="s">
        <v>167</v>
      </c>
      <c r="Q2174" s="1" t="s">
        <v>697</v>
      </c>
      <c r="R2174" s="1" t="s">
        <v>737</v>
      </c>
      <c r="S2174" s="1" t="str">
        <f t="shared" si="67"/>
        <v>GOMEZ RIVA, NANCY</v>
      </c>
      <c r="T2174" s="1" t="s">
        <v>109</v>
      </c>
      <c r="U2174" s="1" t="s">
        <v>39</v>
      </c>
      <c r="V2174" s="1" t="s">
        <v>52</v>
      </c>
      <c r="W2174" s="1" t="s">
        <v>9752</v>
      </c>
      <c r="X2174" s="3">
        <v>28667</v>
      </c>
      <c r="Y2174" s="1" t="s">
        <v>9753</v>
      </c>
      <c r="Z2174" s="3">
        <v>42736</v>
      </c>
      <c r="AA2174" s="3">
        <v>43100</v>
      </c>
      <c r="AB2174" s="1" t="s">
        <v>41</v>
      </c>
      <c r="AC2174" s="1" t="s">
        <v>102</v>
      </c>
      <c r="AD2174" s="1" t="s">
        <v>43</v>
      </c>
    </row>
    <row r="2175" spans="1:30" x14ac:dyDescent="0.2">
      <c r="A2175" s="1" t="str">
        <f t="shared" si="66"/>
        <v>1139114712E0</v>
      </c>
      <c r="B2175" s="1" t="s">
        <v>476</v>
      </c>
      <c r="C2175" s="1" t="s">
        <v>29</v>
      </c>
      <c r="D2175" s="1" t="s">
        <v>30</v>
      </c>
      <c r="E2175" s="1" t="s">
        <v>400</v>
      </c>
      <c r="F2175" s="1" t="s">
        <v>9754</v>
      </c>
      <c r="G2175" s="1" t="s">
        <v>9755</v>
      </c>
      <c r="H2175" s="1" t="s">
        <v>1183</v>
      </c>
      <c r="I2175" s="1" t="s">
        <v>9756</v>
      </c>
      <c r="J2175" s="1" t="s">
        <v>9757</v>
      </c>
      <c r="K2175" s="1" t="s">
        <v>32</v>
      </c>
      <c r="L2175" s="1" t="s">
        <v>33</v>
      </c>
      <c r="M2175" s="1" t="s">
        <v>34</v>
      </c>
      <c r="N2175" s="1" t="s">
        <v>35</v>
      </c>
      <c r="O2175" s="1" t="s">
        <v>9758</v>
      </c>
      <c r="P2175" s="1" t="s">
        <v>1135</v>
      </c>
      <c r="Q2175" s="1" t="s">
        <v>965</v>
      </c>
      <c r="R2175" s="1" t="s">
        <v>9759</v>
      </c>
      <c r="S2175" s="1" t="str">
        <f t="shared" si="67"/>
        <v>ARIZACA CHANA, ERNESTO MARIO</v>
      </c>
      <c r="T2175" s="1" t="s">
        <v>38</v>
      </c>
      <c r="U2175" s="1" t="s">
        <v>39</v>
      </c>
      <c r="V2175" s="1" t="s">
        <v>112</v>
      </c>
      <c r="W2175" s="1" t="s">
        <v>9760</v>
      </c>
      <c r="X2175" s="3">
        <v>24242</v>
      </c>
      <c r="Y2175" s="1" t="s">
        <v>9761</v>
      </c>
      <c r="Z2175" s="3">
        <v>42064</v>
      </c>
      <c r="AA2175" s="3">
        <v>43524</v>
      </c>
      <c r="AB2175" s="1" t="s">
        <v>41</v>
      </c>
      <c r="AC2175" s="1" t="s">
        <v>42</v>
      </c>
      <c r="AD2175" s="1" t="s">
        <v>43</v>
      </c>
    </row>
    <row r="2176" spans="1:30" x14ac:dyDescent="0.2">
      <c r="A2176" s="1" t="str">
        <f t="shared" si="66"/>
        <v>1139114712E3</v>
      </c>
      <c r="B2176" s="1" t="s">
        <v>476</v>
      </c>
      <c r="C2176" s="1" t="s">
        <v>29</v>
      </c>
      <c r="D2176" s="1" t="s">
        <v>30</v>
      </c>
      <c r="E2176" s="1" t="s">
        <v>400</v>
      </c>
      <c r="F2176" s="1" t="s">
        <v>9754</v>
      </c>
      <c r="G2176" s="1" t="s">
        <v>9755</v>
      </c>
      <c r="H2176" s="1" t="s">
        <v>1183</v>
      </c>
      <c r="I2176" s="1" t="s">
        <v>9756</v>
      </c>
      <c r="J2176" s="1" t="s">
        <v>9762</v>
      </c>
      <c r="K2176" s="1" t="s">
        <v>32</v>
      </c>
      <c r="L2176" s="1" t="s">
        <v>32</v>
      </c>
      <c r="M2176" s="1" t="s">
        <v>45</v>
      </c>
      <c r="N2176" s="1" t="s">
        <v>46</v>
      </c>
      <c r="O2176" s="1" t="s">
        <v>56</v>
      </c>
      <c r="P2176" s="1" t="s">
        <v>134</v>
      </c>
      <c r="Q2176" s="1" t="s">
        <v>9763</v>
      </c>
      <c r="R2176" s="1" t="s">
        <v>217</v>
      </c>
      <c r="S2176" s="1" t="str">
        <f t="shared" si="67"/>
        <v>FLORES CHIRA, AGRIPINA</v>
      </c>
      <c r="T2176" s="1" t="s">
        <v>69</v>
      </c>
      <c r="U2176" s="1" t="s">
        <v>51</v>
      </c>
      <c r="V2176" s="1" t="s">
        <v>52</v>
      </c>
      <c r="W2176" s="1" t="s">
        <v>9764</v>
      </c>
      <c r="X2176" s="3">
        <v>20402</v>
      </c>
      <c r="Y2176" s="1" t="s">
        <v>9765</v>
      </c>
      <c r="AB2176" s="1" t="s">
        <v>41</v>
      </c>
      <c r="AC2176" s="1" t="s">
        <v>42</v>
      </c>
      <c r="AD2176" s="1" t="s">
        <v>43</v>
      </c>
    </row>
    <row r="2177" spans="1:30" x14ac:dyDescent="0.2">
      <c r="A2177" s="1" t="str">
        <f t="shared" si="66"/>
        <v>1139114712E4</v>
      </c>
      <c r="B2177" s="1" t="s">
        <v>476</v>
      </c>
      <c r="C2177" s="1" t="s">
        <v>29</v>
      </c>
      <c r="D2177" s="1" t="s">
        <v>30</v>
      </c>
      <c r="E2177" s="1" t="s">
        <v>400</v>
      </c>
      <c r="F2177" s="1" t="s">
        <v>9754</v>
      </c>
      <c r="G2177" s="1" t="s">
        <v>9755</v>
      </c>
      <c r="H2177" s="1" t="s">
        <v>1183</v>
      </c>
      <c r="I2177" s="1" t="s">
        <v>9756</v>
      </c>
      <c r="J2177" s="1" t="s">
        <v>9766</v>
      </c>
      <c r="K2177" s="1" t="s">
        <v>32</v>
      </c>
      <c r="L2177" s="1" t="s">
        <v>32</v>
      </c>
      <c r="M2177" s="1" t="s">
        <v>45</v>
      </c>
      <c r="N2177" s="1" t="s">
        <v>46</v>
      </c>
      <c r="O2177" s="1" t="s">
        <v>56</v>
      </c>
      <c r="P2177" s="1" t="s">
        <v>74</v>
      </c>
      <c r="Q2177" s="1" t="s">
        <v>139</v>
      </c>
      <c r="R2177" s="1" t="s">
        <v>1078</v>
      </c>
      <c r="S2177" s="1" t="str">
        <f t="shared" si="67"/>
        <v>LOPEZ MACHACA, ANGELICA</v>
      </c>
      <c r="T2177" s="1" t="s">
        <v>55</v>
      </c>
      <c r="U2177" s="1" t="s">
        <v>51</v>
      </c>
      <c r="V2177" s="1" t="s">
        <v>52</v>
      </c>
      <c r="W2177" s="1" t="s">
        <v>9767</v>
      </c>
      <c r="X2177" s="3">
        <v>25187</v>
      </c>
      <c r="Y2177" s="1" t="s">
        <v>9768</v>
      </c>
      <c r="AB2177" s="1" t="s">
        <v>41</v>
      </c>
      <c r="AC2177" s="1" t="s">
        <v>42</v>
      </c>
      <c r="AD2177" s="1" t="s">
        <v>43</v>
      </c>
    </row>
    <row r="2178" spans="1:30" x14ac:dyDescent="0.2">
      <c r="A2178" s="1" t="str">
        <f t="shared" si="66"/>
        <v>1139114712E5</v>
      </c>
      <c r="B2178" s="1" t="s">
        <v>476</v>
      </c>
      <c r="C2178" s="1" t="s">
        <v>29</v>
      </c>
      <c r="D2178" s="1" t="s">
        <v>30</v>
      </c>
      <c r="E2178" s="1" t="s">
        <v>400</v>
      </c>
      <c r="F2178" s="1" t="s">
        <v>9754</v>
      </c>
      <c r="G2178" s="1" t="s">
        <v>9755</v>
      </c>
      <c r="H2178" s="1" t="s">
        <v>1183</v>
      </c>
      <c r="I2178" s="1" t="s">
        <v>9756</v>
      </c>
      <c r="J2178" s="1" t="s">
        <v>9769</v>
      </c>
      <c r="K2178" s="1" t="s">
        <v>32</v>
      </c>
      <c r="L2178" s="1" t="s">
        <v>32</v>
      </c>
      <c r="M2178" s="1" t="s">
        <v>45</v>
      </c>
      <c r="N2178" s="1" t="s">
        <v>66</v>
      </c>
      <c r="O2178" s="1" t="s">
        <v>9770</v>
      </c>
      <c r="P2178" s="1" t="s">
        <v>826</v>
      </c>
      <c r="Q2178" s="1" t="s">
        <v>114</v>
      </c>
      <c r="R2178" s="1" t="s">
        <v>9771</v>
      </c>
      <c r="S2178" s="1" t="str">
        <f t="shared" si="67"/>
        <v>CARIAPAZA MAMANI, JOBA YOBANA</v>
      </c>
      <c r="T2178" s="1" t="s">
        <v>69</v>
      </c>
      <c r="U2178" s="1" t="s">
        <v>51</v>
      </c>
      <c r="V2178" s="1" t="s">
        <v>52</v>
      </c>
      <c r="W2178" s="1" t="s">
        <v>9772</v>
      </c>
      <c r="X2178" s="3">
        <v>27280</v>
      </c>
      <c r="Y2178" s="1" t="s">
        <v>9773</v>
      </c>
      <c r="Z2178" s="3">
        <v>42807</v>
      </c>
      <c r="AA2178" s="3">
        <v>43100</v>
      </c>
      <c r="AB2178" s="1" t="s">
        <v>324</v>
      </c>
      <c r="AC2178" s="1" t="s">
        <v>71</v>
      </c>
      <c r="AD2178" s="1" t="s">
        <v>43</v>
      </c>
    </row>
    <row r="2179" spans="1:30" x14ac:dyDescent="0.2">
      <c r="A2179" s="1" t="str">
        <f t="shared" si="66"/>
        <v>1139114712E5</v>
      </c>
      <c r="B2179" s="1" t="s">
        <v>476</v>
      </c>
      <c r="C2179" s="1" t="s">
        <v>29</v>
      </c>
      <c r="D2179" s="1" t="s">
        <v>30</v>
      </c>
      <c r="E2179" s="1" t="s">
        <v>400</v>
      </c>
      <c r="F2179" s="1" t="s">
        <v>9754</v>
      </c>
      <c r="G2179" s="1" t="s">
        <v>9755</v>
      </c>
      <c r="H2179" s="1" t="s">
        <v>1183</v>
      </c>
      <c r="I2179" s="1" t="s">
        <v>9756</v>
      </c>
      <c r="J2179" s="1" t="s">
        <v>9769</v>
      </c>
      <c r="K2179" s="1" t="s">
        <v>32</v>
      </c>
      <c r="L2179" s="1" t="s">
        <v>32</v>
      </c>
      <c r="M2179" s="1" t="s">
        <v>45</v>
      </c>
      <c r="N2179" s="1" t="s">
        <v>46</v>
      </c>
      <c r="O2179" s="1" t="s">
        <v>56</v>
      </c>
      <c r="P2179" s="1" t="s">
        <v>114</v>
      </c>
      <c r="Q2179" s="1" t="s">
        <v>143</v>
      </c>
      <c r="R2179" s="1" t="s">
        <v>9774</v>
      </c>
      <c r="S2179" s="1" t="str">
        <f t="shared" si="67"/>
        <v>MAMANI COILA, GERMAN RAUL</v>
      </c>
      <c r="T2179" s="1" t="s">
        <v>55</v>
      </c>
      <c r="U2179" s="1" t="s">
        <v>51</v>
      </c>
      <c r="V2179" s="1" t="s">
        <v>325</v>
      </c>
      <c r="W2179" s="1" t="s">
        <v>9775</v>
      </c>
      <c r="X2179" s="3">
        <v>24986</v>
      </c>
      <c r="Y2179" s="1" t="s">
        <v>9776</v>
      </c>
      <c r="Z2179" s="3">
        <v>42807</v>
      </c>
      <c r="AA2179" s="3">
        <v>43100</v>
      </c>
      <c r="AB2179" s="1" t="s">
        <v>41</v>
      </c>
      <c r="AC2179" s="1" t="s">
        <v>42</v>
      </c>
      <c r="AD2179" s="1" t="s">
        <v>43</v>
      </c>
    </row>
    <row r="2180" spans="1:30" x14ac:dyDescent="0.2">
      <c r="A2180" s="1" t="str">
        <f t="shared" ref="A2180:A2243" si="68">J2180</f>
        <v>1139114712E6</v>
      </c>
      <c r="B2180" s="1" t="s">
        <v>476</v>
      </c>
      <c r="C2180" s="1" t="s">
        <v>29</v>
      </c>
      <c r="D2180" s="1" t="s">
        <v>30</v>
      </c>
      <c r="E2180" s="1" t="s">
        <v>400</v>
      </c>
      <c r="F2180" s="1" t="s">
        <v>9754</v>
      </c>
      <c r="G2180" s="1" t="s">
        <v>9755</v>
      </c>
      <c r="H2180" s="1" t="s">
        <v>1183</v>
      </c>
      <c r="I2180" s="1" t="s">
        <v>9756</v>
      </c>
      <c r="J2180" s="1" t="s">
        <v>9777</v>
      </c>
      <c r="K2180" s="1" t="s">
        <v>32</v>
      </c>
      <c r="L2180" s="1" t="s">
        <v>32</v>
      </c>
      <c r="M2180" s="1" t="s">
        <v>45</v>
      </c>
      <c r="N2180" s="1" t="s">
        <v>46</v>
      </c>
      <c r="O2180" s="1" t="s">
        <v>56</v>
      </c>
      <c r="P2180" s="1" t="s">
        <v>177</v>
      </c>
      <c r="Q2180" s="1" t="s">
        <v>114</v>
      </c>
      <c r="R2180" s="1" t="s">
        <v>9778</v>
      </c>
      <c r="S2180" s="1" t="str">
        <f t="shared" ref="S2180:S2243" si="69">CONCATENATE(P2180," ",Q2180,", ",R2180)</f>
        <v>ORTEGA MAMANI, ABURCIO</v>
      </c>
      <c r="T2180" s="1" t="s">
        <v>55</v>
      </c>
      <c r="U2180" s="1" t="s">
        <v>51</v>
      </c>
      <c r="V2180" s="1" t="s">
        <v>52</v>
      </c>
      <c r="W2180" s="1" t="s">
        <v>9779</v>
      </c>
      <c r="X2180" s="3">
        <v>23834</v>
      </c>
      <c r="Y2180" s="1" t="s">
        <v>9780</v>
      </c>
      <c r="AB2180" s="1" t="s">
        <v>41</v>
      </c>
      <c r="AC2180" s="1" t="s">
        <v>42</v>
      </c>
      <c r="AD2180" s="1" t="s">
        <v>43</v>
      </c>
    </row>
    <row r="2181" spans="1:30" x14ac:dyDescent="0.2">
      <c r="A2181" s="1" t="str">
        <f t="shared" si="68"/>
        <v>1139114712E8</v>
      </c>
      <c r="B2181" s="1" t="s">
        <v>476</v>
      </c>
      <c r="C2181" s="1" t="s">
        <v>29</v>
      </c>
      <c r="D2181" s="1" t="s">
        <v>30</v>
      </c>
      <c r="E2181" s="1" t="s">
        <v>400</v>
      </c>
      <c r="F2181" s="1" t="s">
        <v>9754</v>
      </c>
      <c r="G2181" s="1" t="s">
        <v>9755</v>
      </c>
      <c r="H2181" s="1" t="s">
        <v>1183</v>
      </c>
      <c r="I2181" s="1" t="s">
        <v>9756</v>
      </c>
      <c r="J2181" s="1" t="s">
        <v>9781</v>
      </c>
      <c r="K2181" s="1" t="s">
        <v>32</v>
      </c>
      <c r="L2181" s="1" t="s">
        <v>32</v>
      </c>
      <c r="M2181" s="1" t="s">
        <v>45</v>
      </c>
      <c r="N2181" s="1" t="s">
        <v>46</v>
      </c>
      <c r="O2181" s="1" t="s">
        <v>56</v>
      </c>
      <c r="P2181" s="1" t="s">
        <v>161</v>
      </c>
      <c r="Q2181" s="1" t="s">
        <v>9782</v>
      </c>
      <c r="R2181" s="1" t="s">
        <v>855</v>
      </c>
      <c r="S2181" s="1" t="str">
        <f t="shared" si="69"/>
        <v>RAMOS CONDE, NICOLAS</v>
      </c>
      <c r="T2181" s="1" t="s">
        <v>63</v>
      </c>
      <c r="U2181" s="1" t="s">
        <v>51</v>
      </c>
      <c r="V2181" s="1" t="s">
        <v>52</v>
      </c>
      <c r="W2181" s="1" t="s">
        <v>9783</v>
      </c>
      <c r="X2181" s="3">
        <v>26186</v>
      </c>
      <c r="Y2181" s="1" t="s">
        <v>9784</v>
      </c>
      <c r="AB2181" s="1" t="s">
        <v>41</v>
      </c>
      <c r="AC2181" s="1" t="s">
        <v>42</v>
      </c>
      <c r="AD2181" s="1" t="s">
        <v>43</v>
      </c>
    </row>
    <row r="2182" spans="1:30" x14ac:dyDescent="0.2">
      <c r="A2182" s="1" t="str">
        <f t="shared" si="68"/>
        <v>1139114712E9</v>
      </c>
      <c r="B2182" s="1" t="s">
        <v>476</v>
      </c>
      <c r="C2182" s="1" t="s">
        <v>29</v>
      </c>
      <c r="D2182" s="1" t="s">
        <v>30</v>
      </c>
      <c r="E2182" s="1" t="s">
        <v>400</v>
      </c>
      <c r="F2182" s="1" t="s">
        <v>9754</v>
      </c>
      <c r="G2182" s="1" t="s">
        <v>9755</v>
      </c>
      <c r="H2182" s="1" t="s">
        <v>1183</v>
      </c>
      <c r="I2182" s="1" t="s">
        <v>9756</v>
      </c>
      <c r="J2182" s="1" t="s">
        <v>9785</v>
      </c>
      <c r="K2182" s="1" t="s">
        <v>32</v>
      </c>
      <c r="L2182" s="1" t="s">
        <v>32</v>
      </c>
      <c r="M2182" s="1" t="s">
        <v>45</v>
      </c>
      <c r="N2182" s="1" t="s">
        <v>46</v>
      </c>
      <c r="O2182" s="1" t="s">
        <v>56</v>
      </c>
      <c r="P2182" s="1" t="s">
        <v>328</v>
      </c>
      <c r="Q2182" s="1" t="s">
        <v>2304</v>
      </c>
      <c r="R2182" s="1" t="s">
        <v>9786</v>
      </c>
      <c r="S2182" s="1" t="str">
        <f t="shared" si="69"/>
        <v>RODRIGUEZ CACHI, MATEO LUCIO</v>
      </c>
      <c r="T2182" s="1" t="s">
        <v>55</v>
      </c>
      <c r="U2182" s="1" t="s">
        <v>51</v>
      </c>
      <c r="V2182" s="1" t="s">
        <v>52</v>
      </c>
      <c r="W2182" s="1" t="s">
        <v>9787</v>
      </c>
      <c r="X2182" s="3">
        <v>23452</v>
      </c>
      <c r="Y2182" s="1" t="s">
        <v>9788</v>
      </c>
      <c r="AB2182" s="1" t="s">
        <v>41</v>
      </c>
      <c r="AC2182" s="1" t="s">
        <v>42</v>
      </c>
      <c r="AD2182" s="1" t="s">
        <v>43</v>
      </c>
    </row>
    <row r="2183" spans="1:30" x14ac:dyDescent="0.2">
      <c r="A2183" s="1" t="str">
        <f t="shared" si="68"/>
        <v>1139114722E1</v>
      </c>
      <c r="B2183" s="1" t="s">
        <v>476</v>
      </c>
      <c r="C2183" s="1" t="s">
        <v>29</v>
      </c>
      <c r="D2183" s="1" t="s">
        <v>30</v>
      </c>
      <c r="E2183" s="1" t="s">
        <v>400</v>
      </c>
      <c r="F2183" s="1" t="s">
        <v>9754</v>
      </c>
      <c r="G2183" s="1" t="s">
        <v>9755</v>
      </c>
      <c r="H2183" s="1" t="s">
        <v>1183</v>
      </c>
      <c r="I2183" s="1" t="s">
        <v>9756</v>
      </c>
      <c r="J2183" s="1" t="s">
        <v>9789</v>
      </c>
      <c r="K2183" s="1" t="s">
        <v>32</v>
      </c>
      <c r="L2183" s="1" t="s">
        <v>32</v>
      </c>
      <c r="M2183" s="1" t="s">
        <v>45</v>
      </c>
      <c r="N2183" s="1" t="s">
        <v>46</v>
      </c>
      <c r="O2183" s="1" t="s">
        <v>9790</v>
      </c>
      <c r="P2183" s="1" t="s">
        <v>1144</v>
      </c>
      <c r="Q2183" s="1" t="s">
        <v>9791</v>
      </c>
      <c r="R2183" s="1" t="s">
        <v>224</v>
      </c>
      <c r="S2183" s="1" t="str">
        <f t="shared" si="69"/>
        <v>JALIRI CLAROS DE CCAMA, SUSANA</v>
      </c>
      <c r="T2183" s="1" t="s">
        <v>55</v>
      </c>
      <c r="U2183" s="1" t="s">
        <v>51</v>
      </c>
      <c r="V2183" s="1" t="s">
        <v>52</v>
      </c>
      <c r="W2183" s="1" t="s">
        <v>9792</v>
      </c>
      <c r="X2183" s="3">
        <v>22179</v>
      </c>
      <c r="Y2183" s="1" t="s">
        <v>9793</v>
      </c>
      <c r="AB2183" s="1" t="s">
        <v>41</v>
      </c>
      <c r="AC2183" s="1" t="s">
        <v>42</v>
      </c>
      <c r="AD2183" s="1" t="s">
        <v>43</v>
      </c>
    </row>
    <row r="2184" spans="1:30" x14ac:dyDescent="0.2">
      <c r="A2184" s="1" t="str">
        <f t="shared" si="68"/>
        <v>1139114712E7</v>
      </c>
      <c r="B2184" s="1" t="s">
        <v>476</v>
      </c>
      <c r="C2184" s="1" t="s">
        <v>29</v>
      </c>
      <c r="D2184" s="1" t="s">
        <v>30</v>
      </c>
      <c r="E2184" s="1" t="s">
        <v>400</v>
      </c>
      <c r="F2184" s="1" t="s">
        <v>9754</v>
      </c>
      <c r="G2184" s="1" t="s">
        <v>9755</v>
      </c>
      <c r="H2184" s="1" t="s">
        <v>1183</v>
      </c>
      <c r="I2184" s="1" t="s">
        <v>9756</v>
      </c>
      <c r="J2184" s="1" t="s">
        <v>9794</v>
      </c>
      <c r="K2184" s="1" t="s">
        <v>32</v>
      </c>
      <c r="L2184" s="1" t="s">
        <v>84</v>
      </c>
      <c r="M2184" s="1" t="s">
        <v>84</v>
      </c>
      <c r="N2184" s="1" t="s">
        <v>46</v>
      </c>
      <c r="O2184" s="1" t="s">
        <v>9795</v>
      </c>
      <c r="P2184" s="1" t="s">
        <v>159</v>
      </c>
      <c r="Q2184" s="1" t="s">
        <v>232</v>
      </c>
      <c r="R2184" s="1" t="s">
        <v>9796</v>
      </c>
      <c r="S2184" s="1" t="str">
        <f t="shared" si="69"/>
        <v>LAURA PARI, SANTOS CEFERINO</v>
      </c>
      <c r="T2184" s="1" t="s">
        <v>44</v>
      </c>
      <c r="U2184" s="1" t="s">
        <v>51</v>
      </c>
      <c r="V2184" s="1" t="s">
        <v>52</v>
      </c>
      <c r="W2184" s="1" t="s">
        <v>9797</v>
      </c>
      <c r="X2184" s="3">
        <v>21709</v>
      </c>
      <c r="Y2184" s="1" t="s">
        <v>9798</v>
      </c>
      <c r="AB2184" s="1" t="s">
        <v>41</v>
      </c>
      <c r="AC2184" s="1" t="s">
        <v>87</v>
      </c>
      <c r="AD2184" s="1" t="s">
        <v>43</v>
      </c>
    </row>
    <row r="2185" spans="1:30" x14ac:dyDescent="0.2">
      <c r="A2185" s="1" t="str">
        <f t="shared" si="68"/>
        <v>1139114712E2</v>
      </c>
      <c r="B2185" s="1" t="s">
        <v>476</v>
      </c>
      <c r="C2185" s="1" t="s">
        <v>29</v>
      </c>
      <c r="D2185" s="1" t="s">
        <v>30</v>
      </c>
      <c r="E2185" s="1" t="s">
        <v>400</v>
      </c>
      <c r="F2185" s="1" t="s">
        <v>9754</v>
      </c>
      <c r="G2185" s="1" t="s">
        <v>9755</v>
      </c>
      <c r="H2185" s="1" t="s">
        <v>1183</v>
      </c>
      <c r="I2185" s="1" t="s">
        <v>9756</v>
      </c>
      <c r="J2185" s="1" t="s">
        <v>9799</v>
      </c>
      <c r="K2185" s="1" t="s">
        <v>97</v>
      </c>
      <c r="L2185" s="1" t="s">
        <v>98</v>
      </c>
      <c r="M2185" s="1" t="s">
        <v>99</v>
      </c>
      <c r="N2185" s="1" t="s">
        <v>66</v>
      </c>
      <c r="O2185" s="1" t="s">
        <v>9800</v>
      </c>
      <c r="P2185" s="1" t="s">
        <v>376</v>
      </c>
      <c r="Q2185" s="1" t="s">
        <v>272</v>
      </c>
      <c r="R2185" s="1" t="s">
        <v>693</v>
      </c>
      <c r="S2185" s="1" t="str">
        <f t="shared" si="69"/>
        <v>PACHO SALAS, CARMEN ROSA</v>
      </c>
      <c r="T2185" s="1" t="s">
        <v>109</v>
      </c>
      <c r="U2185" s="1" t="s">
        <v>39</v>
      </c>
      <c r="V2185" s="1" t="s">
        <v>52</v>
      </c>
      <c r="W2185" s="1" t="s">
        <v>9801</v>
      </c>
      <c r="X2185" s="3">
        <v>31088</v>
      </c>
      <c r="Y2185" s="1" t="s">
        <v>9802</v>
      </c>
      <c r="Z2185" s="3">
        <v>42740</v>
      </c>
      <c r="AA2185" s="3">
        <v>42771</v>
      </c>
      <c r="AB2185" s="1" t="s">
        <v>324</v>
      </c>
      <c r="AC2185" s="1" t="s">
        <v>102</v>
      </c>
      <c r="AD2185" s="1" t="s">
        <v>43</v>
      </c>
    </row>
    <row r="2186" spans="1:30" x14ac:dyDescent="0.2">
      <c r="A2186" s="1" t="str">
        <f t="shared" si="68"/>
        <v>1139114712E2</v>
      </c>
      <c r="B2186" s="1" t="s">
        <v>476</v>
      </c>
      <c r="C2186" s="1" t="s">
        <v>29</v>
      </c>
      <c r="D2186" s="1" t="s">
        <v>30</v>
      </c>
      <c r="E2186" s="1" t="s">
        <v>400</v>
      </c>
      <c r="F2186" s="1" t="s">
        <v>9754</v>
      </c>
      <c r="G2186" s="1" t="s">
        <v>9755</v>
      </c>
      <c r="H2186" s="1" t="s">
        <v>1183</v>
      </c>
      <c r="I2186" s="1" t="s">
        <v>9756</v>
      </c>
      <c r="J2186" s="1" t="s">
        <v>9799</v>
      </c>
      <c r="K2186" s="1" t="s">
        <v>97</v>
      </c>
      <c r="L2186" s="1" t="s">
        <v>98</v>
      </c>
      <c r="M2186" s="1" t="s">
        <v>99</v>
      </c>
      <c r="N2186" s="1" t="s">
        <v>46</v>
      </c>
      <c r="O2186" s="1" t="s">
        <v>9803</v>
      </c>
      <c r="P2186" s="1" t="s">
        <v>82</v>
      </c>
      <c r="Q2186" s="1" t="s">
        <v>420</v>
      </c>
      <c r="R2186" s="1" t="s">
        <v>616</v>
      </c>
      <c r="S2186" s="1" t="str">
        <f t="shared" si="69"/>
        <v>QUISPE POMA, ALEJANDRINA</v>
      </c>
      <c r="T2186" s="1" t="s">
        <v>109</v>
      </c>
      <c r="U2186" s="1" t="s">
        <v>39</v>
      </c>
      <c r="V2186" s="1" t="s">
        <v>325</v>
      </c>
      <c r="W2186" s="1" t="s">
        <v>9804</v>
      </c>
      <c r="X2186" s="3">
        <v>26842</v>
      </c>
      <c r="Y2186" s="1" t="s">
        <v>9805</v>
      </c>
      <c r="Z2186" s="3">
        <v>42740</v>
      </c>
      <c r="AA2186" s="3">
        <v>42771</v>
      </c>
      <c r="AB2186" s="1" t="s">
        <v>41</v>
      </c>
      <c r="AC2186" s="1" t="s">
        <v>102</v>
      </c>
      <c r="AD2186" s="1" t="s">
        <v>43</v>
      </c>
    </row>
    <row r="2187" spans="1:30" x14ac:dyDescent="0.2">
      <c r="A2187" s="1" t="str">
        <f t="shared" si="68"/>
        <v>1169114712E4</v>
      </c>
      <c r="B2187" s="1" t="s">
        <v>476</v>
      </c>
      <c r="C2187" s="1" t="s">
        <v>29</v>
      </c>
      <c r="D2187" s="1" t="s">
        <v>30</v>
      </c>
      <c r="E2187" s="1" t="s">
        <v>400</v>
      </c>
      <c r="F2187" s="1" t="s">
        <v>9806</v>
      </c>
      <c r="G2187" s="1" t="s">
        <v>9807</v>
      </c>
      <c r="H2187" s="1" t="s">
        <v>1183</v>
      </c>
      <c r="I2187" s="1" t="s">
        <v>9808</v>
      </c>
      <c r="J2187" s="1" t="s">
        <v>9809</v>
      </c>
      <c r="K2187" s="1" t="s">
        <v>32</v>
      </c>
      <c r="L2187" s="1" t="s">
        <v>33</v>
      </c>
      <c r="M2187" s="1" t="s">
        <v>34</v>
      </c>
      <c r="N2187" s="1" t="s">
        <v>35</v>
      </c>
      <c r="O2187" s="1" t="s">
        <v>9810</v>
      </c>
      <c r="P2187" s="1" t="s">
        <v>6251</v>
      </c>
      <c r="Q2187" s="1" t="s">
        <v>9811</v>
      </c>
      <c r="R2187" s="1" t="s">
        <v>9812</v>
      </c>
      <c r="S2187" s="1" t="str">
        <f t="shared" si="69"/>
        <v>MONTAÑEZ AGRAMONTE, EDWARD JAIME</v>
      </c>
      <c r="T2187" s="1" t="s">
        <v>63</v>
      </c>
      <c r="U2187" s="1" t="s">
        <v>39</v>
      </c>
      <c r="V2187" s="1" t="s">
        <v>112</v>
      </c>
      <c r="W2187" s="1" t="s">
        <v>9813</v>
      </c>
      <c r="X2187" s="3">
        <v>26390</v>
      </c>
      <c r="Y2187" s="1" t="s">
        <v>9814</v>
      </c>
      <c r="Z2187" s="3">
        <v>42064</v>
      </c>
      <c r="AA2187" s="3">
        <v>43524</v>
      </c>
      <c r="AB2187" s="1" t="s">
        <v>41</v>
      </c>
      <c r="AC2187" s="1" t="s">
        <v>42</v>
      </c>
      <c r="AD2187" s="1" t="s">
        <v>43</v>
      </c>
    </row>
    <row r="2188" spans="1:30" x14ac:dyDescent="0.2">
      <c r="A2188" s="1" t="str">
        <f t="shared" si="68"/>
        <v>1145114711E5</v>
      </c>
      <c r="B2188" s="1" t="s">
        <v>476</v>
      </c>
      <c r="C2188" s="1" t="s">
        <v>29</v>
      </c>
      <c r="D2188" s="1" t="s">
        <v>30</v>
      </c>
      <c r="E2188" s="1" t="s">
        <v>400</v>
      </c>
      <c r="F2188" s="1" t="s">
        <v>9806</v>
      </c>
      <c r="G2188" s="1" t="s">
        <v>9807</v>
      </c>
      <c r="H2188" s="1" t="s">
        <v>1183</v>
      </c>
      <c r="I2188" s="1" t="s">
        <v>9808</v>
      </c>
      <c r="J2188" s="1" t="s">
        <v>9815</v>
      </c>
      <c r="K2188" s="1" t="s">
        <v>32</v>
      </c>
      <c r="L2188" s="1" t="s">
        <v>32</v>
      </c>
      <c r="M2188" s="1" t="s">
        <v>45</v>
      </c>
      <c r="N2188" s="1" t="s">
        <v>46</v>
      </c>
      <c r="O2188" s="1" t="s">
        <v>9816</v>
      </c>
      <c r="P2188" s="1" t="s">
        <v>316</v>
      </c>
      <c r="Q2188" s="1" t="s">
        <v>755</v>
      </c>
      <c r="R2188" s="1" t="s">
        <v>1031</v>
      </c>
      <c r="S2188" s="1" t="str">
        <f t="shared" si="69"/>
        <v>FIGUEROA ARI, MAURO</v>
      </c>
      <c r="T2188" s="1" t="s">
        <v>69</v>
      </c>
      <c r="U2188" s="1" t="s">
        <v>51</v>
      </c>
      <c r="V2188" s="1" t="s">
        <v>52</v>
      </c>
      <c r="W2188" s="1" t="s">
        <v>9817</v>
      </c>
      <c r="X2188" s="3">
        <v>24476</v>
      </c>
      <c r="Y2188" s="1" t="s">
        <v>9818</v>
      </c>
      <c r="AB2188" s="1" t="s">
        <v>41</v>
      </c>
      <c r="AC2188" s="1" t="s">
        <v>42</v>
      </c>
      <c r="AD2188" s="1" t="s">
        <v>43</v>
      </c>
    </row>
    <row r="2189" spans="1:30" x14ac:dyDescent="0.2">
      <c r="A2189" s="1" t="str">
        <f t="shared" si="68"/>
        <v>1169114712E2</v>
      </c>
      <c r="B2189" s="1" t="s">
        <v>476</v>
      </c>
      <c r="C2189" s="1" t="s">
        <v>29</v>
      </c>
      <c r="D2189" s="1" t="s">
        <v>30</v>
      </c>
      <c r="E2189" s="1" t="s">
        <v>400</v>
      </c>
      <c r="F2189" s="1" t="s">
        <v>9806</v>
      </c>
      <c r="G2189" s="1" t="s">
        <v>9807</v>
      </c>
      <c r="H2189" s="1" t="s">
        <v>1183</v>
      </c>
      <c r="I2189" s="1" t="s">
        <v>9808</v>
      </c>
      <c r="J2189" s="1" t="s">
        <v>9819</v>
      </c>
      <c r="K2189" s="1" t="s">
        <v>32</v>
      </c>
      <c r="L2189" s="1" t="s">
        <v>32</v>
      </c>
      <c r="M2189" s="1" t="s">
        <v>45</v>
      </c>
      <c r="N2189" s="1" t="s">
        <v>46</v>
      </c>
      <c r="O2189" s="1" t="s">
        <v>9820</v>
      </c>
      <c r="P2189" s="1" t="s">
        <v>403</v>
      </c>
      <c r="Q2189" s="1" t="s">
        <v>83</v>
      </c>
      <c r="R2189" s="1" t="s">
        <v>281</v>
      </c>
      <c r="S2189" s="1" t="str">
        <f t="shared" si="69"/>
        <v>TURPO CONDORI, EDITH</v>
      </c>
      <c r="T2189" s="1" t="s">
        <v>63</v>
      </c>
      <c r="U2189" s="1" t="s">
        <v>51</v>
      </c>
      <c r="V2189" s="1" t="s">
        <v>52</v>
      </c>
      <c r="W2189" s="1" t="s">
        <v>9821</v>
      </c>
      <c r="X2189" s="3">
        <v>27711</v>
      </c>
      <c r="Y2189" s="1" t="s">
        <v>9822</v>
      </c>
      <c r="Z2189" s="3">
        <v>42430</v>
      </c>
      <c r="AB2189" s="1" t="s">
        <v>41</v>
      </c>
      <c r="AC2189" s="1" t="s">
        <v>42</v>
      </c>
      <c r="AD2189" s="1" t="s">
        <v>43</v>
      </c>
    </row>
    <row r="2190" spans="1:30" x14ac:dyDescent="0.2">
      <c r="A2190" s="1" t="str">
        <f t="shared" si="68"/>
        <v>1169114712E3</v>
      </c>
      <c r="B2190" s="1" t="s">
        <v>476</v>
      </c>
      <c r="C2190" s="1" t="s">
        <v>29</v>
      </c>
      <c r="D2190" s="1" t="s">
        <v>30</v>
      </c>
      <c r="E2190" s="1" t="s">
        <v>400</v>
      </c>
      <c r="F2190" s="1" t="s">
        <v>9806</v>
      </c>
      <c r="G2190" s="1" t="s">
        <v>9807</v>
      </c>
      <c r="H2190" s="1" t="s">
        <v>1183</v>
      </c>
      <c r="I2190" s="1" t="s">
        <v>9808</v>
      </c>
      <c r="J2190" s="1" t="s">
        <v>9823</v>
      </c>
      <c r="K2190" s="1" t="s">
        <v>32</v>
      </c>
      <c r="L2190" s="1" t="s">
        <v>32</v>
      </c>
      <c r="M2190" s="1" t="s">
        <v>45</v>
      </c>
      <c r="N2190" s="1" t="s">
        <v>46</v>
      </c>
      <c r="O2190" s="1" t="s">
        <v>56</v>
      </c>
      <c r="P2190" s="1" t="s">
        <v>113</v>
      </c>
      <c r="Q2190" s="1" t="s">
        <v>121</v>
      </c>
      <c r="R2190" s="1" t="s">
        <v>399</v>
      </c>
      <c r="S2190" s="1" t="str">
        <f t="shared" si="69"/>
        <v>CHAMBI PAREDES, RAUL</v>
      </c>
      <c r="T2190" s="1" t="s">
        <v>55</v>
      </c>
      <c r="U2190" s="1" t="s">
        <v>51</v>
      </c>
      <c r="V2190" s="1" t="s">
        <v>325</v>
      </c>
      <c r="W2190" s="1" t="s">
        <v>9824</v>
      </c>
      <c r="X2190" s="3">
        <v>23570</v>
      </c>
      <c r="Y2190" s="1" t="s">
        <v>9825</v>
      </c>
      <c r="Z2190" s="3">
        <v>42943</v>
      </c>
      <c r="AA2190" s="3">
        <v>43005</v>
      </c>
      <c r="AB2190" s="1" t="s">
        <v>41</v>
      </c>
      <c r="AC2190" s="1" t="s">
        <v>42</v>
      </c>
      <c r="AD2190" s="1" t="s">
        <v>43</v>
      </c>
    </row>
    <row r="2191" spans="1:30" x14ac:dyDescent="0.2">
      <c r="A2191" s="1" t="str">
        <f t="shared" si="68"/>
        <v>1169114712E3</v>
      </c>
      <c r="B2191" s="1" t="s">
        <v>476</v>
      </c>
      <c r="C2191" s="1" t="s">
        <v>29</v>
      </c>
      <c r="D2191" s="1" t="s">
        <v>30</v>
      </c>
      <c r="E2191" s="1" t="s">
        <v>400</v>
      </c>
      <c r="F2191" s="1" t="s">
        <v>9806</v>
      </c>
      <c r="G2191" s="1" t="s">
        <v>9807</v>
      </c>
      <c r="H2191" s="1" t="s">
        <v>1183</v>
      </c>
      <c r="I2191" s="1" t="s">
        <v>9808</v>
      </c>
      <c r="J2191" s="1" t="s">
        <v>9823</v>
      </c>
      <c r="K2191" s="1" t="s">
        <v>32</v>
      </c>
      <c r="L2191" s="1" t="s">
        <v>32</v>
      </c>
      <c r="M2191" s="1" t="s">
        <v>45</v>
      </c>
      <c r="N2191" s="1" t="s">
        <v>66</v>
      </c>
      <c r="O2191" s="1" t="s">
        <v>9826</v>
      </c>
      <c r="P2191" s="1" t="s">
        <v>291</v>
      </c>
      <c r="Q2191" s="1" t="s">
        <v>114</v>
      </c>
      <c r="R2191" s="1" t="s">
        <v>683</v>
      </c>
      <c r="S2191" s="1" t="str">
        <f t="shared" si="69"/>
        <v>CUTIPA MAMANI, EDWIN</v>
      </c>
      <c r="T2191" s="1" t="s">
        <v>69</v>
      </c>
      <c r="U2191" s="1" t="s">
        <v>51</v>
      </c>
      <c r="V2191" s="1" t="s">
        <v>52</v>
      </c>
      <c r="W2191" s="1" t="s">
        <v>9827</v>
      </c>
      <c r="X2191" s="3">
        <v>27877</v>
      </c>
      <c r="Y2191" s="1" t="s">
        <v>9828</v>
      </c>
      <c r="Z2191" s="3">
        <v>42943</v>
      </c>
      <c r="AA2191" s="3">
        <v>43005</v>
      </c>
      <c r="AB2191" s="1" t="s">
        <v>324</v>
      </c>
      <c r="AC2191" s="1" t="s">
        <v>71</v>
      </c>
      <c r="AD2191" s="1" t="s">
        <v>43</v>
      </c>
    </row>
    <row r="2192" spans="1:30" x14ac:dyDescent="0.2">
      <c r="A2192" s="1" t="str">
        <f t="shared" si="68"/>
        <v>1169114712E5</v>
      </c>
      <c r="B2192" s="1" t="s">
        <v>476</v>
      </c>
      <c r="C2192" s="1" t="s">
        <v>29</v>
      </c>
      <c r="D2192" s="1" t="s">
        <v>30</v>
      </c>
      <c r="E2192" s="1" t="s">
        <v>400</v>
      </c>
      <c r="F2192" s="1" t="s">
        <v>9806</v>
      </c>
      <c r="G2192" s="1" t="s">
        <v>9807</v>
      </c>
      <c r="H2192" s="1" t="s">
        <v>1183</v>
      </c>
      <c r="I2192" s="1" t="s">
        <v>9808</v>
      </c>
      <c r="J2192" s="1" t="s">
        <v>9829</v>
      </c>
      <c r="K2192" s="1" t="s">
        <v>32</v>
      </c>
      <c r="L2192" s="1" t="s">
        <v>32</v>
      </c>
      <c r="M2192" s="1" t="s">
        <v>45</v>
      </c>
      <c r="N2192" s="1" t="s">
        <v>46</v>
      </c>
      <c r="O2192" s="1" t="s">
        <v>9830</v>
      </c>
      <c r="P2192" s="1" t="s">
        <v>1126</v>
      </c>
      <c r="Q2192" s="1" t="s">
        <v>203</v>
      </c>
      <c r="R2192" s="1" t="s">
        <v>9831</v>
      </c>
      <c r="S2192" s="1" t="str">
        <f t="shared" si="69"/>
        <v>ZAIRA APAZA, ABAD SAMUEL</v>
      </c>
      <c r="T2192" s="1" t="s">
        <v>55</v>
      </c>
      <c r="U2192" s="1" t="s">
        <v>51</v>
      </c>
      <c r="V2192" s="1" t="s">
        <v>52</v>
      </c>
      <c r="W2192" s="1" t="s">
        <v>9832</v>
      </c>
      <c r="X2192" s="3">
        <v>22878</v>
      </c>
      <c r="Y2192" s="1" t="s">
        <v>9833</v>
      </c>
      <c r="AB2192" s="1" t="s">
        <v>41</v>
      </c>
      <c r="AC2192" s="1" t="s">
        <v>42</v>
      </c>
      <c r="AD2192" s="1" t="s">
        <v>43</v>
      </c>
    </row>
    <row r="2193" spans="1:30" x14ac:dyDescent="0.2">
      <c r="A2193" s="1" t="str">
        <f t="shared" si="68"/>
        <v>1169114712E6</v>
      </c>
      <c r="B2193" s="1" t="s">
        <v>476</v>
      </c>
      <c r="C2193" s="1" t="s">
        <v>29</v>
      </c>
      <c r="D2193" s="1" t="s">
        <v>30</v>
      </c>
      <c r="E2193" s="1" t="s">
        <v>400</v>
      </c>
      <c r="F2193" s="1" t="s">
        <v>9806</v>
      </c>
      <c r="G2193" s="1" t="s">
        <v>9807</v>
      </c>
      <c r="H2193" s="1" t="s">
        <v>1183</v>
      </c>
      <c r="I2193" s="1" t="s">
        <v>9808</v>
      </c>
      <c r="J2193" s="1" t="s">
        <v>9834</v>
      </c>
      <c r="K2193" s="1" t="s">
        <v>32</v>
      </c>
      <c r="L2193" s="1" t="s">
        <v>32</v>
      </c>
      <c r="M2193" s="1" t="s">
        <v>45</v>
      </c>
      <c r="N2193" s="1" t="s">
        <v>46</v>
      </c>
      <c r="O2193" s="1" t="s">
        <v>56</v>
      </c>
      <c r="P2193" s="1" t="s">
        <v>178</v>
      </c>
      <c r="Q2193" s="1" t="s">
        <v>146</v>
      </c>
      <c r="R2193" s="1" t="s">
        <v>863</v>
      </c>
      <c r="S2193" s="1" t="str">
        <f t="shared" si="69"/>
        <v>MORALES GONZALES, JUAN FELIX</v>
      </c>
      <c r="T2193" s="1" t="s">
        <v>50</v>
      </c>
      <c r="U2193" s="1" t="s">
        <v>51</v>
      </c>
      <c r="V2193" s="1" t="s">
        <v>52</v>
      </c>
      <c r="W2193" s="1" t="s">
        <v>9835</v>
      </c>
      <c r="X2193" s="3">
        <v>22008</v>
      </c>
      <c r="Y2193" s="1" t="s">
        <v>9836</v>
      </c>
      <c r="AB2193" s="1" t="s">
        <v>41</v>
      </c>
      <c r="AC2193" s="1" t="s">
        <v>42</v>
      </c>
      <c r="AD2193" s="1" t="s">
        <v>43</v>
      </c>
    </row>
    <row r="2194" spans="1:30" x14ac:dyDescent="0.2">
      <c r="A2194" s="1" t="str">
        <f t="shared" si="68"/>
        <v>1169114712E8</v>
      </c>
      <c r="B2194" s="1" t="s">
        <v>476</v>
      </c>
      <c r="C2194" s="1" t="s">
        <v>29</v>
      </c>
      <c r="D2194" s="1" t="s">
        <v>30</v>
      </c>
      <c r="E2194" s="1" t="s">
        <v>400</v>
      </c>
      <c r="F2194" s="1" t="s">
        <v>9806</v>
      </c>
      <c r="G2194" s="1" t="s">
        <v>9807</v>
      </c>
      <c r="H2194" s="1" t="s">
        <v>1183</v>
      </c>
      <c r="I2194" s="1" t="s">
        <v>9808</v>
      </c>
      <c r="J2194" s="1" t="s">
        <v>9837</v>
      </c>
      <c r="K2194" s="1" t="s">
        <v>32</v>
      </c>
      <c r="L2194" s="1" t="s">
        <v>32</v>
      </c>
      <c r="M2194" s="1" t="s">
        <v>45</v>
      </c>
      <c r="N2194" s="1" t="s">
        <v>46</v>
      </c>
      <c r="O2194" s="1" t="s">
        <v>9838</v>
      </c>
      <c r="P2194" s="1" t="s">
        <v>73</v>
      </c>
      <c r="Q2194" s="1" t="s">
        <v>407</v>
      </c>
      <c r="R2194" s="1" t="s">
        <v>1164</v>
      </c>
      <c r="S2194" s="1" t="str">
        <f t="shared" si="69"/>
        <v>CHOQUE ALEJO, ELOY</v>
      </c>
      <c r="T2194" s="1" t="s">
        <v>55</v>
      </c>
      <c r="U2194" s="1" t="s">
        <v>51</v>
      </c>
      <c r="V2194" s="1" t="s">
        <v>52</v>
      </c>
      <c r="W2194" s="1" t="s">
        <v>9839</v>
      </c>
      <c r="X2194" s="3">
        <v>22095</v>
      </c>
      <c r="Y2194" s="1" t="s">
        <v>9840</v>
      </c>
      <c r="AB2194" s="1" t="s">
        <v>41</v>
      </c>
      <c r="AC2194" s="1" t="s">
        <v>42</v>
      </c>
      <c r="AD2194" s="1" t="s">
        <v>43</v>
      </c>
    </row>
    <row r="2195" spans="1:30" x14ac:dyDescent="0.2">
      <c r="A2195" s="1" t="str">
        <f t="shared" si="68"/>
        <v>1169114712E9</v>
      </c>
      <c r="B2195" s="1" t="s">
        <v>476</v>
      </c>
      <c r="C2195" s="1" t="s">
        <v>29</v>
      </c>
      <c r="D2195" s="1" t="s">
        <v>30</v>
      </c>
      <c r="E2195" s="1" t="s">
        <v>400</v>
      </c>
      <c r="F2195" s="1" t="s">
        <v>9806</v>
      </c>
      <c r="G2195" s="1" t="s">
        <v>9807</v>
      </c>
      <c r="H2195" s="1" t="s">
        <v>1183</v>
      </c>
      <c r="I2195" s="1" t="s">
        <v>9808</v>
      </c>
      <c r="J2195" s="1" t="s">
        <v>9841</v>
      </c>
      <c r="K2195" s="1" t="s">
        <v>32</v>
      </c>
      <c r="L2195" s="1" t="s">
        <v>32</v>
      </c>
      <c r="M2195" s="1" t="s">
        <v>45</v>
      </c>
      <c r="N2195" s="1" t="s">
        <v>66</v>
      </c>
      <c r="O2195" s="1" t="s">
        <v>9842</v>
      </c>
      <c r="P2195" s="1" t="s">
        <v>703</v>
      </c>
      <c r="Q2195" s="1" t="s">
        <v>1165</v>
      </c>
      <c r="R2195" s="1" t="s">
        <v>9843</v>
      </c>
      <c r="S2195" s="1" t="str">
        <f t="shared" si="69"/>
        <v>CHECALLA AVENDAÑO, JORGE JACINTO</v>
      </c>
      <c r="T2195" s="1" t="s">
        <v>69</v>
      </c>
      <c r="U2195" s="1" t="s">
        <v>51</v>
      </c>
      <c r="V2195" s="1" t="s">
        <v>52</v>
      </c>
      <c r="W2195" s="1" t="s">
        <v>9844</v>
      </c>
      <c r="X2195" s="3">
        <v>30970</v>
      </c>
      <c r="Y2195" s="1" t="s">
        <v>9845</v>
      </c>
      <c r="Z2195" s="3">
        <v>42795</v>
      </c>
      <c r="AA2195" s="3">
        <v>43100</v>
      </c>
      <c r="AB2195" s="1" t="s">
        <v>41</v>
      </c>
      <c r="AC2195" s="1" t="s">
        <v>71</v>
      </c>
      <c r="AD2195" s="1" t="s">
        <v>43</v>
      </c>
    </row>
    <row r="2196" spans="1:30" x14ac:dyDescent="0.2">
      <c r="A2196" s="1" t="str">
        <f t="shared" si="68"/>
        <v>1173113432E1</v>
      </c>
      <c r="B2196" s="1" t="s">
        <v>476</v>
      </c>
      <c r="C2196" s="1" t="s">
        <v>29</v>
      </c>
      <c r="D2196" s="1" t="s">
        <v>30</v>
      </c>
      <c r="E2196" s="1" t="s">
        <v>400</v>
      </c>
      <c r="F2196" s="1" t="s">
        <v>9806</v>
      </c>
      <c r="G2196" s="1" t="s">
        <v>9807</v>
      </c>
      <c r="H2196" s="1" t="s">
        <v>1183</v>
      </c>
      <c r="I2196" s="1" t="s">
        <v>9808</v>
      </c>
      <c r="J2196" s="1" t="s">
        <v>9846</v>
      </c>
      <c r="K2196" s="1" t="s">
        <v>32</v>
      </c>
      <c r="L2196" s="1" t="s">
        <v>32</v>
      </c>
      <c r="M2196" s="1" t="s">
        <v>45</v>
      </c>
      <c r="N2196" s="1" t="s">
        <v>46</v>
      </c>
      <c r="O2196" s="1" t="s">
        <v>4460</v>
      </c>
      <c r="P2196" s="1" t="s">
        <v>755</v>
      </c>
      <c r="Q2196" s="1" t="s">
        <v>542</v>
      </c>
      <c r="R2196" s="1" t="s">
        <v>683</v>
      </c>
      <c r="S2196" s="1" t="str">
        <f t="shared" si="69"/>
        <v>ARI HOLGUIN, EDWIN</v>
      </c>
      <c r="T2196" s="1" t="s">
        <v>55</v>
      </c>
      <c r="U2196" s="1" t="s">
        <v>51</v>
      </c>
      <c r="V2196" s="1" t="s">
        <v>52</v>
      </c>
      <c r="W2196" s="1" t="s">
        <v>9847</v>
      </c>
      <c r="X2196" s="3">
        <v>27750</v>
      </c>
      <c r="Y2196" s="1" t="s">
        <v>9848</v>
      </c>
      <c r="Z2196" s="3">
        <v>42430</v>
      </c>
      <c r="AB2196" s="1" t="s">
        <v>41</v>
      </c>
      <c r="AC2196" s="1" t="s">
        <v>42</v>
      </c>
      <c r="AD2196" s="1" t="s">
        <v>43</v>
      </c>
    </row>
    <row r="2197" spans="1:30" x14ac:dyDescent="0.2">
      <c r="A2197" s="1" t="str">
        <f t="shared" si="68"/>
        <v>CD1E43301313</v>
      </c>
      <c r="B2197" s="1" t="s">
        <v>476</v>
      </c>
      <c r="C2197" s="1" t="s">
        <v>29</v>
      </c>
      <c r="D2197" s="1" t="s">
        <v>30</v>
      </c>
      <c r="E2197" s="1" t="s">
        <v>400</v>
      </c>
      <c r="F2197" s="1" t="s">
        <v>9806</v>
      </c>
      <c r="G2197" s="1" t="s">
        <v>9807</v>
      </c>
      <c r="H2197" s="1" t="s">
        <v>1183</v>
      </c>
      <c r="I2197" s="1" t="s">
        <v>9808</v>
      </c>
      <c r="J2197" s="1" t="s">
        <v>9849</v>
      </c>
      <c r="K2197" s="1" t="s">
        <v>32</v>
      </c>
      <c r="L2197" s="1" t="s">
        <v>32</v>
      </c>
      <c r="M2197" s="1" t="s">
        <v>45</v>
      </c>
      <c r="N2197" s="1" t="s">
        <v>66</v>
      </c>
      <c r="O2197" s="1" t="s">
        <v>2995</v>
      </c>
      <c r="P2197" s="1" t="s">
        <v>273</v>
      </c>
      <c r="Q2197" s="1" t="s">
        <v>762</v>
      </c>
      <c r="R2197" s="1" t="s">
        <v>9850</v>
      </c>
      <c r="S2197" s="1" t="str">
        <f t="shared" si="69"/>
        <v>MAYTA OTAZU, AYDED</v>
      </c>
      <c r="T2197" s="1" t="s">
        <v>69</v>
      </c>
      <c r="U2197" s="1" t="s">
        <v>5571</v>
      </c>
      <c r="V2197" s="1" t="s">
        <v>52</v>
      </c>
      <c r="W2197" s="1" t="s">
        <v>9851</v>
      </c>
      <c r="X2197" s="3">
        <v>31508</v>
      </c>
      <c r="Y2197" s="1" t="s">
        <v>9852</v>
      </c>
      <c r="Z2197" s="3">
        <v>42803</v>
      </c>
      <c r="AA2197" s="3">
        <v>43100</v>
      </c>
      <c r="AB2197" s="1" t="s">
        <v>3000</v>
      </c>
      <c r="AC2197" s="1" t="s">
        <v>71</v>
      </c>
      <c r="AD2197" s="1" t="s">
        <v>43</v>
      </c>
    </row>
    <row r="2198" spans="1:30" x14ac:dyDescent="0.2">
      <c r="A2198" s="1" t="str">
        <f t="shared" si="68"/>
        <v>1169114712E7</v>
      </c>
      <c r="B2198" s="1" t="s">
        <v>476</v>
      </c>
      <c r="C2198" s="1" t="s">
        <v>29</v>
      </c>
      <c r="D2198" s="1" t="s">
        <v>30</v>
      </c>
      <c r="E2198" s="1" t="s">
        <v>400</v>
      </c>
      <c r="F2198" s="1" t="s">
        <v>9806</v>
      </c>
      <c r="G2198" s="1" t="s">
        <v>9807</v>
      </c>
      <c r="H2198" s="1" t="s">
        <v>1183</v>
      </c>
      <c r="I2198" s="1" t="s">
        <v>9808</v>
      </c>
      <c r="J2198" s="1" t="s">
        <v>9853</v>
      </c>
      <c r="K2198" s="1" t="s">
        <v>32</v>
      </c>
      <c r="L2198" s="1" t="s">
        <v>84</v>
      </c>
      <c r="M2198" s="1" t="s">
        <v>84</v>
      </c>
      <c r="N2198" s="1" t="s">
        <v>46</v>
      </c>
      <c r="O2198" s="1" t="s">
        <v>56</v>
      </c>
      <c r="P2198" s="1" t="s">
        <v>820</v>
      </c>
      <c r="Q2198" s="1" t="s">
        <v>258</v>
      </c>
      <c r="R2198" s="1" t="s">
        <v>1101</v>
      </c>
      <c r="S2198" s="1" t="str">
        <f t="shared" si="69"/>
        <v>PEÑALOZA MORENO, MARCIAL</v>
      </c>
      <c r="T2198" s="1" t="s">
        <v>44</v>
      </c>
      <c r="U2198" s="1" t="s">
        <v>51</v>
      </c>
      <c r="V2198" s="1" t="s">
        <v>52</v>
      </c>
      <c r="W2198" s="1" t="s">
        <v>9854</v>
      </c>
      <c r="X2198" s="3">
        <v>19042</v>
      </c>
      <c r="Y2198" s="1" t="s">
        <v>9855</v>
      </c>
      <c r="AB2198" s="1" t="s">
        <v>41</v>
      </c>
      <c r="AC2198" s="1" t="s">
        <v>87</v>
      </c>
      <c r="AD2198" s="1" t="s">
        <v>43</v>
      </c>
    </row>
    <row r="2199" spans="1:30" x14ac:dyDescent="0.2">
      <c r="A2199" s="1" t="str">
        <f t="shared" si="68"/>
        <v>1169114722E1</v>
      </c>
      <c r="B2199" s="1" t="s">
        <v>476</v>
      </c>
      <c r="C2199" s="1" t="s">
        <v>29</v>
      </c>
      <c r="D2199" s="1" t="s">
        <v>30</v>
      </c>
      <c r="E2199" s="1" t="s">
        <v>400</v>
      </c>
      <c r="F2199" s="1" t="s">
        <v>9806</v>
      </c>
      <c r="G2199" s="1" t="s">
        <v>9807</v>
      </c>
      <c r="H2199" s="1" t="s">
        <v>1183</v>
      </c>
      <c r="I2199" s="1" t="s">
        <v>9808</v>
      </c>
      <c r="J2199" s="1" t="s">
        <v>9856</v>
      </c>
      <c r="K2199" s="1" t="s">
        <v>97</v>
      </c>
      <c r="L2199" s="1" t="s">
        <v>98</v>
      </c>
      <c r="M2199" s="1" t="s">
        <v>103</v>
      </c>
      <c r="N2199" s="1" t="s">
        <v>46</v>
      </c>
      <c r="O2199" s="1" t="s">
        <v>9857</v>
      </c>
      <c r="P2199" s="1" t="s">
        <v>3459</v>
      </c>
      <c r="Q2199" s="1" t="s">
        <v>114</v>
      </c>
      <c r="R2199" s="1" t="s">
        <v>671</v>
      </c>
      <c r="S2199" s="1" t="str">
        <f t="shared" si="69"/>
        <v>CALANCHO MAMANI, ELSA</v>
      </c>
      <c r="T2199" s="1" t="s">
        <v>101</v>
      </c>
      <c r="U2199" s="1" t="s">
        <v>39</v>
      </c>
      <c r="V2199" s="1" t="s">
        <v>52</v>
      </c>
      <c r="W2199" s="1" t="s">
        <v>9858</v>
      </c>
      <c r="X2199" s="3">
        <v>22629</v>
      </c>
      <c r="Y2199" s="1" t="s">
        <v>9859</v>
      </c>
      <c r="AB2199" s="1" t="s">
        <v>41</v>
      </c>
      <c r="AC2199" s="1" t="s">
        <v>102</v>
      </c>
      <c r="AD2199" s="1" t="s">
        <v>43</v>
      </c>
    </row>
    <row r="2200" spans="1:30" x14ac:dyDescent="0.2">
      <c r="A2200" s="1" t="str">
        <f t="shared" si="68"/>
        <v>1115214712E3</v>
      </c>
      <c r="B2200" s="1" t="s">
        <v>476</v>
      </c>
      <c r="C2200" s="1" t="s">
        <v>29</v>
      </c>
      <c r="D2200" s="1" t="s">
        <v>251</v>
      </c>
      <c r="E2200" s="1" t="s">
        <v>252</v>
      </c>
      <c r="F2200" s="1" t="s">
        <v>9860</v>
      </c>
      <c r="G2200" s="1" t="s">
        <v>9861</v>
      </c>
      <c r="H2200" s="1" t="s">
        <v>1183</v>
      </c>
      <c r="I2200" s="1" t="s">
        <v>9862</v>
      </c>
      <c r="J2200" s="1" t="s">
        <v>9863</v>
      </c>
      <c r="K2200" s="1" t="s">
        <v>32</v>
      </c>
      <c r="L2200" s="1" t="s">
        <v>32</v>
      </c>
      <c r="M2200" s="1" t="s">
        <v>45</v>
      </c>
      <c r="N2200" s="1" t="s">
        <v>46</v>
      </c>
      <c r="O2200" s="1" t="s">
        <v>56</v>
      </c>
      <c r="P2200" s="1" t="s">
        <v>113</v>
      </c>
      <c r="Q2200" s="1" t="s">
        <v>755</v>
      </c>
      <c r="R2200" s="1" t="s">
        <v>1139</v>
      </c>
      <c r="S2200" s="1" t="str">
        <f t="shared" si="69"/>
        <v>CHAMBI ARI, WILLIAM</v>
      </c>
      <c r="T2200" s="1" t="s">
        <v>55</v>
      </c>
      <c r="U2200" s="1" t="s">
        <v>51</v>
      </c>
      <c r="V2200" s="1" t="s">
        <v>52</v>
      </c>
      <c r="W2200" s="1" t="s">
        <v>9864</v>
      </c>
      <c r="X2200" s="3">
        <v>22865</v>
      </c>
      <c r="Y2200" s="1" t="s">
        <v>9865</v>
      </c>
      <c r="AB2200" s="1" t="s">
        <v>41</v>
      </c>
      <c r="AC2200" s="1" t="s">
        <v>42</v>
      </c>
      <c r="AD2200" s="1" t="s">
        <v>43</v>
      </c>
    </row>
    <row r="2201" spans="1:30" x14ac:dyDescent="0.2">
      <c r="A2201" s="1" t="str">
        <f t="shared" si="68"/>
        <v>1115214712E5</v>
      </c>
      <c r="B2201" s="1" t="s">
        <v>476</v>
      </c>
      <c r="C2201" s="1" t="s">
        <v>29</v>
      </c>
      <c r="D2201" s="1" t="s">
        <v>251</v>
      </c>
      <c r="E2201" s="1" t="s">
        <v>252</v>
      </c>
      <c r="F2201" s="1" t="s">
        <v>9860</v>
      </c>
      <c r="G2201" s="1" t="s">
        <v>9861</v>
      </c>
      <c r="H2201" s="1" t="s">
        <v>1183</v>
      </c>
      <c r="I2201" s="1" t="s">
        <v>9862</v>
      </c>
      <c r="J2201" s="1" t="s">
        <v>9866</v>
      </c>
      <c r="K2201" s="1" t="s">
        <v>32</v>
      </c>
      <c r="L2201" s="1" t="s">
        <v>32</v>
      </c>
      <c r="M2201" s="1" t="s">
        <v>45</v>
      </c>
      <c r="N2201" s="1" t="s">
        <v>46</v>
      </c>
      <c r="O2201" s="1" t="s">
        <v>56</v>
      </c>
      <c r="P2201" s="1" t="s">
        <v>73</v>
      </c>
      <c r="Q2201" s="1" t="s">
        <v>407</v>
      </c>
      <c r="R2201" s="1" t="s">
        <v>9867</v>
      </c>
      <c r="S2201" s="1" t="str">
        <f t="shared" si="69"/>
        <v>CHOQUE ALEJO, RUIZ EDGAR</v>
      </c>
      <c r="T2201" s="1" t="s">
        <v>55</v>
      </c>
      <c r="U2201" s="1" t="s">
        <v>51</v>
      </c>
      <c r="V2201" s="1" t="s">
        <v>52</v>
      </c>
      <c r="W2201" s="1" t="s">
        <v>9868</v>
      </c>
      <c r="X2201" s="3">
        <v>24143</v>
      </c>
      <c r="Y2201" s="1" t="s">
        <v>9869</v>
      </c>
      <c r="AB2201" s="1" t="s">
        <v>41</v>
      </c>
      <c r="AC2201" s="1" t="s">
        <v>42</v>
      </c>
      <c r="AD2201" s="1" t="s">
        <v>43</v>
      </c>
    </row>
    <row r="2202" spans="1:30" x14ac:dyDescent="0.2">
      <c r="A2202" s="1" t="str">
        <f t="shared" si="68"/>
        <v>1116214512E6</v>
      </c>
      <c r="B2202" s="1" t="s">
        <v>486</v>
      </c>
      <c r="C2202" s="1" t="s">
        <v>29</v>
      </c>
      <c r="D2202" s="1" t="s">
        <v>30</v>
      </c>
      <c r="E2202" s="1" t="s">
        <v>487</v>
      </c>
      <c r="F2202" s="1" t="s">
        <v>9870</v>
      </c>
      <c r="G2202" s="1" t="s">
        <v>9871</v>
      </c>
      <c r="H2202" s="1" t="s">
        <v>1183</v>
      </c>
      <c r="I2202" s="1" t="s">
        <v>9872</v>
      </c>
      <c r="J2202" s="1" t="s">
        <v>9873</v>
      </c>
      <c r="K2202" s="1" t="s">
        <v>32</v>
      </c>
      <c r="L2202" s="1" t="s">
        <v>33</v>
      </c>
      <c r="M2202" s="1" t="s">
        <v>34</v>
      </c>
      <c r="N2202" s="1" t="s">
        <v>765</v>
      </c>
      <c r="O2202" s="1" t="s">
        <v>9874</v>
      </c>
      <c r="P2202" s="1" t="s">
        <v>305</v>
      </c>
      <c r="Q2202" s="1" t="s">
        <v>73</v>
      </c>
      <c r="R2202" s="1" t="s">
        <v>5277</v>
      </c>
      <c r="S2202" s="1" t="str">
        <f t="shared" si="69"/>
        <v>CHAMBILLA CHOQUE, PANTALEON</v>
      </c>
      <c r="T2202" s="1" t="s">
        <v>38</v>
      </c>
      <c r="U2202" s="1" t="s">
        <v>39</v>
      </c>
      <c r="V2202" s="1" t="s">
        <v>52</v>
      </c>
      <c r="W2202" s="1" t="s">
        <v>5278</v>
      </c>
      <c r="X2202" s="3">
        <v>24680</v>
      </c>
      <c r="Y2202" s="1" t="s">
        <v>5279</v>
      </c>
      <c r="Z2202" s="3">
        <v>42795</v>
      </c>
      <c r="AA2202" s="3">
        <v>43100</v>
      </c>
      <c r="AB2202" s="1" t="s">
        <v>41</v>
      </c>
      <c r="AC2202" s="1" t="s">
        <v>42</v>
      </c>
      <c r="AD2202" s="1" t="s">
        <v>43</v>
      </c>
    </row>
    <row r="2203" spans="1:30" x14ac:dyDescent="0.2">
      <c r="A2203" s="1" t="str">
        <f t="shared" si="68"/>
        <v>1116214512E2</v>
      </c>
      <c r="B2203" s="1" t="s">
        <v>486</v>
      </c>
      <c r="C2203" s="1" t="s">
        <v>29</v>
      </c>
      <c r="D2203" s="1" t="s">
        <v>30</v>
      </c>
      <c r="E2203" s="1" t="s">
        <v>487</v>
      </c>
      <c r="F2203" s="1" t="s">
        <v>9870</v>
      </c>
      <c r="G2203" s="1" t="s">
        <v>9871</v>
      </c>
      <c r="H2203" s="1" t="s">
        <v>1183</v>
      </c>
      <c r="I2203" s="1" t="s">
        <v>9872</v>
      </c>
      <c r="J2203" s="1" t="s">
        <v>9875</v>
      </c>
      <c r="K2203" s="1" t="s">
        <v>32</v>
      </c>
      <c r="L2203" s="1" t="s">
        <v>32</v>
      </c>
      <c r="M2203" s="1" t="s">
        <v>45</v>
      </c>
      <c r="N2203" s="1" t="s">
        <v>46</v>
      </c>
      <c r="O2203" s="1" t="s">
        <v>9876</v>
      </c>
      <c r="P2203" s="1" t="s">
        <v>620</v>
      </c>
      <c r="Q2203" s="1" t="s">
        <v>114</v>
      </c>
      <c r="R2203" s="1" t="s">
        <v>633</v>
      </c>
      <c r="S2203" s="1" t="str">
        <f t="shared" si="69"/>
        <v>MARIN MAMANI, OLGA</v>
      </c>
      <c r="T2203" s="1" t="s">
        <v>55</v>
      </c>
      <c r="U2203" s="1" t="s">
        <v>51</v>
      </c>
      <c r="V2203" s="1" t="s">
        <v>52</v>
      </c>
      <c r="W2203" s="1" t="s">
        <v>9877</v>
      </c>
      <c r="X2203" s="3">
        <v>27461</v>
      </c>
      <c r="Y2203" s="1" t="s">
        <v>9878</v>
      </c>
      <c r="Z2203" s="3">
        <v>42430</v>
      </c>
      <c r="AB2203" s="1" t="s">
        <v>41</v>
      </c>
      <c r="AC2203" s="1" t="s">
        <v>42</v>
      </c>
      <c r="AD2203" s="1" t="s">
        <v>43</v>
      </c>
    </row>
    <row r="2204" spans="1:30" x14ac:dyDescent="0.2">
      <c r="A2204" s="1" t="str">
        <f t="shared" si="68"/>
        <v>1116214512E3</v>
      </c>
      <c r="B2204" s="1" t="s">
        <v>486</v>
      </c>
      <c r="C2204" s="1" t="s">
        <v>29</v>
      </c>
      <c r="D2204" s="1" t="s">
        <v>30</v>
      </c>
      <c r="E2204" s="1" t="s">
        <v>487</v>
      </c>
      <c r="F2204" s="1" t="s">
        <v>9870</v>
      </c>
      <c r="G2204" s="1" t="s">
        <v>9871</v>
      </c>
      <c r="H2204" s="1" t="s">
        <v>1183</v>
      </c>
      <c r="I2204" s="1" t="s">
        <v>9872</v>
      </c>
      <c r="J2204" s="1" t="s">
        <v>9879</v>
      </c>
      <c r="K2204" s="1" t="s">
        <v>32</v>
      </c>
      <c r="L2204" s="1" t="s">
        <v>32</v>
      </c>
      <c r="M2204" s="1" t="s">
        <v>45</v>
      </c>
      <c r="N2204" s="1" t="s">
        <v>66</v>
      </c>
      <c r="O2204" s="1" t="s">
        <v>9880</v>
      </c>
      <c r="P2204" s="1" t="s">
        <v>134</v>
      </c>
      <c r="Q2204" s="1" t="s">
        <v>110</v>
      </c>
      <c r="R2204" s="1" t="s">
        <v>9881</v>
      </c>
      <c r="S2204" s="1" t="str">
        <f t="shared" si="69"/>
        <v>FLORES PILCO, SANDRA PILAR</v>
      </c>
      <c r="T2204" s="1" t="s">
        <v>69</v>
      </c>
      <c r="U2204" s="1" t="s">
        <v>51</v>
      </c>
      <c r="V2204" s="1" t="s">
        <v>52</v>
      </c>
      <c r="W2204" s="1" t="s">
        <v>9882</v>
      </c>
      <c r="X2204" s="3">
        <v>29400</v>
      </c>
      <c r="Y2204" s="1" t="s">
        <v>9883</v>
      </c>
      <c r="Z2204" s="3">
        <v>42795</v>
      </c>
      <c r="AA2204" s="3">
        <v>43100</v>
      </c>
      <c r="AB2204" s="1" t="s">
        <v>41</v>
      </c>
      <c r="AC2204" s="1" t="s">
        <v>71</v>
      </c>
      <c r="AD2204" s="1" t="s">
        <v>43</v>
      </c>
    </row>
    <row r="2205" spans="1:30" x14ac:dyDescent="0.2">
      <c r="A2205" s="1" t="str">
        <f t="shared" si="68"/>
        <v>1116214512E4</v>
      </c>
      <c r="B2205" s="1" t="s">
        <v>486</v>
      </c>
      <c r="C2205" s="1" t="s">
        <v>29</v>
      </c>
      <c r="D2205" s="1" t="s">
        <v>30</v>
      </c>
      <c r="E2205" s="1" t="s">
        <v>487</v>
      </c>
      <c r="F2205" s="1" t="s">
        <v>9870</v>
      </c>
      <c r="G2205" s="1" t="s">
        <v>9871</v>
      </c>
      <c r="H2205" s="1" t="s">
        <v>1183</v>
      </c>
      <c r="I2205" s="1" t="s">
        <v>9872</v>
      </c>
      <c r="J2205" s="1" t="s">
        <v>9884</v>
      </c>
      <c r="K2205" s="1" t="s">
        <v>32</v>
      </c>
      <c r="L2205" s="1" t="s">
        <v>32</v>
      </c>
      <c r="M2205" s="1" t="s">
        <v>45</v>
      </c>
      <c r="N2205" s="1" t="s">
        <v>46</v>
      </c>
      <c r="O2205" s="1" t="s">
        <v>9885</v>
      </c>
      <c r="P2205" s="1" t="s">
        <v>514</v>
      </c>
      <c r="Q2205" s="1" t="s">
        <v>61</v>
      </c>
      <c r="R2205" s="1" t="s">
        <v>9886</v>
      </c>
      <c r="S2205" s="1" t="str">
        <f t="shared" si="69"/>
        <v>CHINO VILCA, PEDRO SOCRATES</v>
      </c>
      <c r="T2205" s="1" t="s">
        <v>55</v>
      </c>
      <c r="U2205" s="1" t="s">
        <v>51</v>
      </c>
      <c r="V2205" s="1" t="s">
        <v>52</v>
      </c>
      <c r="W2205" s="1" t="s">
        <v>9887</v>
      </c>
      <c r="X2205" s="3">
        <v>27630</v>
      </c>
      <c r="Y2205" s="1" t="s">
        <v>9888</v>
      </c>
      <c r="Z2205" s="3">
        <v>42795</v>
      </c>
      <c r="AB2205" s="1" t="s">
        <v>41</v>
      </c>
      <c r="AC2205" s="1" t="s">
        <v>42</v>
      </c>
      <c r="AD2205" s="1" t="s">
        <v>43</v>
      </c>
    </row>
    <row r="2206" spans="1:30" x14ac:dyDescent="0.2">
      <c r="A2206" s="1" t="str">
        <f t="shared" si="68"/>
        <v>1116214512E5</v>
      </c>
      <c r="B2206" s="1" t="s">
        <v>486</v>
      </c>
      <c r="C2206" s="1" t="s">
        <v>29</v>
      </c>
      <c r="D2206" s="1" t="s">
        <v>30</v>
      </c>
      <c r="E2206" s="1" t="s">
        <v>487</v>
      </c>
      <c r="F2206" s="1" t="s">
        <v>9870</v>
      </c>
      <c r="G2206" s="1" t="s">
        <v>9871</v>
      </c>
      <c r="H2206" s="1" t="s">
        <v>1183</v>
      </c>
      <c r="I2206" s="1" t="s">
        <v>9872</v>
      </c>
      <c r="J2206" s="1" t="s">
        <v>9889</v>
      </c>
      <c r="K2206" s="1" t="s">
        <v>32</v>
      </c>
      <c r="L2206" s="1" t="s">
        <v>32</v>
      </c>
      <c r="M2206" s="1" t="s">
        <v>45</v>
      </c>
      <c r="N2206" s="1" t="s">
        <v>46</v>
      </c>
      <c r="O2206" s="1" t="s">
        <v>9890</v>
      </c>
      <c r="P2206" s="1" t="s">
        <v>700</v>
      </c>
      <c r="Q2206" s="1" t="s">
        <v>73</v>
      </c>
      <c r="R2206" s="1" t="s">
        <v>504</v>
      </c>
      <c r="S2206" s="1" t="str">
        <f t="shared" si="69"/>
        <v>CATARI CHOQUE, MARGARITA</v>
      </c>
      <c r="T2206" s="1" t="s">
        <v>55</v>
      </c>
      <c r="U2206" s="1" t="s">
        <v>51</v>
      </c>
      <c r="V2206" s="1" t="s">
        <v>52</v>
      </c>
      <c r="W2206" s="1" t="s">
        <v>9891</v>
      </c>
      <c r="X2206" s="3">
        <v>28005</v>
      </c>
      <c r="Y2206" s="1" t="s">
        <v>9892</v>
      </c>
      <c r="Z2206" s="3">
        <v>42430</v>
      </c>
      <c r="AB2206" s="1" t="s">
        <v>41</v>
      </c>
      <c r="AC2206" s="1" t="s">
        <v>42</v>
      </c>
      <c r="AD2206" s="1" t="s">
        <v>43</v>
      </c>
    </row>
    <row r="2207" spans="1:30" x14ac:dyDescent="0.2">
      <c r="A2207" s="1" t="str">
        <f t="shared" si="68"/>
        <v>1136113511E9</v>
      </c>
      <c r="B2207" s="1" t="s">
        <v>486</v>
      </c>
      <c r="C2207" s="1" t="s">
        <v>29</v>
      </c>
      <c r="D2207" s="1" t="s">
        <v>30</v>
      </c>
      <c r="E2207" s="1" t="s">
        <v>487</v>
      </c>
      <c r="F2207" s="1" t="s">
        <v>9870</v>
      </c>
      <c r="G2207" s="1" t="s">
        <v>9871</v>
      </c>
      <c r="H2207" s="1" t="s">
        <v>1183</v>
      </c>
      <c r="I2207" s="1" t="s">
        <v>9872</v>
      </c>
      <c r="J2207" s="1" t="s">
        <v>9893</v>
      </c>
      <c r="K2207" s="1" t="s">
        <v>32</v>
      </c>
      <c r="L2207" s="1" t="s">
        <v>32</v>
      </c>
      <c r="M2207" s="1" t="s">
        <v>45</v>
      </c>
      <c r="N2207" s="1" t="s">
        <v>46</v>
      </c>
      <c r="O2207" s="1" t="s">
        <v>9894</v>
      </c>
      <c r="P2207" s="1" t="s">
        <v>1119</v>
      </c>
      <c r="Q2207" s="1" t="s">
        <v>88</v>
      </c>
      <c r="R2207" s="1" t="s">
        <v>9895</v>
      </c>
      <c r="S2207" s="1" t="str">
        <f t="shared" si="69"/>
        <v>CAÑAPATAÑA LARICO, JAIME ROLANDO</v>
      </c>
      <c r="T2207" s="1" t="s">
        <v>55</v>
      </c>
      <c r="U2207" s="1" t="s">
        <v>51</v>
      </c>
      <c r="V2207" s="1" t="s">
        <v>52</v>
      </c>
      <c r="W2207" s="1" t="s">
        <v>9896</v>
      </c>
      <c r="X2207" s="3">
        <v>27599</v>
      </c>
      <c r="Y2207" s="1" t="s">
        <v>9897</v>
      </c>
      <c r="Z2207" s="3">
        <v>42430</v>
      </c>
      <c r="AB2207" s="1" t="s">
        <v>41</v>
      </c>
      <c r="AC2207" s="1" t="s">
        <v>42</v>
      </c>
      <c r="AD2207" s="1" t="s">
        <v>43</v>
      </c>
    </row>
    <row r="2208" spans="1:30" x14ac:dyDescent="0.2">
      <c r="A2208" s="1" t="str">
        <f t="shared" si="68"/>
        <v>1161513331E5</v>
      </c>
      <c r="B2208" s="1" t="s">
        <v>486</v>
      </c>
      <c r="C2208" s="1" t="s">
        <v>29</v>
      </c>
      <c r="D2208" s="1" t="s">
        <v>30</v>
      </c>
      <c r="E2208" s="1" t="s">
        <v>487</v>
      </c>
      <c r="F2208" s="1" t="s">
        <v>9870</v>
      </c>
      <c r="G2208" s="1" t="s">
        <v>9871</v>
      </c>
      <c r="H2208" s="1" t="s">
        <v>1183</v>
      </c>
      <c r="I2208" s="1" t="s">
        <v>9872</v>
      </c>
      <c r="J2208" s="1" t="s">
        <v>9898</v>
      </c>
      <c r="K2208" s="1" t="s">
        <v>32</v>
      </c>
      <c r="L2208" s="1" t="s">
        <v>32</v>
      </c>
      <c r="M2208" s="1" t="s">
        <v>45</v>
      </c>
      <c r="N2208" s="1" t="s">
        <v>46</v>
      </c>
      <c r="O2208" s="1" t="s">
        <v>9899</v>
      </c>
      <c r="P2208" s="1" t="s">
        <v>2234</v>
      </c>
      <c r="Q2208" s="1" t="s">
        <v>64</v>
      </c>
      <c r="R2208" s="1" t="s">
        <v>9900</v>
      </c>
      <c r="S2208" s="1" t="str">
        <f t="shared" si="69"/>
        <v>CALLATA GALLEGOS, HUGO GROVER</v>
      </c>
      <c r="T2208" s="1" t="s">
        <v>55</v>
      </c>
      <c r="U2208" s="1" t="s">
        <v>51</v>
      </c>
      <c r="V2208" s="1" t="s">
        <v>52</v>
      </c>
      <c r="W2208" s="1" t="s">
        <v>9901</v>
      </c>
      <c r="X2208" s="3">
        <v>28670</v>
      </c>
      <c r="Y2208" s="1" t="s">
        <v>9902</v>
      </c>
      <c r="Z2208" s="3">
        <v>42430</v>
      </c>
      <c r="AB2208" s="1" t="s">
        <v>41</v>
      </c>
      <c r="AC2208" s="1" t="s">
        <v>42</v>
      </c>
      <c r="AD2208" s="1" t="s">
        <v>43</v>
      </c>
    </row>
    <row r="2209" spans="1:30" x14ac:dyDescent="0.2">
      <c r="A2209" s="1" t="str">
        <f t="shared" si="68"/>
        <v>1162114491E3</v>
      </c>
      <c r="B2209" s="1" t="s">
        <v>486</v>
      </c>
      <c r="C2209" s="1" t="s">
        <v>29</v>
      </c>
      <c r="D2209" s="1" t="s">
        <v>30</v>
      </c>
      <c r="E2209" s="1" t="s">
        <v>487</v>
      </c>
      <c r="F2209" s="1" t="s">
        <v>9870</v>
      </c>
      <c r="G2209" s="1" t="s">
        <v>9871</v>
      </c>
      <c r="H2209" s="1" t="s">
        <v>1183</v>
      </c>
      <c r="I2209" s="1" t="s">
        <v>9872</v>
      </c>
      <c r="J2209" s="1" t="s">
        <v>9903</v>
      </c>
      <c r="K2209" s="1" t="s">
        <v>32</v>
      </c>
      <c r="L2209" s="1" t="s">
        <v>32</v>
      </c>
      <c r="M2209" s="1" t="s">
        <v>45</v>
      </c>
      <c r="N2209" s="1" t="s">
        <v>46</v>
      </c>
      <c r="O2209" s="1" t="s">
        <v>9904</v>
      </c>
      <c r="P2209" s="1" t="s">
        <v>424</v>
      </c>
      <c r="Q2209" s="1" t="s">
        <v>1038</v>
      </c>
      <c r="R2209" s="1" t="s">
        <v>855</v>
      </c>
      <c r="S2209" s="1" t="str">
        <f t="shared" si="69"/>
        <v>LLANO PILCOMAMANI, NICOLAS</v>
      </c>
      <c r="T2209" s="1" t="s">
        <v>69</v>
      </c>
      <c r="U2209" s="1" t="s">
        <v>51</v>
      </c>
      <c r="V2209" s="1" t="s">
        <v>52</v>
      </c>
      <c r="W2209" s="1" t="s">
        <v>9905</v>
      </c>
      <c r="X2209" s="3">
        <v>25589</v>
      </c>
      <c r="Y2209" s="1" t="s">
        <v>9906</v>
      </c>
      <c r="Z2209" s="3">
        <v>42430</v>
      </c>
      <c r="AB2209" s="1" t="s">
        <v>41</v>
      </c>
      <c r="AC2209" s="1" t="s">
        <v>42</v>
      </c>
      <c r="AD2209" s="1" t="s">
        <v>43</v>
      </c>
    </row>
    <row r="2210" spans="1:30" x14ac:dyDescent="0.2">
      <c r="A2210" s="1" t="str">
        <f t="shared" si="68"/>
        <v>1162112212E2</v>
      </c>
      <c r="B2210" s="1" t="s">
        <v>458</v>
      </c>
      <c r="C2210" s="1" t="s">
        <v>29</v>
      </c>
      <c r="D2210" s="1" t="s">
        <v>30</v>
      </c>
      <c r="E2210" s="1" t="s">
        <v>465</v>
      </c>
      <c r="F2210" s="1" t="s">
        <v>9907</v>
      </c>
      <c r="G2210" s="1" t="s">
        <v>9908</v>
      </c>
      <c r="H2210" s="1" t="s">
        <v>1183</v>
      </c>
      <c r="I2210" s="1" t="s">
        <v>9909</v>
      </c>
      <c r="J2210" s="1" t="s">
        <v>9910</v>
      </c>
      <c r="K2210" s="1" t="s">
        <v>32</v>
      </c>
      <c r="L2210" s="1" t="s">
        <v>33</v>
      </c>
      <c r="M2210" s="1" t="s">
        <v>34</v>
      </c>
      <c r="N2210" s="1" t="s">
        <v>35</v>
      </c>
      <c r="O2210" s="1" t="s">
        <v>9911</v>
      </c>
      <c r="P2210" s="1" t="s">
        <v>203</v>
      </c>
      <c r="Q2210" s="1" t="s">
        <v>114</v>
      </c>
      <c r="R2210" s="1" t="s">
        <v>6657</v>
      </c>
      <c r="S2210" s="1" t="str">
        <f t="shared" si="69"/>
        <v>APAZA MAMANI, JAIME VICTOR</v>
      </c>
      <c r="T2210" s="1" t="s">
        <v>341</v>
      </c>
      <c r="U2210" s="1" t="s">
        <v>39</v>
      </c>
      <c r="V2210" s="1" t="s">
        <v>171</v>
      </c>
      <c r="W2210" s="1" t="s">
        <v>9912</v>
      </c>
      <c r="X2210" s="3">
        <v>24694</v>
      </c>
      <c r="Y2210" s="1" t="s">
        <v>9913</v>
      </c>
      <c r="Z2210" s="3">
        <v>42779</v>
      </c>
      <c r="AA2210" s="3">
        <v>44239</v>
      </c>
      <c r="AB2210" s="1" t="s">
        <v>41</v>
      </c>
      <c r="AC2210" s="1" t="s">
        <v>42</v>
      </c>
      <c r="AD2210" s="1" t="s">
        <v>43</v>
      </c>
    </row>
    <row r="2211" spans="1:30" x14ac:dyDescent="0.2">
      <c r="A2211" s="1" t="str">
        <f t="shared" si="68"/>
        <v>1116214412E2</v>
      </c>
      <c r="B2211" s="1" t="s">
        <v>458</v>
      </c>
      <c r="C2211" s="1" t="s">
        <v>29</v>
      </c>
      <c r="D2211" s="1" t="s">
        <v>30</v>
      </c>
      <c r="E2211" s="1" t="s">
        <v>465</v>
      </c>
      <c r="F2211" s="1" t="s">
        <v>9907</v>
      </c>
      <c r="G2211" s="1" t="s">
        <v>9908</v>
      </c>
      <c r="H2211" s="1" t="s">
        <v>1183</v>
      </c>
      <c r="I2211" s="1" t="s">
        <v>9909</v>
      </c>
      <c r="J2211" s="1" t="s">
        <v>9914</v>
      </c>
      <c r="K2211" s="1" t="s">
        <v>32</v>
      </c>
      <c r="L2211" s="1" t="s">
        <v>32</v>
      </c>
      <c r="M2211" s="1" t="s">
        <v>45</v>
      </c>
      <c r="N2211" s="1" t="s">
        <v>46</v>
      </c>
      <c r="O2211" s="1" t="s">
        <v>122</v>
      </c>
      <c r="P2211" s="1" t="s">
        <v>9915</v>
      </c>
      <c r="Q2211" s="1" t="s">
        <v>61</v>
      </c>
      <c r="R2211" s="1" t="s">
        <v>9916</v>
      </c>
      <c r="S2211" s="1" t="str">
        <f t="shared" si="69"/>
        <v>SANGA VILCA, ABELARDO</v>
      </c>
      <c r="T2211" s="1" t="s">
        <v>63</v>
      </c>
      <c r="U2211" s="1" t="s">
        <v>51</v>
      </c>
      <c r="V2211" s="1" t="s">
        <v>52</v>
      </c>
      <c r="W2211" s="1" t="s">
        <v>9917</v>
      </c>
      <c r="X2211" s="3">
        <v>24780</v>
      </c>
      <c r="Y2211" s="1" t="s">
        <v>9918</v>
      </c>
      <c r="AB2211" s="1" t="s">
        <v>41</v>
      </c>
      <c r="AC2211" s="1" t="s">
        <v>42</v>
      </c>
      <c r="AD2211" s="1" t="s">
        <v>43</v>
      </c>
    </row>
    <row r="2212" spans="1:30" x14ac:dyDescent="0.2">
      <c r="A2212" s="1" t="str">
        <f t="shared" si="68"/>
        <v>1116214412E3</v>
      </c>
      <c r="B2212" s="1" t="s">
        <v>458</v>
      </c>
      <c r="C2212" s="1" t="s">
        <v>29</v>
      </c>
      <c r="D2212" s="1" t="s">
        <v>30</v>
      </c>
      <c r="E2212" s="1" t="s">
        <v>465</v>
      </c>
      <c r="F2212" s="1" t="s">
        <v>9907</v>
      </c>
      <c r="G2212" s="1" t="s">
        <v>9908</v>
      </c>
      <c r="H2212" s="1" t="s">
        <v>1183</v>
      </c>
      <c r="I2212" s="1" t="s">
        <v>9909</v>
      </c>
      <c r="J2212" s="1" t="s">
        <v>9919</v>
      </c>
      <c r="K2212" s="1" t="s">
        <v>32</v>
      </c>
      <c r="L2212" s="1" t="s">
        <v>32</v>
      </c>
      <c r="M2212" s="1" t="s">
        <v>45</v>
      </c>
      <c r="N2212" s="1" t="s">
        <v>46</v>
      </c>
      <c r="O2212" s="1" t="s">
        <v>122</v>
      </c>
      <c r="P2212" s="1" t="s">
        <v>61</v>
      </c>
      <c r="Q2212" s="1" t="s">
        <v>9920</v>
      </c>
      <c r="R2212" s="1" t="s">
        <v>199</v>
      </c>
      <c r="S2212" s="1" t="str">
        <f t="shared" si="69"/>
        <v>VILCA CAYLLAHUA, GLADYS</v>
      </c>
      <c r="T2212" s="1" t="s">
        <v>55</v>
      </c>
      <c r="U2212" s="1" t="s">
        <v>51</v>
      </c>
      <c r="V2212" s="1" t="s">
        <v>52</v>
      </c>
      <c r="W2212" s="1" t="s">
        <v>9921</v>
      </c>
      <c r="X2212" s="3">
        <v>26478</v>
      </c>
      <c r="Y2212" s="1" t="s">
        <v>9922</v>
      </c>
      <c r="AB2212" s="1" t="s">
        <v>41</v>
      </c>
      <c r="AC2212" s="1" t="s">
        <v>42</v>
      </c>
      <c r="AD2212" s="1" t="s">
        <v>43</v>
      </c>
    </row>
    <row r="2213" spans="1:30" x14ac:dyDescent="0.2">
      <c r="A2213" s="1" t="str">
        <f t="shared" si="68"/>
        <v>1116214412E4</v>
      </c>
      <c r="B2213" s="1" t="s">
        <v>458</v>
      </c>
      <c r="C2213" s="1" t="s">
        <v>29</v>
      </c>
      <c r="D2213" s="1" t="s">
        <v>30</v>
      </c>
      <c r="E2213" s="1" t="s">
        <v>465</v>
      </c>
      <c r="F2213" s="1" t="s">
        <v>9907</v>
      </c>
      <c r="G2213" s="1" t="s">
        <v>9908</v>
      </c>
      <c r="H2213" s="1" t="s">
        <v>1183</v>
      </c>
      <c r="I2213" s="1" t="s">
        <v>9909</v>
      </c>
      <c r="J2213" s="1" t="s">
        <v>9923</v>
      </c>
      <c r="K2213" s="1" t="s">
        <v>32</v>
      </c>
      <c r="L2213" s="1" t="s">
        <v>32</v>
      </c>
      <c r="M2213" s="1" t="s">
        <v>45</v>
      </c>
      <c r="N2213" s="1" t="s">
        <v>66</v>
      </c>
      <c r="O2213" s="1" t="s">
        <v>9924</v>
      </c>
      <c r="P2213" s="1" t="s">
        <v>452</v>
      </c>
      <c r="Q2213" s="1" t="s">
        <v>6777</v>
      </c>
      <c r="R2213" s="1" t="s">
        <v>9925</v>
      </c>
      <c r="S2213" s="1" t="str">
        <f t="shared" si="69"/>
        <v>ASQUI CHICANI, SAUL IVAN</v>
      </c>
      <c r="T2213" s="1" t="s">
        <v>69</v>
      </c>
      <c r="U2213" s="1" t="s">
        <v>51</v>
      </c>
      <c r="V2213" s="1" t="s">
        <v>52</v>
      </c>
      <c r="W2213" s="1" t="s">
        <v>9926</v>
      </c>
      <c r="X2213" s="3">
        <v>28658</v>
      </c>
      <c r="Y2213" s="1" t="s">
        <v>9927</v>
      </c>
      <c r="Z2213" s="3">
        <v>42821</v>
      </c>
      <c r="AA2213" s="3">
        <v>43100</v>
      </c>
      <c r="AB2213" s="1" t="s">
        <v>41</v>
      </c>
      <c r="AC2213" s="1" t="s">
        <v>71</v>
      </c>
      <c r="AD2213" s="1" t="s">
        <v>43</v>
      </c>
    </row>
    <row r="2214" spans="1:30" x14ac:dyDescent="0.2">
      <c r="A2214" s="1" t="str">
        <f t="shared" si="68"/>
        <v>1116214412E6</v>
      </c>
      <c r="B2214" s="1" t="s">
        <v>458</v>
      </c>
      <c r="C2214" s="1" t="s">
        <v>29</v>
      </c>
      <c r="D2214" s="1" t="s">
        <v>30</v>
      </c>
      <c r="E2214" s="1" t="s">
        <v>465</v>
      </c>
      <c r="F2214" s="1" t="s">
        <v>9907</v>
      </c>
      <c r="G2214" s="1" t="s">
        <v>9908</v>
      </c>
      <c r="H2214" s="1" t="s">
        <v>1183</v>
      </c>
      <c r="I2214" s="1" t="s">
        <v>9909</v>
      </c>
      <c r="J2214" s="1" t="s">
        <v>9928</v>
      </c>
      <c r="K2214" s="1" t="s">
        <v>32</v>
      </c>
      <c r="L2214" s="1" t="s">
        <v>32</v>
      </c>
      <c r="M2214" s="1" t="s">
        <v>3690</v>
      </c>
      <c r="N2214" s="1" t="s">
        <v>46</v>
      </c>
      <c r="O2214" s="1" t="s">
        <v>293</v>
      </c>
      <c r="P2214" s="1" t="s">
        <v>203</v>
      </c>
      <c r="Q2214" s="1" t="s">
        <v>91</v>
      </c>
      <c r="R2214" s="1" t="s">
        <v>9929</v>
      </c>
      <c r="S2214" s="1" t="str">
        <f t="shared" si="69"/>
        <v>APAZA ACHATA, RAMON</v>
      </c>
      <c r="T2214" s="1" t="s">
        <v>55</v>
      </c>
      <c r="U2214" s="1" t="s">
        <v>51</v>
      </c>
      <c r="V2214" s="1" t="s">
        <v>3691</v>
      </c>
      <c r="W2214" s="1" t="s">
        <v>9930</v>
      </c>
      <c r="X2214" s="3">
        <v>26176</v>
      </c>
      <c r="Y2214" s="1" t="s">
        <v>9931</v>
      </c>
      <c r="Z2214" s="3">
        <v>42795</v>
      </c>
      <c r="AA2214" s="3">
        <v>39447</v>
      </c>
      <c r="AB2214" s="1" t="s">
        <v>41</v>
      </c>
      <c r="AC2214" s="1" t="s">
        <v>42</v>
      </c>
      <c r="AD2214" s="1" t="s">
        <v>43</v>
      </c>
    </row>
    <row r="2215" spans="1:30" x14ac:dyDescent="0.2">
      <c r="A2215" s="1" t="str">
        <f t="shared" si="68"/>
        <v>1116214412E6</v>
      </c>
      <c r="B2215" s="1" t="s">
        <v>458</v>
      </c>
      <c r="C2215" s="1" t="s">
        <v>29</v>
      </c>
      <c r="D2215" s="1" t="s">
        <v>30</v>
      </c>
      <c r="E2215" s="1" t="s">
        <v>465</v>
      </c>
      <c r="F2215" s="1" t="s">
        <v>9907</v>
      </c>
      <c r="G2215" s="1" t="s">
        <v>9908</v>
      </c>
      <c r="H2215" s="1" t="s">
        <v>1183</v>
      </c>
      <c r="I2215" s="1" t="s">
        <v>9909</v>
      </c>
      <c r="J2215" s="1" t="s">
        <v>9928</v>
      </c>
      <c r="K2215" s="1" t="s">
        <v>32</v>
      </c>
      <c r="L2215" s="1" t="s">
        <v>32</v>
      </c>
      <c r="M2215" s="1" t="s">
        <v>45</v>
      </c>
      <c r="N2215" s="1" t="s">
        <v>66</v>
      </c>
      <c r="O2215" s="1" t="s">
        <v>9932</v>
      </c>
      <c r="P2215" s="1" t="s">
        <v>495</v>
      </c>
      <c r="Q2215" s="1" t="s">
        <v>161</v>
      </c>
      <c r="R2215" s="1" t="s">
        <v>391</v>
      </c>
      <c r="S2215" s="1" t="str">
        <f t="shared" si="69"/>
        <v>PACOMPIA RAMOS, DORIS</v>
      </c>
      <c r="T2215" s="1" t="s">
        <v>69</v>
      </c>
      <c r="U2215" s="1" t="s">
        <v>860</v>
      </c>
      <c r="V2215" s="1" t="s">
        <v>52</v>
      </c>
      <c r="W2215" s="1" t="s">
        <v>9933</v>
      </c>
      <c r="X2215" s="3">
        <v>27832</v>
      </c>
      <c r="Y2215" s="1" t="s">
        <v>9934</v>
      </c>
      <c r="Z2215" s="3">
        <v>42795</v>
      </c>
      <c r="AA2215" s="3">
        <v>39447</v>
      </c>
      <c r="AB2215" s="1" t="s">
        <v>324</v>
      </c>
      <c r="AC2215" s="1" t="s">
        <v>71</v>
      </c>
      <c r="AD2215" s="1" t="s">
        <v>43</v>
      </c>
    </row>
    <row r="2216" spans="1:30" x14ac:dyDescent="0.2">
      <c r="A2216" s="1" t="str">
        <f t="shared" si="68"/>
        <v>1116214412E7</v>
      </c>
      <c r="B2216" s="1" t="s">
        <v>458</v>
      </c>
      <c r="C2216" s="1" t="s">
        <v>29</v>
      </c>
      <c r="D2216" s="1" t="s">
        <v>30</v>
      </c>
      <c r="E2216" s="1" t="s">
        <v>465</v>
      </c>
      <c r="F2216" s="1" t="s">
        <v>9907</v>
      </c>
      <c r="G2216" s="1" t="s">
        <v>9908</v>
      </c>
      <c r="H2216" s="1" t="s">
        <v>1183</v>
      </c>
      <c r="I2216" s="1" t="s">
        <v>9909</v>
      </c>
      <c r="J2216" s="1" t="s">
        <v>9935</v>
      </c>
      <c r="K2216" s="1" t="s">
        <v>32</v>
      </c>
      <c r="L2216" s="1" t="s">
        <v>32</v>
      </c>
      <c r="M2216" s="1" t="s">
        <v>45</v>
      </c>
      <c r="N2216" s="1" t="s">
        <v>46</v>
      </c>
      <c r="O2216" s="1" t="s">
        <v>293</v>
      </c>
      <c r="P2216" s="1" t="s">
        <v>801</v>
      </c>
      <c r="Q2216" s="1" t="s">
        <v>229</v>
      </c>
      <c r="R2216" s="1" t="s">
        <v>9936</v>
      </c>
      <c r="S2216" s="1" t="str">
        <f t="shared" si="69"/>
        <v>CORNEJO CALVO, GRACIELA FELIPA</v>
      </c>
      <c r="T2216" s="1" t="s">
        <v>69</v>
      </c>
      <c r="U2216" s="1" t="s">
        <v>51</v>
      </c>
      <c r="V2216" s="1" t="s">
        <v>52</v>
      </c>
      <c r="W2216" s="1" t="s">
        <v>9937</v>
      </c>
      <c r="X2216" s="3">
        <v>20937</v>
      </c>
      <c r="Y2216" s="1" t="s">
        <v>9938</v>
      </c>
      <c r="AB2216" s="1" t="s">
        <v>41</v>
      </c>
      <c r="AC2216" s="1" t="s">
        <v>42</v>
      </c>
      <c r="AD2216" s="1" t="s">
        <v>43</v>
      </c>
    </row>
    <row r="2217" spans="1:30" x14ac:dyDescent="0.2">
      <c r="A2217" s="1" t="str">
        <f t="shared" si="68"/>
        <v>1134813612E3</v>
      </c>
      <c r="B2217" s="1" t="s">
        <v>458</v>
      </c>
      <c r="C2217" s="1" t="s">
        <v>29</v>
      </c>
      <c r="D2217" s="1" t="s">
        <v>30</v>
      </c>
      <c r="E2217" s="1" t="s">
        <v>465</v>
      </c>
      <c r="F2217" s="1" t="s">
        <v>9907</v>
      </c>
      <c r="G2217" s="1" t="s">
        <v>9908</v>
      </c>
      <c r="H2217" s="1" t="s">
        <v>1183</v>
      </c>
      <c r="I2217" s="1" t="s">
        <v>9909</v>
      </c>
      <c r="J2217" s="1" t="s">
        <v>9939</v>
      </c>
      <c r="K2217" s="1" t="s">
        <v>32</v>
      </c>
      <c r="L2217" s="1" t="s">
        <v>32</v>
      </c>
      <c r="M2217" s="1" t="s">
        <v>45</v>
      </c>
      <c r="N2217" s="1" t="s">
        <v>66</v>
      </c>
      <c r="O2217" s="1" t="s">
        <v>9940</v>
      </c>
      <c r="P2217" s="1" t="s">
        <v>990</v>
      </c>
      <c r="Q2217" s="1" t="s">
        <v>134</v>
      </c>
      <c r="R2217" s="1" t="s">
        <v>769</v>
      </c>
      <c r="S2217" s="1" t="str">
        <f t="shared" si="69"/>
        <v>BRUNO FLORES, JUAN</v>
      </c>
      <c r="T2217" s="1" t="s">
        <v>69</v>
      </c>
      <c r="U2217" s="1" t="s">
        <v>860</v>
      </c>
      <c r="V2217" s="1" t="s">
        <v>52</v>
      </c>
      <c r="W2217" s="1" t="s">
        <v>9941</v>
      </c>
      <c r="X2217" s="3">
        <v>31185</v>
      </c>
      <c r="Y2217" s="1" t="s">
        <v>9942</v>
      </c>
      <c r="Z2217" s="3">
        <v>42795</v>
      </c>
      <c r="AA2217" s="3">
        <v>43100</v>
      </c>
      <c r="AB2217" s="1" t="s">
        <v>324</v>
      </c>
      <c r="AC2217" s="1" t="s">
        <v>71</v>
      </c>
      <c r="AD2217" s="1" t="s">
        <v>43</v>
      </c>
    </row>
    <row r="2218" spans="1:30" x14ac:dyDescent="0.2">
      <c r="A2218" s="1" t="str">
        <f t="shared" si="68"/>
        <v>1134813612E3</v>
      </c>
      <c r="B2218" s="1" t="s">
        <v>458</v>
      </c>
      <c r="C2218" s="1" t="s">
        <v>29</v>
      </c>
      <c r="D2218" s="1" t="s">
        <v>30</v>
      </c>
      <c r="E2218" s="1" t="s">
        <v>465</v>
      </c>
      <c r="F2218" s="1" t="s">
        <v>9907</v>
      </c>
      <c r="G2218" s="1" t="s">
        <v>9908</v>
      </c>
      <c r="H2218" s="1" t="s">
        <v>1183</v>
      </c>
      <c r="I2218" s="1" t="s">
        <v>9909</v>
      </c>
      <c r="J2218" s="1" t="s">
        <v>9939</v>
      </c>
      <c r="K2218" s="1" t="s">
        <v>32</v>
      </c>
      <c r="L2218" s="1" t="s">
        <v>32</v>
      </c>
      <c r="M2218" s="1" t="s">
        <v>3878</v>
      </c>
      <c r="N2218" s="1" t="s">
        <v>46</v>
      </c>
      <c r="O2218" s="1" t="s">
        <v>4460</v>
      </c>
      <c r="P2218" s="1" t="s">
        <v>287</v>
      </c>
      <c r="Q2218" s="1" t="s">
        <v>305</v>
      </c>
      <c r="R2218" s="1" t="s">
        <v>9943</v>
      </c>
      <c r="S2218" s="1" t="str">
        <f t="shared" si="69"/>
        <v>NEYRA CHAMBILLA, NANCY MARTHA</v>
      </c>
      <c r="T2218" s="1" t="s">
        <v>50</v>
      </c>
      <c r="U2218" s="1" t="s">
        <v>51</v>
      </c>
      <c r="V2218" s="1" t="s">
        <v>3881</v>
      </c>
      <c r="W2218" s="1" t="s">
        <v>9944</v>
      </c>
      <c r="X2218" s="3">
        <v>23311</v>
      </c>
      <c r="Y2218" s="1" t="s">
        <v>9945</v>
      </c>
      <c r="Z2218" s="3">
        <v>42795</v>
      </c>
      <c r="AA2218" s="3">
        <v>43100</v>
      </c>
      <c r="AB2218" s="1" t="s">
        <v>41</v>
      </c>
      <c r="AC2218" s="1" t="s">
        <v>42</v>
      </c>
      <c r="AD2218" s="1" t="s">
        <v>43</v>
      </c>
    </row>
    <row r="2219" spans="1:30" x14ac:dyDescent="0.2">
      <c r="A2219" s="1" t="str">
        <f t="shared" si="68"/>
        <v>1183813712E2</v>
      </c>
      <c r="B2219" s="1" t="s">
        <v>458</v>
      </c>
      <c r="C2219" s="1" t="s">
        <v>29</v>
      </c>
      <c r="D2219" s="1" t="s">
        <v>30</v>
      </c>
      <c r="E2219" s="1" t="s">
        <v>465</v>
      </c>
      <c r="F2219" s="1" t="s">
        <v>9907</v>
      </c>
      <c r="G2219" s="1" t="s">
        <v>9908</v>
      </c>
      <c r="H2219" s="1" t="s">
        <v>1183</v>
      </c>
      <c r="I2219" s="1" t="s">
        <v>9909</v>
      </c>
      <c r="J2219" s="1" t="s">
        <v>9946</v>
      </c>
      <c r="K2219" s="1" t="s">
        <v>32</v>
      </c>
      <c r="L2219" s="1" t="s">
        <v>32</v>
      </c>
      <c r="M2219" s="1" t="s">
        <v>45</v>
      </c>
      <c r="N2219" s="1" t="s">
        <v>46</v>
      </c>
      <c r="O2219" s="1" t="s">
        <v>4460</v>
      </c>
      <c r="P2219" s="1" t="s">
        <v>161</v>
      </c>
      <c r="Q2219" s="1" t="s">
        <v>295</v>
      </c>
      <c r="R2219" s="1" t="s">
        <v>9947</v>
      </c>
      <c r="S2219" s="1" t="str">
        <f t="shared" si="69"/>
        <v>RAMOS GORDILLO, JORGE VALERIANO</v>
      </c>
      <c r="T2219" s="1" t="s">
        <v>63</v>
      </c>
      <c r="U2219" s="1" t="s">
        <v>51</v>
      </c>
      <c r="V2219" s="1" t="s">
        <v>52</v>
      </c>
      <c r="W2219" s="1" t="s">
        <v>9948</v>
      </c>
      <c r="X2219" s="3">
        <v>24220</v>
      </c>
      <c r="Y2219" s="1" t="s">
        <v>9949</v>
      </c>
      <c r="Z2219" s="3">
        <v>42109</v>
      </c>
      <c r="AA2219" s="3">
        <v>42369</v>
      </c>
      <c r="AB2219" s="1" t="s">
        <v>41</v>
      </c>
      <c r="AC2219" s="1" t="s">
        <v>42</v>
      </c>
      <c r="AD2219" s="1" t="s">
        <v>43</v>
      </c>
    </row>
    <row r="2220" spans="1:30" x14ac:dyDescent="0.2">
      <c r="A2220" s="1" t="str">
        <f t="shared" si="68"/>
        <v>CD0E49500403</v>
      </c>
      <c r="B2220" s="1" t="s">
        <v>458</v>
      </c>
      <c r="C2220" s="1" t="s">
        <v>29</v>
      </c>
      <c r="D2220" s="1" t="s">
        <v>30</v>
      </c>
      <c r="E2220" s="1" t="s">
        <v>465</v>
      </c>
      <c r="F2220" s="1" t="s">
        <v>9907</v>
      </c>
      <c r="G2220" s="1" t="s">
        <v>9908</v>
      </c>
      <c r="H2220" s="1" t="s">
        <v>1183</v>
      </c>
      <c r="I2220" s="1" t="s">
        <v>9909</v>
      </c>
      <c r="J2220" s="1" t="s">
        <v>9950</v>
      </c>
      <c r="K2220" s="1" t="s">
        <v>32</v>
      </c>
      <c r="L2220" s="1" t="s">
        <v>32</v>
      </c>
      <c r="M2220" s="1" t="s">
        <v>45</v>
      </c>
      <c r="N2220" s="1" t="s">
        <v>66</v>
      </c>
      <c r="O2220" s="1" t="s">
        <v>2995</v>
      </c>
      <c r="P2220" s="1" t="s">
        <v>141</v>
      </c>
      <c r="Q2220" s="1" t="s">
        <v>114</v>
      </c>
      <c r="R2220" s="1" t="s">
        <v>9951</v>
      </c>
      <c r="S2220" s="1" t="str">
        <f t="shared" si="69"/>
        <v>CRUZ MAMANI, HERBERT OSMAN</v>
      </c>
      <c r="T2220" s="1" t="s">
        <v>69</v>
      </c>
      <c r="U2220" s="1" t="s">
        <v>948</v>
      </c>
      <c r="V2220" s="1" t="s">
        <v>52</v>
      </c>
      <c r="W2220" s="1" t="s">
        <v>9952</v>
      </c>
      <c r="X2220" s="3">
        <v>27997</v>
      </c>
      <c r="Y2220" s="1" t="s">
        <v>9953</v>
      </c>
      <c r="Z2220" s="3">
        <v>42795</v>
      </c>
      <c r="AA2220" s="3">
        <v>43100</v>
      </c>
      <c r="AB2220" s="1" t="s">
        <v>3000</v>
      </c>
      <c r="AC2220" s="1" t="s">
        <v>71</v>
      </c>
      <c r="AD2220" s="1" t="s">
        <v>43</v>
      </c>
    </row>
    <row r="2221" spans="1:30" x14ac:dyDescent="0.2">
      <c r="A2221" s="1" t="str">
        <f t="shared" si="68"/>
        <v>CD1E41502413</v>
      </c>
      <c r="B2221" s="1" t="s">
        <v>458</v>
      </c>
      <c r="C2221" s="1" t="s">
        <v>29</v>
      </c>
      <c r="D2221" s="1" t="s">
        <v>30</v>
      </c>
      <c r="E2221" s="1" t="s">
        <v>465</v>
      </c>
      <c r="F2221" s="1" t="s">
        <v>9907</v>
      </c>
      <c r="G2221" s="1" t="s">
        <v>9908</v>
      </c>
      <c r="H2221" s="1" t="s">
        <v>1183</v>
      </c>
      <c r="I2221" s="1" t="s">
        <v>9909</v>
      </c>
      <c r="J2221" s="1" t="s">
        <v>9954</v>
      </c>
      <c r="K2221" s="1" t="s">
        <v>32</v>
      </c>
      <c r="L2221" s="1" t="s">
        <v>32</v>
      </c>
      <c r="M2221" s="1" t="s">
        <v>45</v>
      </c>
      <c r="N2221" s="1" t="s">
        <v>66</v>
      </c>
      <c r="O2221" s="1" t="s">
        <v>2995</v>
      </c>
      <c r="P2221" s="1" t="s">
        <v>495</v>
      </c>
      <c r="Q2221" s="1" t="s">
        <v>161</v>
      </c>
      <c r="R2221" s="1" t="s">
        <v>391</v>
      </c>
      <c r="S2221" s="1" t="str">
        <f t="shared" si="69"/>
        <v>PACOMPIA RAMOS, DORIS</v>
      </c>
      <c r="T2221" s="1" t="s">
        <v>69</v>
      </c>
      <c r="U2221" s="1" t="s">
        <v>860</v>
      </c>
      <c r="V2221" s="1" t="s">
        <v>52</v>
      </c>
      <c r="W2221" s="1" t="s">
        <v>9933</v>
      </c>
      <c r="X2221" s="3">
        <v>27832</v>
      </c>
      <c r="Y2221" s="1" t="s">
        <v>9934</v>
      </c>
      <c r="Z2221" s="3">
        <v>42795</v>
      </c>
      <c r="AA2221" s="3">
        <v>43100</v>
      </c>
      <c r="AB2221" s="1" t="s">
        <v>3000</v>
      </c>
      <c r="AC2221" s="1" t="s">
        <v>71</v>
      </c>
      <c r="AD2221" s="1" t="s">
        <v>43</v>
      </c>
    </row>
    <row r="2222" spans="1:30" x14ac:dyDescent="0.2">
      <c r="A2222" s="1" t="str">
        <f t="shared" si="68"/>
        <v>CD1E42502413</v>
      </c>
      <c r="B2222" s="1" t="s">
        <v>458</v>
      </c>
      <c r="C2222" s="1" t="s">
        <v>29</v>
      </c>
      <c r="D2222" s="1" t="s">
        <v>30</v>
      </c>
      <c r="E2222" s="1" t="s">
        <v>465</v>
      </c>
      <c r="F2222" s="1" t="s">
        <v>9907</v>
      </c>
      <c r="G2222" s="1" t="s">
        <v>9908</v>
      </c>
      <c r="H2222" s="1" t="s">
        <v>1183</v>
      </c>
      <c r="I2222" s="1" t="s">
        <v>9909</v>
      </c>
      <c r="J2222" s="1" t="s">
        <v>9955</v>
      </c>
      <c r="K2222" s="1" t="s">
        <v>32</v>
      </c>
      <c r="L2222" s="1" t="s">
        <v>32</v>
      </c>
      <c r="M2222" s="1" t="s">
        <v>45</v>
      </c>
      <c r="N2222" s="1" t="s">
        <v>66</v>
      </c>
      <c r="O2222" s="1" t="s">
        <v>2995</v>
      </c>
      <c r="P2222" s="1" t="s">
        <v>990</v>
      </c>
      <c r="Q2222" s="1" t="s">
        <v>134</v>
      </c>
      <c r="R2222" s="1" t="s">
        <v>769</v>
      </c>
      <c r="S2222" s="1" t="str">
        <f t="shared" si="69"/>
        <v>BRUNO FLORES, JUAN</v>
      </c>
      <c r="T2222" s="1" t="s">
        <v>69</v>
      </c>
      <c r="U2222" s="1" t="s">
        <v>860</v>
      </c>
      <c r="V2222" s="1" t="s">
        <v>52</v>
      </c>
      <c r="W2222" s="1" t="s">
        <v>9941</v>
      </c>
      <c r="X2222" s="3">
        <v>31185</v>
      </c>
      <c r="Y2222" s="1" t="s">
        <v>9942</v>
      </c>
      <c r="Z2222" s="3">
        <v>42795</v>
      </c>
      <c r="AA2222" s="3">
        <v>43100</v>
      </c>
      <c r="AB2222" s="1" t="s">
        <v>3000</v>
      </c>
      <c r="AC2222" s="1" t="s">
        <v>71</v>
      </c>
      <c r="AD2222" s="1" t="s">
        <v>43</v>
      </c>
    </row>
    <row r="2223" spans="1:30" x14ac:dyDescent="0.2">
      <c r="A2223" s="1" t="str">
        <f t="shared" si="68"/>
        <v>CD1E43502413</v>
      </c>
      <c r="B2223" s="1" t="s">
        <v>458</v>
      </c>
      <c r="C2223" s="1" t="s">
        <v>29</v>
      </c>
      <c r="D2223" s="1" t="s">
        <v>30</v>
      </c>
      <c r="E2223" s="1" t="s">
        <v>465</v>
      </c>
      <c r="F2223" s="1" t="s">
        <v>9907</v>
      </c>
      <c r="G2223" s="1" t="s">
        <v>9908</v>
      </c>
      <c r="H2223" s="1" t="s">
        <v>1183</v>
      </c>
      <c r="I2223" s="1" t="s">
        <v>9909</v>
      </c>
      <c r="J2223" s="1" t="s">
        <v>9956</v>
      </c>
      <c r="K2223" s="1" t="s">
        <v>32</v>
      </c>
      <c r="L2223" s="1" t="s">
        <v>32</v>
      </c>
      <c r="M2223" s="1" t="s">
        <v>45</v>
      </c>
      <c r="N2223" s="1" t="s">
        <v>66</v>
      </c>
      <c r="O2223" s="1" t="s">
        <v>2995</v>
      </c>
      <c r="P2223" s="1" t="s">
        <v>114</v>
      </c>
      <c r="Q2223" s="1" t="s">
        <v>248</v>
      </c>
      <c r="R2223" s="1" t="s">
        <v>9957</v>
      </c>
      <c r="S2223" s="1" t="str">
        <f t="shared" si="69"/>
        <v>MAMANI TICONA, EFRAIN SERAFIN</v>
      </c>
      <c r="T2223" s="1" t="s">
        <v>69</v>
      </c>
      <c r="U2223" s="1" t="s">
        <v>948</v>
      </c>
      <c r="V2223" s="1" t="s">
        <v>52</v>
      </c>
      <c r="W2223" s="1" t="s">
        <v>9958</v>
      </c>
      <c r="X2223" s="3">
        <v>25505</v>
      </c>
      <c r="Y2223" s="1" t="s">
        <v>9959</v>
      </c>
      <c r="Z2223" s="3">
        <v>42795</v>
      </c>
      <c r="AA2223" s="3">
        <v>43100</v>
      </c>
      <c r="AB2223" s="1" t="s">
        <v>3000</v>
      </c>
      <c r="AC2223" s="1" t="s">
        <v>71</v>
      </c>
      <c r="AD2223" s="1" t="s">
        <v>43</v>
      </c>
    </row>
    <row r="2224" spans="1:30" x14ac:dyDescent="0.2">
      <c r="A2224" s="1" t="str">
        <f t="shared" si="68"/>
        <v>CD1E44502413</v>
      </c>
      <c r="B2224" s="1" t="s">
        <v>458</v>
      </c>
      <c r="C2224" s="1" t="s">
        <v>29</v>
      </c>
      <c r="D2224" s="1" t="s">
        <v>30</v>
      </c>
      <c r="E2224" s="1" t="s">
        <v>465</v>
      </c>
      <c r="F2224" s="1" t="s">
        <v>9907</v>
      </c>
      <c r="G2224" s="1" t="s">
        <v>9908</v>
      </c>
      <c r="H2224" s="1" t="s">
        <v>1183</v>
      </c>
      <c r="I2224" s="1" t="s">
        <v>9909</v>
      </c>
      <c r="J2224" s="1" t="s">
        <v>9960</v>
      </c>
      <c r="K2224" s="1" t="s">
        <v>32</v>
      </c>
      <c r="L2224" s="1" t="s">
        <v>32</v>
      </c>
      <c r="M2224" s="1" t="s">
        <v>45</v>
      </c>
      <c r="N2224" s="1" t="s">
        <v>66</v>
      </c>
      <c r="O2224" s="1" t="s">
        <v>2995</v>
      </c>
      <c r="P2224" s="1" t="s">
        <v>114</v>
      </c>
      <c r="Q2224" s="1" t="s">
        <v>248</v>
      </c>
      <c r="R2224" s="1" t="s">
        <v>9957</v>
      </c>
      <c r="S2224" s="1" t="str">
        <f t="shared" si="69"/>
        <v>MAMANI TICONA, EFRAIN SERAFIN</v>
      </c>
      <c r="T2224" s="1" t="s">
        <v>69</v>
      </c>
      <c r="U2224" s="1" t="s">
        <v>69</v>
      </c>
      <c r="V2224" s="1" t="s">
        <v>52</v>
      </c>
      <c r="W2224" s="1" t="s">
        <v>9958</v>
      </c>
      <c r="X2224" s="3">
        <v>25505</v>
      </c>
      <c r="Y2224" s="1" t="s">
        <v>9959</v>
      </c>
      <c r="Z2224" s="3">
        <v>42795</v>
      </c>
      <c r="AA2224" s="3">
        <v>43100</v>
      </c>
      <c r="AB2224" s="1" t="s">
        <v>3000</v>
      </c>
      <c r="AC2224" s="1" t="s">
        <v>71</v>
      </c>
      <c r="AD2224" s="1" t="s">
        <v>43</v>
      </c>
    </row>
    <row r="2225" spans="1:30" x14ac:dyDescent="0.2">
      <c r="A2225" s="1" t="str">
        <f t="shared" si="68"/>
        <v>CD1E46502413</v>
      </c>
      <c r="B2225" s="1" t="s">
        <v>458</v>
      </c>
      <c r="C2225" s="1" t="s">
        <v>29</v>
      </c>
      <c r="D2225" s="1" t="s">
        <v>30</v>
      </c>
      <c r="E2225" s="1" t="s">
        <v>465</v>
      </c>
      <c r="F2225" s="1" t="s">
        <v>9907</v>
      </c>
      <c r="G2225" s="1" t="s">
        <v>9908</v>
      </c>
      <c r="H2225" s="1" t="s">
        <v>1183</v>
      </c>
      <c r="I2225" s="1" t="s">
        <v>9909</v>
      </c>
      <c r="J2225" s="1" t="s">
        <v>9961</v>
      </c>
      <c r="K2225" s="1" t="s">
        <v>32</v>
      </c>
      <c r="L2225" s="1" t="s">
        <v>32</v>
      </c>
      <c r="M2225" s="1" t="s">
        <v>45</v>
      </c>
      <c r="N2225" s="1" t="s">
        <v>66</v>
      </c>
      <c r="O2225" s="1" t="s">
        <v>2995</v>
      </c>
      <c r="P2225" s="1" t="s">
        <v>596</v>
      </c>
      <c r="Q2225" s="1" t="s">
        <v>9962</v>
      </c>
      <c r="R2225" s="1" t="s">
        <v>9963</v>
      </c>
      <c r="S2225" s="1" t="str">
        <f t="shared" si="69"/>
        <v>GARCIA CHARREZ, OSCAR JORGE</v>
      </c>
      <c r="T2225" s="1" t="s">
        <v>69</v>
      </c>
      <c r="U2225" s="1" t="s">
        <v>5571</v>
      </c>
      <c r="V2225" s="1" t="s">
        <v>52</v>
      </c>
      <c r="W2225" s="1" t="s">
        <v>9964</v>
      </c>
      <c r="X2225" s="3">
        <v>28592</v>
      </c>
      <c r="Y2225" s="1" t="s">
        <v>9965</v>
      </c>
      <c r="Z2225" s="3">
        <v>42821</v>
      </c>
      <c r="AA2225" s="3">
        <v>43100</v>
      </c>
      <c r="AB2225" s="1" t="s">
        <v>3000</v>
      </c>
      <c r="AC2225" s="1" t="s">
        <v>71</v>
      </c>
      <c r="AD2225" s="1" t="s">
        <v>43</v>
      </c>
    </row>
    <row r="2226" spans="1:30" x14ac:dyDescent="0.2">
      <c r="A2226" s="1" t="str">
        <f t="shared" si="68"/>
        <v>1118212611E3</v>
      </c>
      <c r="B2226" s="1" t="s">
        <v>458</v>
      </c>
      <c r="C2226" s="1" t="s">
        <v>29</v>
      </c>
      <c r="D2226" s="1" t="s">
        <v>30</v>
      </c>
      <c r="E2226" s="1" t="s">
        <v>465</v>
      </c>
      <c r="F2226" s="1" t="s">
        <v>9907</v>
      </c>
      <c r="G2226" s="1" t="s">
        <v>9908</v>
      </c>
      <c r="H2226" s="1" t="s">
        <v>1183</v>
      </c>
      <c r="I2226" s="1" t="s">
        <v>9909</v>
      </c>
      <c r="J2226" s="1" t="s">
        <v>9966</v>
      </c>
      <c r="K2226" s="1" t="s">
        <v>97</v>
      </c>
      <c r="L2226" s="1" t="s">
        <v>98</v>
      </c>
      <c r="M2226" s="1" t="s">
        <v>99</v>
      </c>
      <c r="N2226" s="1" t="s">
        <v>66</v>
      </c>
      <c r="O2226" s="1" t="s">
        <v>9967</v>
      </c>
      <c r="P2226" s="1" t="s">
        <v>114</v>
      </c>
      <c r="Q2226" s="1" t="s">
        <v>154</v>
      </c>
      <c r="R2226" s="1" t="s">
        <v>281</v>
      </c>
      <c r="S2226" s="1" t="str">
        <f t="shared" si="69"/>
        <v>MAMANI BUTRON, EDITH</v>
      </c>
      <c r="T2226" s="1" t="s">
        <v>109</v>
      </c>
      <c r="U2226" s="1" t="s">
        <v>39</v>
      </c>
      <c r="V2226" s="1" t="s">
        <v>52</v>
      </c>
      <c r="W2226" s="1" t="s">
        <v>9968</v>
      </c>
      <c r="X2226" s="3">
        <v>29155</v>
      </c>
      <c r="Y2226" s="1" t="s">
        <v>9969</v>
      </c>
      <c r="Z2226" s="3">
        <v>42736</v>
      </c>
      <c r="AA2226" s="3">
        <v>43100</v>
      </c>
      <c r="AB2226" s="1" t="s">
        <v>41</v>
      </c>
      <c r="AC2226" s="1" t="s">
        <v>102</v>
      </c>
      <c r="AD2226" s="1" t="s">
        <v>43</v>
      </c>
    </row>
    <row r="2227" spans="1:30" x14ac:dyDescent="0.2">
      <c r="A2227" s="1" t="str">
        <f t="shared" si="68"/>
        <v>21C000113709</v>
      </c>
      <c r="B2227" s="1" t="s">
        <v>458</v>
      </c>
      <c r="C2227" s="1" t="s">
        <v>29</v>
      </c>
      <c r="D2227" s="1" t="s">
        <v>30</v>
      </c>
      <c r="E2227" s="1" t="s">
        <v>465</v>
      </c>
      <c r="F2227" s="1" t="s">
        <v>9907</v>
      </c>
      <c r="G2227" s="1" t="s">
        <v>9908</v>
      </c>
      <c r="H2227" s="1" t="s">
        <v>1183</v>
      </c>
      <c r="I2227" s="1" t="s">
        <v>9909</v>
      </c>
      <c r="J2227" s="1" t="s">
        <v>9970</v>
      </c>
      <c r="K2227" s="1" t="s">
        <v>846</v>
      </c>
      <c r="L2227" s="1" t="s">
        <v>3586</v>
      </c>
      <c r="M2227" s="1" t="s">
        <v>3587</v>
      </c>
      <c r="N2227" s="1" t="s">
        <v>66</v>
      </c>
      <c r="O2227" s="1" t="s">
        <v>847</v>
      </c>
      <c r="P2227" s="1" t="s">
        <v>798</v>
      </c>
      <c r="Q2227" s="1" t="s">
        <v>9971</v>
      </c>
      <c r="R2227" s="1" t="s">
        <v>856</v>
      </c>
      <c r="S2227" s="1" t="str">
        <f t="shared" si="69"/>
        <v>ÑAUPA ., CORINA</v>
      </c>
      <c r="T2227" s="1" t="s">
        <v>849</v>
      </c>
      <c r="U2227" s="1" t="s">
        <v>850</v>
      </c>
      <c r="V2227" s="1" t="s">
        <v>52</v>
      </c>
      <c r="W2227" s="1" t="s">
        <v>276</v>
      </c>
      <c r="X2227" s="3">
        <v>30605</v>
      </c>
      <c r="Y2227" s="1" t="s">
        <v>9972</v>
      </c>
      <c r="Z2227" s="3">
        <v>42795</v>
      </c>
      <c r="AA2227" s="3">
        <v>42886</v>
      </c>
      <c r="AB2227" s="1" t="s">
        <v>852</v>
      </c>
      <c r="AC2227" s="1" t="s">
        <v>853</v>
      </c>
      <c r="AD2227" s="1" t="s">
        <v>43</v>
      </c>
    </row>
    <row r="2228" spans="1:30" x14ac:dyDescent="0.2">
      <c r="A2228" s="1" t="str">
        <f t="shared" si="68"/>
        <v>21C000113733</v>
      </c>
      <c r="B2228" s="1" t="s">
        <v>458</v>
      </c>
      <c r="C2228" s="1" t="s">
        <v>29</v>
      </c>
      <c r="D2228" s="1" t="s">
        <v>30</v>
      </c>
      <c r="E2228" s="1" t="s">
        <v>465</v>
      </c>
      <c r="F2228" s="1" t="s">
        <v>9907</v>
      </c>
      <c r="G2228" s="1" t="s">
        <v>9908</v>
      </c>
      <c r="H2228" s="1" t="s">
        <v>1183</v>
      </c>
      <c r="I2228" s="1" t="s">
        <v>9909</v>
      </c>
      <c r="J2228" s="1" t="s">
        <v>9973</v>
      </c>
      <c r="K2228" s="1" t="s">
        <v>846</v>
      </c>
      <c r="L2228" s="1" t="s">
        <v>3586</v>
      </c>
      <c r="M2228" s="1" t="s">
        <v>3591</v>
      </c>
      <c r="N2228" s="1" t="s">
        <v>66</v>
      </c>
      <c r="O2228" s="1" t="s">
        <v>847</v>
      </c>
      <c r="P2228" s="1" t="s">
        <v>272</v>
      </c>
      <c r="Q2228" s="1" t="s">
        <v>9974</v>
      </c>
      <c r="R2228" s="1" t="s">
        <v>9975</v>
      </c>
      <c r="S2228" s="1" t="str">
        <f t="shared" si="69"/>
        <v>SALAS AVILA, GARI FRANCISCO</v>
      </c>
      <c r="T2228" s="1" t="s">
        <v>849</v>
      </c>
      <c r="U2228" s="1" t="s">
        <v>850</v>
      </c>
      <c r="V2228" s="1" t="s">
        <v>52</v>
      </c>
      <c r="W2228" s="1" t="s">
        <v>276</v>
      </c>
      <c r="X2228" s="3">
        <v>24167</v>
      </c>
      <c r="Y2228" s="1" t="s">
        <v>9976</v>
      </c>
      <c r="Z2228" s="3">
        <v>42795</v>
      </c>
      <c r="AA2228" s="3">
        <v>42886</v>
      </c>
      <c r="AB2228" s="1" t="s">
        <v>852</v>
      </c>
      <c r="AC2228" s="1" t="s">
        <v>853</v>
      </c>
      <c r="AD2228" s="1" t="s">
        <v>43</v>
      </c>
    </row>
    <row r="2229" spans="1:30" x14ac:dyDescent="0.2">
      <c r="A2229" s="1" t="str">
        <f t="shared" si="68"/>
        <v>21C000113758</v>
      </c>
      <c r="B2229" s="1" t="s">
        <v>458</v>
      </c>
      <c r="C2229" s="1" t="s">
        <v>29</v>
      </c>
      <c r="D2229" s="1" t="s">
        <v>30</v>
      </c>
      <c r="E2229" s="1" t="s">
        <v>465</v>
      </c>
      <c r="F2229" s="1" t="s">
        <v>9907</v>
      </c>
      <c r="G2229" s="1" t="s">
        <v>9908</v>
      </c>
      <c r="H2229" s="1" t="s">
        <v>1183</v>
      </c>
      <c r="I2229" s="1" t="s">
        <v>9909</v>
      </c>
      <c r="J2229" s="1" t="s">
        <v>9977</v>
      </c>
      <c r="K2229" s="1" t="s">
        <v>846</v>
      </c>
      <c r="L2229" s="1" t="s">
        <v>3586</v>
      </c>
      <c r="M2229" s="1" t="s">
        <v>3600</v>
      </c>
      <c r="N2229" s="1" t="s">
        <v>66</v>
      </c>
      <c r="O2229" s="1" t="s">
        <v>847</v>
      </c>
      <c r="P2229" s="1" t="s">
        <v>4862</v>
      </c>
      <c r="Q2229" s="1" t="s">
        <v>170</v>
      </c>
      <c r="R2229" s="1" t="s">
        <v>189</v>
      </c>
      <c r="S2229" s="1" t="str">
        <f t="shared" si="69"/>
        <v>CALSINA COYLA, FRIDA</v>
      </c>
      <c r="T2229" s="1" t="s">
        <v>849</v>
      </c>
      <c r="U2229" s="1" t="s">
        <v>850</v>
      </c>
      <c r="V2229" s="1" t="s">
        <v>52</v>
      </c>
      <c r="W2229" s="1" t="s">
        <v>276</v>
      </c>
      <c r="X2229" s="3">
        <v>28457</v>
      </c>
      <c r="Y2229" s="1" t="s">
        <v>9978</v>
      </c>
      <c r="Z2229" s="3">
        <v>42795</v>
      </c>
      <c r="AA2229" s="3">
        <v>42886</v>
      </c>
      <c r="AB2229" s="1" t="s">
        <v>852</v>
      </c>
      <c r="AC2229" s="1" t="s">
        <v>853</v>
      </c>
      <c r="AD2229" s="1" t="s">
        <v>43</v>
      </c>
    </row>
    <row r="2230" spans="1:30" x14ac:dyDescent="0.2">
      <c r="A2230" s="1" t="str">
        <f t="shared" si="68"/>
        <v>21C000113781</v>
      </c>
      <c r="B2230" s="1" t="s">
        <v>458</v>
      </c>
      <c r="C2230" s="1" t="s">
        <v>29</v>
      </c>
      <c r="D2230" s="1" t="s">
        <v>30</v>
      </c>
      <c r="E2230" s="1" t="s">
        <v>465</v>
      </c>
      <c r="F2230" s="1" t="s">
        <v>9907</v>
      </c>
      <c r="G2230" s="1" t="s">
        <v>9908</v>
      </c>
      <c r="H2230" s="1" t="s">
        <v>1183</v>
      </c>
      <c r="I2230" s="1" t="s">
        <v>9909</v>
      </c>
      <c r="J2230" s="1" t="s">
        <v>9979</v>
      </c>
      <c r="K2230" s="1" t="s">
        <v>846</v>
      </c>
      <c r="L2230" s="1" t="s">
        <v>3586</v>
      </c>
      <c r="M2230" s="1" t="s">
        <v>5435</v>
      </c>
      <c r="N2230" s="1" t="s">
        <v>66</v>
      </c>
      <c r="O2230" s="1" t="s">
        <v>847</v>
      </c>
      <c r="P2230" s="1" t="s">
        <v>820</v>
      </c>
      <c r="Q2230" s="1" t="s">
        <v>662</v>
      </c>
      <c r="R2230" s="1" t="s">
        <v>9980</v>
      </c>
      <c r="S2230" s="1" t="str">
        <f t="shared" si="69"/>
        <v>PEÑALOZA YUPANQUI, YENY LOURDES</v>
      </c>
      <c r="T2230" s="1" t="s">
        <v>849</v>
      </c>
      <c r="U2230" s="1" t="s">
        <v>850</v>
      </c>
      <c r="V2230" s="1" t="s">
        <v>52</v>
      </c>
      <c r="W2230" s="1" t="s">
        <v>276</v>
      </c>
      <c r="X2230" s="3">
        <v>28443</v>
      </c>
      <c r="Y2230" s="1" t="s">
        <v>9981</v>
      </c>
      <c r="Z2230" s="3">
        <v>42795</v>
      </c>
      <c r="AA2230" s="3">
        <v>42886</v>
      </c>
      <c r="AB2230" s="1" t="s">
        <v>852</v>
      </c>
      <c r="AC2230" s="1" t="s">
        <v>853</v>
      </c>
      <c r="AD2230" s="1" t="s">
        <v>43</v>
      </c>
    </row>
    <row r="2231" spans="1:30" x14ac:dyDescent="0.2">
      <c r="A2231" s="1" t="str">
        <f t="shared" si="68"/>
        <v>21C000113791</v>
      </c>
      <c r="B2231" s="1" t="s">
        <v>458</v>
      </c>
      <c r="C2231" s="1" t="s">
        <v>29</v>
      </c>
      <c r="D2231" s="1" t="s">
        <v>30</v>
      </c>
      <c r="E2231" s="1" t="s">
        <v>465</v>
      </c>
      <c r="F2231" s="1" t="s">
        <v>9907</v>
      </c>
      <c r="G2231" s="1" t="s">
        <v>9908</v>
      </c>
      <c r="H2231" s="1" t="s">
        <v>1183</v>
      </c>
      <c r="I2231" s="1" t="s">
        <v>9909</v>
      </c>
      <c r="J2231" s="1" t="s">
        <v>9982</v>
      </c>
      <c r="K2231" s="1" t="s">
        <v>846</v>
      </c>
      <c r="L2231" s="1" t="s">
        <v>3586</v>
      </c>
      <c r="M2231" s="1" t="s">
        <v>6207</v>
      </c>
      <c r="N2231" s="1" t="s">
        <v>66</v>
      </c>
      <c r="O2231" s="1" t="s">
        <v>847</v>
      </c>
      <c r="P2231" s="1" t="s">
        <v>520</v>
      </c>
      <c r="Q2231" s="1" t="s">
        <v>134</v>
      </c>
      <c r="R2231" s="1" t="s">
        <v>1003</v>
      </c>
      <c r="S2231" s="1" t="str">
        <f t="shared" si="69"/>
        <v>CAHUI FLORES, VILMA</v>
      </c>
      <c r="T2231" s="1" t="s">
        <v>849</v>
      </c>
      <c r="U2231" s="1" t="s">
        <v>850</v>
      </c>
      <c r="V2231" s="1" t="s">
        <v>52</v>
      </c>
      <c r="W2231" s="1" t="s">
        <v>276</v>
      </c>
      <c r="X2231" s="3">
        <v>30965</v>
      </c>
      <c r="Y2231" s="1" t="s">
        <v>9983</v>
      </c>
      <c r="Z2231" s="3">
        <v>42808</v>
      </c>
      <c r="AA2231" s="3">
        <v>42886</v>
      </c>
      <c r="AB2231" s="1" t="s">
        <v>852</v>
      </c>
      <c r="AC2231" s="1" t="s">
        <v>853</v>
      </c>
      <c r="AD2231" s="1" t="s">
        <v>43</v>
      </c>
    </row>
    <row r="2232" spans="1:30" x14ac:dyDescent="0.2">
      <c r="A2232" s="1" t="str">
        <f t="shared" si="68"/>
        <v>21C000113812</v>
      </c>
      <c r="B2232" s="1" t="s">
        <v>458</v>
      </c>
      <c r="C2232" s="1" t="s">
        <v>29</v>
      </c>
      <c r="D2232" s="1" t="s">
        <v>30</v>
      </c>
      <c r="E2232" s="1" t="s">
        <v>465</v>
      </c>
      <c r="F2232" s="1" t="s">
        <v>9907</v>
      </c>
      <c r="G2232" s="1" t="s">
        <v>9908</v>
      </c>
      <c r="H2232" s="1" t="s">
        <v>1183</v>
      </c>
      <c r="I2232" s="1" t="s">
        <v>9909</v>
      </c>
      <c r="J2232" s="1" t="s">
        <v>9984</v>
      </c>
      <c r="K2232" s="1" t="s">
        <v>846</v>
      </c>
      <c r="L2232" s="1" t="s">
        <v>3586</v>
      </c>
      <c r="M2232" s="1" t="s">
        <v>3607</v>
      </c>
      <c r="N2232" s="1" t="s">
        <v>66</v>
      </c>
      <c r="O2232" s="1" t="s">
        <v>847</v>
      </c>
      <c r="P2232" s="1" t="s">
        <v>539</v>
      </c>
      <c r="Q2232" s="1" t="s">
        <v>429</v>
      </c>
      <c r="R2232" s="1" t="s">
        <v>9985</v>
      </c>
      <c r="S2232" s="1" t="str">
        <f t="shared" si="69"/>
        <v>CHUSI HANCCO, LUZMILA ELIZABETH</v>
      </c>
      <c r="T2232" s="1" t="s">
        <v>849</v>
      </c>
      <c r="U2232" s="1" t="s">
        <v>850</v>
      </c>
      <c r="V2232" s="1" t="s">
        <v>52</v>
      </c>
      <c r="W2232" s="1" t="s">
        <v>276</v>
      </c>
      <c r="X2232" s="3">
        <v>31653</v>
      </c>
      <c r="Y2232" s="1" t="s">
        <v>9986</v>
      </c>
      <c r="Z2232" s="3">
        <v>42795</v>
      </c>
      <c r="AA2232" s="3">
        <v>42886</v>
      </c>
      <c r="AB2232" s="1" t="s">
        <v>852</v>
      </c>
      <c r="AC2232" s="1" t="s">
        <v>853</v>
      </c>
      <c r="AD2232" s="1" t="s">
        <v>43</v>
      </c>
    </row>
    <row r="2233" spans="1:30" x14ac:dyDescent="0.2">
      <c r="A2233" s="1" t="str">
        <f t="shared" si="68"/>
        <v>21C000113833</v>
      </c>
      <c r="B2233" s="1" t="s">
        <v>458</v>
      </c>
      <c r="C2233" s="1" t="s">
        <v>29</v>
      </c>
      <c r="D2233" s="1" t="s">
        <v>30</v>
      </c>
      <c r="E2233" s="1" t="s">
        <v>465</v>
      </c>
      <c r="F2233" s="1" t="s">
        <v>9907</v>
      </c>
      <c r="G2233" s="1" t="s">
        <v>9908</v>
      </c>
      <c r="H2233" s="1" t="s">
        <v>1183</v>
      </c>
      <c r="I2233" s="1" t="s">
        <v>9909</v>
      </c>
      <c r="J2233" s="1" t="s">
        <v>9987</v>
      </c>
      <c r="K2233" s="1" t="s">
        <v>846</v>
      </c>
      <c r="L2233" s="1" t="s">
        <v>3586</v>
      </c>
      <c r="M2233" s="1" t="s">
        <v>3607</v>
      </c>
      <c r="N2233" s="1" t="s">
        <v>66</v>
      </c>
      <c r="O2233" s="1" t="s">
        <v>847</v>
      </c>
      <c r="P2233" s="1" t="s">
        <v>82</v>
      </c>
      <c r="Q2233" s="1" t="s">
        <v>123</v>
      </c>
      <c r="R2233" s="1" t="s">
        <v>9988</v>
      </c>
      <c r="S2233" s="1" t="str">
        <f t="shared" si="69"/>
        <v>QUISPE PACORI, ROSALINO</v>
      </c>
      <c r="T2233" s="1" t="s">
        <v>849</v>
      </c>
      <c r="U2233" s="1" t="s">
        <v>850</v>
      </c>
      <c r="V2233" s="1" t="s">
        <v>52</v>
      </c>
      <c r="W2233" s="1" t="s">
        <v>276</v>
      </c>
      <c r="X2233" s="3">
        <v>27673</v>
      </c>
      <c r="Y2233" s="1" t="s">
        <v>9989</v>
      </c>
      <c r="Z2233" s="3">
        <v>42795</v>
      </c>
      <c r="AA2233" s="3">
        <v>42886</v>
      </c>
      <c r="AB2233" s="1" t="s">
        <v>852</v>
      </c>
      <c r="AC2233" s="1" t="s">
        <v>853</v>
      </c>
      <c r="AD2233" s="1" t="s">
        <v>43</v>
      </c>
    </row>
    <row r="2234" spans="1:30" x14ac:dyDescent="0.2">
      <c r="A2234" s="1" t="str">
        <f t="shared" si="68"/>
        <v>21C000113854</v>
      </c>
      <c r="B2234" s="1" t="s">
        <v>458</v>
      </c>
      <c r="C2234" s="1" t="s">
        <v>29</v>
      </c>
      <c r="D2234" s="1" t="s">
        <v>30</v>
      </c>
      <c r="E2234" s="1" t="s">
        <v>465</v>
      </c>
      <c r="F2234" s="1" t="s">
        <v>9907</v>
      </c>
      <c r="G2234" s="1" t="s">
        <v>9908</v>
      </c>
      <c r="H2234" s="1" t="s">
        <v>1183</v>
      </c>
      <c r="I2234" s="1" t="s">
        <v>9909</v>
      </c>
      <c r="J2234" s="1" t="s">
        <v>9990</v>
      </c>
      <c r="K2234" s="1" t="s">
        <v>846</v>
      </c>
      <c r="L2234" s="1" t="s">
        <v>3586</v>
      </c>
      <c r="M2234" s="1" t="s">
        <v>3607</v>
      </c>
      <c r="N2234" s="1" t="s">
        <v>66</v>
      </c>
      <c r="O2234" s="1" t="s">
        <v>847</v>
      </c>
      <c r="P2234" s="1" t="s">
        <v>248</v>
      </c>
      <c r="Q2234" s="1" t="s">
        <v>796</v>
      </c>
      <c r="R2234" s="1" t="s">
        <v>9991</v>
      </c>
      <c r="S2234" s="1" t="str">
        <f t="shared" si="69"/>
        <v>TICONA LEON, EDWIN GIL</v>
      </c>
      <c r="T2234" s="1" t="s">
        <v>849</v>
      </c>
      <c r="U2234" s="1" t="s">
        <v>850</v>
      </c>
      <c r="V2234" s="1" t="s">
        <v>52</v>
      </c>
      <c r="W2234" s="1" t="s">
        <v>276</v>
      </c>
      <c r="X2234" s="3">
        <v>31255</v>
      </c>
      <c r="Y2234" s="1" t="s">
        <v>9992</v>
      </c>
      <c r="Z2234" s="3">
        <v>42795</v>
      </c>
      <c r="AA2234" s="3">
        <v>42886</v>
      </c>
      <c r="AB2234" s="1" t="s">
        <v>852</v>
      </c>
      <c r="AC2234" s="1" t="s">
        <v>853</v>
      </c>
      <c r="AD2234" s="1" t="s">
        <v>43</v>
      </c>
    </row>
    <row r="2235" spans="1:30" x14ac:dyDescent="0.2">
      <c r="A2235" s="1" t="str">
        <f t="shared" si="68"/>
        <v>21EV01634194</v>
      </c>
      <c r="B2235" s="1" t="s">
        <v>458</v>
      </c>
      <c r="C2235" s="1" t="s">
        <v>29</v>
      </c>
      <c r="D2235" s="1" t="s">
        <v>30</v>
      </c>
      <c r="E2235" s="1" t="s">
        <v>487</v>
      </c>
      <c r="F2235" s="1" t="s">
        <v>9993</v>
      </c>
      <c r="G2235" s="1" t="s">
        <v>9994</v>
      </c>
      <c r="H2235" s="1" t="s">
        <v>1183</v>
      </c>
      <c r="I2235" s="1" t="s">
        <v>9995</v>
      </c>
      <c r="J2235" s="1" t="s">
        <v>9996</v>
      </c>
      <c r="K2235" s="1" t="s">
        <v>32</v>
      </c>
      <c r="L2235" s="1" t="s">
        <v>33</v>
      </c>
      <c r="M2235" s="1" t="s">
        <v>34</v>
      </c>
      <c r="N2235" s="1" t="s">
        <v>35</v>
      </c>
      <c r="O2235" s="1" t="s">
        <v>298</v>
      </c>
      <c r="P2235" s="1" t="s">
        <v>749</v>
      </c>
      <c r="Q2235" s="1" t="s">
        <v>180</v>
      </c>
      <c r="R2235" s="1" t="s">
        <v>9997</v>
      </c>
      <c r="S2235" s="1" t="str">
        <f t="shared" si="69"/>
        <v>ADUVIRI ESPILLICO, ANTOLIN ALFREDO</v>
      </c>
      <c r="T2235" s="1" t="s">
        <v>38</v>
      </c>
      <c r="U2235" s="1" t="s">
        <v>39</v>
      </c>
      <c r="V2235" s="1" t="s">
        <v>171</v>
      </c>
      <c r="W2235" s="1" t="s">
        <v>9998</v>
      </c>
      <c r="X2235" s="3">
        <v>21795</v>
      </c>
      <c r="Y2235" s="1" t="s">
        <v>9999</v>
      </c>
      <c r="Z2235" s="3">
        <v>42779</v>
      </c>
      <c r="AA2235" s="3">
        <v>44239</v>
      </c>
      <c r="AB2235" s="1" t="s">
        <v>127</v>
      </c>
      <c r="AC2235" s="1" t="s">
        <v>42</v>
      </c>
      <c r="AD2235" s="1" t="s">
        <v>43</v>
      </c>
    </row>
    <row r="2236" spans="1:30" x14ac:dyDescent="0.2">
      <c r="A2236" s="1" t="str">
        <f t="shared" si="68"/>
        <v>1116214412E5</v>
      </c>
      <c r="B2236" s="1" t="s">
        <v>458</v>
      </c>
      <c r="C2236" s="1" t="s">
        <v>29</v>
      </c>
      <c r="D2236" s="1" t="s">
        <v>30</v>
      </c>
      <c r="E2236" s="1" t="s">
        <v>487</v>
      </c>
      <c r="F2236" s="1" t="s">
        <v>9993</v>
      </c>
      <c r="G2236" s="1" t="s">
        <v>9994</v>
      </c>
      <c r="H2236" s="1" t="s">
        <v>1183</v>
      </c>
      <c r="I2236" s="1" t="s">
        <v>9995</v>
      </c>
      <c r="J2236" s="1" t="s">
        <v>10000</v>
      </c>
      <c r="K2236" s="1" t="s">
        <v>32</v>
      </c>
      <c r="L2236" s="1" t="s">
        <v>32</v>
      </c>
      <c r="M2236" s="1" t="s">
        <v>45</v>
      </c>
      <c r="N2236" s="1" t="s">
        <v>46</v>
      </c>
      <c r="O2236" s="1" t="s">
        <v>10001</v>
      </c>
      <c r="P2236" s="1" t="s">
        <v>338</v>
      </c>
      <c r="Q2236" s="1" t="s">
        <v>139</v>
      </c>
      <c r="R2236" s="1" t="s">
        <v>504</v>
      </c>
      <c r="S2236" s="1" t="str">
        <f t="shared" si="69"/>
        <v>BORDA MACHACA, MARGARITA</v>
      </c>
      <c r="T2236" s="1" t="s">
        <v>69</v>
      </c>
      <c r="U2236" s="1" t="s">
        <v>51</v>
      </c>
      <c r="V2236" s="1" t="s">
        <v>52</v>
      </c>
      <c r="W2236" s="1" t="s">
        <v>10002</v>
      </c>
      <c r="X2236" s="3">
        <v>25625</v>
      </c>
      <c r="Y2236" s="1" t="s">
        <v>10003</v>
      </c>
      <c r="AB2236" s="1" t="s">
        <v>41</v>
      </c>
      <c r="AC2236" s="1" t="s">
        <v>42</v>
      </c>
      <c r="AD2236" s="1" t="s">
        <v>43</v>
      </c>
    </row>
    <row r="2237" spans="1:30" x14ac:dyDescent="0.2">
      <c r="A2237" s="1" t="str">
        <f t="shared" si="68"/>
        <v>1117114132E9</v>
      </c>
      <c r="B2237" s="1" t="s">
        <v>458</v>
      </c>
      <c r="C2237" s="1" t="s">
        <v>29</v>
      </c>
      <c r="D2237" s="1" t="s">
        <v>30</v>
      </c>
      <c r="E2237" s="1" t="s">
        <v>487</v>
      </c>
      <c r="F2237" s="1" t="s">
        <v>9993</v>
      </c>
      <c r="G2237" s="1" t="s">
        <v>9994</v>
      </c>
      <c r="H2237" s="1" t="s">
        <v>1183</v>
      </c>
      <c r="I2237" s="1" t="s">
        <v>9995</v>
      </c>
      <c r="J2237" s="1" t="s">
        <v>10004</v>
      </c>
      <c r="K2237" s="1" t="s">
        <v>32</v>
      </c>
      <c r="L2237" s="1" t="s">
        <v>32</v>
      </c>
      <c r="M2237" s="1" t="s">
        <v>45</v>
      </c>
      <c r="N2237" s="1" t="s">
        <v>46</v>
      </c>
      <c r="O2237" s="1" t="s">
        <v>10005</v>
      </c>
      <c r="P2237" s="1" t="s">
        <v>321</v>
      </c>
      <c r="Q2237" s="1" t="s">
        <v>358</v>
      </c>
      <c r="R2237" s="1" t="s">
        <v>10006</v>
      </c>
      <c r="S2237" s="1" t="str">
        <f t="shared" si="69"/>
        <v>PAXI COAQUIRA, JERONIMO SOFIO</v>
      </c>
      <c r="T2237" s="1" t="s">
        <v>55</v>
      </c>
      <c r="U2237" s="1" t="s">
        <v>51</v>
      </c>
      <c r="V2237" s="1" t="s">
        <v>52</v>
      </c>
      <c r="W2237" s="1" t="s">
        <v>10007</v>
      </c>
      <c r="X2237" s="3">
        <v>24745</v>
      </c>
      <c r="Y2237" s="1" t="s">
        <v>10008</v>
      </c>
      <c r="Z2237" s="3">
        <v>42381</v>
      </c>
      <c r="AA2237" s="3">
        <v>42735</v>
      </c>
      <c r="AB2237" s="1" t="s">
        <v>41</v>
      </c>
      <c r="AC2237" s="1" t="s">
        <v>42</v>
      </c>
      <c r="AD2237" s="1" t="s">
        <v>43</v>
      </c>
    </row>
    <row r="2238" spans="1:30" x14ac:dyDescent="0.2">
      <c r="A2238" s="1" t="str">
        <f t="shared" si="68"/>
        <v>1137113451E1</v>
      </c>
      <c r="B2238" s="1" t="s">
        <v>458</v>
      </c>
      <c r="C2238" s="1" t="s">
        <v>29</v>
      </c>
      <c r="D2238" s="1" t="s">
        <v>30</v>
      </c>
      <c r="E2238" s="1" t="s">
        <v>487</v>
      </c>
      <c r="F2238" s="1" t="s">
        <v>9993</v>
      </c>
      <c r="G2238" s="1" t="s">
        <v>9994</v>
      </c>
      <c r="H2238" s="1" t="s">
        <v>1183</v>
      </c>
      <c r="I2238" s="1" t="s">
        <v>9995</v>
      </c>
      <c r="J2238" s="1" t="s">
        <v>10009</v>
      </c>
      <c r="K2238" s="1" t="s">
        <v>32</v>
      </c>
      <c r="L2238" s="1" t="s">
        <v>32</v>
      </c>
      <c r="M2238" s="1" t="s">
        <v>45</v>
      </c>
      <c r="N2238" s="1" t="s">
        <v>46</v>
      </c>
      <c r="O2238" s="1" t="s">
        <v>10010</v>
      </c>
      <c r="P2238" s="1" t="s">
        <v>717</v>
      </c>
      <c r="Q2238" s="1" t="s">
        <v>582</v>
      </c>
      <c r="R2238" s="1" t="s">
        <v>489</v>
      </c>
      <c r="S2238" s="1" t="str">
        <f t="shared" si="69"/>
        <v>RIVERA ZAPANA, HERMELINDA</v>
      </c>
      <c r="T2238" s="1" t="s">
        <v>55</v>
      </c>
      <c r="U2238" s="1" t="s">
        <v>51</v>
      </c>
      <c r="V2238" s="1" t="s">
        <v>52</v>
      </c>
      <c r="W2238" s="1" t="s">
        <v>10011</v>
      </c>
      <c r="X2238" s="3">
        <v>28485</v>
      </c>
      <c r="Y2238" s="1" t="s">
        <v>10012</v>
      </c>
      <c r="AB2238" s="1" t="s">
        <v>41</v>
      </c>
      <c r="AC2238" s="1" t="s">
        <v>42</v>
      </c>
      <c r="AD2238" s="1" t="s">
        <v>43</v>
      </c>
    </row>
    <row r="2239" spans="1:30" x14ac:dyDescent="0.2">
      <c r="A2239" s="1" t="str">
        <f t="shared" si="68"/>
        <v>1161214711E4</v>
      </c>
      <c r="B2239" s="1" t="s">
        <v>458</v>
      </c>
      <c r="C2239" s="1" t="s">
        <v>29</v>
      </c>
      <c r="D2239" s="1" t="s">
        <v>30</v>
      </c>
      <c r="E2239" s="1" t="s">
        <v>487</v>
      </c>
      <c r="F2239" s="1" t="s">
        <v>9993</v>
      </c>
      <c r="G2239" s="1" t="s">
        <v>9994</v>
      </c>
      <c r="H2239" s="1" t="s">
        <v>1183</v>
      </c>
      <c r="I2239" s="1" t="s">
        <v>9995</v>
      </c>
      <c r="J2239" s="1" t="s">
        <v>10013</v>
      </c>
      <c r="K2239" s="1" t="s">
        <v>32</v>
      </c>
      <c r="L2239" s="1" t="s">
        <v>32</v>
      </c>
      <c r="M2239" s="1" t="s">
        <v>45</v>
      </c>
      <c r="N2239" s="1" t="s">
        <v>46</v>
      </c>
      <c r="O2239" s="1" t="s">
        <v>10014</v>
      </c>
      <c r="P2239" s="1" t="s">
        <v>190</v>
      </c>
      <c r="Q2239" s="1" t="s">
        <v>437</v>
      </c>
      <c r="R2239" s="1" t="s">
        <v>126</v>
      </c>
      <c r="S2239" s="1" t="str">
        <f t="shared" si="69"/>
        <v>ENRIQUEZ NEIRA, GIOVANNA</v>
      </c>
      <c r="T2239" s="1" t="s">
        <v>55</v>
      </c>
      <c r="U2239" s="1" t="s">
        <v>51</v>
      </c>
      <c r="V2239" s="1" t="s">
        <v>52</v>
      </c>
      <c r="W2239" s="1" t="s">
        <v>10015</v>
      </c>
      <c r="X2239" s="3">
        <v>25822</v>
      </c>
      <c r="Y2239" s="1" t="s">
        <v>10016</v>
      </c>
      <c r="Z2239" s="3">
        <v>42430</v>
      </c>
      <c r="AB2239" s="1" t="s">
        <v>41</v>
      </c>
      <c r="AC2239" s="1" t="s">
        <v>42</v>
      </c>
      <c r="AD2239" s="1" t="s">
        <v>43</v>
      </c>
    </row>
    <row r="2240" spans="1:30" x14ac:dyDescent="0.2">
      <c r="A2240" s="1" t="str">
        <f t="shared" si="68"/>
        <v>1169114341E4</v>
      </c>
      <c r="B2240" s="1" t="s">
        <v>458</v>
      </c>
      <c r="C2240" s="1" t="s">
        <v>29</v>
      </c>
      <c r="D2240" s="1" t="s">
        <v>30</v>
      </c>
      <c r="E2240" s="1" t="s">
        <v>487</v>
      </c>
      <c r="F2240" s="1" t="s">
        <v>9993</v>
      </c>
      <c r="G2240" s="1" t="s">
        <v>9994</v>
      </c>
      <c r="H2240" s="1" t="s">
        <v>1183</v>
      </c>
      <c r="I2240" s="1" t="s">
        <v>9995</v>
      </c>
      <c r="J2240" s="1" t="s">
        <v>10017</v>
      </c>
      <c r="K2240" s="1" t="s">
        <v>32</v>
      </c>
      <c r="L2240" s="1" t="s">
        <v>32</v>
      </c>
      <c r="M2240" s="1" t="s">
        <v>45</v>
      </c>
      <c r="N2240" s="1" t="s">
        <v>46</v>
      </c>
      <c r="O2240" s="1" t="s">
        <v>10018</v>
      </c>
      <c r="P2240" s="1" t="s">
        <v>64</v>
      </c>
      <c r="Q2240" s="1" t="s">
        <v>461</v>
      </c>
      <c r="R2240" s="1" t="s">
        <v>441</v>
      </c>
      <c r="S2240" s="1" t="str">
        <f t="shared" si="69"/>
        <v>GALLEGOS ACERO, FELIX</v>
      </c>
      <c r="T2240" s="1" t="s">
        <v>55</v>
      </c>
      <c r="U2240" s="1" t="s">
        <v>51</v>
      </c>
      <c r="V2240" s="1" t="s">
        <v>52</v>
      </c>
      <c r="W2240" s="1" t="s">
        <v>10019</v>
      </c>
      <c r="X2240" s="3">
        <v>22240</v>
      </c>
      <c r="Y2240" s="1" t="s">
        <v>10020</v>
      </c>
      <c r="Z2240" s="3">
        <v>42430</v>
      </c>
      <c r="AB2240" s="1" t="s">
        <v>41</v>
      </c>
      <c r="AC2240" s="1" t="s">
        <v>42</v>
      </c>
      <c r="AD2240" s="1" t="s">
        <v>43</v>
      </c>
    </row>
    <row r="2241" spans="1:30" x14ac:dyDescent="0.2">
      <c r="A2241" s="1" t="str">
        <f t="shared" si="68"/>
        <v>1176814412E2</v>
      </c>
      <c r="B2241" s="1" t="s">
        <v>458</v>
      </c>
      <c r="C2241" s="1" t="s">
        <v>29</v>
      </c>
      <c r="D2241" s="1" t="s">
        <v>30</v>
      </c>
      <c r="E2241" s="1" t="s">
        <v>487</v>
      </c>
      <c r="F2241" s="1" t="s">
        <v>9993</v>
      </c>
      <c r="G2241" s="1" t="s">
        <v>9994</v>
      </c>
      <c r="H2241" s="1" t="s">
        <v>1183</v>
      </c>
      <c r="I2241" s="1" t="s">
        <v>9995</v>
      </c>
      <c r="J2241" s="1" t="s">
        <v>10021</v>
      </c>
      <c r="K2241" s="1" t="s">
        <v>32</v>
      </c>
      <c r="L2241" s="1" t="s">
        <v>32</v>
      </c>
      <c r="M2241" s="1" t="s">
        <v>45</v>
      </c>
      <c r="N2241" s="1" t="s">
        <v>46</v>
      </c>
      <c r="O2241" s="1" t="s">
        <v>10022</v>
      </c>
      <c r="P2241" s="1" t="s">
        <v>113</v>
      </c>
      <c r="Q2241" s="1" t="s">
        <v>10023</v>
      </c>
      <c r="R2241" s="1" t="s">
        <v>10024</v>
      </c>
      <c r="S2241" s="1" t="str">
        <f t="shared" si="69"/>
        <v>CHAMBI ILACOPA, VICENTE JUSTO</v>
      </c>
      <c r="T2241" s="1" t="s">
        <v>55</v>
      </c>
      <c r="U2241" s="1" t="s">
        <v>51</v>
      </c>
      <c r="V2241" s="1" t="s">
        <v>52</v>
      </c>
      <c r="W2241" s="1" t="s">
        <v>10025</v>
      </c>
      <c r="X2241" s="3">
        <v>21750</v>
      </c>
      <c r="Y2241" s="1" t="s">
        <v>10026</v>
      </c>
      <c r="Z2241" s="3">
        <v>42102</v>
      </c>
      <c r="AA2241" s="3">
        <v>42369</v>
      </c>
      <c r="AB2241" s="1" t="s">
        <v>41</v>
      </c>
      <c r="AC2241" s="1" t="s">
        <v>42</v>
      </c>
      <c r="AD2241" s="1" t="s">
        <v>43</v>
      </c>
    </row>
    <row r="2242" spans="1:30" x14ac:dyDescent="0.2">
      <c r="A2242" s="1" t="str">
        <f t="shared" si="68"/>
        <v>1176814412E3</v>
      </c>
      <c r="B2242" s="1" t="s">
        <v>458</v>
      </c>
      <c r="C2242" s="1" t="s">
        <v>29</v>
      </c>
      <c r="D2242" s="1" t="s">
        <v>30</v>
      </c>
      <c r="E2242" s="1" t="s">
        <v>487</v>
      </c>
      <c r="F2242" s="1" t="s">
        <v>9993</v>
      </c>
      <c r="G2242" s="1" t="s">
        <v>9994</v>
      </c>
      <c r="H2242" s="1" t="s">
        <v>1183</v>
      </c>
      <c r="I2242" s="1" t="s">
        <v>9995</v>
      </c>
      <c r="J2242" s="1" t="s">
        <v>10027</v>
      </c>
      <c r="K2242" s="1" t="s">
        <v>32</v>
      </c>
      <c r="L2242" s="1" t="s">
        <v>32</v>
      </c>
      <c r="M2242" s="1" t="s">
        <v>45</v>
      </c>
      <c r="N2242" s="1" t="s">
        <v>253</v>
      </c>
      <c r="O2242" s="1" t="s">
        <v>10028</v>
      </c>
      <c r="P2242" s="1" t="s">
        <v>44</v>
      </c>
      <c r="Q2242" s="1" t="s">
        <v>44</v>
      </c>
      <c r="R2242" s="1" t="s">
        <v>44</v>
      </c>
      <c r="S2242" s="1" t="str">
        <f t="shared" si="69"/>
        <v xml:space="preserve"> , </v>
      </c>
      <c r="T2242" s="1" t="s">
        <v>69</v>
      </c>
      <c r="U2242" s="1" t="s">
        <v>51</v>
      </c>
      <c r="V2242" s="1" t="s">
        <v>52</v>
      </c>
      <c r="W2242" s="1" t="s">
        <v>44</v>
      </c>
      <c r="X2242" s="1" t="s">
        <v>254</v>
      </c>
      <c r="Y2242" s="1" t="s">
        <v>44</v>
      </c>
      <c r="Z2242" s="3">
        <v>42822</v>
      </c>
      <c r="AA2242" s="3">
        <v>43008</v>
      </c>
      <c r="AB2242" s="1" t="s">
        <v>324</v>
      </c>
      <c r="AC2242" s="1" t="s">
        <v>71</v>
      </c>
      <c r="AD2242" s="1" t="s">
        <v>43</v>
      </c>
    </row>
    <row r="2243" spans="1:30" x14ac:dyDescent="0.2">
      <c r="A2243" s="1" t="str">
        <f t="shared" si="68"/>
        <v>1176814412E3</v>
      </c>
      <c r="B2243" s="1" t="s">
        <v>458</v>
      </c>
      <c r="C2243" s="1" t="s">
        <v>29</v>
      </c>
      <c r="D2243" s="1" t="s">
        <v>30</v>
      </c>
      <c r="E2243" s="1" t="s">
        <v>487</v>
      </c>
      <c r="F2243" s="1" t="s">
        <v>9993</v>
      </c>
      <c r="G2243" s="1" t="s">
        <v>9994</v>
      </c>
      <c r="H2243" s="1" t="s">
        <v>1183</v>
      </c>
      <c r="I2243" s="1" t="s">
        <v>9995</v>
      </c>
      <c r="J2243" s="1" t="s">
        <v>10027</v>
      </c>
      <c r="K2243" s="1" t="s">
        <v>32</v>
      </c>
      <c r="L2243" s="1" t="s">
        <v>32</v>
      </c>
      <c r="M2243" s="1" t="s">
        <v>45</v>
      </c>
      <c r="N2243" s="1" t="s">
        <v>46</v>
      </c>
      <c r="O2243" s="1" t="s">
        <v>10029</v>
      </c>
      <c r="P2243" s="1" t="s">
        <v>343</v>
      </c>
      <c r="Q2243" s="1" t="s">
        <v>161</v>
      </c>
      <c r="R2243" s="1" t="s">
        <v>10030</v>
      </c>
      <c r="S2243" s="1" t="str">
        <f t="shared" si="69"/>
        <v>VARGAS RAMOS, ELISENY</v>
      </c>
      <c r="T2243" s="1" t="s">
        <v>50</v>
      </c>
      <c r="U2243" s="1" t="s">
        <v>51</v>
      </c>
      <c r="V2243" s="1" t="s">
        <v>941</v>
      </c>
      <c r="W2243" s="1" t="s">
        <v>10031</v>
      </c>
      <c r="X2243" s="3">
        <v>28023</v>
      </c>
      <c r="Y2243" s="1" t="s">
        <v>10032</v>
      </c>
      <c r="Z2243" s="3">
        <v>42822</v>
      </c>
      <c r="AA2243" s="3">
        <v>43008</v>
      </c>
      <c r="AB2243" s="1" t="s">
        <v>41</v>
      </c>
      <c r="AC2243" s="1" t="s">
        <v>42</v>
      </c>
      <c r="AD2243" s="1" t="s">
        <v>43</v>
      </c>
    </row>
    <row r="2244" spans="1:30" x14ac:dyDescent="0.2">
      <c r="A2244" s="1" t="str">
        <f t="shared" ref="A2244:A2307" si="70">J2244</f>
        <v>CD1E44901413</v>
      </c>
      <c r="B2244" s="1" t="s">
        <v>458</v>
      </c>
      <c r="C2244" s="1" t="s">
        <v>29</v>
      </c>
      <c r="D2244" s="1" t="s">
        <v>30</v>
      </c>
      <c r="E2244" s="1" t="s">
        <v>487</v>
      </c>
      <c r="F2244" s="1" t="s">
        <v>9993</v>
      </c>
      <c r="G2244" s="1" t="s">
        <v>9994</v>
      </c>
      <c r="H2244" s="1" t="s">
        <v>1183</v>
      </c>
      <c r="I2244" s="1" t="s">
        <v>9995</v>
      </c>
      <c r="J2244" s="1" t="s">
        <v>10033</v>
      </c>
      <c r="K2244" s="1" t="s">
        <v>32</v>
      </c>
      <c r="L2244" s="1" t="s">
        <v>32</v>
      </c>
      <c r="M2244" s="1" t="s">
        <v>45</v>
      </c>
      <c r="N2244" s="1" t="s">
        <v>66</v>
      </c>
      <c r="O2244" s="1" t="s">
        <v>2995</v>
      </c>
      <c r="P2244" s="1" t="s">
        <v>165</v>
      </c>
      <c r="Q2244" s="1" t="s">
        <v>452</v>
      </c>
      <c r="R2244" s="1" t="s">
        <v>395</v>
      </c>
      <c r="S2244" s="1" t="str">
        <f t="shared" ref="S2244:S2307" si="71">CONCATENATE(P2244," ",Q2244,", ",R2244)</f>
        <v>PEREZ ASQUI, EDGAR</v>
      </c>
      <c r="T2244" s="1" t="s">
        <v>69</v>
      </c>
      <c r="U2244" s="1" t="s">
        <v>5571</v>
      </c>
      <c r="V2244" s="1" t="s">
        <v>52</v>
      </c>
      <c r="W2244" s="1" t="s">
        <v>10034</v>
      </c>
      <c r="X2244" s="3">
        <v>30136</v>
      </c>
      <c r="Y2244" s="1" t="s">
        <v>10035</v>
      </c>
      <c r="Z2244" s="3">
        <v>42795</v>
      </c>
      <c r="AA2244" s="3">
        <v>43100</v>
      </c>
      <c r="AB2244" s="1" t="s">
        <v>3000</v>
      </c>
      <c r="AC2244" s="1" t="s">
        <v>71</v>
      </c>
      <c r="AD2244" s="1" t="s">
        <v>43</v>
      </c>
    </row>
    <row r="2245" spans="1:30" x14ac:dyDescent="0.2">
      <c r="A2245" s="1" t="str">
        <f t="shared" si="70"/>
        <v>921401216911</v>
      </c>
      <c r="B2245" s="1" t="s">
        <v>458</v>
      </c>
      <c r="C2245" s="1" t="s">
        <v>29</v>
      </c>
      <c r="D2245" s="1" t="s">
        <v>30</v>
      </c>
      <c r="E2245" s="1" t="s">
        <v>487</v>
      </c>
      <c r="F2245" s="1" t="s">
        <v>9993</v>
      </c>
      <c r="G2245" s="1" t="s">
        <v>9994</v>
      </c>
      <c r="H2245" s="1" t="s">
        <v>1183</v>
      </c>
      <c r="I2245" s="1" t="s">
        <v>9995</v>
      </c>
      <c r="J2245" s="1" t="s">
        <v>10036</v>
      </c>
      <c r="K2245" s="1" t="s">
        <v>32</v>
      </c>
      <c r="L2245" s="1" t="s">
        <v>84</v>
      </c>
      <c r="M2245" s="1" t="s">
        <v>84</v>
      </c>
      <c r="N2245" s="1" t="s">
        <v>66</v>
      </c>
      <c r="O2245" s="1" t="s">
        <v>128</v>
      </c>
      <c r="P2245" s="1" t="s">
        <v>328</v>
      </c>
      <c r="Q2245" s="1" t="s">
        <v>214</v>
      </c>
      <c r="R2245" s="1" t="s">
        <v>683</v>
      </c>
      <c r="S2245" s="1" t="str">
        <f t="shared" si="71"/>
        <v>RODRIGUEZ YANA, EDWIN</v>
      </c>
      <c r="T2245" s="1" t="s">
        <v>44</v>
      </c>
      <c r="U2245" s="1" t="s">
        <v>51</v>
      </c>
      <c r="V2245" s="1" t="s">
        <v>52</v>
      </c>
      <c r="W2245" s="1" t="s">
        <v>10037</v>
      </c>
      <c r="X2245" s="3">
        <v>30983</v>
      </c>
      <c r="Y2245" s="1" t="s">
        <v>10038</v>
      </c>
      <c r="Z2245" s="3">
        <v>42795</v>
      </c>
      <c r="AA2245" s="3">
        <v>43100</v>
      </c>
      <c r="AB2245" s="1" t="s">
        <v>41</v>
      </c>
      <c r="AC2245" s="1" t="s">
        <v>87</v>
      </c>
      <c r="AD2245" s="1" t="s">
        <v>43</v>
      </c>
    </row>
    <row r="2246" spans="1:30" x14ac:dyDescent="0.2">
      <c r="A2246" s="1" t="str">
        <f t="shared" si="70"/>
        <v>921411218918</v>
      </c>
      <c r="B2246" s="1" t="s">
        <v>458</v>
      </c>
      <c r="C2246" s="1" t="s">
        <v>29</v>
      </c>
      <c r="D2246" s="1" t="s">
        <v>30</v>
      </c>
      <c r="E2246" s="1" t="s">
        <v>487</v>
      </c>
      <c r="F2246" s="1" t="s">
        <v>9993</v>
      </c>
      <c r="G2246" s="1" t="s">
        <v>9994</v>
      </c>
      <c r="H2246" s="1" t="s">
        <v>1183</v>
      </c>
      <c r="I2246" s="1" t="s">
        <v>9995</v>
      </c>
      <c r="J2246" s="1" t="s">
        <v>10039</v>
      </c>
      <c r="K2246" s="1" t="s">
        <v>97</v>
      </c>
      <c r="L2246" s="1" t="s">
        <v>98</v>
      </c>
      <c r="M2246" s="1" t="s">
        <v>396</v>
      </c>
      <c r="N2246" s="1" t="s">
        <v>66</v>
      </c>
      <c r="O2246" s="1" t="s">
        <v>128</v>
      </c>
      <c r="P2246" s="1" t="s">
        <v>355</v>
      </c>
      <c r="Q2246" s="1" t="s">
        <v>356</v>
      </c>
      <c r="R2246" s="1" t="s">
        <v>10040</v>
      </c>
      <c r="S2246" s="1" t="str">
        <f t="shared" si="71"/>
        <v>TOMA VILCANQUI, KEPLER</v>
      </c>
      <c r="T2246" s="1" t="s">
        <v>109</v>
      </c>
      <c r="U2246" s="1" t="s">
        <v>39</v>
      </c>
      <c r="V2246" s="1" t="s">
        <v>52</v>
      </c>
      <c r="W2246" s="1" t="s">
        <v>10041</v>
      </c>
      <c r="X2246" s="3">
        <v>33339</v>
      </c>
      <c r="Y2246" s="1" t="s">
        <v>10042</v>
      </c>
      <c r="Z2246" s="3">
        <v>42736</v>
      </c>
      <c r="AA2246" s="3">
        <v>43100</v>
      </c>
      <c r="AB2246" s="1" t="s">
        <v>41</v>
      </c>
      <c r="AC2246" s="1" t="s">
        <v>102</v>
      </c>
      <c r="AD2246" s="1" t="s">
        <v>43</v>
      </c>
    </row>
    <row r="2247" spans="1:30" x14ac:dyDescent="0.2">
      <c r="A2247" s="1" t="str">
        <f t="shared" si="70"/>
        <v>1144213512E2</v>
      </c>
      <c r="B2247" s="1" t="s">
        <v>409</v>
      </c>
      <c r="C2247" s="1" t="s">
        <v>29</v>
      </c>
      <c r="D2247" s="1" t="s">
        <v>30</v>
      </c>
      <c r="E2247" s="1" t="s">
        <v>401</v>
      </c>
      <c r="F2247" s="1" t="s">
        <v>10043</v>
      </c>
      <c r="G2247" s="1" t="s">
        <v>10044</v>
      </c>
      <c r="H2247" s="1" t="s">
        <v>1183</v>
      </c>
      <c r="I2247" s="1" t="s">
        <v>10045</v>
      </c>
      <c r="J2247" s="1" t="s">
        <v>10046</v>
      </c>
      <c r="K2247" s="1" t="s">
        <v>32</v>
      </c>
      <c r="L2247" s="1" t="s">
        <v>33</v>
      </c>
      <c r="M2247" s="1" t="s">
        <v>34</v>
      </c>
      <c r="N2247" s="1" t="s">
        <v>35</v>
      </c>
      <c r="O2247" s="1" t="s">
        <v>10047</v>
      </c>
      <c r="P2247" s="1" t="s">
        <v>371</v>
      </c>
      <c r="Q2247" s="1" t="s">
        <v>10048</v>
      </c>
      <c r="R2247" s="1" t="s">
        <v>10049</v>
      </c>
      <c r="S2247" s="1" t="str">
        <f t="shared" si="71"/>
        <v>GUTIERREZ MAITA, MARIANA LILIANA</v>
      </c>
      <c r="T2247" s="1" t="s">
        <v>38</v>
      </c>
      <c r="U2247" s="1" t="s">
        <v>39</v>
      </c>
      <c r="V2247" s="1" t="s">
        <v>171</v>
      </c>
      <c r="W2247" s="1" t="s">
        <v>10050</v>
      </c>
      <c r="X2247" s="3">
        <v>26903</v>
      </c>
      <c r="Y2247" s="1" t="s">
        <v>10051</v>
      </c>
      <c r="Z2247" s="3">
        <v>42779</v>
      </c>
      <c r="AA2247" s="3">
        <v>44239</v>
      </c>
      <c r="AB2247" s="1" t="s">
        <v>41</v>
      </c>
      <c r="AC2247" s="1" t="s">
        <v>42</v>
      </c>
      <c r="AD2247" s="1" t="s">
        <v>43</v>
      </c>
    </row>
    <row r="2248" spans="1:30" x14ac:dyDescent="0.2">
      <c r="A2248" s="1" t="str">
        <f t="shared" si="70"/>
        <v>1109814811E2</v>
      </c>
      <c r="B2248" s="1" t="s">
        <v>409</v>
      </c>
      <c r="C2248" s="1" t="s">
        <v>29</v>
      </c>
      <c r="D2248" s="1" t="s">
        <v>30</v>
      </c>
      <c r="E2248" s="1" t="s">
        <v>401</v>
      </c>
      <c r="F2248" s="1" t="s">
        <v>10043</v>
      </c>
      <c r="G2248" s="1" t="s">
        <v>10044</v>
      </c>
      <c r="H2248" s="1" t="s">
        <v>1183</v>
      </c>
      <c r="I2248" s="1" t="s">
        <v>10045</v>
      </c>
      <c r="J2248" s="1" t="s">
        <v>10052</v>
      </c>
      <c r="K2248" s="1" t="s">
        <v>32</v>
      </c>
      <c r="L2248" s="1" t="s">
        <v>32</v>
      </c>
      <c r="M2248" s="1" t="s">
        <v>45</v>
      </c>
      <c r="N2248" s="1" t="s">
        <v>46</v>
      </c>
      <c r="O2248" s="1" t="s">
        <v>10053</v>
      </c>
      <c r="P2248" s="1" t="s">
        <v>268</v>
      </c>
      <c r="Q2248" s="1" t="s">
        <v>310</v>
      </c>
      <c r="R2248" s="1" t="s">
        <v>10054</v>
      </c>
      <c r="S2248" s="1" t="str">
        <f t="shared" si="71"/>
        <v>MAQUERA NINA, JAEL EFRAIN</v>
      </c>
      <c r="T2248" s="1" t="s">
        <v>63</v>
      </c>
      <c r="U2248" s="1" t="s">
        <v>51</v>
      </c>
      <c r="V2248" s="1" t="s">
        <v>52</v>
      </c>
      <c r="W2248" s="1" t="s">
        <v>10055</v>
      </c>
      <c r="X2248" s="3">
        <v>21958</v>
      </c>
      <c r="Y2248" s="1" t="s">
        <v>10056</v>
      </c>
      <c r="AB2248" s="1" t="s">
        <v>41</v>
      </c>
      <c r="AC2248" s="1" t="s">
        <v>42</v>
      </c>
      <c r="AD2248" s="1" t="s">
        <v>43</v>
      </c>
    </row>
    <row r="2249" spans="1:30" x14ac:dyDescent="0.2">
      <c r="A2249" s="1" t="str">
        <f t="shared" si="70"/>
        <v>1161124461E1</v>
      </c>
      <c r="B2249" s="1" t="s">
        <v>409</v>
      </c>
      <c r="C2249" s="1" t="s">
        <v>29</v>
      </c>
      <c r="D2249" s="1" t="s">
        <v>30</v>
      </c>
      <c r="E2249" s="1" t="s">
        <v>401</v>
      </c>
      <c r="F2249" s="1" t="s">
        <v>10043</v>
      </c>
      <c r="G2249" s="1" t="s">
        <v>10044</v>
      </c>
      <c r="H2249" s="1" t="s">
        <v>1183</v>
      </c>
      <c r="I2249" s="1" t="s">
        <v>10045</v>
      </c>
      <c r="J2249" s="1" t="s">
        <v>10057</v>
      </c>
      <c r="K2249" s="1" t="s">
        <v>32</v>
      </c>
      <c r="L2249" s="1" t="s">
        <v>32</v>
      </c>
      <c r="M2249" s="1" t="s">
        <v>45</v>
      </c>
      <c r="N2249" s="1" t="s">
        <v>46</v>
      </c>
      <c r="O2249" s="1" t="s">
        <v>10058</v>
      </c>
      <c r="P2249" s="1" t="s">
        <v>110</v>
      </c>
      <c r="Q2249" s="1" t="s">
        <v>343</v>
      </c>
      <c r="R2249" s="1" t="s">
        <v>995</v>
      </c>
      <c r="S2249" s="1" t="str">
        <f t="shared" si="71"/>
        <v>PILCO VARGAS, RUBEN</v>
      </c>
      <c r="T2249" s="1" t="s">
        <v>69</v>
      </c>
      <c r="U2249" s="1" t="s">
        <v>51</v>
      </c>
      <c r="V2249" s="1" t="s">
        <v>52</v>
      </c>
      <c r="W2249" s="1" t="s">
        <v>10059</v>
      </c>
      <c r="X2249" s="3">
        <v>22577</v>
      </c>
      <c r="Y2249" s="1" t="s">
        <v>10060</v>
      </c>
      <c r="Z2249" s="3">
        <v>42065</v>
      </c>
      <c r="AB2249" s="1" t="s">
        <v>41</v>
      </c>
      <c r="AC2249" s="1" t="s">
        <v>42</v>
      </c>
      <c r="AD2249" s="1" t="s">
        <v>43</v>
      </c>
    </row>
    <row r="2250" spans="1:30" x14ac:dyDescent="0.2">
      <c r="A2250" s="1" t="str">
        <f t="shared" si="70"/>
        <v>1169113811E8</v>
      </c>
      <c r="B2250" s="1" t="s">
        <v>409</v>
      </c>
      <c r="C2250" s="1" t="s">
        <v>29</v>
      </c>
      <c r="D2250" s="1" t="s">
        <v>30</v>
      </c>
      <c r="E2250" s="1" t="s">
        <v>401</v>
      </c>
      <c r="F2250" s="1" t="s">
        <v>10043</v>
      </c>
      <c r="G2250" s="1" t="s">
        <v>10044</v>
      </c>
      <c r="H2250" s="1" t="s">
        <v>1183</v>
      </c>
      <c r="I2250" s="1" t="s">
        <v>10045</v>
      </c>
      <c r="J2250" s="1" t="s">
        <v>10061</v>
      </c>
      <c r="K2250" s="1" t="s">
        <v>32</v>
      </c>
      <c r="L2250" s="1" t="s">
        <v>32</v>
      </c>
      <c r="M2250" s="1" t="s">
        <v>45</v>
      </c>
      <c r="N2250" s="1" t="s">
        <v>46</v>
      </c>
      <c r="O2250" s="1" t="s">
        <v>10062</v>
      </c>
      <c r="P2250" s="1" t="s">
        <v>947</v>
      </c>
      <c r="Q2250" s="1" t="s">
        <v>397</v>
      </c>
      <c r="R2250" s="1" t="s">
        <v>785</v>
      </c>
      <c r="S2250" s="1" t="str">
        <f t="shared" si="71"/>
        <v>CAUNA ANQUISE, FLORENTINO</v>
      </c>
      <c r="T2250" s="1" t="s">
        <v>55</v>
      </c>
      <c r="U2250" s="1" t="s">
        <v>51</v>
      </c>
      <c r="V2250" s="1" t="s">
        <v>52</v>
      </c>
      <c r="W2250" s="1" t="s">
        <v>10063</v>
      </c>
      <c r="X2250" s="3">
        <v>25641</v>
      </c>
      <c r="Y2250" s="1" t="s">
        <v>10064</v>
      </c>
      <c r="AB2250" s="1" t="s">
        <v>41</v>
      </c>
      <c r="AC2250" s="1" t="s">
        <v>42</v>
      </c>
      <c r="AD2250" s="1" t="s">
        <v>43</v>
      </c>
    </row>
    <row r="2251" spans="1:30" x14ac:dyDescent="0.2">
      <c r="A2251" s="1" t="str">
        <f t="shared" si="70"/>
        <v>21EV01710706</v>
      </c>
      <c r="B2251" s="1" t="s">
        <v>409</v>
      </c>
      <c r="C2251" s="1" t="s">
        <v>29</v>
      </c>
      <c r="D2251" s="1" t="s">
        <v>30</v>
      </c>
      <c r="E2251" s="1" t="s">
        <v>401</v>
      </c>
      <c r="F2251" s="1" t="s">
        <v>10043</v>
      </c>
      <c r="G2251" s="1" t="s">
        <v>10044</v>
      </c>
      <c r="H2251" s="1" t="s">
        <v>1183</v>
      </c>
      <c r="I2251" s="1" t="s">
        <v>10045</v>
      </c>
      <c r="J2251" s="1" t="s">
        <v>10065</v>
      </c>
      <c r="K2251" s="1" t="s">
        <v>32</v>
      </c>
      <c r="L2251" s="1" t="s">
        <v>32</v>
      </c>
      <c r="M2251" s="1" t="s">
        <v>45</v>
      </c>
      <c r="N2251" s="1" t="s">
        <v>66</v>
      </c>
      <c r="O2251" s="1" t="s">
        <v>302</v>
      </c>
      <c r="P2251" s="1" t="s">
        <v>83</v>
      </c>
      <c r="Q2251" s="1" t="s">
        <v>647</v>
      </c>
      <c r="R2251" s="1" t="s">
        <v>3171</v>
      </c>
      <c r="S2251" s="1" t="str">
        <f t="shared" si="71"/>
        <v>CONDORI JULI, GLADYS MARCELINA</v>
      </c>
      <c r="T2251" s="1" t="s">
        <v>69</v>
      </c>
      <c r="U2251" s="1" t="s">
        <v>51</v>
      </c>
      <c r="V2251" s="1" t="s">
        <v>52</v>
      </c>
      <c r="W2251" s="1" t="s">
        <v>10066</v>
      </c>
      <c r="X2251" s="3">
        <v>23751</v>
      </c>
      <c r="Y2251" s="1" t="s">
        <v>10067</v>
      </c>
      <c r="Z2251" s="3">
        <v>42842</v>
      </c>
      <c r="AA2251" s="3">
        <v>43100</v>
      </c>
      <c r="AB2251" s="1" t="s">
        <v>127</v>
      </c>
      <c r="AC2251" s="1" t="s">
        <v>71</v>
      </c>
      <c r="AD2251" s="1" t="s">
        <v>43</v>
      </c>
    </row>
    <row r="2252" spans="1:30" x14ac:dyDescent="0.2">
      <c r="A2252" s="1" t="str">
        <f t="shared" si="70"/>
        <v>21EV01710707</v>
      </c>
      <c r="B2252" s="1" t="s">
        <v>409</v>
      </c>
      <c r="C2252" s="1" t="s">
        <v>29</v>
      </c>
      <c r="D2252" s="1" t="s">
        <v>30</v>
      </c>
      <c r="E2252" s="1" t="s">
        <v>401</v>
      </c>
      <c r="F2252" s="1" t="s">
        <v>10043</v>
      </c>
      <c r="G2252" s="1" t="s">
        <v>10044</v>
      </c>
      <c r="H2252" s="1" t="s">
        <v>1183</v>
      </c>
      <c r="I2252" s="1" t="s">
        <v>10045</v>
      </c>
      <c r="J2252" s="1" t="s">
        <v>10068</v>
      </c>
      <c r="K2252" s="1" t="s">
        <v>32</v>
      </c>
      <c r="L2252" s="1" t="s">
        <v>32</v>
      </c>
      <c r="M2252" s="1" t="s">
        <v>45</v>
      </c>
      <c r="N2252" s="1" t="s">
        <v>66</v>
      </c>
      <c r="O2252" s="1" t="s">
        <v>302</v>
      </c>
      <c r="P2252" s="1" t="s">
        <v>82</v>
      </c>
      <c r="Q2252" s="1" t="s">
        <v>82</v>
      </c>
      <c r="R2252" s="1" t="s">
        <v>10069</v>
      </c>
      <c r="S2252" s="1" t="str">
        <f t="shared" si="71"/>
        <v>QUISPE QUISPE, LISBET KARINA</v>
      </c>
      <c r="T2252" s="1" t="s">
        <v>69</v>
      </c>
      <c r="U2252" s="1" t="s">
        <v>51</v>
      </c>
      <c r="V2252" s="1" t="s">
        <v>52</v>
      </c>
      <c r="W2252" s="1" t="s">
        <v>10070</v>
      </c>
      <c r="X2252" s="3">
        <v>29913</v>
      </c>
      <c r="Y2252" s="1" t="s">
        <v>10071</v>
      </c>
      <c r="Z2252" s="3">
        <v>42842</v>
      </c>
      <c r="AA2252" s="3">
        <v>43100</v>
      </c>
      <c r="AB2252" s="1" t="s">
        <v>127</v>
      </c>
      <c r="AC2252" s="1" t="s">
        <v>71</v>
      </c>
      <c r="AD2252" s="1" t="s">
        <v>43</v>
      </c>
    </row>
    <row r="2253" spans="1:30" x14ac:dyDescent="0.2">
      <c r="A2253" s="1" t="str">
        <f t="shared" si="70"/>
        <v>21EV01710708</v>
      </c>
      <c r="B2253" s="1" t="s">
        <v>409</v>
      </c>
      <c r="C2253" s="1" t="s">
        <v>29</v>
      </c>
      <c r="D2253" s="1" t="s">
        <v>30</v>
      </c>
      <c r="E2253" s="1" t="s">
        <v>401</v>
      </c>
      <c r="F2253" s="1" t="s">
        <v>10043</v>
      </c>
      <c r="G2253" s="1" t="s">
        <v>10044</v>
      </c>
      <c r="H2253" s="1" t="s">
        <v>1183</v>
      </c>
      <c r="I2253" s="1" t="s">
        <v>10045</v>
      </c>
      <c r="J2253" s="1" t="s">
        <v>10072</v>
      </c>
      <c r="K2253" s="1" t="s">
        <v>32</v>
      </c>
      <c r="L2253" s="1" t="s">
        <v>32</v>
      </c>
      <c r="M2253" s="1" t="s">
        <v>45</v>
      </c>
      <c r="N2253" s="1" t="s">
        <v>66</v>
      </c>
      <c r="O2253" s="1" t="s">
        <v>302</v>
      </c>
      <c r="P2253" s="1" t="s">
        <v>134</v>
      </c>
      <c r="Q2253" s="1" t="s">
        <v>248</v>
      </c>
      <c r="R2253" s="1" t="s">
        <v>10073</v>
      </c>
      <c r="S2253" s="1" t="str">
        <f t="shared" si="71"/>
        <v>FLORES TICONA, JOEL ARTURO</v>
      </c>
      <c r="T2253" s="1" t="s">
        <v>69</v>
      </c>
      <c r="U2253" s="1" t="s">
        <v>51</v>
      </c>
      <c r="V2253" s="1" t="s">
        <v>52</v>
      </c>
      <c r="W2253" s="1" t="s">
        <v>10074</v>
      </c>
      <c r="X2253" s="3">
        <v>30184</v>
      </c>
      <c r="Y2253" s="1" t="s">
        <v>10075</v>
      </c>
      <c r="Z2253" s="3">
        <v>42850</v>
      </c>
      <c r="AA2253" s="3">
        <v>43100</v>
      </c>
      <c r="AB2253" s="1" t="s">
        <v>127</v>
      </c>
      <c r="AC2253" s="1" t="s">
        <v>71</v>
      </c>
      <c r="AD2253" s="1" t="s">
        <v>43</v>
      </c>
    </row>
    <row r="2254" spans="1:30" x14ac:dyDescent="0.2">
      <c r="A2254" s="1" t="str">
        <f t="shared" si="70"/>
        <v>921461216914</v>
      </c>
      <c r="B2254" s="1" t="s">
        <v>409</v>
      </c>
      <c r="C2254" s="1" t="s">
        <v>29</v>
      </c>
      <c r="D2254" s="1" t="s">
        <v>30</v>
      </c>
      <c r="E2254" s="1" t="s">
        <v>401</v>
      </c>
      <c r="F2254" s="1" t="s">
        <v>10043</v>
      </c>
      <c r="G2254" s="1" t="s">
        <v>10044</v>
      </c>
      <c r="H2254" s="1" t="s">
        <v>1183</v>
      </c>
      <c r="I2254" s="1" t="s">
        <v>10045</v>
      </c>
      <c r="J2254" s="1" t="s">
        <v>10076</v>
      </c>
      <c r="K2254" s="1" t="s">
        <v>32</v>
      </c>
      <c r="L2254" s="1" t="s">
        <v>32</v>
      </c>
      <c r="M2254" s="1" t="s">
        <v>45</v>
      </c>
      <c r="N2254" s="1" t="s">
        <v>46</v>
      </c>
      <c r="O2254" s="1" t="s">
        <v>128</v>
      </c>
      <c r="P2254" s="1" t="s">
        <v>343</v>
      </c>
      <c r="Q2254" s="1" t="s">
        <v>233</v>
      </c>
      <c r="R2254" s="1" t="s">
        <v>874</v>
      </c>
      <c r="S2254" s="1" t="str">
        <f t="shared" si="71"/>
        <v>VARGAS CASTILLO, LUZ MARY</v>
      </c>
      <c r="T2254" s="1" t="s">
        <v>50</v>
      </c>
      <c r="U2254" s="1" t="s">
        <v>51</v>
      </c>
      <c r="V2254" s="1" t="s">
        <v>52</v>
      </c>
      <c r="W2254" s="1" t="s">
        <v>10077</v>
      </c>
      <c r="X2254" s="3">
        <v>25570</v>
      </c>
      <c r="Y2254" s="1" t="s">
        <v>10078</v>
      </c>
      <c r="AB2254" s="1" t="s">
        <v>41</v>
      </c>
      <c r="AC2254" s="1" t="s">
        <v>42</v>
      </c>
      <c r="AD2254" s="1" t="s">
        <v>43</v>
      </c>
    </row>
    <row r="2255" spans="1:30" x14ac:dyDescent="0.2">
      <c r="A2255" s="1" t="str">
        <f t="shared" si="70"/>
        <v>921461216918</v>
      </c>
      <c r="B2255" s="1" t="s">
        <v>409</v>
      </c>
      <c r="C2255" s="1" t="s">
        <v>29</v>
      </c>
      <c r="D2255" s="1" t="s">
        <v>30</v>
      </c>
      <c r="E2255" s="1" t="s">
        <v>401</v>
      </c>
      <c r="F2255" s="1" t="s">
        <v>10043</v>
      </c>
      <c r="G2255" s="1" t="s">
        <v>10044</v>
      </c>
      <c r="H2255" s="1" t="s">
        <v>1183</v>
      </c>
      <c r="I2255" s="1" t="s">
        <v>10045</v>
      </c>
      <c r="J2255" s="1" t="s">
        <v>10079</v>
      </c>
      <c r="K2255" s="1" t="s">
        <v>32</v>
      </c>
      <c r="L2255" s="1" t="s">
        <v>32</v>
      </c>
      <c r="M2255" s="1" t="s">
        <v>45</v>
      </c>
      <c r="N2255" s="1" t="s">
        <v>46</v>
      </c>
      <c r="O2255" s="1" t="s">
        <v>128</v>
      </c>
      <c r="P2255" s="1" t="s">
        <v>424</v>
      </c>
      <c r="Q2255" s="1" t="s">
        <v>161</v>
      </c>
      <c r="R2255" s="1" t="s">
        <v>10080</v>
      </c>
      <c r="S2255" s="1" t="str">
        <f t="shared" si="71"/>
        <v>LLANO RAMOS, CLODOALDO</v>
      </c>
      <c r="T2255" s="1" t="s">
        <v>55</v>
      </c>
      <c r="U2255" s="1" t="s">
        <v>51</v>
      </c>
      <c r="V2255" s="1" t="s">
        <v>52</v>
      </c>
      <c r="W2255" s="1" t="s">
        <v>10081</v>
      </c>
      <c r="X2255" s="3">
        <v>26549</v>
      </c>
      <c r="Y2255" s="1" t="s">
        <v>10082</v>
      </c>
      <c r="Z2255" s="3">
        <v>42430</v>
      </c>
      <c r="AB2255" s="1" t="s">
        <v>41</v>
      </c>
      <c r="AC2255" s="1" t="s">
        <v>42</v>
      </c>
      <c r="AD2255" s="1" t="s">
        <v>43</v>
      </c>
    </row>
    <row r="2256" spans="1:30" x14ac:dyDescent="0.2">
      <c r="A2256" s="1" t="str">
        <f t="shared" si="70"/>
        <v>921431216917</v>
      </c>
      <c r="B2256" s="1" t="s">
        <v>409</v>
      </c>
      <c r="C2256" s="1" t="s">
        <v>29</v>
      </c>
      <c r="D2256" s="1" t="s">
        <v>30</v>
      </c>
      <c r="E2256" s="1" t="s">
        <v>401</v>
      </c>
      <c r="F2256" s="1" t="s">
        <v>10043</v>
      </c>
      <c r="G2256" s="1" t="s">
        <v>10044</v>
      </c>
      <c r="H2256" s="1" t="s">
        <v>1183</v>
      </c>
      <c r="I2256" s="1" t="s">
        <v>10045</v>
      </c>
      <c r="J2256" s="1" t="s">
        <v>10083</v>
      </c>
      <c r="K2256" s="1" t="s">
        <v>97</v>
      </c>
      <c r="L2256" s="1" t="s">
        <v>98</v>
      </c>
      <c r="M2256" s="1" t="s">
        <v>396</v>
      </c>
      <c r="N2256" s="1" t="s">
        <v>66</v>
      </c>
      <c r="O2256" s="1" t="s">
        <v>10084</v>
      </c>
      <c r="P2256" s="1" t="s">
        <v>1083</v>
      </c>
      <c r="Q2256" s="1" t="s">
        <v>356</v>
      </c>
      <c r="R2256" s="1" t="s">
        <v>10085</v>
      </c>
      <c r="S2256" s="1" t="str">
        <f t="shared" si="71"/>
        <v>MARAZA VILCANQUI, LORGIA</v>
      </c>
      <c r="T2256" s="1" t="s">
        <v>109</v>
      </c>
      <c r="U2256" s="1" t="s">
        <v>39</v>
      </c>
      <c r="V2256" s="1" t="s">
        <v>52</v>
      </c>
      <c r="W2256" s="1" t="s">
        <v>10086</v>
      </c>
      <c r="X2256" s="3">
        <v>26725</v>
      </c>
      <c r="Y2256" s="1" t="s">
        <v>10087</v>
      </c>
      <c r="Z2256" s="3">
        <v>42737</v>
      </c>
      <c r="AA2256" s="3">
        <v>43100</v>
      </c>
      <c r="AB2256" s="1" t="s">
        <v>41</v>
      </c>
      <c r="AC2256" s="1" t="s">
        <v>102</v>
      </c>
      <c r="AD2256" s="1" t="s">
        <v>43</v>
      </c>
    </row>
    <row r="2257" spans="1:30" x14ac:dyDescent="0.2">
      <c r="A2257" s="1" t="str">
        <f t="shared" si="70"/>
        <v>1119112411E2</v>
      </c>
      <c r="B2257" s="1" t="s">
        <v>28</v>
      </c>
      <c r="C2257" s="1" t="s">
        <v>29</v>
      </c>
      <c r="D2257" s="1" t="s">
        <v>251</v>
      </c>
      <c r="E2257" s="1" t="s">
        <v>31</v>
      </c>
      <c r="F2257" s="1" t="s">
        <v>10088</v>
      </c>
      <c r="G2257" s="1" t="s">
        <v>10089</v>
      </c>
      <c r="H2257" s="1" t="s">
        <v>1183</v>
      </c>
      <c r="I2257" s="1" t="s">
        <v>10090</v>
      </c>
      <c r="J2257" s="1" t="s">
        <v>10091</v>
      </c>
      <c r="K2257" s="1" t="s">
        <v>32</v>
      </c>
      <c r="L2257" s="1" t="s">
        <v>33</v>
      </c>
      <c r="M2257" s="1" t="s">
        <v>776</v>
      </c>
      <c r="N2257" s="1" t="s">
        <v>35</v>
      </c>
      <c r="O2257" s="1" t="s">
        <v>10092</v>
      </c>
      <c r="P2257" s="1" t="s">
        <v>493</v>
      </c>
      <c r="Q2257" s="1" t="s">
        <v>537</v>
      </c>
      <c r="R2257" s="1" t="s">
        <v>10093</v>
      </c>
      <c r="S2257" s="1" t="str">
        <f t="shared" si="71"/>
        <v>VALDIVIA PINTO, MIKO GEORGINA</v>
      </c>
      <c r="T2257" s="1" t="s">
        <v>63</v>
      </c>
      <c r="U2257" s="1" t="s">
        <v>39</v>
      </c>
      <c r="V2257" s="1" t="s">
        <v>171</v>
      </c>
      <c r="W2257" s="1" t="s">
        <v>10094</v>
      </c>
      <c r="X2257" s="3">
        <v>26159</v>
      </c>
      <c r="Y2257" s="1" t="s">
        <v>10095</v>
      </c>
      <c r="Z2257" s="3">
        <v>42779</v>
      </c>
      <c r="AA2257" s="3">
        <v>44239</v>
      </c>
      <c r="AB2257" s="1" t="s">
        <v>41</v>
      </c>
      <c r="AC2257" s="1" t="s">
        <v>42</v>
      </c>
      <c r="AD2257" s="1" t="s">
        <v>43</v>
      </c>
    </row>
    <row r="2258" spans="1:30" x14ac:dyDescent="0.2">
      <c r="A2258" s="1" t="str">
        <f t="shared" si="70"/>
        <v>21EV01634197</v>
      </c>
      <c r="B2258" s="1" t="s">
        <v>28</v>
      </c>
      <c r="C2258" s="1" t="s">
        <v>29</v>
      </c>
      <c r="D2258" s="1" t="s">
        <v>251</v>
      </c>
      <c r="E2258" s="1" t="s">
        <v>31</v>
      </c>
      <c r="F2258" s="1" t="s">
        <v>10088</v>
      </c>
      <c r="G2258" s="1" t="s">
        <v>10089</v>
      </c>
      <c r="H2258" s="1" t="s">
        <v>1183</v>
      </c>
      <c r="I2258" s="1" t="s">
        <v>10090</v>
      </c>
      <c r="J2258" s="1" t="s">
        <v>10096</v>
      </c>
      <c r="K2258" s="1" t="s">
        <v>32</v>
      </c>
      <c r="L2258" s="1" t="s">
        <v>33</v>
      </c>
      <c r="M2258" s="1" t="s">
        <v>34</v>
      </c>
      <c r="N2258" s="1" t="s">
        <v>35</v>
      </c>
      <c r="O2258" s="1" t="s">
        <v>298</v>
      </c>
      <c r="P2258" s="1" t="s">
        <v>315</v>
      </c>
      <c r="Q2258" s="1" t="s">
        <v>361</v>
      </c>
      <c r="R2258" s="1" t="s">
        <v>10097</v>
      </c>
      <c r="S2258" s="1" t="str">
        <f t="shared" si="71"/>
        <v>MOLINA QUENTA, JORGE MOISES</v>
      </c>
      <c r="T2258" s="1" t="s">
        <v>63</v>
      </c>
      <c r="U2258" s="1" t="s">
        <v>39</v>
      </c>
      <c r="V2258" s="1" t="s">
        <v>171</v>
      </c>
      <c r="W2258" s="1" t="s">
        <v>10098</v>
      </c>
      <c r="X2258" s="3">
        <v>26976</v>
      </c>
      <c r="Y2258" s="1" t="s">
        <v>10099</v>
      </c>
      <c r="Z2258" s="3">
        <v>42779</v>
      </c>
      <c r="AA2258" s="3">
        <v>44239</v>
      </c>
      <c r="AB2258" s="1" t="s">
        <v>127</v>
      </c>
      <c r="AC2258" s="1" t="s">
        <v>42</v>
      </c>
      <c r="AD2258" s="1" t="s">
        <v>43</v>
      </c>
    </row>
    <row r="2259" spans="1:30" x14ac:dyDescent="0.2">
      <c r="A2259" s="1" t="str">
        <f t="shared" si="70"/>
        <v>1109114511E2</v>
      </c>
      <c r="B2259" s="1" t="s">
        <v>28</v>
      </c>
      <c r="C2259" s="1" t="s">
        <v>29</v>
      </c>
      <c r="D2259" s="1" t="s">
        <v>251</v>
      </c>
      <c r="E2259" s="1" t="s">
        <v>31</v>
      </c>
      <c r="F2259" s="1" t="s">
        <v>10088</v>
      </c>
      <c r="G2259" s="1" t="s">
        <v>10089</v>
      </c>
      <c r="H2259" s="1" t="s">
        <v>1183</v>
      </c>
      <c r="I2259" s="1" t="s">
        <v>10090</v>
      </c>
      <c r="J2259" s="1" t="s">
        <v>10100</v>
      </c>
      <c r="K2259" s="1" t="s">
        <v>32</v>
      </c>
      <c r="L2259" s="1" t="s">
        <v>32</v>
      </c>
      <c r="M2259" s="1" t="s">
        <v>45</v>
      </c>
      <c r="N2259" s="1" t="s">
        <v>66</v>
      </c>
      <c r="O2259" s="1" t="s">
        <v>10101</v>
      </c>
      <c r="P2259" s="1" t="s">
        <v>161</v>
      </c>
      <c r="Q2259" s="1" t="s">
        <v>754</v>
      </c>
      <c r="R2259" s="1" t="s">
        <v>10102</v>
      </c>
      <c r="S2259" s="1" t="str">
        <f t="shared" si="71"/>
        <v>RAMOS BAILON, CIRO ROLANDO</v>
      </c>
      <c r="T2259" s="1" t="s">
        <v>69</v>
      </c>
      <c r="U2259" s="1" t="s">
        <v>51</v>
      </c>
      <c r="V2259" s="1" t="s">
        <v>52</v>
      </c>
      <c r="W2259" s="1" t="s">
        <v>10103</v>
      </c>
      <c r="X2259" s="3">
        <v>28200</v>
      </c>
      <c r="Y2259" s="1" t="s">
        <v>10104</v>
      </c>
      <c r="Z2259" s="3">
        <v>42795</v>
      </c>
      <c r="AA2259" s="3">
        <v>43100</v>
      </c>
      <c r="AB2259" s="1" t="s">
        <v>41</v>
      </c>
      <c r="AC2259" s="1" t="s">
        <v>71</v>
      </c>
      <c r="AD2259" s="1" t="s">
        <v>43</v>
      </c>
    </row>
    <row r="2260" spans="1:30" x14ac:dyDescent="0.2">
      <c r="A2260" s="1" t="str">
        <f t="shared" si="70"/>
        <v>1161114741E5</v>
      </c>
      <c r="B2260" s="1" t="s">
        <v>28</v>
      </c>
      <c r="C2260" s="1" t="s">
        <v>29</v>
      </c>
      <c r="D2260" s="1" t="s">
        <v>251</v>
      </c>
      <c r="E2260" s="1" t="s">
        <v>31</v>
      </c>
      <c r="F2260" s="1" t="s">
        <v>10088</v>
      </c>
      <c r="G2260" s="1" t="s">
        <v>10089</v>
      </c>
      <c r="H2260" s="1" t="s">
        <v>1183</v>
      </c>
      <c r="I2260" s="1" t="s">
        <v>10090</v>
      </c>
      <c r="J2260" s="1" t="s">
        <v>10105</v>
      </c>
      <c r="K2260" s="1" t="s">
        <v>32</v>
      </c>
      <c r="L2260" s="1" t="s">
        <v>32</v>
      </c>
      <c r="M2260" s="1" t="s">
        <v>45</v>
      </c>
      <c r="N2260" s="1" t="s">
        <v>66</v>
      </c>
      <c r="O2260" s="1" t="s">
        <v>1113</v>
      </c>
      <c r="P2260" s="1" t="s">
        <v>141</v>
      </c>
      <c r="Q2260" s="1" t="s">
        <v>64</v>
      </c>
      <c r="R2260" s="1" t="s">
        <v>10106</v>
      </c>
      <c r="S2260" s="1" t="str">
        <f t="shared" si="71"/>
        <v>CRUZ GALLEGOS, MAGALI ABIGAIL</v>
      </c>
      <c r="T2260" s="1" t="s">
        <v>69</v>
      </c>
      <c r="U2260" s="1" t="s">
        <v>51</v>
      </c>
      <c r="V2260" s="1" t="s">
        <v>52</v>
      </c>
      <c r="W2260" s="1" t="s">
        <v>10107</v>
      </c>
      <c r="X2260" s="3">
        <v>29814</v>
      </c>
      <c r="Y2260" s="1" t="s">
        <v>10108</v>
      </c>
      <c r="Z2260" s="3">
        <v>42837</v>
      </c>
      <c r="AA2260" s="3">
        <v>43100</v>
      </c>
      <c r="AB2260" s="1" t="s">
        <v>41</v>
      </c>
      <c r="AC2260" s="1" t="s">
        <v>71</v>
      </c>
      <c r="AD2260" s="1" t="s">
        <v>43</v>
      </c>
    </row>
    <row r="2261" spans="1:30" x14ac:dyDescent="0.2">
      <c r="A2261" s="1" t="str">
        <f t="shared" si="70"/>
        <v>1168214411E4</v>
      </c>
      <c r="B2261" s="1" t="s">
        <v>28</v>
      </c>
      <c r="C2261" s="1" t="s">
        <v>29</v>
      </c>
      <c r="D2261" s="1" t="s">
        <v>251</v>
      </c>
      <c r="E2261" s="1" t="s">
        <v>31</v>
      </c>
      <c r="F2261" s="1" t="s">
        <v>10088</v>
      </c>
      <c r="G2261" s="1" t="s">
        <v>10089</v>
      </c>
      <c r="H2261" s="1" t="s">
        <v>1183</v>
      </c>
      <c r="I2261" s="1" t="s">
        <v>10090</v>
      </c>
      <c r="J2261" s="1" t="s">
        <v>10109</v>
      </c>
      <c r="K2261" s="1" t="s">
        <v>32</v>
      </c>
      <c r="L2261" s="1" t="s">
        <v>32</v>
      </c>
      <c r="M2261" s="1" t="s">
        <v>45</v>
      </c>
      <c r="N2261" s="1" t="s">
        <v>46</v>
      </c>
      <c r="O2261" s="1" t="s">
        <v>10110</v>
      </c>
      <c r="P2261" s="1" t="s">
        <v>369</v>
      </c>
      <c r="Q2261" s="1" t="s">
        <v>104</v>
      </c>
      <c r="R2261" s="1" t="s">
        <v>10111</v>
      </c>
      <c r="S2261" s="1" t="str">
        <f t="shared" si="71"/>
        <v>MIRANDA CHARAJA, JORGE OSCAR</v>
      </c>
      <c r="T2261" s="1" t="s">
        <v>63</v>
      </c>
      <c r="U2261" s="1" t="s">
        <v>51</v>
      </c>
      <c r="V2261" s="1" t="s">
        <v>52</v>
      </c>
      <c r="W2261" s="1" t="s">
        <v>10112</v>
      </c>
      <c r="X2261" s="3">
        <v>24832</v>
      </c>
      <c r="Y2261" s="1" t="s">
        <v>10113</v>
      </c>
      <c r="AB2261" s="1" t="s">
        <v>41</v>
      </c>
      <c r="AC2261" s="1" t="s">
        <v>42</v>
      </c>
      <c r="AD2261" s="1" t="s">
        <v>43</v>
      </c>
    </row>
    <row r="2262" spans="1:30" x14ac:dyDescent="0.2">
      <c r="A2262" s="1" t="str">
        <f t="shared" si="70"/>
        <v>1195114721E3</v>
      </c>
      <c r="B2262" s="1" t="s">
        <v>28</v>
      </c>
      <c r="C2262" s="1" t="s">
        <v>29</v>
      </c>
      <c r="D2262" s="1" t="s">
        <v>251</v>
      </c>
      <c r="E2262" s="1" t="s">
        <v>31</v>
      </c>
      <c r="F2262" s="1" t="s">
        <v>10088</v>
      </c>
      <c r="G2262" s="1" t="s">
        <v>10089</v>
      </c>
      <c r="H2262" s="1" t="s">
        <v>1183</v>
      </c>
      <c r="I2262" s="1" t="s">
        <v>10090</v>
      </c>
      <c r="J2262" s="1" t="s">
        <v>10114</v>
      </c>
      <c r="K2262" s="1" t="s">
        <v>32</v>
      </c>
      <c r="L2262" s="1" t="s">
        <v>32</v>
      </c>
      <c r="M2262" s="1" t="s">
        <v>45</v>
      </c>
      <c r="N2262" s="1" t="s">
        <v>66</v>
      </c>
      <c r="O2262" s="1" t="s">
        <v>1113</v>
      </c>
      <c r="P2262" s="1" t="s">
        <v>829</v>
      </c>
      <c r="Q2262" s="1" t="s">
        <v>1109</v>
      </c>
      <c r="R2262" s="1" t="s">
        <v>10115</v>
      </c>
      <c r="S2262" s="1" t="str">
        <f t="shared" si="71"/>
        <v>MONTESINOS BENAVIDES, RANDAL YUNIOR</v>
      </c>
      <c r="T2262" s="1" t="s">
        <v>69</v>
      </c>
      <c r="U2262" s="1" t="s">
        <v>51</v>
      </c>
      <c r="V2262" s="1" t="s">
        <v>52</v>
      </c>
      <c r="W2262" s="1" t="s">
        <v>10116</v>
      </c>
      <c r="X2262" s="3">
        <v>26549</v>
      </c>
      <c r="Y2262" s="1" t="s">
        <v>10117</v>
      </c>
      <c r="Z2262" s="3">
        <v>42795</v>
      </c>
      <c r="AA2262" s="3">
        <v>43100</v>
      </c>
      <c r="AB2262" s="1" t="s">
        <v>41</v>
      </c>
      <c r="AC2262" s="1" t="s">
        <v>71</v>
      </c>
      <c r="AD2262" s="1" t="s">
        <v>43</v>
      </c>
    </row>
    <row r="2263" spans="1:30" x14ac:dyDescent="0.2">
      <c r="A2263" s="1" t="str">
        <f t="shared" si="70"/>
        <v>921451216911</v>
      </c>
      <c r="B2263" s="1" t="s">
        <v>28</v>
      </c>
      <c r="C2263" s="1" t="s">
        <v>29</v>
      </c>
      <c r="D2263" s="1" t="s">
        <v>251</v>
      </c>
      <c r="E2263" s="1" t="s">
        <v>31</v>
      </c>
      <c r="F2263" s="1" t="s">
        <v>10088</v>
      </c>
      <c r="G2263" s="1" t="s">
        <v>10089</v>
      </c>
      <c r="H2263" s="1" t="s">
        <v>1183</v>
      </c>
      <c r="I2263" s="1" t="s">
        <v>10090</v>
      </c>
      <c r="J2263" s="1" t="s">
        <v>10118</v>
      </c>
      <c r="K2263" s="1" t="s">
        <v>32</v>
      </c>
      <c r="L2263" s="1" t="s">
        <v>32</v>
      </c>
      <c r="M2263" s="1" t="s">
        <v>45</v>
      </c>
      <c r="N2263" s="1" t="s">
        <v>66</v>
      </c>
      <c r="O2263" s="1" t="s">
        <v>10119</v>
      </c>
      <c r="P2263" s="1" t="s">
        <v>177</v>
      </c>
      <c r="Q2263" s="1" t="s">
        <v>614</v>
      </c>
      <c r="R2263" s="1" t="s">
        <v>10120</v>
      </c>
      <c r="S2263" s="1" t="str">
        <f t="shared" si="71"/>
        <v>ORTEGA FRANCO, ROXANA VICTORIA</v>
      </c>
      <c r="T2263" s="1" t="s">
        <v>69</v>
      </c>
      <c r="U2263" s="1" t="s">
        <v>51</v>
      </c>
      <c r="V2263" s="1" t="s">
        <v>52</v>
      </c>
      <c r="W2263" s="1" t="s">
        <v>10121</v>
      </c>
      <c r="X2263" s="3">
        <v>26746</v>
      </c>
      <c r="Y2263" s="1" t="s">
        <v>10122</v>
      </c>
      <c r="Z2263" s="3">
        <v>42795</v>
      </c>
      <c r="AA2263" s="3">
        <v>43100</v>
      </c>
      <c r="AB2263" s="1" t="s">
        <v>41</v>
      </c>
      <c r="AC2263" s="1" t="s">
        <v>71</v>
      </c>
      <c r="AD2263" s="1" t="s">
        <v>43</v>
      </c>
    </row>
    <row r="2264" spans="1:30" x14ac:dyDescent="0.2">
      <c r="A2264" s="1" t="str">
        <f t="shared" si="70"/>
        <v>921451216914</v>
      </c>
      <c r="B2264" s="1" t="s">
        <v>28</v>
      </c>
      <c r="C2264" s="1" t="s">
        <v>29</v>
      </c>
      <c r="D2264" s="1" t="s">
        <v>251</v>
      </c>
      <c r="E2264" s="1" t="s">
        <v>31</v>
      </c>
      <c r="F2264" s="1" t="s">
        <v>10088</v>
      </c>
      <c r="G2264" s="1" t="s">
        <v>10089</v>
      </c>
      <c r="H2264" s="1" t="s">
        <v>1183</v>
      </c>
      <c r="I2264" s="1" t="s">
        <v>10090</v>
      </c>
      <c r="J2264" s="1" t="s">
        <v>10123</v>
      </c>
      <c r="K2264" s="1" t="s">
        <v>32</v>
      </c>
      <c r="L2264" s="1" t="s">
        <v>32</v>
      </c>
      <c r="M2264" s="1" t="s">
        <v>45</v>
      </c>
      <c r="N2264" s="1" t="s">
        <v>46</v>
      </c>
      <c r="O2264" s="1" t="s">
        <v>128</v>
      </c>
      <c r="P2264" s="1" t="s">
        <v>717</v>
      </c>
      <c r="Q2264" s="1" t="s">
        <v>717</v>
      </c>
      <c r="R2264" s="1" t="s">
        <v>10124</v>
      </c>
      <c r="S2264" s="1" t="str">
        <f t="shared" si="71"/>
        <v>RIVERA RIVERA, EDUARDO PERCY</v>
      </c>
      <c r="T2264" s="1" t="s">
        <v>50</v>
      </c>
      <c r="U2264" s="1" t="s">
        <v>51</v>
      </c>
      <c r="V2264" s="1" t="s">
        <v>52</v>
      </c>
      <c r="W2264" s="1" t="s">
        <v>10125</v>
      </c>
      <c r="X2264" s="3">
        <v>24499</v>
      </c>
      <c r="Y2264" s="1" t="s">
        <v>10126</v>
      </c>
      <c r="Z2264" s="3">
        <v>42795</v>
      </c>
      <c r="AB2264" s="1" t="s">
        <v>41</v>
      </c>
      <c r="AC2264" s="1" t="s">
        <v>42</v>
      </c>
      <c r="AD2264" s="1" t="s">
        <v>43</v>
      </c>
    </row>
    <row r="2265" spans="1:30" x14ac:dyDescent="0.2">
      <c r="A2265" s="1" t="str">
        <f t="shared" si="70"/>
        <v>921451216915</v>
      </c>
      <c r="B2265" s="1" t="s">
        <v>28</v>
      </c>
      <c r="C2265" s="1" t="s">
        <v>29</v>
      </c>
      <c r="D2265" s="1" t="s">
        <v>251</v>
      </c>
      <c r="E2265" s="1" t="s">
        <v>31</v>
      </c>
      <c r="F2265" s="1" t="s">
        <v>10088</v>
      </c>
      <c r="G2265" s="1" t="s">
        <v>10089</v>
      </c>
      <c r="H2265" s="1" t="s">
        <v>1183</v>
      </c>
      <c r="I2265" s="1" t="s">
        <v>10090</v>
      </c>
      <c r="J2265" s="1" t="s">
        <v>10127</v>
      </c>
      <c r="K2265" s="1" t="s">
        <v>32</v>
      </c>
      <c r="L2265" s="1" t="s">
        <v>32</v>
      </c>
      <c r="M2265" s="1" t="s">
        <v>45</v>
      </c>
      <c r="N2265" s="1" t="s">
        <v>66</v>
      </c>
      <c r="O2265" s="1" t="s">
        <v>10128</v>
      </c>
      <c r="P2265" s="1" t="s">
        <v>143</v>
      </c>
      <c r="Q2265" s="1" t="s">
        <v>140</v>
      </c>
      <c r="R2265" s="1" t="s">
        <v>742</v>
      </c>
      <c r="S2265" s="1" t="str">
        <f t="shared" si="71"/>
        <v>COILA VELASQUEZ, JUANA ROSA</v>
      </c>
      <c r="T2265" s="1" t="s">
        <v>69</v>
      </c>
      <c r="U2265" s="1" t="s">
        <v>51</v>
      </c>
      <c r="V2265" s="1" t="s">
        <v>52</v>
      </c>
      <c r="W2265" s="1" t="s">
        <v>10129</v>
      </c>
      <c r="X2265" s="3">
        <v>29947</v>
      </c>
      <c r="Y2265" s="1" t="s">
        <v>10130</v>
      </c>
      <c r="Z2265" s="3">
        <v>42795</v>
      </c>
      <c r="AA2265" s="3">
        <v>42978</v>
      </c>
      <c r="AB2265" s="1" t="s">
        <v>324</v>
      </c>
      <c r="AC2265" s="1" t="s">
        <v>71</v>
      </c>
      <c r="AD2265" s="1" t="s">
        <v>43</v>
      </c>
    </row>
    <row r="2266" spans="1:30" x14ac:dyDescent="0.2">
      <c r="A2266" s="1" t="str">
        <f t="shared" si="70"/>
        <v>921451216915</v>
      </c>
      <c r="B2266" s="1" t="s">
        <v>28</v>
      </c>
      <c r="C2266" s="1" t="s">
        <v>29</v>
      </c>
      <c r="D2266" s="1" t="s">
        <v>251</v>
      </c>
      <c r="E2266" s="1" t="s">
        <v>31</v>
      </c>
      <c r="F2266" s="1" t="s">
        <v>10088</v>
      </c>
      <c r="G2266" s="1" t="s">
        <v>10089</v>
      </c>
      <c r="H2266" s="1" t="s">
        <v>1183</v>
      </c>
      <c r="I2266" s="1" t="s">
        <v>10090</v>
      </c>
      <c r="J2266" s="1" t="s">
        <v>10127</v>
      </c>
      <c r="K2266" s="1" t="s">
        <v>32</v>
      </c>
      <c r="L2266" s="1" t="s">
        <v>32</v>
      </c>
      <c r="M2266" s="1" t="s">
        <v>45</v>
      </c>
      <c r="N2266" s="1" t="s">
        <v>46</v>
      </c>
      <c r="O2266" s="1" t="s">
        <v>128</v>
      </c>
      <c r="P2266" s="1" t="s">
        <v>287</v>
      </c>
      <c r="Q2266" s="1" t="s">
        <v>501</v>
      </c>
      <c r="R2266" s="1" t="s">
        <v>1140</v>
      </c>
      <c r="S2266" s="1" t="str">
        <f t="shared" si="71"/>
        <v>NEYRA SANTOS, PERCY</v>
      </c>
      <c r="T2266" s="1" t="s">
        <v>55</v>
      </c>
      <c r="U2266" s="1" t="s">
        <v>51</v>
      </c>
      <c r="V2266" s="1" t="s">
        <v>4899</v>
      </c>
      <c r="W2266" s="1" t="s">
        <v>10131</v>
      </c>
      <c r="X2266" s="3">
        <v>26075</v>
      </c>
      <c r="Y2266" s="1" t="s">
        <v>10132</v>
      </c>
      <c r="Z2266" s="3">
        <v>42795</v>
      </c>
      <c r="AA2266" s="3">
        <v>42978</v>
      </c>
      <c r="AB2266" s="1" t="s">
        <v>41</v>
      </c>
      <c r="AC2266" s="1" t="s">
        <v>42</v>
      </c>
      <c r="AD2266" s="1" t="s">
        <v>43</v>
      </c>
    </row>
    <row r="2267" spans="1:30" x14ac:dyDescent="0.2">
      <c r="A2267" s="1" t="str">
        <f t="shared" si="70"/>
        <v>921451216919</v>
      </c>
      <c r="B2267" s="1" t="s">
        <v>28</v>
      </c>
      <c r="C2267" s="1" t="s">
        <v>29</v>
      </c>
      <c r="D2267" s="1" t="s">
        <v>251</v>
      </c>
      <c r="E2267" s="1" t="s">
        <v>31</v>
      </c>
      <c r="F2267" s="1" t="s">
        <v>10088</v>
      </c>
      <c r="G2267" s="1" t="s">
        <v>10089</v>
      </c>
      <c r="H2267" s="1" t="s">
        <v>1183</v>
      </c>
      <c r="I2267" s="1" t="s">
        <v>10090</v>
      </c>
      <c r="J2267" s="1" t="s">
        <v>10133</v>
      </c>
      <c r="K2267" s="1" t="s">
        <v>32</v>
      </c>
      <c r="L2267" s="1" t="s">
        <v>32</v>
      </c>
      <c r="M2267" s="1" t="s">
        <v>45</v>
      </c>
      <c r="N2267" s="1" t="s">
        <v>46</v>
      </c>
      <c r="O2267" s="1" t="s">
        <v>128</v>
      </c>
      <c r="P2267" s="1" t="s">
        <v>73</v>
      </c>
      <c r="Q2267" s="1" t="s">
        <v>453</v>
      </c>
      <c r="R2267" s="1" t="s">
        <v>1093</v>
      </c>
      <c r="S2267" s="1" t="str">
        <f t="shared" si="71"/>
        <v>CHOQUE AROAPAZA, FREDY</v>
      </c>
      <c r="T2267" s="1" t="s">
        <v>38</v>
      </c>
      <c r="U2267" s="1" t="s">
        <v>51</v>
      </c>
      <c r="V2267" s="1" t="s">
        <v>52</v>
      </c>
      <c r="W2267" s="1" t="s">
        <v>10134</v>
      </c>
      <c r="X2267" s="3">
        <v>25837</v>
      </c>
      <c r="Y2267" s="1" t="s">
        <v>10135</v>
      </c>
      <c r="AB2267" s="1" t="s">
        <v>41</v>
      </c>
      <c r="AC2267" s="1" t="s">
        <v>42</v>
      </c>
      <c r="AD2267" s="1" t="s">
        <v>43</v>
      </c>
    </row>
    <row r="2268" spans="1:30" x14ac:dyDescent="0.2">
      <c r="A2268" s="1" t="str">
        <f t="shared" si="70"/>
        <v>CD0E49101503</v>
      </c>
      <c r="B2268" s="1" t="s">
        <v>28</v>
      </c>
      <c r="C2268" s="1" t="s">
        <v>29</v>
      </c>
      <c r="D2268" s="1" t="s">
        <v>251</v>
      </c>
      <c r="E2268" s="1" t="s">
        <v>31</v>
      </c>
      <c r="F2268" s="1" t="s">
        <v>10088</v>
      </c>
      <c r="G2268" s="1" t="s">
        <v>10089</v>
      </c>
      <c r="H2268" s="1" t="s">
        <v>1183</v>
      </c>
      <c r="I2268" s="1" t="s">
        <v>10090</v>
      </c>
      <c r="J2268" s="1" t="s">
        <v>10136</v>
      </c>
      <c r="K2268" s="1" t="s">
        <v>32</v>
      </c>
      <c r="L2268" s="1" t="s">
        <v>32</v>
      </c>
      <c r="M2268" s="1" t="s">
        <v>45</v>
      </c>
      <c r="N2268" s="1" t="s">
        <v>66</v>
      </c>
      <c r="O2268" s="1" t="s">
        <v>2995</v>
      </c>
      <c r="P2268" s="1" t="s">
        <v>328</v>
      </c>
      <c r="Q2268" s="1" t="s">
        <v>493</v>
      </c>
      <c r="R2268" s="1" t="s">
        <v>10137</v>
      </c>
      <c r="S2268" s="1" t="str">
        <f t="shared" si="71"/>
        <v>RODRIGUEZ VALDIVIA, SHIRLEY EVELING</v>
      </c>
      <c r="T2268" s="1" t="s">
        <v>69</v>
      </c>
      <c r="U2268" s="1" t="s">
        <v>948</v>
      </c>
      <c r="V2268" s="1" t="s">
        <v>52</v>
      </c>
      <c r="W2268" s="1" t="s">
        <v>10138</v>
      </c>
      <c r="X2268" s="3">
        <v>30698</v>
      </c>
      <c r="Y2268" s="1" t="s">
        <v>10139</v>
      </c>
      <c r="Z2268" s="3">
        <v>42801</v>
      </c>
      <c r="AA2268" s="3">
        <v>43100</v>
      </c>
      <c r="AB2268" s="1" t="s">
        <v>3000</v>
      </c>
      <c r="AC2268" s="1" t="s">
        <v>71</v>
      </c>
      <c r="AD2268" s="1" t="s">
        <v>43</v>
      </c>
    </row>
    <row r="2269" spans="1:30" x14ac:dyDescent="0.2">
      <c r="A2269" s="1" t="str">
        <f t="shared" si="70"/>
        <v>CD1E45102513</v>
      </c>
      <c r="B2269" s="1" t="s">
        <v>28</v>
      </c>
      <c r="C2269" s="1" t="s">
        <v>29</v>
      </c>
      <c r="D2269" s="1" t="s">
        <v>251</v>
      </c>
      <c r="E2269" s="1" t="s">
        <v>31</v>
      </c>
      <c r="F2269" s="1" t="s">
        <v>10088</v>
      </c>
      <c r="G2269" s="1" t="s">
        <v>10089</v>
      </c>
      <c r="H2269" s="1" t="s">
        <v>1183</v>
      </c>
      <c r="I2269" s="1" t="s">
        <v>10090</v>
      </c>
      <c r="J2269" s="1" t="s">
        <v>10140</v>
      </c>
      <c r="K2269" s="1" t="s">
        <v>32</v>
      </c>
      <c r="L2269" s="1" t="s">
        <v>32</v>
      </c>
      <c r="M2269" s="1" t="s">
        <v>45</v>
      </c>
      <c r="N2269" s="1" t="s">
        <v>66</v>
      </c>
      <c r="O2269" s="1" t="s">
        <v>2995</v>
      </c>
      <c r="P2269" s="1" t="s">
        <v>1169</v>
      </c>
      <c r="Q2269" s="1" t="s">
        <v>114</v>
      </c>
      <c r="R2269" s="1" t="s">
        <v>912</v>
      </c>
      <c r="S2269" s="1" t="str">
        <f t="shared" si="71"/>
        <v>TEBES MAMANI, LUZ MARIA</v>
      </c>
      <c r="T2269" s="1" t="s">
        <v>69</v>
      </c>
      <c r="U2269" s="1" t="s">
        <v>948</v>
      </c>
      <c r="V2269" s="1" t="s">
        <v>52</v>
      </c>
      <c r="W2269" s="1" t="s">
        <v>10141</v>
      </c>
      <c r="X2269" s="3">
        <v>29254</v>
      </c>
      <c r="Y2269" s="1" t="s">
        <v>10142</v>
      </c>
      <c r="Z2269" s="3">
        <v>42795</v>
      </c>
      <c r="AA2269" s="3">
        <v>43100</v>
      </c>
      <c r="AB2269" s="1" t="s">
        <v>3000</v>
      </c>
      <c r="AC2269" s="1" t="s">
        <v>71</v>
      </c>
      <c r="AD2269" s="1" t="s">
        <v>43</v>
      </c>
    </row>
    <row r="2270" spans="1:30" x14ac:dyDescent="0.2">
      <c r="A2270" s="1" t="str">
        <f t="shared" si="70"/>
        <v>CD1E47102513</v>
      </c>
      <c r="B2270" s="1" t="s">
        <v>28</v>
      </c>
      <c r="C2270" s="1" t="s">
        <v>29</v>
      </c>
      <c r="D2270" s="1" t="s">
        <v>251</v>
      </c>
      <c r="E2270" s="1" t="s">
        <v>31</v>
      </c>
      <c r="F2270" s="1" t="s">
        <v>10088</v>
      </c>
      <c r="G2270" s="1" t="s">
        <v>10089</v>
      </c>
      <c r="H2270" s="1" t="s">
        <v>1183</v>
      </c>
      <c r="I2270" s="1" t="s">
        <v>10090</v>
      </c>
      <c r="J2270" s="1" t="s">
        <v>10143</v>
      </c>
      <c r="K2270" s="1" t="s">
        <v>32</v>
      </c>
      <c r="L2270" s="1" t="s">
        <v>32</v>
      </c>
      <c r="M2270" s="1" t="s">
        <v>45</v>
      </c>
      <c r="N2270" s="1" t="s">
        <v>66</v>
      </c>
      <c r="O2270" s="1" t="s">
        <v>2995</v>
      </c>
      <c r="P2270" s="1" t="s">
        <v>183</v>
      </c>
      <c r="Q2270" s="1" t="s">
        <v>377</v>
      </c>
      <c r="R2270" s="1" t="s">
        <v>10144</v>
      </c>
      <c r="S2270" s="1" t="str">
        <f t="shared" si="71"/>
        <v>ROJAS HUARACHI, CESAR ALBERTO</v>
      </c>
      <c r="T2270" s="1" t="s">
        <v>69</v>
      </c>
      <c r="U2270" s="1" t="s">
        <v>948</v>
      </c>
      <c r="V2270" s="1" t="s">
        <v>52</v>
      </c>
      <c r="W2270" s="1" t="s">
        <v>10145</v>
      </c>
      <c r="X2270" s="3">
        <v>30285</v>
      </c>
      <c r="Y2270" s="1" t="s">
        <v>10146</v>
      </c>
      <c r="Z2270" s="3">
        <v>42795</v>
      </c>
      <c r="AA2270" s="3">
        <v>43100</v>
      </c>
      <c r="AB2270" s="1" t="s">
        <v>3000</v>
      </c>
      <c r="AC2270" s="1" t="s">
        <v>71</v>
      </c>
      <c r="AD2270" s="1" t="s">
        <v>43</v>
      </c>
    </row>
    <row r="2271" spans="1:30" x14ac:dyDescent="0.2">
      <c r="A2271" s="1" t="str">
        <f t="shared" si="70"/>
        <v>CD1E48102513</v>
      </c>
      <c r="B2271" s="1" t="s">
        <v>28</v>
      </c>
      <c r="C2271" s="1" t="s">
        <v>29</v>
      </c>
      <c r="D2271" s="1" t="s">
        <v>251</v>
      </c>
      <c r="E2271" s="1" t="s">
        <v>31</v>
      </c>
      <c r="F2271" s="1" t="s">
        <v>10088</v>
      </c>
      <c r="G2271" s="1" t="s">
        <v>10089</v>
      </c>
      <c r="H2271" s="1" t="s">
        <v>1183</v>
      </c>
      <c r="I2271" s="1" t="s">
        <v>10090</v>
      </c>
      <c r="J2271" s="1" t="s">
        <v>10147</v>
      </c>
      <c r="K2271" s="1" t="s">
        <v>32</v>
      </c>
      <c r="L2271" s="1" t="s">
        <v>32</v>
      </c>
      <c r="M2271" s="1" t="s">
        <v>45</v>
      </c>
      <c r="N2271" s="1" t="s">
        <v>66</v>
      </c>
      <c r="O2271" s="1" t="s">
        <v>2995</v>
      </c>
      <c r="P2271" s="1" t="s">
        <v>167</v>
      </c>
      <c r="Q2271" s="1" t="s">
        <v>141</v>
      </c>
      <c r="R2271" s="1" t="s">
        <v>395</v>
      </c>
      <c r="S2271" s="1" t="str">
        <f t="shared" si="71"/>
        <v>GOMEZ CRUZ, EDGAR</v>
      </c>
      <c r="T2271" s="1" t="s">
        <v>69</v>
      </c>
      <c r="U2271" s="1" t="s">
        <v>948</v>
      </c>
      <c r="V2271" s="1" t="s">
        <v>52</v>
      </c>
      <c r="W2271" s="1" t="s">
        <v>10148</v>
      </c>
      <c r="X2271" s="3">
        <v>24311</v>
      </c>
      <c r="Y2271" s="1" t="s">
        <v>10149</v>
      </c>
      <c r="Z2271" s="3">
        <v>42795</v>
      </c>
      <c r="AA2271" s="3">
        <v>43100</v>
      </c>
      <c r="AB2271" s="1" t="s">
        <v>3000</v>
      </c>
      <c r="AC2271" s="1" t="s">
        <v>71</v>
      </c>
      <c r="AD2271" s="1" t="s">
        <v>43</v>
      </c>
    </row>
    <row r="2272" spans="1:30" x14ac:dyDescent="0.2">
      <c r="A2272" s="1" t="str">
        <f t="shared" si="70"/>
        <v>CD1E49102513</v>
      </c>
      <c r="B2272" s="1" t="s">
        <v>28</v>
      </c>
      <c r="C2272" s="1" t="s">
        <v>29</v>
      </c>
      <c r="D2272" s="1" t="s">
        <v>251</v>
      </c>
      <c r="E2272" s="1" t="s">
        <v>31</v>
      </c>
      <c r="F2272" s="1" t="s">
        <v>10088</v>
      </c>
      <c r="G2272" s="1" t="s">
        <v>10089</v>
      </c>
      <c r="H2272" s="1" t="s">
        <v>1183</v>
      </c>
      <c r="I2272" s="1" t="s">
        <v>10090</v>
      </c>
      <c r="J2272" s="1" t="s">
        <v>10150</v>
      </c>
      <c r="K2272" s="1" t="s">
        <v>32</v>
      </c>
      <c r="L2272" s="1" t="s">
        <v>32</v>
      </c>
      <c r="M2272" s="1" t="s">
        <v>45</v>
      </c>
      <c r="N2272" s="1" t="s">
        <v>66</v>
      </c>
      <c r="O2272" s="1" t="s">
        <v>2995</v>
      </c>
      <c r="P2272" s="1" t="s">
        <v>85</v>
      </c>
      <c r="Q2272" s="1" t="s">
        <v>158</v>
      </c>
      <c r="R2272" s="1" t="s">
        <v>10151</v>
      </c>
      <c r="S2272" s="1" t="str">
        <f t="shared" si="71"/>
        <v>PINEDA MACEDO, FERNAN JAMES</v>
      </c>
      <c r="T2272" s="1" t="s">
        <v>69</v>
      </c>
      <c r="U2272" s="1" t="s">
        <v>2997</v>
      </c>
      <c r="V2272" s="1" t="s">
        <v>52</v>
      </c>
      <c r="W2272" s="1" t="s">
        <v>10152</v>
      </c>
      <c r="X2272" s="3">
        <v>27281</v>
      </c>
      <c r="Y2272" s="1" t="s">
        <v>10153</v>
      </c>
      <c r="Z2272" s="3">
        <v>42795</v>
      </c>
      <c r="AA2272" s="3">
        <v>43100</v>
      </c>
      <c r="AB2272" s="1" t="s">
        <v>3000</v>
      </c>
      <c r="AC2272" s="1" t="s">
        <v>71</v>
      </c>
      <c r="AD2272" s="1" t="s">
        <v>43</v>
      </c>
    </row>
    <row r="2273" spans="1:30" x14ac:dyDescent="0.2">
      <c r="A2273" s="1" t="str">
        <f t="shared" si="70"/>
        <v>1183113411E6</v>
      </c>
      <c r="B2273" s="1" t="s">
        <v>28</v>
      </c>
      <c r="C2273" s="1" t="s">
        <v>29</v>
      </c>
      <c r="D2273" s="1" t="s">
        <v>251</v>
      </c>
      <c r="E2273" s="1" t="s">
        <v>31</v>
      </c>
      <c r="F2273" s="1" t="s">
        <v>10088</v>
      </c>
      <c r="G2273" s="1" t="s">
        <v>10089</v>
      </c>
      <c r="H2273" s="1" t="s">
        <v>1183</v>
      </c>
      <c r="I2273" s="1" t="s">
        <v>10090</v>
      </c>
      <c r="J2273" s="1" t="s">
        <v>10154</v>
      </c>
      <c r="K2273" s="1" t="s">
        <v>97</v>
      </c>
      <c r="L2273" s="1" t="s">
        <v>98</v>
      </c>
      <c r="M2273" s="1" t="s">
        <v>396</v>
      </c>
      <c r="N2273" s="1" t="s">
        <v>46</v>
      </c>
      <c r="O2273" s="1" t="s">
        <v>10155</v>
      </c>
      <c r="P2273" s="1" t="s">
        <v>331</v>
      </c>
      <c r="Q2273" s="1" t="s">
        <v>134</v>
      </c>
      <c r="R2273" s="1" t="s">
        <v>750</v>
      </c>
      <c r="S2273" s="1" t="str">
        <f t="shared" si="71"/>
        <v>LLANOS FLORES, EPIFANIO</v>
      </c>
      <c r="T2273" s="1" t="s">
        <v>109</v>
      </c>
      <c r="U2273" s="1" t="s">
        <v>39</v>
      </c>
      <c r="V2273" s="1" t="s">
        <v>52</v>
      </c>
      <c r="W2273" s="1" t="s">
        <v>10156</v>
      </c>
      <c r="X2273" s="3">
        <v>22743</v>
      </c>
      <c r="Y2273" s="1" t="s">
        <v>10157</v>
      </c>
      <c r="AB2273" s="1" t="s">
        <v>41</v>
      </c>
      <c r="AC2273" s="1" t="s">
        <v>102</v>
      </c>
      <c r="AD2273" s="1" t="s">
        <v>43</v>
      </c>
    </row>
    <row r="2274" spans="1:30" x14ac:dyDescent="0.2">
      <c r="A2274" s="1" t="str">
        <f t="shared" si="70"/>
        <v>21EV01634191</v>
      </c>
      <c r="B2274" s="1" t="s">
        <v>448</v>
      </c>
      <c r="C2274" s="1" t="s">
        <v>29</v>
      </c>
      <c r="D2274" s="1" t="s">
        <v>30</v>
      </c>
      <c r="E2274" s="1" t="s">
        <v>400</v>
      </c>
      <c r="F2274" s="1" t="s">
        <v>10158</v>
      </c>
      <c r="G2274" s="1" t="s">
        <v>10159</v>
      </c>
      <c r="H2274" s="1" t="s">
        <v>1183</v>
      </c>
      <c r="I2274" s="1" t="s">
        <v>10160</v>
      </c>
      <c r="J2274" s="1" t="s">
        <v>10161</v>
      </c>
      <c r="K2274" s="1" t="s">
        <v>32</v>
      </c>
      <c r="L2274" s="1" t="s">
        <v>33</v>
      </c>
      <c r="M2274" s="1" t="s">
        <v>34</v>
      </c>
      <c r="N2274" s="1" t="s">
        <v>35</v>
      </c>
      <c r="O2274" s="1" t="s">
        <v>298</v>
      </c>
      <c r="P2274" s="1" t="s">
        <v>134</v>
      </c>
      <c r="Q2274" s="1" t="s">
        <v>82</v>
      </c>
      <c r="R2274" s="1" t="s">
        <v>10162</v>
      </c>
      <c r="S2274" s="1" t="str">
        <f t="shared" si="71"/>
        <v>FLORES QUISPE, BERNARDO WASHINGTON</v>
      </c>
      <c r="T2274" s="1" t="s">
        <v>63</v>
      </c>
      <c r="U2274" s="1" t="s">
        <v>39</v>
      </c>
      <c r="V2274" s="1" t="s">
        <v>171</v>
      </c>
      <c r="W2274" s="1" t="s">
        <v>10163</v>
      </c>
      <c r="X2274" s="3">
        <v>24247</v>
      </c>
      <c r="Y2274" s="1" t="s">
        <v>10164</v>
      </c>
      <c r="Z2274" s="3">
        <v>42779</v>
      </c>
      <c r="AA2274" s="3">
        <v>44239</v>
      </c>
      <c r="AB2274" s="1" t="s">
        <v>127</v>
      </c>
      <c r="AC2274" s="1" t="s">
        <v>42</v>
      </c>
      <c r="AD2274" s="1" t="s">
        <v>43</v>
      </c>
    </row>
    <row r="2275" spans="1:30" x14ac:dyDescent="0.2">
      <c r="A2275" s="1" t="str">
        <f t="shared" si="70"/>
        <v>1114114551E1</v>
      </c>
      <c r="B2275" s="1" t="s">
        <v>448</v>
      </c>
      <c r="C2275" s="1" t="s">
        <v>29</v>
      </c>
      <c r="D2275" s="1" t="s">
        <v>30</v>
      </c>
      <c r="E2275" s="1" t="s">
        <v>400</v>
      </c>
      <c r="F2275" s="1" t="s">
        <v>10158</v>
      </c>
      <c r="G2275" s="1" t="s">
        <v>10159</v>
      </c>
      <c r="H2275" s="1" t="s">
        <v>1183</v>
      </c>
      <c r="I2275" s="1" t="s">
        <v>10160</v>
      </c>
      <c r="J2275" s="1" t="s">
        <v>10165</v>
      </c>
      <c r="K2275" s="1" t="s">
        <v>32</v>
      </c>
      <c r="L2275" s="1" t="s">
        <v>32</v>
      </c>
      <c r="M2275" s="1" t="s">
        <v>45</v>
      </c>
      <c r="N2275" s="1" t="s">
        <v>46</v>
      </c>
      <c r="O2275" s="1" t="s">
        <v>10166</v>
      </c>
      <c r="P2275" s="1" t="s">
        <v>123</v>
      </c>
      <c r="Q2275" s="1" t="s">
        <v>147</v>
      </c>
      <c r="R2275" s="1" t="s">
        <v>10167</v>
      </c>
      <c r="S2275" s="1" t="str">
        <f t="shared" si="71"/>
        <v>PACORI ROMERO, FAUSTA DARIA</v>
      </c>
      <c r="T2275" s="1" t="s">
        <v>55</v>
      </c>
      <c r="U2275" s="1" t="s">
        <v>51</v>
      </c>
      <c r="V2275" s="1" t="s">
        <v>52</v>
      </c>
      <c r="W2275" s="1" t="s">
        <v>10168</v>
      </c>
      <c r="X2275" s="3">
        <v>24825</v>
      </c>
      <c r="Y2275" s="1" t="s">
        <v>10169</v>
      </c>
      <c r="AB2275" s="1" t="s">
        <v>41</v>
      </c>
      <c r="AC2275" s="1" t="s">
        <v>42</v>
      </c>
      <c r="AD2275" s="1" t="s">
        <v>43</v>
      </c>
    </row>
    <row r="2276" spans="1:30" x14ac:dyDescent="0.2">
      <c r="A2276" s="1" t="str">
        <f t="shared" si="70"/>
        <v>1162114421E2</v>
      </c>
      <c r="B2276" s="1" t="s">
        <v>448</v>
      </c>
      <c r="C2276" s="1" t="s">
        <v>29</v>
      </c>
      <c r="D2276" s="1" t="s">
        <v>30</v>
      </c>
      <c r="E2276" s="1" t="s">
        <v>400</v>
      </c>
      <c r="F2276" s="1" t="s">
        <v>10158</v>
      </c>
      <c r="G2276" s="1" t="s">
        <v>10159</v>
      </c>
      <c r="H2276" s="1" t="s">
        <v>1183</v>
      </c>
      <c r="I2276" s="1" t="s">
        <v>10160</v>
      </c>
      <c r="J2276" s="1" t="s">
        <v>10170</v>
      </c>
      <c r="K2276" s="1" t="s">
        <v>32</v>
      </c>
      <c r="L2276" s="1" t="s">
        <v>32</v>
      </c>
      <c r="M2276" s="1" t="s">
        <v>45</v>
      </c>
      <c r="N2276" s="1" t="s">
        <v>46</v>
      </c>
      <c r="O2276" s="1" t="s">
        <v>10171</v>
      </c>
      <c r="P2276" s="1" t="s">
        <v>114</v>
      </c>
      <c r="Q2276" s="1" t="s">
        <v>83</v>
      </c>
      <c r="R2276" s="1" t="s">
        <v>1067</v>
      </c>
      <c r="S2276" s="1" t="str">
        <f t="shared" si="71"/>
        <v>MAMANI CONDORI, MARCELINO</v>
      </c>
      <c r="T2276" s="1" t="s">
        <v>55</v>
      </c>
      <c r="U2276" s="1" t="s">
        <v>51</v>
      </c>
      <c r="V2276" s="1" t="s">
        <v>52</v>
      </c>
      <c r="W2276" s="1" t="s">
        <v>10172</v>
      </c>
      <c r="X2276" s="3">
        <v>24260</v>
      </c>
      <c r="Y2276" s="1" t="s">
        <v>10173</v>
      </c>
      <c r="AB2276" s="1" t="s">
        <v>41</v>
      </c>
      <c r="AC2276" s="1" t="s">
        <v>42</v>
      </c>
      <c r="AD2276" s="1" t="s">
        <v>43</v>
      </c>
    </row>
    <row r="2277" spans="1:30" x14ac:dyDescent="0.2">
      <c r="A2277" s="1" t="str">
        <f t="shared" si="70"/>
        <v>1167114712E2</v>
      </c>
      <c r="B2277" s="1" t="s">
        <v>448</v>
      </c>
      <c r="C2277" s="1" t="s">
        <v>29</v>
      </c>
      <c r="D2277" s="1" t="s">
        <v>30</v>
      </c>
      <c r="E2277" s="1" t="s">
        <v>400</v>
      </c>
      <c r="F2277" s="1" t="s">
        <v>10158</v>
      </c>
      <c r="G2277" s="1" t="s">
        <v>10159</v>
      </c>
      <c r="H2277" s="1" t="s">
        <v>1183</v>
      </c>
      <c r="I2277" s="1" t="s">
        <v>10160</v>
      </c>
      <c r="J2277" s="1" t="s">
        <v>10174</v>
      </c>
      <c r="K2277" s="1" t="s">
        <v>32</v>
      </c>
      <c r="L2277" s="1" t="s">
        <v>32</v>
      </c>
      <c r="M2277" s="1" t="s">
        <v>45</v>
      </c>
      <c r="N2277" s="1" t="s">
        <v>46</v>
      </c>
      <c r="O2277" s="1" t="s">
        <v>10175</v>
      </c>
      <c r="P2277" s="1" t="s">
        <v>82</v>
      </c>
      <c r="Q2277" s="1" t="s">
        <v>168</v>
      </c>
      <c r="R2277" s="1" t="s">
        <v>301</v>
      </c>
      <c r="S2277" s="1" t="str">
        <f t="shared" si="71"/>
        <v>QUISPE CHURA, FLORA</v>
      </c>
      <c r="T2277" s="1" t="s">
        <v>55</v>
      </c>
      <c r="U2277" s="1" t="s">
        <v>51</v>
      </c>
      <c r="V2277" s="1" t="s">
        <v>52</v>
      </c>
      <c r="W2277" s="1" t="s">
        <v>10176</v>
      </c>
      <c r="X2277" s="3">
        <v>24070</v>
      </c>
      <c r="Y2277" s="1" t="s">
        <v>10177</v>
      </c>
      <c r="Z2277" s="3">
        <v>42795</v>
      </c>
      <c r="AB2277" s="1" t="s">
        <v>41</v>
      </c>
      <c r="AC2277" s="1" t="s">
        <v>42</v>
      </c>
      <c r="AD2277" s="1" t="s">
        <v>43</v>
      </c>
    </row>
    <row r="2278" spans="1:30" x14ac:dyDescent="0.2">
      <c r="A2278" s="1" t="str">
        <f t="shared" si="70"/>
        <v>1190113321E4</v>
      </c>
      <c r="B2278" s="1" t="s">
        <v>448</v>
      </c>
      <c r="C2278" s="1" t="s">
        <v>29</v>
      </c>
      <c r="D2278" s="1" t="s">
        <v>30</v>
      </c>
      <c r="E2278" s="1" t="s">
        <v>400</v>
      </c>
      <c r="F2278" s="1" t="s">
        <v>10158</v>
      </c>
      <c r="G2278" s="1" t="s">
        <v>10159</v>
      </c>
      <c r="H2278" s="1" t="s">
        <v>1183</v>
      </c>
      <c r="I2278" s="1" t="s">
        <v>10160</v>
      </c>
      <c r="J2278" s="1" t="s">
        <v>10178</v>
      </c>
      <c r="K2278" s="1" t="s">
        <v>32</v>
      </c>
      <c r="L2278" s="1" t="s">
        <v>32</v>
      </c>
      <c r="M2278" s="1" t="s">
        <v>45</v>
      </c>
      <c r="N2278" s="1" t="s">
        <v>66</v>
      </c>
      <c r="O2278" s="1" t="s">
        <v>10179</v>
      </c>
      <c r="P2278" s="1" t="s">
        <v>82</v>
      </c>
      <c r="Q2278" s="1" t="s">
        <v>902</v>
      </c>
      <c r="R2278" s="1" t="s">
        <v>10180</v>
      </c>
      <c r="S2278" s="1" t="str">
        <f t="shared" si="71"/>
        <v>QUISPE CLAVIJO, ROSALIT</v>
      </c>
      <c r="T2278" s="1" t="s">
        <v>69</v>
      </c>
      <c r="U2278" s="1" t="s">
        <v>51</v>
      </c>
      <c r="V2278" s="1" t="s">
        <v>52</v>
      </c>
      <c r="W2278" s="1" t="s">
        <v>10181</v>
      </c>
      <c r="X2278" s="3">
        <v>30940</v>
      </c>
      <c r="Y2278" s="1" t="s">
        <v>10182</v>
      </c>
      <c r="Z2278" s="3">
        <v>42795</v>
      </c>
      <c r="AA2278" s="3">
        <v>43100</v>
      </c>
      <c r="AB2278" s="1" t="s">
        <v>41</v>
      </c>
      <c r="AC2278" s="1" t="s">
        <v>71</v>
      </c>
      <c r="AD2278" s="1" t="s">
        <v>43</v>
      </c>
    </row>
    <row r="2279" spans="1:30" x14ac:dyDescent="0.2">
      <c r="A2279" s="1" t="str">
        <f t="shared" si="70"/>
        <v>921471216910</v>
      </c>
      <c r="B2279" s="1" t="s">
        <v>448</v>
      </c>
      <c r="C2279" s="1" t="s">
        <v>29</v>
      </c>
      <c r="D2279" s="1" t="s">
        <v>30</v>
      </c>
      <c r="E2279" s="1" t="s">
        <v>400</v>
      </c>
      <c r="F2279" s="1" t="s">
        <v>10158</v>
      </c>
      <c r="G2279" s="1" t="s">
        <v>10159</v>
      </c>
      <c r="H2279" s="1" t="s">
        <v>1183</v>
      </c>
      <c r="I2279" s="1" t="s">
        <v>10160</v>
      </c>
      <c r="J2279" s="1" t="s">
        <v>10183</v>
      </c>
      <c r="K2279" s="1" t="s">
        <v>32</v>
      </c>
      <c r="L2279" s="1" t="s">
        <v>32</v>
      </c>
      <c r="M2279" s="1" t="s">
        <v>45</v>
      </c>
      <c r="N2279" s="1" t="s">
        <v>46</v>
      </c>
      <c r="O2279" s="1" t="s">
        <v>128</v>
      </c>
      <c r="P2279" s="1" t="s">
        <v>203</v>
      </c>
      <c r="Q2279" s="1" t="s">
        <v>478</v>
      </c>
      <c r="R2279" s="1" t="s">
        <v>10184</v>
      </c>
      <c r="S2279" s="1" t="str">
        <f t="shared" si="71"/>
        <v>APAZA JUSTO, JUANITO</v>
      </c>
      <c r="T2279" s="1" t="s">
        <v>69</v>
      </c>
      <c r="U2279" s="1" t="s">
        <v>51</v>
      </c>
      <c r="V2279" s="1" t="s">
        <v>52</v>
      </c>
      <c r="W2279" s="1" t="s">
        <v>10185</v>
      </c>
      <c r="X2279" s="3">
        <v>25731</v>
      </c>
      <c r="Y2279" s="1" t="s">
        <v>10186</v>
      </c>
      <c r="AB2279" s="1" t="s">
        <v>41</v>
      </c>
      <c r="AC2279" s="1" t="s">
        <v>42</v>
      </c>
      <c r="AD2279" s="1" t="s">
        <v>43</v>
      </c>
    </row>
    <row r="2280" spans="1:30" x14ac:dyDescent="0.2">
      <c r="A2280" s="1" t="str">
        <f t="shared" si="70"/>
        <v>921471216919</v>
      </c>
      <c r="B2280" s="1" t="s">
        <v>448</v>
      </c>
      <c r="C2280" s="1" t="s">
        <v>29</v>
      </c>
      <c r="D2280" s="1" t="s">
        <v>30</v>
      </c>
      <c r="E2280" s="1" t="s">
        <v>400</v>
      </c>
      <c r="F2280" s="1" t="s">
        <v>10158</v>
      </c>
      <c r="G2280" s="1" t="s">
        <v>10159</v>
      </c>
      <c r="H2280" s="1" t="s">
        <v>1183</v>
      </c>
      <c r="I2280" s="1" t="s">
        <v>10160</v>
      </c>
      <c r="J2280" s="1" t="s">
        <v>10187</v>
      </c>
      <c r="K2280" s="1" t="s">
        <v>32</v>
      </c>
      <c r="L2280" s="1" t="s">
        <v>32</v>
      </c>
      <c r="M2280" s="1" t="s">
        <v>45</v>
      </c>
      <c r="N2280" s="1" t="s">
        <v>46</v>
      </c>
      <c r="O2280" s="1" t="s">
        <v>128</v>
      </c>
      <c r="P2280" s="1" t="s">
        <v>10188</v>
      </c>
      <c r="Q2280" s="1" t="s">
        <v>82</v>
      </c>
      <c r="R2280" s="1" t="s">
        <v>10189</v>
      </c>
      <c r="S2280" s="1" t="str">
        <f t="shared" si="71"/>
        <v>COARI QUISPE, MARTHA ERMELINDA</v>
      </c>
      <c r="T2280" s="1" t="s">
        <v>69</v>
      </c>
      <c r="U2280" s="1" t="s">
        <v>51</v>
      </c>
      <c r="V2280" s="1" t="s">
        <v>52</v>
      </c>
      <c r="W2280" s="1" t="s">
        <v>10190</v>
      </c>
      <c r="X2280" s="3">
        <v>26167</v>
      </c>
      <c r="Y2280" s="1" t="s">
        <v>10191</v>
      </c>
      <c r="AB2280" s="1" t="s">
        <v>41</v>
      </c>
      <c r="AC2280" s="1" t="s">
        <v>42</v>
      </c>
      <c r="AD2280" s="1" t="s">
        <v>43</v>
      </c>
    </row>
    <row r="2281" spans="1:30" x14ac:dyDescent="0.2">
      <c r="A2281" s="1" t="str">
        <f t="shared" si="70"/>
        <v>21EV01634193</v>
      </c>
      <c r="B2281" s="1" t="s">
        <v>451</v>
      </c>
      <c r="C2281" s="1" t="s">
        <v>29</v>
      </c>
      <c r="D2281" s="1" t="s">
        <v>30</v>
      </c>
      <c r="E2281" s="1" t="s">
        <v>400</v>
      </c>
      <c r="F2281" s="1" t="s">
        <v>10192</v>
      </c>
      <c r="G2281" s="1" t="s">
        <v>10193</v>
      </c>
      <c r="H2281" s="1" t="s">
        <v>1183</v>
      </c>
      <c r="I2281" s="1" t="s">
        <v>10194</v>
      </c>
      <c r="J2281" s="1" t="s">
        <v>10195</v>
      </c>
      <c r="K2281" s="1" t="s">
        <v>32</v>
      </c>
      <c r="L2281" s="1" t="s">
        <v>33</v>
      </c>
      <c r="M2281" s="1" t="s">
        <v>34</v>
      </c>
      <c r="N2281" s="1" t="s">
        <v>35</v>
      </c>
      <c r="O2281" s="1" t="s">
        <v>298</v>
      </c>
      <c r="P2281" s="1" t="s">
        <v>82</v>
      </c>
      <c r="Q2281" s="1" t="s">
        <v>246</v>
      </c>
      <c r="R2281" s="1" t="s">
        <v>10196</v>
      </c>
      <c r="S2281" s="1" t="str">
        <f t="shared" si="71"/>
        <v>QUISPE CALIZAYA, LUZ ELIANA</v>
      </c>
      <c r="T2281" s="1" t="s">
        <v>63</v>
      </c>
      <c r="U2281" s="1" t="s">
        <v>39</v>
      </c>
      <c r="V2281" s="1" t="s">
        <v>171</v>
      </c>
      <c r="W2281" s="1" t="s">
        <v>10197</v>
      </c>
      <c r="X2281" s="3">
        <v>27793</v>
      </c>
      <c r="Y2281" s="1" t="s">
        <v>10198</v>
      </c>
      <c r="Z2281" s="3">
        <v>42779</v>
      </c>
      <c r="AA2281" s="3">
        <v>44239</v>
      </c>
      <c r="AB2281" s="1" t="s">
        <v>127</v>
      </c>
      <c r="AC2281" s="1" t="s">
        <v>42</v>
      </c>
      <c r="AD2281" s="1" t="s">
        <v>43</v>
      </c>
    </row>
    <row r="2282" spans="1:30" x14ac:dyDescent="0.2">
      <c r="A2282" s="1" t="str">
        <f t="shared" si="70"/>
        <v>1112214612E2</v>
      </c>
      <c r="B2282" s="1" t="s">
        <v>451</v>
      </c>
      <c r="C2282" s="1" t="s">
        <v>29</v>
      </c>
      <c r="D2282" s="1" t="s">
        <v>30</v>
      </c>
      <c r="E2282" s="1" t="s">
        <v>400</v>
      </c>
      <c r="F2282" s="1" t="s">
        <v>10192</v>
      </c>
      <c r="G2282" s="1" t="s">
        <v>10193</v>
      </c>
      <c r="H2282" s="1" t="s">
        <v>1183</v>
      </c>
      <c r="I2282" s="1" t="s">
        <v>10194</v>
      </c>
      <c r="J2282" s="1" t="s">
        <v>10199</v>
      </c>
      <c r="K2282" s="1" t="s">
        <v>32</v>
      </c>
      <c r="L2282" s="1" t="s">
        <v>32</v>
      </c>
      <c r="M2282" s="1" t="s">
        <v>45</v>
      </c>
      <c r="N2282" s="1" t="s">
        <v>46</v>
      </c>
      <c r="O2282" s="1" t="s">
        <v>10200</v>
      </c>
      <c r="P2282" s="1" t="s">
        <v>114</v>
      </c>
      <c r="Q2282" s="1" t="s">
        <v>10201</v>
      </c>
      <c r="R2282" s="1" t="s">
        <v>10202</v>
      </c>
      <c r="S2282" s="1" t="str">
        <f t="shared" si="71"/>
        <v>MAMANI UCHIRI, ANGEL GREGORIO</v>
      </c>
      <c r="T2282" s="1" t="s">
        <v>69</v>
      </c>
      <c r="U2282" s="1" t="s">
        <v>51</v>
      </c>
      <c r="V2282" s="1" t="s">
        <v>52</v>
      </c>
      <c r="W2282" s="1" t="s">
        <v>10203</v>
      </c>
      <c r="X2282" s="3">
        <v>23956</v>
      </c>
      <c r="Y2282" s="1" t="s">
        <v>10204</v>
      </c>
      <c r="AB2282" s="1" t="s">
        <v>41</v>
      </c>
      <c r="AC2282" s="1" t="s">
        <v>42</v>
      </c>
      <c r="AD2282" s="1" t="s">
        <v>43</v>
      </c>
    </row>
    <row r="2283" spans="1:30" x14ac:dyDescent="0.2">
      <c r="A2283" s="1" t="str">
        <f t="shared" si="70"/>
        <v>1112214612E3</v>
      </c>
      <c r="B2283" s="1" t="s">
        <v>451</v>
      </c>
      <c r="C2283" s="1" t="s">
        <v>29</v>
      </c>
      <c r="D2283" s="1" t="s">
        <v>30</v>
      </c>
      <c r="E2283" s="1" t="s">
        <v>400</v>
      </c>
      <c r="F2283" s="1" t="s">
        <v>10192</v>
      </c>
      <c r="G2283" s="1" t="s">
        <v>10193</v>
      </c>
      <c r="H2283" s="1" t="s">
        <v>1183</v>
      </c>
      <c r="I2283" s="1" t="s">
        <v>10194</v>
      </c>
      <c r="J2283" s="1" t="s">
        <v>10205</v>
      </c>
      <c r="K2283" s="1" t="s">
        <v>32</v>
      </c>
      <c r="L2283" s="1" t="s">
        <v>32</v>
      </c>
      <c r="M2283" s="1" t="s">
        <v>45</v>
      </c>
      <c r="N2283" s="1" t="s">
        <v>46</v>
      </c>
      <c r="O2283" s="1" t="s">
        <v>10206</v>
      </c>
      <c r="P2283" s="1" t="s">
        <v>644</v>
      </c>
      <c r="Q2283" s="1" t="s">
        <v>82</v>
      </c>
      <c r="R2283" s="1" t="s">
        <v>10207</v>
      </c>
      <c r="S2283" s="1" t="str">
        <f t="shared" si="71"/>
        <v>SONCCO QUISPE, JUAN MARCELO</v>
      </c>
      <c r="T2283" s="1" t="s">
        <v>63</v>
      </c>
      <c r="U2283" s="1" t="s">
        <v>51</v>
      </c>
      <c r="V2283" s="1" t="s">
        <v>52</v>
      </c>
      <c r="W2283" s="1" t="s">
        <v>10208</v>
      </c>
      <c r="X2283" s="3">
        <v>24964</v>
      </c>
      <c r="Y2283" s="1" t="s">
        <v>10209</v>
      </c>
      <c r="Z2283" s="3">
        <v>42373</v>
      </c>
      <c r="AA2283" s="3">
        <v>42735</v>
      </c>
      <c r="AB2283" s="1" t="s">
        <v>41</v>
      </c>
      <c r="AC2283" s="1" t="s">
        <v>42</v>
      </c>
      <c r="AD2283" s="1" t="s">
        <v>43</v>
      </c>
    </row>
    <row r="2284" spans="1:30" x14ac:dyDescent="0.2">
      <c r="A2284" s="1" t="str">
        <f t="shared" si="70"/>
        <v>1161114401E5</v>
      </c>
      <c r="B2284" s="1" t="s">
        <v>451</v>
      </c>
      <c r="C2284" s="1" t="s">
        <v>29</v>
      </c>
      <c r="D2284" s="1" t="s">
        <v>30</v>
      </c>
      <c r="E2284" s="1" t="s">
        <v>400</v>
      </c>
      <c r="F2284" s="1" t="s">
        <v>10192</v>
      </c>
      <c r="G2284" s="1" t="s">
        <v>10193</v>
      </c>
      <c r="H2284" s="1" t="s">
        <v>1183</v>
      </c>
      <c r="I2284" s="1" t="s">
        <v>10194</v>
      </c>
      <c r="J2284" s="1" t="s">
        <v>10210</v>
      </c>
      <c r="K2284" s="1" t="s">
        <v>32</v>
      </c>
      <c r="L2284" s="1" t="s">
        <v>32</v>
      </c>
      <c r="M2284" s="1" t="s">
        <v>45</v>
      </c>
      <c r="N2284" s="1" t="s">
        <v>66</v>
      </c>
      <c r="O2284" s="1" t="s">
        <v>10211</v>
      </c>
      <c r="P2284" s="1" t="s">
        <v>377</v>
      </c>
      <c r="Q2284" s="1" t="s">
        <v>61</v>
      </c>
      <c r="R2284" s="1" t="s">
        <v>10212</v>
      </c>
      <c r="S2284" s="1" t="str">
        <f t="shared" si="71"/>
        <v>HUARACHI VILCA, MELQUIADES</v>
      </c>
      <c r="T2284" s="1" t="s">
        <v>69</v>
      </c>
      <c r="U2284" s="1" t="s">
        <v>51</v>
      </c>
      <c r="V2284" s="1" t="s">
        <v>70</v>
      </c>
      <c r="W2284" s="1" t="s">
        <v>10213</v>
      </c>
      <c r="X2284" s="3">
        <v>20804</v>
      </c>
      <c r="Y2284" s="1" t="s">
        <v>10214</v>
      </c>
      <c r="Z2284" s="3">
        <v>42795</v>
      </c>
      <c r="AA2284" s="3">
        <v>43100</v>
      </c>
      <c r="AB2284" s="1" t="s">
        <v>41</v>
      </c>
      <c r="AC2284" s="1" t="s">
        <v>71</v>
      </c>
      <c r="AD2284" s="1" t="s">
        <v>43</v>
      </c>
    </row>
    <row r="2285" spans="1:30" x14ac:dyDescent="0.2">
      <c r="A2285" s="1" t="str">
        <f t="shared" si="70"/>
        <v>1198113921E2</v>
      </c>
      <c r="B2285" s="1" t="s">
        <v>451</v>
      </c>
      <c r="C2285" s="1" t="s">
        <v>29</v>
      </c>
      <c r="D2285" s="1" t="s">
        <v>30</v>
      </c>
      <c r="E2285" s="1" t="s">
        <v>400</v>
      </c>
      <c r="F2285" s="1" t="s">
        <v>10192</v>
      </c>
      <c r="G2285" s="1" t="s">
        <v>10193</v>
      </c>
      <c r="H2285" s="1" t="s">
        <v>1183</v>
      </c>
      <c r="I2285" s="1" t="s">
        <v>10194</v>
      </c>
      <c r="J2285" s="1" t="s">
        <v>10215</v>
      </c>
      <c r="K2285" s="1" t="s">
        <v>32</v>
      </c>
      <c r="L2285" s="1" t="s">
        <v>32</v>
      </c>
      <c r="M2285" s="1" t="s">
        <v>45</v>
      </c>
      <c r="N2285" s="1" t="s">
        <v>46</v>
      </c>
      <c r="O2285" s="1" t="s">
        <v>4460</v>
      </c>
      <c r="P2285" s="1" t="s">
        <v>183</v>
      </c>
      <c r="Q2285" s="1" t="s">
        <v>735</v>
      </c>
      <c r="R2285" s="1" t="s">
        <v>1024</v>
      </c>
      <c r="S2285" s="1" t="str">
        <f t="shared" si="71"/>
        <v>ROJAS OVIEDO, JUAN ANDRES</v>
      </c>
      <c r="T2285" s="1" t="s">
        <v>341</v>
      </c>
      <c r="U2285" s="1" t="s">
        <v>51</v>
      </c>
      <c r="V2285" s="1" t="s">
        <v>52</v>
      </c>
      <c r="W2285" s="1" t="s">
        <v>10216</v>
      </c>
      <c r="X2285" s="3">
        <v>24397</v>
      </c>
      <c r="Y2285" s="1" t="s">
        <v>10217</v>
      </c>
      <c r="Z2285" s="3">
        <v>42065</v>
      </c>
      <c r="AA2285" s="3">
        <v>42369</v>
      </c>
      <c r="AB2285" s="1" t="s">
        <v>41</v>
      </c>
      <c r="AC2285" s="1" t="s">
        <v>42</v>
      </c>
      <c r="AD2285" s="1" t="s">
        <v>43</v>
      </c>
    </row>
    <row r="2286" spans="1:30" x14ac:dyDescent="0.2">
      <c r="A2286" s="1" t="str">
        <f t="shared" si="70"/>
        <v>921421216912</v>
      </c>
      <c r="B2286" s="1" t="s">
        <v>451</v>
      </c>
      <c r="C2286" s="1" t="s">
        <v>29</v>
      </c>
      <c r="D2286" s="1" t="s">
        <v>30</v>
      </c>
      <c r="E2286" s="1" t="s">
        <v>400</v>
      </c>
      <c r="F2286" s="1" t="s">
        <v>10192</v>
      </c>
      <c r="G2286" s="1" t="s">
        <v>10193</v>
      </c>
      <c r="H2286" s="1" t="s">
        <v>1183</v>
      </c>
      <c r="I2286" s="1" t="s">
        <v>10194</v>
      </c>
      <c r="J2286" s="1" t="s">
        <v>10218</v>
      </c>
      <c r="K2286" s="1" t="s">
        <v>32</v>
      </c>
      <c r="L2286" s="1" t="s">
        <v>32</v>
      </c>
      <c r="M2286" s="1" t="s">
        <v>45</v>
      </c>
      <c r="N2286" s="1" t="s">
        <v>46</v>
      </c>
      <c r="O2286" s="1" t="s">
        <v>128</v>
      </c>
      <c r="P2286" s="1" t="s">
        <v>273</v>
      </c>
      <c r="Q2286" s="1" t="s">
        <v>5047</v>
      </c>
      <c r="R2286" s="1" t="s">
        <v>10219</v>
      </c>
      <c r="S2286" s="1" t="str">
        <f t="shared" si="71"/>
        <v>MAYTA BONIFAZ, ISAAC ARMINGOL</v>
      </c>
      <c r="T2286" s="1" t="s">
        <v>55</v>
      </c>
      <c r="U2286" s="1" t="s">
        <v>51</v>
      </c>
      <c r="V2286" s="1" t="s">
        <v>52</v>
      </c>
      <c r="W2286" s="1" t="s">
        <v>10220</v>
      </c>
      <c r="X2286" s="3">
        <v>20209</v>
      </c>
      <c r="Y2286" s="1" t="s">
        <v>10221</v>
      </c>
      <c r="AB2286" s="1" t="s">
        <v>41</v>
      </c>
      <c r="AC2286" s="1" t="s">
        <v>42</v>
      </c>
      <c r="AD2286" s="1" t="s">
        <v>43</v>
      </c>
    </row>
    <row r="2287" spans="1:30" x14ac:dyDescent="0.2">
      <c r="A2287" s="1" t="str">
        <f t="shared" si="70"/>
        <v>921421216918</v>
      </c>
      <c r="B2287" s="1" t="s">
        <v>451</v>
      </c>
      <c r="C2287" s="1" t="s">
        <v>29</v>
      </c>
      <c r="D2287" s="1" t="s">
        <v>30</v>
      </c>
      <c r="E2287" s="1" t="s">
        <v>400</v>
      </c>
      <c r="F2287" s="1" t="s">
        <v>10192</v>
      </c>
      <c r="G2287" s="1" t="s">
        <v>10193</v>
      </c>
      <c r="H2287" s="1" t="s">
        <v>1183</v>
      </c>
      <c r="I2287" s="1" t="s">
        <v>10194</v>
      </c>
      <c r="J2287" s="1" t="s">
        <v>10222</v>
      </c>
      <c r="K2287" s="1" t="s">
        <v>32</v>
      </c>
      <c r="L2287" s="1" t="s">
        <v>32</v>
      </c>
      <c r="M2287" s="1" t="s">
        <v>45</v>
      </c>
      <c r="N2287" s="1" t="s">
        <v>46</v>
      </c>
      <c r="O2287" s="1" t="s">
        <v>128</v>
      </c>
      <c r="P2287" s="1" t="s">
        <v>402</v>
      </c>
      <c r="Q2287" s="1" t="s">
        <v>114</v>
      </c>
      <c r="R2287" s="1" t="s">
        <v>977</v>
      </c>
      <c r="S2287" s="1" t="str">
        <f t="shared" si="71"/>
        <v>RAMIREZ MAMANI, MARCO ANTONIO</v>
      </c>
      <c r="T2287" s="1" t="s">
        <v>50</v>
      </c>
      <c r="U2287" s="1" t="s">
        <v>51</v>
      </c>
      <c r="V2287" s="1" t="s">
        <v>52</v>
      </c>
      <c r="W2287" s="1" t="s">
        <v>10223</v>
      </c>
      <c r="X2287" s="3">
        <v>21711</v>
      </c>
      <c r="Y2287" s="1" t="s">
        <v>10224</v>
      </c>
      <c r="Z2287" s="3">
        <v>41715</v>
      </c>
      <c r="AA2287" s="3">
        <v>42004</v>
      </c>
      <c r="AB2287" s="1" t="s">
        <v>41</v>
      </c>
      <c r="AC2287" s="1" t="s">
        <v>42</v>
      </c>
      <c r="AD2287" s="1" t="s">
        <v>43</v>
      </c>
    </row>
    <row r="2288" spans="1:30" x14ac:dyDescent="0.2">
      <c r="A2288" s="1" t="str">
        <f t="shared" si="70"/>
        <v>921471216917</v>
      </c>
      <c r="B2288" s="1" t="s">
        <v>451</v>
      </c>
      <c r="C2288" s="1" t="s">
        <v>29</v>
      </c>
      <c r="D2288" s="1" t="s">
        <v>30</v>
      </c>
      <c r="E2288" s="1" t="s">
        <v>400</v>
      </c>
      <c r="F2288" s="1" t="s">
        <v>10192</v>
      </c>
      <c r="G2288" s="1" t="s">
        <v>10193</v>
      </c>
      <c r="H2288" s="1" t="s">
        <v>1183</v>
      </c>
      <c r="I2288" s="1" t="s">
        <v>10194</v>
      </c>
      <c r="J2288" s="1" t="s">
        <v>10225</v>
      </c>
      <c r="K2288" s="1" t="s">
        <v>32</v>
      </c>
      <c r="L2288" s="1" t="s">
        <v>32</v>
      </c>
      <c r="M2288" s="1" t="s">
        <v>45</v>
      </c>
      <c r="N2288" s="1" t="s">
        <v>66</v>
      </c>
      <c r="O2288" s="1" t="s">
        <v>10226</v>
      </c>
      <c r="P2288" s="1" t="s">
        <v>203</v>
      </c>
      <c r="Q2288" s="1" t="s">
        <v>141</v>
      </c>
      <c r="R2288" s="1" t="s">
        <v>10227</v>
      </c>
      <c r="S2288" s="1" t="str">
        <f t="shared" si="71"/>
        <v>APAZA CRUZ, FANNY RUBY</v>
      </c>
      <c r="T2288" s="1" t="s">
        <v>69</v>
      </c>
      <c r="U2288" s="1" t="s">
        <v>51</v>
      </c>
      <c r="V2288" s="1" t="s">
        <v>52</v>
      </c>
      <c r="W2288" s="1" t="s">
        <v>10228</v>
      </c>
      <c r="X2288" s="3">
        <v>32390</v>
      </c>
      <c r="Y2288" s="1" t="s">
        <v>10229</v>
      </c>
      <c r="Z2288" s="3">
        <v>42795</v>
      </c>
      <c r="AA2288" s="3">
        <v>43100</v>
      </c>
      <c r="AB2288" s="1" t="s">
        <v>41</v>
      </c>
      <c r="AC2288" s="1" t="s">
        <v>71</v>
      </c>
      <c r="AD2288" s="1" t="s">
        <v>43</v>
      </c>
    </row>
    <row r="2289" spans="1:30" x14ac:dyDescent="0.2">
      <c r="A2289" s="1" t="str">
        <f t="shared" si="70"/>
        <v>CD1E46401513</v>
      </c>
      <c r="B2289" s="1" t="s">
        <v>451</v>
      </c>
      <c r="C2289" s="1" t="s">
        <v>29</v>
      </c>
      <c r="D2289" s="1" t="s">
        <v>30</v>
      </c>
      <c r="E2289" s="1" t="s">
        <v>400</v>
      </c>
      <c r="F2289" s="1" t="s">
        <v>10192</v>
      </c>
      <c r="G2289" s="1" t="s">
        <v>10193</v>
      </c>
      <c r="H2289" s="1" t="s">
        <v>1183</v>
      </c>
      <c r="I2289" s="1" t="s">
        <v>10194</v>
      </c>
      <c r="J2289" s="1" t="s">
        <v>10230</v>
      </c>
      <c r="K2289" s="1" t="s">
        <v>32</v>
      </c>
      <c r="L2289" s="1" t="s">
        <v>32</v>
      </c>
      <c r="M2289" s="1" t="s">
        <v>45</v>
      </c>
      <c r="N2289" s="1" t="s">
        <v>66</v>
      </c>
      <c r="O2289" s="1" t="s">
        <v>2995</v>
      </c>
      <c r="P2289" s="1" t="s">
        <v>134</v>
      </c>
      <c r="Q2289" s="1" t="s">
        <v>114</v>
      </c>
      <c r="R2289" s="1" t="s">
        <v>10231</v>
      </c>
      <c r="S2289" s="1" t="str">
        <f t="shared" si="71"/>
        <v>FLORES MAMANI, AMADOR WILSON</v>
      </c>
      <c r="T2289" s="1" t="s">
        <v>69</v>
      </c>
      <c r="U2289" s="1" t="s">
        <v>5571</v>
      </c>
      <c r="V2289" s="1" t="s">
        <v>52</v>
      </c>
      <c r="W2289" s="1" t="s">
        <v>10232</v>
      </c>
      <c r="X2289" s="3">
        <v>30137</v>
      </c>
      <c r="Y2289" s="1" t="s">
        <v>10233</v>
      </c>
      <c r="Z2289" s="3">
        <v>42795</v>
      </c>
      <c r="AA2289" s="3">
        <v>43100</v>
      </c>
      <c r="AB2289" s="1" t="s">
        <v>3000</v>
      </c>
      <c r="AC2289" s="1" t="s">
        <v>71</v>
      </c>
      <c r="AD2289" s="1" t="s">
        <v>43</v>
      </c>
    </row>
    <row r="2290" spans="1:30" x14ac:dyDescent="0.2">
      <c r="A2290" s="1" t="str">
        <f t="shared" si="70"/>
        <v>921491216910</v>
      </c>
      <c r="B2290" s="1" t="s">
        <v>433</v>
      </c>
      <c r="C2290" s="1" t="s">
        <v>29</v>
      </c>
      <c r="D2290" s="1" t="s">
        <v>30</v>
      </c>
      <c r="E2290" s="1" t="s">
        <v>465</v>
      </c>
      <c r="F2290" s="1" t="s">
        <v>10234</v>
      </c>
      <c r="G2290" s="1" t="s">
        <v>10235</v>
      </c>
      <c r="H2290" s="1" t="s">
        <v>1183</v>
      </c>
      <c r="I2290" s="1" t="s">
        <v>10236</v>
      </c>
      <c r="J2290" s="1" t="s">
        <v>10237</v>
      </c>
      <c r="K2290" s="1" t="s">
        <v>32</v>
      </c>
      <c r="L2290" s="1" t="s">
        <v>32</v>
      </c>
      <c r="M2290" s="1" t="s">
        <v>45</v>
      </c>
      <c r="N2290" s="1" t="s">
        <v>66</v>
      </c>
      <c r="O2290" s="1" t="s">
        <v>128</v>
      </c>
      <c r="P2290" s="1" t="s">
        <v>114</v>
      </c>
      <c r="Q2290" s="1" t="s">
        <v>2234</v>
      </c>
      <c r="R2290" s="1" t="s">
        <v>10238</v>
      </c>
      <c r="S2290" s="1" t="str">
        <f t="shared" si="71"/>
        <v>MAMANI CALLATA, DORIS AMANDA</v>
      </c>
      <c r="T2290" s="1" t="s">
        <v>69</v>
      </c>
      <c r="U2290" s="1" t="s">
        <v>51</v>
      </c>
      <c r="V2290" s="1" t="s">
        <v>52</v>
      </c>
      <c r="W2290" s="1" t="s">
        <v>10239</v>
      </c>
      <c r="X2290" s="3">
        <v>28497</v>
      </c>
      <c r="Y2290" s="1" t="s">
        <v>10240</v>
      </c>
      <c r="Z2290" s="3">
        <v>42795</v>
      </c>
      <c r="AA2290" s="3">
        <v>43100</v>
      </c>
      <c r="AB2290" s="1" t="s">
        <v>41</v>
      </c>
      <c r="AC2290" s="1" t="s">
        <v>71</v>
      </c>
      <c r="AD2290" s="1" t="s">
        <v>43</v>
      </c>
    </row>
    <row r="2291" spans="1:30" x14ac:dyDescent="0.2">
      <c r="A2291" s="1" t="str">
        <f t="shared" si="70"/>
        <v>921491216911</v>
      </c>
      <c r="B2291" s="1" t="s">
        <v>433</v>
      </c>
      <c r="C2291" s="1" t="s">
        <v>29</v>
      </c>
      <c r="D2291" s="1" t="s">
        <v>30</v>
      </c>
      <c r="E2291" s="1" t="s">
        <v>465</v>
      </c>
      <c r="F2291" s="1" t="s">
        <v>10234</v>
      </c>
      <c r="G2291" s="1" t="s">
        <v>10235</v>
      </c>
      <c r="H2291" s="1" t="s">
        <v>1183</v>
      </c>
      <c r="I2291" s="1" t="s">
        <v>10236</v>
      </c>
      <c r="J2291" s="1" t="s">
        <v>10241</v>
      </c>
      <c r="K2291" s="1" t="s">
        <v>32</v>
      </c>
      <c r="L2291" s="1" t="s">
        <v>32</v>
      </c>
      <c r="M2291" s="1" t="s">
        <v>45</v>
      </c>
      <c r="N2291" s="1" t="s">
        <v>66</v>
      </c>
      <c r="O2291" s="1" t="s">
        <v>128</v>
      </c>
      <c r="P2291" s="1" t="s">
        <v>139</v>
      </c>
      <c r="Q2291" s="1" t="s">
        <v>203</v>
      </c>
      <c r="R2291" s="1" t="s">
        <v>10242</v>
      </c>
      <c r="S2291" s="1" t="str">
        <f t="shared" si="71"/>
        <v>MACHACA APAZA, LIANNE CADNIS</v>
      </c>
      <c r="T2291" s="1" t="s">
        <v>69</v>
      </c>
      <c r="U2291" s="1" t="s">
        <v>51</v>
      </c>
      <c r="V2291" s="1" t="s">
        <v>52</v>
      </c>
      <c r="W2291" s="1" t="s">
        <v>10243</v>
      </c>
      <c r="X2291" s="3">
        <v>30611</v>
      </c>
      <c r="Y2291" s="1" t="s">
        <v>10244</v>
      </c>
      <c r="Z2291" s="3">
        <v>42795</v>
      </c>
      <c r="AA2291" s="3">
        <v>43100</v>
      </c>
      <c r="AB2291" s="1" t="s">
        <v>41</v>
      </c>
      <c r="AC2291" s="1" t="s">
        <v>71</v>
      </c>
      <c r="AD2291" s="1" t="s">
        <v>43</v>
      </c>
    </row>
    <row r="2292" spans="1:30" x14ac:dyDescent="0.2">
      <c r="A2292" s="1" t="str">
        <f t="shared" si="70"/>
        <v>921491216913</v>
      </c>
      <c r="B2292" s="1" t="s">
        <v>433</v>
      </c>
      <c r="C2292" s="1" t="s">
        <v>29</v>
      </c>
      <c r="D2292" s="1" t="s">
        <v>30</v>
      </c>
      <c r="E2292" s="1" t="s">
        <v>465</v>
      </c>
      <c r="F2292" s="1" t="s">
        <v>10234</v>
      </c>
      <c r="G2292" s="1" t="s">
        <v>10235</v>
      </c>
      <c r="H2292" s="1" t="s">
        <v>1183</v>
      </c>
      <c r="I2292" s="1" t="s">
        <v>10236</v>
      </c>
      <c r="J2292" s="1" t="s">
        <v>10245</v>
      </c>
      <c r="K2292" s="1" t="s">
        <v>32</v>
      </c>
      <c r="L2292" s="1" t="s">
        <v>32</v>
      </c>
      <c r="M2292" s="1" t="s">
        <v>45</v>
      </c>
      <c r="N2292" s="1" t="s">
        <v>66</v>
      </c>
      <c r="O2292" s="1" t="s">
        <v>128</v>
      </c>
      <c r="P2292" s="1" t="s">
        <v>827</v>
      </c>
      <c r="Q2292" s="1" t="s">
        <v>114</v>
      </c>
      <c r="R2292" s="1" t="s">
        <v>2246</v>
      </c>
      <c r="S2292" s="1" t="str">
        <f t="shared" si="71"/>
        <v>CUAYLA MAMANI, FORTUNATO</v>
      </c>
      <c r="T2292" s="1" t="s">
        <v>69</v>
      </c>
      <c r="U2292" s="1" t="s">
        <v>51</v>
      </c>
      <c r="V2292" s="1" t="s">
        <v>52</v>
      </c>
      <c r="W2292" s="1" t="s">
        <v>10246</v>
      </c>
      <c r="X2292" s="3">
        <v>26595</v>
      </c>
      <c r="Y2292" s="1" t="s">
        <v>10247</v>
      </c>
      <c r="Z2292" s="3">
        <v>42795</v>
      </c>
      <c r="AA2292" s="3">
        <v>43100</v>
      </c>
      <c r="AB2292" s="1" t="s">
        <v>41</v>
      </c>
      <c r="AC2292" s="1" t="s">
        <v>71</v>
      </c>
      <c r="AD2292" s="1" t="s">
        <v>43</v>
      </c>
    </row>
    <row r="2293" spans="1:30" x14ac:dyDescent="0.2">
      <c r="A2293" s="1" t="str">
        <f t="shared" si="70"/>
        <v>921491216916</v>
      </c>
      <c r="B2293" s="1" t="s">
        <v>433</v>
      </c>
      <c r="C2293" s="1" t="s">
        <v>29</v>
      </c>
      <c r="D2293" s="1" t="s">
        <v>30</v>
      </c>
      <c r="E2293" s="1" t="s">
        <v>465</v>
      </c>
      <c r="F2293" s="1" t="s">
        <v>10234</v>
      </c>
      <c r="G2293" s="1" t="s">
        <v>10235</v>
      </c>
      <c r="H2293" s="1" t="s">
        <v>1183</v>
      </c>
      <c r="I2293" s="1" t="s">
        <v>10236</v>
      </c>
      <c r="J2293" s="1" t="s">
        <v>10248</v>
      </c>
      <c r="K2293" s="1" t="s">
        <v>32</v>
      </c>
      <c r="L2293" s="1" t="s">
        <v>32</v>
      </c>
      <c r="M2293" s="1" t="s">
        <v>45</v>
      </c>
      <c r="N2293" s="1" t="s">
        <v>66</v>
      </c>
      <c r="O2293" s="1" t="s">
        <v>128</v>
      </c>
      <c r="P2293" s="1" t="s">
        <v>835</v>
      </c>
      <c r="Q2293" s="1" t="s">
        <v>123</v>
      </c>
      <c r="R2293" s="1" t="s">
        <v>10249</v>
      </c>
      <c r="S2293" s="1" t="str">
        <f t="shared" si="71"/>
        <v>RIOS PACORI, RUTH VIRGINIA</v>
      </c>
      <c r="T2293" s="1" t="s">
        <v>69</v>
      </c>
      <c r="U2293" s="1" t="s">
        <v>51</v>
      </c>
      <c r="V2293" s="1" t="s">
        <v>52</v>
      </c>
      <c r="W2293" s="1" t="s">
        <v>10250</v>
      </c>
      <c r="X2293" s="3">
        <v>30400</v>
      </c>
      <c r="Y2293" s="1" t="s">
        <v>10251</v>
      </c>
      <c r="Z2293" s="3">
        <v>42795</v>
      </c>
      <c r="AA2293" s="3">
        <v>43100</v>
      </c>
      <c r="AB2293" s="1" t="s">
        <v>41</v>
      </c>
      <c r="AC2293" s="1" t="s">
        <v>71</v>
      </c>
      <c r="AD2293" s="1" t="s">
        <v>43</v>
      </c>
    </row>
    <row r="2294" spans="1:30" x14ac:dyDescent="0.2">
      <c r="A2294" s="1" t="str">
        <f t="shared" si="70"/>
        <v>921491216917</v>
      </c>
      <c r="B2294" s="1" t="s">
        <v>433</v>
      </c>
      <c r="C2294" s="1" t="s">
        <v>29</v>
      </c>
      <c r="D2294" s="1" t="s">
        <v>30</v>
      </c>
      <c r="E2294" s="1" t="s">
        <v>465</v>
      </c>
      <c r="F2294" s="1" t="s">
        <v>10234</v>
      </c>
      <c r="G2294" s="1" t="s">
        <v>10235</v>
      </c>
      <c r="H2294" s="1" t="s">
        <v>1183</v>
      </c>
      <c r="I2294" s="1" t="s">
        <v>10236</v>
      </c>
      <c r="J2294" s="1" t="s">
        <v>10252</v>
      </c>
      <c r="K2294" s="1" t="s">
        <v>32</v>
      </c>
      <c r="L2294" s="1" t="s">
        <v>32</v>
      </c>
      <c r="M2294" s="1" t="s">
        <v>45</v>
      </c>
      <c r="N2294" s="1" t="s">
        <v>66</v>
      </c>
      <c r="O2294" s="1" t="s">
        <v>128</v>
      </c>
      <c r="P2294" s="1" t="s">
        <v>381</v>
      </c>
      <c r="Q2294" s="1" t="s">
        <v>3459</v>
      </c>
      <c r="R2294" s="1" t="s">
        <v>10253</v>
      </c>
      <c r="S2294" s="1" t="str">
        <f t="shared" si="71"/>
        <v>JARA CALANCHO, ALEXANDER</v>
      </c>
      <c r="T2294" s="1" t="s">
        <v>69</v>
      </c>
      <c r="U2294" s="1" t="s">
        <v>51</v>
      </c>
      <c r="V2294" s="1" t="s">
        <v>52</v>
      </c>
      <c r="W2294" s="1" t="s">
        <v>10254</v>
      </c>
      <c r="X2294" s="3">
        <v>31623</v>
      </c>
      <c r="Y2294" s="1" t="s">
        <v>10255</v>
      </c>
      <c r="Z2294" s="3">
        <v>42795</v>
      </c>
      <c r="AA2294" s="3">
        <v>43100</v>
      </c>
      <c r="AB2294" s="1" t="s">
        <v>41</v>
      </c>
      <c r="AC2294" s="1" t="s">
        <v>71</v>
      </c>
      <c r="AD2294" s="1" t="s">
        <v>43</v>
      </c>
    </row>
    <row r="2295" spans="1:30" x14ac:dyDescent="0.2">
      <c r="A2295" s="1" t="str">
        <f t="shared" si="70"/>
        <v>921491216919</v>
      </c>
      <c r="B2295" s="1" t="s">
        <v>433</v>
      </c>
      <c r="C2295" s="1" t="s">
        <v>29</v>
      </c>
      <c r="D2295" s="1" t="s">
        <v>30</v>
      </c>
      <c r="E2295" s="1" t="s">
        <v>465</v>
      </c>
      <c r="F2295" s="1" t="s">
        <v>10234</v>
      </c>
      <c r="G2295" s="1" t="s">
        <v>10235</v>
      </c>
      <c r="H2295" s="1" t="s">
        <v>1183</v>
      </c>
      <c r="I2295" s="1" t="s">
        <v>10236</v>
      </c>
      <c r="J2295" s="1" t="s">
        <v>10256</v>
      </c>
      <c r="K2295" s="1" t="s">
        <v>32</v>
      </c>
      <c r="L2295" s="1" t="s">
        <v>32</v>
      </c>
      <c r="M2295" s="1" t="s">
        <v>45</v>
      </c>
      <c r="N2295" s="1" t="s">
        <v>66</v>
      </c>
      <c r="O2295" s="1" t="s">
        <v>128</v>
      </c>
      <c r="P2295" s="1" t="s">
        <v>10257</v>
      </c>
      <c r="Q2295" s="1" t="s">
        <v>3596</v>
      </c>
      <c r="R2295" s="1" t="s">
        <v>10258</v>
      </c>
      <c r="S2295" s="1" t="str">
        <f t="shared" si="71"/>
        <v>ESTRELLA OROCOLLO, FRAY JEANS</v>
      </c>
      <c r="T2295" s="1" t="s">
        <v>69</v>
      </c>
      <c r="U2295" s="1" t="s">
        <v>51</v>
      </c>
      <c r="V2295" s="1" t="s">
        <v>52</v>
      </c>
      <c r="W2295" s="1" t="s">
        <v>10259</v>
      </c>
      <c r="X2295" s="3">
        <v>33265</v>
      </c>
      <c r="Y2295" s="1" t="s">
        <v>10260</v>
      </c>
      <c r="Z2295" s="3">
        <v>42795</v>
      </c>
      <c r="AA2295" s="3">
        <v>43100</v>
      </c>
      <c r="AB2295" s="1" t="s">
        <v>41</v>
      </c>
      <c r="AC2295" s="1" t="s">
        <v>71</v>
      </c>
      <c r="AD2295" s="1" t="s">
        <v>43</v>
      </c>
    </row>
    <row r="2296" spans="1:30" x14ac:dyDescent="0.2">
      <c r="A2296" s="1" t="str">
        <f t="shared" si="70"/>
        <v>CD1E41003613</v>
      </c>
      <c r="B2296" s="1" t="s">
        <v>433</v>
      </c>
      <c r="C2296" s="1" t="s">
        <v>29</v>
      </c>
      <c r="D2296" s="1" t="s">
        <v>30</v>
      </c>
      <c r="E2296" s="1" t="s">
        <v>465</v>
      </c>
      <c r="F2296" s="1" t="s">
        <v>10234</v>
      </c>
      <c r="G2296" s="1" t="s">
        <v>10235</v>
      </c>
      <c r="H2296" s="1" t="s">
        <v>1183</v>
      </c>
      <c r="I2296" s="1" t="s">
        <v>10236</v>
      </c>
      <c r="J2296" s="1" t="s">
        <v>10261</v>
      </c>
      <c r="K2296" s="1" t="s">
        <v>32</v>
      </c>
      <c r="L2296" s="1" t="s">
        <v>32</v>
      </c>
      <c r="M2296" s="1" t="s">
        <v>45</v>
      </c>
      <c r="N2296" s="1" t="s">
        <v>66</v>
      </c>
      <c r="O2296" s="1" t="s">
        <v>2995</v>
      </c>
      <c r="P2296" s="1" t="s">
        <v>129</v>
      </c>
      <c r="Q2296" s="1" t="s">
        <v>74</v>
      </c>
      <c r="R2296" s="1" t="s">
        <v>10262</v>
      </c>
      <c r="S2296" s="1" t="str">
        <f t="shared" si="71"/>
        <v>QUILCA LOPEZ, LICELI</v>
      </c>
      <c r="T2296" s="1" t="s">
        <v>69</v>
      </c>
      <c r="U2296" s="1" t="s">
        <v>948</v>
      </c>
      <c r="V2296" s="1" t="s">
        <v>52</v>
      </c>
      <c r="W2296" s="1" t="s">
        <v>10263</v>
      </c>
      <c r="X2296" s="3">
        <v>31557</v>
      </c>
      <c r="Y2296" s="1" t="s">
        <v>10264</v>
      </c>
      <c r="Z2296" s="3">
        <v>42795</v>
      </c>
      <c r="AA2296" s="3">
        <v>43100</v>
      </c>
      <c r="AB2296" s="1" t="s">
        <v>3000</v>
      </c>
      <c r="AC2296" s="1" t="s">
        <v>71</v>
      </c>
      <c r="AD2296" s="1" t="s">
        <v>43</v>
      </c>
    </row>
    <row r="2297" spans="1:30" x14ac:dyDescent="0.2">
      <c r="A2297" s="1" t="str">
        <f t="shared" si="70"/>
        <v>CD1E43003613</v>
      </c>
      <c r="B2297" s="1" t="s">
        <v>433</v>
      </c>
      <c r="C2297" s="1" t="s">
        <v>29</v>
      </c>
      <c r="D2297" s="1" t="s">
        <v>30</v>
      </c>
      <c r="E2297" s="1" t="s">
        <v>465</v>
      </c>
      <c r="F2297" s="1" t="s">
        <v>10234</v>
      </c>
      <c r="G2297" s="1" t="s">
        <v>10235</v>
      </c>
      <c r="H2297" s="1" t="s">
        <v>1183</v>
      </c>
      <c r="I2297" s="1" t="s">
        <v>10236</v>
      </c>
      <c r="J2297" s="1" t="s">
        <v>10265</v>
      </c>
      <c r="K2297" s="1" t="s">
        <v>32</v>
      </c>
      <c r="L2297" s="1" t="s">
        <v>32</v>
      </c>
      <c r="M2297" s="1" t="s">
        <v>45</v>
      </c>
      <c r="N2297" s="1" t="s">
        <v>66</v>
      </c>
      <c r="O2297" s="1" t="s">
        <v>2995</v>
      </c>
      <c r="P2297" s="1" t="s">
        <v>342</v>
      </c>
      <c r="Q2297" s="1" t="s">
        <v>6559</v>
      </c>
      <c r="R2297" s="1" t="s">
        <v>10266</v>
      </c>
      <c r="S2297" s="1" t="str">
        <f t="shared" si="71"/>
        <v>CALISAYA COLORADO, FREDY EFRAIN</v>
      </c>
      <c r="T2297" s="1" t="s">
        <v>69</v>
      </c>
      <c r="U2297" s="1" t="s">
        <v>821</v>
      </c>
      <c r="V2297" s="1" t="s">
        <v>52</v>
      </c>
      <c r="W2297" s="1" t="s">
        <v>10267</v>
      </c>
      <c r="X2297" s="3">
        <v>23966</v>
      </c>
      <c r="Y2297" s="1" t="s">
        <v>10268</v>
      </c>
      <c r="Z2297" s="3">
        <v>42795</v>
      </c>
      <c r="AA2297" s="3">
        <v>43100</v>
      </c>
      <c r="AB2297" s="1" t="s">
        <v>3000</v>
      </c>
      <c r="AC2297" s="1" t="s">
        <v>71</v>
      </c>
      <c r="AD2297" s="1" t="s">
        <v>43</v>
      </c>
    </row>
    <row r="2298" spans="1:30" x14ac:dyDescent="0.2">
      <c r="A2298" s="1" t="str">
        <f t="shared" si="70"/>
        <v>CD1E44003613</v>
      </c>
      <c r="B2298" s="1" t="s">
        <v>433</v>
      </c>
      <c r="C2298" s="1" t="s">
        <v>29</v>
      </c>
      <c r="D2298" s="1" t="s">
        <v>30</v>
      </c>
      <c r="E2298" s="1" t="s">
        <v>465</v>
      </c>
      <c r="F2298" s="1" t="s">
        <v>10234</v>
      </c>
      <c r="G2298" s="1" t="s">
        <v>10235</v>
      </c>
      <c r="H2298" s="1" t="s">
        <v>1183</v>
      </c>
      <c r="I2298" s="1" t="s">
        <v>10236</v>
      </c>
      <c r="J2298" s="1" t="s">
        <v>10269</v>
      </c>
      <c r="K2298" s="1" t="s">
        <v>32</v>
      </c>
      <c r="L2298" s="1" t="s">
        <v>32</v>
      </c>
      <c r="M2298" s="1" t="s">
        <v>45</v>
      </c>
      <c r="N2298" s="1" t="s">
        <v>66</v>
      </c>
      <c r="O2298" s="1" t="s">
        <v>2995</v>
      </c>
      <c r="P2298" s="1" t="s">
        <v>762</v>
      </c>
      <c r="Q2298" s="1" t="s">
        <v>82</v>
      </c>
      <c r="R2298" s="1" t="s">
        <v>10270</v>
      </c>
      <c r="S2298" s="1" t="str">
        <f t="shared" si="71"/>
        <v>OTAZU QUISPE, JHON ADHERSON</v>
      </c>
      <c r="T2298" s="1" t="s">
        <v>69</v>
      </c>
      <c r="U2298" s="1" t="s">
        <v>948</v>
      </c>
      <c r="V2298" s="1" t="s">
        <v>52</v>
      </c>
      <c r="W2298" s="1" t="s">
        <v>10271</v>
      </c>
      <c r="X2298" s="3">
        <v>34993</v>
      </c>
      <c r="Y2298" s="1" t="s">
        <v>10272</v>
      </c>
      <c r="Z2298" s="3">
        <v>42795</v>
      </c>
      <c r="AA2298" s="3">
        <v>43100</v>
      </c>
      <c r="AB2298" s="1" t="s">
        <v>3000</v>
      </c>
      <c r="AC2298" s="1" t="s">
        <v>71</v>
      </c>
      <c r="AD2298" s="1" t="s">
        <v>43</v>
      </c>
    </row>
    <row r="2299" spans="1:30" x14ac:dyDescent="0.2">
      <c r="A2299" s="1" t="str">
        <f t="shared" si="70"/>
        <v>CD1E45003613</v>
      </c>
      <c r="B2299" s="1" t="s">
        <v>433</v>
      </c>
      <c r="C2299" s="1" t="s">
        <v>29</v>
      </c>
      <c r="D2299" s="1" t="s">
        <v>30</v>
      </c>
      <c r="E2299" s="1" t="s">
        <v>465</v>
      </c>
      <c r="F2299" s="1" t="s">
        <v>10234</v>
      </c>
      <c r="G2299" s="1" t="s">
        <v>10235</v>
      </c>
      <c r="H2299" s="1" t="s">
        <v>1183</v>
      </c>
      <c r="I2299" s="1" t="s">
        <v>10236</v>
      </c>
      <c r="J2299" s="1" t="s">
        <v>10273</v>
      </c>
      <c r="K2299" s="1" t="s">
        <v>32</v>
      </c>
      <c r="L2299" s="1" t="s">
        <v>32</v>
      </c>
      <c r="M2299" s="1" t="s">
        <v>45</v>
      </c>
      <c r="N2299" s="1" t="s">
        <v>66</v>
      </c>
      <c r="O2299" s="1" t="s">
        <v>2995</v>
      </c>
      <c r="P2299" s="1" t="s">
        <v>342</v>
      </c>
      <c r="Q2299" s="1" t="s">
        <v>408</v>
      </c>
      <c r="R2299" s="1" t="s">
        <v>10274</v>
      </c>
      <c r="S2299" s="1" t="str">
        <f t="shared" si="71"/>
        <v>CALISAYA CHUQUIMIA, CELIA MARISOL</v>
      </c>
      <c r="T2299" s="1" t="s">
        <v>69</v>
      </c>
      <c r="U2299" s="1" t="s">
        <v>948</v>
      </c>
      <c r="V2299" s="1" t="s">
        <v>52</v>
      </c>
      <c r="W2299" s="1" t="s">
        <v>10275</v>
      </c>
      <c r="X2299" s="3">
        <v>23490</v>
      </c>
      <c r="Y2299" s="1" t="s">
        <v>10276</v>
      </c>
      <c r="Z2299" s="3">
        <v>42795</v>
      </c>
      <c r="AA2299" s="3">
        <v>43100</v>
      </c>
      <c r="AB2299" s="1" t="s">
        <v>3000</v>
      </c>
      <c r="AC2299" s="1" t="s">
        <v>71</v>
      </c>
      <c r="AD2299" s="1" t="s">
        <v>43</v>
      </c>
    </row>
    <row r="2300" spans="1:30" x14ac:dyDescent="0.2">
      <c r="A2300" s="1" t="str">
        <f t="shared" si="70"/>
        <v>CD1E46003613</v>
      </c>
      <c r="B2300" s="1" t="s">
        <v>433</v>
      </c>
      <c r="C2300" s="1" t="s">
        <v>29</v>
      </c>
      <c r="D2300" s="1" t="s">
        <v>30</v>
      </c>
      <c r="E2300" s="1" t="s">
        <v>465</v>
      </c>
      <c r="F2300" s="1" t="s">
        <v>10234</v>
      </c>
      <c r="G2300" s="1" t="s">
        <v>10235</v>
      </c>
      <c r="H2300" s="1" t="s">
        <v>1183</v>
      </c>
      <c r="I2300" s="1" t="s">
        <v>10236</v>
      </c>
      <c r="J2300" s="1" t="s">
        <v>10277</v>
      </c>
      <c r="K2300" s="1" t="s">
        <v>32</v>
      </c>
      <c r="L2300" s="1" t="s">
        <v>32</v>
      </c>
      <c r="M2300" s="1" t="s">
        <v>45</v>
      </c>
      <c r="N2300" s="1" t="s">
        <v>66</v>
      </c>
      <c r="O2300" s="1" t="s">
        <v>2995</v>
      </c>
      <c r="P2300" s="1" t="s">
        <v>146</v>
      </c>
      <c r="Q2300" s="1" t="s">
        <v>549</v>
      </c>
      <c r="R2300" s="1" t="s">
        <v>86</v>
      </c>
      <c r="S2300" s="1" t="str">
        <f t="shared" si="71"/>
        <v>GONZALES CORDOVA, MARLENY</v>
      </c>
      <c r="T2300" s="1" t="s">
        <v>69</v>
      </c>
      <c r="U2300" s="1" t="s">
        <v>948</v>
      </c>
      <c r="V2300" s="1" t="s">
        <v>52</v>
      </c>
      <c r="W2300" s="1" t="s">
        <v>10278</v>
      </c>
      <c r="X2300" s="3">
        <v>27178</v>
      </c>
      <c r="Y2300" s="1" t="s">
        <v>10279</v>
      </c>
      <c r="Z2300" s="3">
        <v>42871</v>
      </c>
      <c r="AA2300" s="3">
        <v>43100</v>
      </c>
      <c r="AB2300" s="1" t="s">
        <v>3000</v>
      </c>
      <c r="AC2300" s="1" t="s">
        <v>71</v>
      </c>
      <c r="AD2300" s="1" t="s">
        <v>43</v>
      </c>
    </row>
    <row r="2301" spans="1:30" x14ac:dyDescent="0.2">
      <c r="A2301" s="1" t="str">
        <f t="shared" si="70"/>
        <v>1169212611E4</v>
      </c>
      <c r="B2301" s="1" t="s">
        <v>433</v>
      </c>
      <c r="C2301" s="1" t="s">
        <v>29</v>
      </c>
      <c r="D2301" s="1" t="s">
        <v>30</v>
      </c>
      <c r="E2301" s="1" t="s">
        <v>465</v>
      </c>
      <c r="F2301" s="1" t="s">
        <v>10234</v>
      </c>
      <c r="G2301" s="1" t="s">
        <v>10235</v>
      </c>
      <c r="H2301" s="1" t="s">
        <v>1183</v>
      </c>
      <c r="I2301" s="1" t="s">
        <v>10236</v>
      </c>
      <c r="J2301" s="1" t="s">
        <v>10280</v>
      </c>
      <c r="K2301" s="1" t="s">
        <v>97</v>
      </c>
      <c r="L2301" s="1" t="s">
        <v>98</v>
      </c>
      <c r="M2301" s="1" t="s">
        <v>396</v>
      </c>
      <c r="N2301" s="1" t="s">
        <v>66</v>
      </c>
      <c r="O2301" s="1" t="s">
        <v>10281</v>
      </c>
      <c r="P2301" s="1" t="s">
        <v>121</v>
      </c>
      <c r="Q2301" s="1" t="s">
        <v>579</v>
      </c>
      <c r="R2301" s="1" t="s">
        <v>10282</v>
      </c>
      <c r="S2301" s="1" t="str">
        <f t="shared" si="71"/>
        <v>PAREDES COLCA, ELI</v>
      </c>
      <c r="T2301" s="1" t="s">
        <v>109</v>
      </c>
      <c r="U2301" s="1" t="s">
        <v>39</v>
      </c>
      <c r="V2301" s="1" t="s">
        <v>52</v>
      </c>
      <c r="W2301" s="1" t="s">
        <v>10283</v>
      </c>
      <c r="X2301" s="3">
        <v>26307</v>
      </c>
      <c r="Y2301" s="1" t="s">
        <v>10284</v>
      </c>
      <c r="Z2301" s="3">
        <v>42804</v>
      </c>
      <c r="AA2301" s="3">
        <v>43100</v>
      </c>
      <c r="AB2301" s="1" t="s">
        <v>41</v>
      </c>
      <c r="AC2301" s="1" t="s">
        <v>102</v>
      </c>
      <c r="AD2301" s="1" t="s">
        <v>43</v>
      </c>
    </row>
    <row r="2302" spans="1:30" x14ac:dyDescent="0.2">
      <c r="A2302" s="1" t="str">
        <f t="shared" si="70"/>
        <v>21C000113855</v>
      </c>
      <c r="B2302" s="1" t="s">
        <v>433</v>
      </c>
      <c r="C2302" s="1" t="s">
        <v>29</v>
      </c>
      <c r="D2302" s="1" t="s">
        <v>30</v>
      </c>
      <c r="E2302" s="1" t="s">
        <v>465</v>
      </c>
      <c r="F2302" s="1" t="s">
        <v>10234</v>
      </c>
      <c r="G2302" s="1" t="s">
        <v>10235</v>
      </c>
      <c r="H2302" s="1" t="s">
        <v>1183</v>
      </c>
      <c r="I2302" s="1" t="s">
        <v>10236</v>
      </c>
      <c r="J2302" s="1" t="s">
        <v>10285</v>
      </c>
      <c r="K2302" s="1" t="s">
        <v>846</v>
      </c>
      <c r="L2302" s="1" t="s">
        <v>10286</v>
      </c>
      <c r="M2302" s="1" t="s">
        <v>10287</v>
      </c>
      <c r="N2302" s="1" t="s">
        <v>66</v>
      </c>
      <c r="O2302" s="1" t="s">
        <v>847</v>
      </c>
      <c r="P2302" s="1" t="s">
        <v>1054</v>
      </c>
      <c r="Q2302" s="1" t="s">
        <v>73</v>
      </c>
      <c r="R2302" s="1" t="s">
        <v>1021</v>
      </c>
      <c r="S2302" s="1" t="str">
        <f t="shared" si="71"/>
        <v>SALAMANCA CHOQUE, ADRIAN</v>
      </c>
      <c r="T2302" s="1" t="s">
        <v>849</v>
      </c>
      <c r="U2302" s="1" t="s">
        <v>850</v>
      </c>
      <c r="V2302" s="1" t="s">
        <v>52</v>
      </c>
      <c r="W2302" s="1" t="s">
        <v>276</v>
      </c>
      <c r="X2302" s="3">
        <v>27154</v>
      </c>
      <c r="Y2302" s="1" t="s">
        <v>10288</v>
      </c>
      <c r="Z2302" s="3">
        <v>42795</v>
      </c>
      <c r="AA2302" s="3">
        <v>42886</v>
      </c>
      <c r="AB2302" s="1" t="s">
        <v>852</v>
      </c>
      <c r="AC2302" s="1" t="s">
        <v>853</v>
      </c>
      <c r="AD2302" s="1" t="s">
        <v>43</v>
      </c>
    </row>
    <row r="2303" spans="1:30" x14ac:dyDescent="0.2">
      <c r="A2303" s="1" t="str">
        <f t="shared" si="70"/>
        <v>21C000113856</v>
      </c>
      <c r="B2303" s="1" t="s">
        <v>433</v>
      </c>
      <c r="C2303" s="1" t="s">
        <v>29</v>
      </c>
      <c r="D2303" s="1" t="s">
        <v>30</v>
      </c>
      <c r="E2303" s="1" t="s">
        <v>465</v>
      </c>
      <c r="F2303" s="1" t="s">
        <v>10234</v>
      </c>
      <c r="G2303" s="1" t="s">
        <v>10235</v>
      </c>
      <c r="H2303" s="1" t="s">
        <v>1183</v>
      </c>
      <c r="I2303" s="1" t="s">
        <v>10236</v>
      </c>
      <c r="J2303" s="1" t="s">
        <v>10289</v>
      </c>
      <c r="K2303" s="1" t="s">
        <v>846</v>
      </c>
      <c r="L2303" s="1" t="s">
        <v>10286</v>
      </c>
      <c r="M2303" s="1" t="s">
        <v>10290</v>
      </c>
      <c r="N2303" s="1" t="s">
        <v>66</v>
      </c>
      <c r="O2303" s="1" t="s">
        <v>847</v>
      </c>
      <c r="P2303" s="1" t="s">
        <v>457</v>
      </c>
      <c r="Q2303" s="1" t="s">
        <v>61</v>
      </c>
      <c r="R2303" s="1" t="s">
        <v>1116</v>
      </c>
      <c r="S2303" s="1" t="str">
        <f t="shared" si="71"/>
        <v>NAYRA VILCA, FELICITAS</v>
      </c>
      <c r="T2303" s="1" t="s">
        <v>849</v>
      </c>
      <c r="U2303" s="1" t="s">
        <v>850</v>
      </c>
      <c r="V2303" s="1" t="s">
        <v>52</v>
      </c>
      <c r="W2303" s="1" t="s">
        <v>276</v>
      </c>
      <c r="X2303" s="3">
        <v>30748</v>
      </c>
      <c r="Y2303" s="1" t="s">
        <v>10291</v>
      </c>
      <c r="Z2303" s="3">
        <v>42795</v>
      </c>
      <c r="AA2303" s="3">
        <v>42886</v>
      </c>
      <c r="AB2303" s="1" t="s">
        <v>852</v>
      </c>
      <c r="AC2303" s="1" t="s">
        <v>853</v>
      </c>
      <c r="AD2303" s="1" t="s">
        <v>43</v>
      </c>
    </row>
    <row r="2304" spans="1:30" x14ac:dyDescent="0.2">
      <c r="A2304" s="1" t="str">
        <f t="shared" si="70"/>
        <v>21C000113857</v>
      </c>
      <c r="B2304" s="1" t="s">
        <v>433</v>
      </c>
      <c r="C2304" s="1" t="s">
        <v>29</v>
      </c>
      <c r="D2304" s="1" t="s">
        <v>30</v>
      </c>
      <c r="E2304" s="1" t="s">
        <v>465</v>
      </c>
      <c r="F2304" s="1" t="s">
        <v>10234</v>
      </c>
      <c r="G2304" s="1" t="s">
        <v>10235</v>
      </c>
      <c r="H2304" s="1" t="s">
        <v>1183</v>
      </c>
      <c r="I2304" s="1" t="s">
        <v>10236</v>
      </c>
      <c r="J2304" s="1" t="s">
        <v>10292</v>
      </c>
      <c r="K2304" s="1" t="s">
        <v>846</v>
      </c>
      <c r="L2304" s="1" t="s">
        <v>10286</v>
      </c>
      <c r="M2304" s="1" t="s">
        <v>10293</v>
      </c>
      <c r="N2304" s="1" t="s">
        <v>66</v>
      </c>
      <c r="O2304" s="1" t="s">
        <v>847</v>
      </c>
      <c r="P2304" s="1" t="s">
        <v>466</v>
      </c>
      <c r="Q2304" s="1" t="s">
        <v>10294</v>
      </c>
      <c r="R2304" s="1" t="s">
        <v>981</v>
      </c>
      <c r="S2304" s="1" t="str">
        <f t="shared" si="71"/>
        <v>CUTIMBO CARAZAS, VICTOR RAUL</v>
      </c>
      <c r="T2304" s="1" t="s">
        <v>849</v>
      </c>
      <c r="U2304" s="1" t="s">
        <v>850</v>
      </c>
      <c r="V2304" s="1" t="s">
        <v>52</v>
      </c>
      <c r="W2304" s="1" t="s">
        <v>276</v>
      </c>
      <c r="X2304" s="3">
        <v>28064</v>
      </c>
      <c r="Y2304" s="1" t="s">
        <v>10295</v>
      </c>
      <c r="Z2304" s="3">
        <v>42795</v>
      </c>
      <c r="AA2304" s="3">
        <v>42886</v>
      </c>
      <c r="AB2304" s="1" t="s">
        <v>852</v>
      </c>
      <c r="AC2304" s="1" t="s">
        <v>853</v>
      </c>
      <c r="AD2304" s="1" t="s">
        <v>43</v>
      </c>
    </row>
    <row r="2305" spans="1:30" x14ac:dyDescent="0.2">
      <c r="A2305" s="1" t="str">
        <f t="shared" si="70"/>
        <v>21EV01634195</v>
      </c>
      <c r="B2305" s="1" t="s">
        <v>440</v>
      </c>
      <c r="C2305" s="1" t="s">
        <v>367</v>
      </c>
      <c r="D2305" s="1" t="s">
        <v>30</v>
      </c>
      <c r="E2305" s="1" t="s">
        <v>401</v>
      </c>
      <c r="F2305" s="1" t="s">
        <v>10296</v>
      </c>
      <c r="G2305" s="1" t="s">
        <v>10297</v>
      </c>
      <c r="H2305" s="1" t="s">
        <v>1183</v>
      </c>
      <c r="I2305" s="1" t="s">
        <v>10298</v>
      </c>
      <c r="J2305" s="1" t="s">
        <v>10299</v>
      </c>
      <c r="K2305" s="1" t="s">
        <v>32</v>
      </c>
      <c r="L2305" s="1" t="s">
        <v>33</v>
      </c>
      <c r="M2305" s="1" t="s">
        <v>34</v>
      </c>
      <c r="N2305" s="1" t="s">
        <v>35</v>
      </c>
      <c r="O2305" s="1" t="s">
        <v>298</v>
      </c>
      <c r="P2305" s="1" t="s">
        <v>417</v>
      </c>
      <c r="Q2305" s="1" t="s">
        <v>82</v>
      </c>
      <c r="R2305" s="1" t="s">
        <v>652</v>
      </c>
      <c r="S2305" s="1" t="str">
        <f t="shared" si="71"/>
        <v>BARRIENTOS QUISPE, WILFREDO</v>
      </c>
      <c r="T2305" s="1" t="s">
        <v>38</v>
      </c>
      <c r="U2305" s="1" t="s">
        <v>39</v>
      </c>
      <c r="V2305" s="1" t="s">
        <v>171</v>
      </c>
      <c r="W2305" s="1" t="s">
        <v>10300</v>
      </c>
      <c r="X2305" s="3">
        <v>27100</v>
      </c>
      <c r="Y2305" s="1" t="s">
        <v>10301</v>
      </c>
      <c r="Z2305" s="3">
        <v>42779</v>
      </c>
      <c r="AA2305" s="3">
        <v>44239</v>
      </c>
      <c r="AB2305" s="1" t="s">
        <v>127</v>
      </c>
      <c r="AC2305" s="1" t="s">
        <v>42</v>
      </c>
      <c r="AD2305" s="1" t="s">
        <v>43</v>
      </c>
    </row>
    <row r="2306" spans="1:30" x14ac:dyDescent="0.2">
      <c r="A2306" s="1" t="str">
        <f t="shared" si="70"/>
        <v>1101118421E8</v>
      </c>
      <c r="B2306" s="1" t="s">
        <v>440</v>
      </c>
      <c r="C2306" s="1" t="s">
        <v>367</v>
      </c>
      <c r="D2306" s="1" t="s">
        <v>30</v>
      </c>
      <c r="E2306" s="1" t="s">
        <v>401</v>
      </c>
      <c r="F2306" s="1" t="s">
        <v>10296</v>
      </c>
      <c r="G2306" s="1" t="s">
        <v>10297</v>
      </c>
      <c r="H2306" s="1" t="s">
        <v>1183</v>
      </c>
      <c r="I2306" s="1" t="s">
        <v>10298</v>
      </c>
      <c r="J2306" s="1" t="s">
        <v>10302</v>
      </c>
      <c r="K2306" s="1" t="s">
        <v>32</v>
      </c>
      <c r="L2306" s="1" t="s">
        <v>32</v>
      </c>
      <c r="M2306" s="1" t="s">
        <v>45</v>
      </c>
      <c r="N2306" s="1" t="s">
        <v>66</v>
      </c>
      <c r="O2306" s="1" t="s">
        <v>10303</v>
      </c>
      <c r="P2306" s="1" t="s">
        <v>721</v>
      </c>
      <c r="Q2306" s="1" t="s">
        <v>114</v>
      </c>
      <c r="R2306" s="1" t="s">
        <v>670</v>
      </c>
      <c r="S2306" s="1" t="str">
        <f t="shared" si="71"/>
        <v>OHA MAMANI, LUZ MERY</v>
      </c>
      <c r="T2306" s="1" t="s">
        <v>69</v>
      </c>
      <c r="U2306" s="1" t="s">
        <v>51</v>
      </c>
      <c r="V2306" s="1" t="s">
        <v>52</v>
      </c>
      <c r="W2306" s="1" t="s">
        <v>10304</v>
      </c>
      <c r="X2306" s="3">
        <v>31714</v>
      </c>
      <c r="Y2306" s="1" t="s">
        <v>10305</v>
      </c>
      <c r="Z2306" s="3">
        <v>42830</v>
      </c>
      <c r="AA2306" s="3">
        <v>43100</v>
      </c>
      <c r="AB2306" s="1" t="s">
        <v>41</v>
      </c>
      <c r="AC2306" s="1" t="s">
        <v>71</v>
      </c>
      <c r="AD2306" s="1" t="s">
        <v>43</v>
      </c>
    </row>
    <row r="2307" spans="1:30" x14ac:dyDescent="0.2">
      <c r="A2307" s="1" t="str">
        <f t="shared" si="70"/>
        <v>1119114512E5</v>
      </c>
      <c r="B2307" s="1" t="s">
        <v>440</v>
      </c>
      <c r="C2307" s="1" t="s">
        <v>367</v>
      </c>
      <c r="D2307" s="1" t="s">
        <v>30</v>
      </c>
      <c r="E2307" s="1" t="s">
        <v>401</v>
      </c>
      <c r="F2307" s="1" t="s">
        <v>10296</v>
      </c>
      <c r="G2307" s="1" t="s">
        <v>10297</v>
      </c>
      <c r="H2307" s="1" t="s">
        <v>1183</v>
      </c>
      <c r="I2307" s="1" t="s">
        <v>10298</v>
      </c>
      <c r="J2307" s="1" t="s">
        <v>10306</v>
      </c>
      <c r="K2307" s="1" t="s">
        <v>32</v>
      </c>
      <c r="L2307" s="1" t="s">
        <v>32</v>
      </c>
      <c r="M2307" s="1" t="s">
        <v>45</v>
      </c>
      <c r="N2307" s="1" t="s">
        <v>46</v>
      </c>
      <c r="O2307" s="1" t="s">
        <v>5175</v>
      </c>
      <c r="P2307" s="1" t="s">
        <v>675</v>
      </c>
      <c r="Q2307" s="1" t="s">
        <v>490</v>
      </c>
      <c r="R2307" s="1" t="s">
        <v>1104</v>
      </c>
      <c r="S2307" s="1" t="str">
        <f t="shared" si="71"/>
        <v>CHARCA CHURAYRA, GREGORIO</v>
      </c>
      <c r="T2307" s="1" t="s">
        <v>69</v>
      </c>
      <c r="U2307" s="1" t="s">
        <v>51</v>
      </c>
      <c r="V2307" s="1" t="s">
        <v>52</v>
      </c>
      <c r="W2307" s="1" t="s">
        <v>10307</v>
      </c>
      <c r="X2307" s="3">
        <v>23468</v>
      </c>
      <c r="Y2307" s="1" t="s">
        <v>10308</v>
      </c>
      <c r="Z2307" s="3">
        <v>42373</v>
      </c>
      <c r="AA2307" s="3">
        <v>42735</v>
      </c>
      <c r="AB2307" s="1" t="s">
        <v>41</v>
      </c>
      <c r="AC2307" s="1" t="s">
        <v>42</v>
      </c>
      <c r="AD2307" s="1" t="s">
        <v>43</v>
      </c>
    </row>
    <row r="2308" spans="1:30" x14ac:dyDescent="0.2">
      <c r="A2308" s="1" t="str">
        <f t="shared" ref="A2308:A2371" si="72">J2308</f>
        <v>1144813711E4</v>
      </c>
      <c r="B2308" s="1" t="s">
        <v>440</v>
      </c>
      <c r="C2308" s="1" t="s">
        <v>367</v>
      </c>
      <c r="D2308" s="1" t="s">
        <v>30</v>
      </c>
      <c r="E2308" s="1" t="s">
        <v>401</v>
      </c>
      <c r="F2308" s="1" t="s">
        <v>10296</v>
      </c>
      <c r="G2308" s="1" t="s">
        <v>10297</v>
      </c>
      <c r="H2308" s="1" t="s">
        <v>1183</v>
      </c>
      <c r="I2308" s="1" t="s">
        <v>10298</v>
      </c>
      <c r="J2308" s="1" t="s">
        <v>10309</v>
      </c>
      <c r="K2308" s="1" t="s">
        <v>32</v>
      </c>
      <c r="L2308" s="1" t="s">
        <v>32</v>
      </c>
      <c r="M2308" s="1" t="s">
        <v>45</v>
      </c>
      <c r="N2308" s="1" t="s">
        <v>66</v>
      </c>
      <c r="O2308" s="1" t="s">
        <v>10310</v>
      </c>
      <c r="P2308" s="1" t="s">
        <v>10311</v>
      </c>
      <c r="Q2308" s="1" t="s">
        <v>248</v>
      </c>
      <c r="R2308" s="1" t="s">
        <v>10312</v>
      </c>
      <c r="S2308" s="1" t="str">
        <f t="shared" ref="S2308:S2371" si="73">CONCATENATE(P2308," ",Q2308,", ",R2308)</f>
        <v>MULLUNI TICONA, YUDY</v>
      </c>
      <c r="T2308" s="1" t="s">
        <v>69</v>
      </c>
      <c r="U2308" s="1" t="s">
        <v>51</v>
      </c>
      <c r="V2308" s="1" t="s">
        <v>52</v>
      </c>
      <c r="W2308" s="1" t="s">
        <v>10313</v>
      </c>
      <c r="X2308" s="3">
        <v>29358</v>
      </c>
      <c r="Y2308" s="1" t="s">
        <v>10314</v>
      </c>
      <c r="Z2308" s="3">
        <v>42991</v>
      </c>
      <c r="AA2308" s="3">
        <v>43100</v>
      </c>
      <c r="AB2308" s="1" t="s">
        <v>41</v>
      </c>
      <c r="AC2308" s="1" t="s">
        <v>71</v>
      </c>
      <c r="AD2308" s="1" t="s">
        <v>43</v>
      </c>
    </row>
    <row r="2309" spans="1:30" x14ac:dyDescent="0.2">
      <c r="A2309" s="1" t="str">
        <f t="shared" si="72"/>
        <v>1172213911E2</v>
      </c>
      <c r="B2309" s="1" t="s">
        <v>440</v>
      </c>
      <c r="C2309" s="1" t="s">
        <v>367</v>
      </c>
      <c r="D2309" s="1" t="s">
        <v>30</v>
      </c>
      <c r="E2309" s="1" t="s">
        <v>401</v>
      </c>
      <c r="F2309" s="1" t="s">
        <v>10296</v>
      </c>
      <c r="G2309" s="1" t="s">
        <v>10297</v>
      </c>
      <c r="H2309" s="1" t="s">
        <v>1183</v>
      </c>
      <c r="I2309" s="1" t="s">
        <v>10298</v>
      </c>
      <c r="J2309" s="1" t="s">
        <v>10315</v>
      </c>
      <c r="K2309" s="1" t="s">
        <v>32</v>
      </c>
      <c r="L2309" s="1" t="s">
        <v>32</v>
      </c>
      <c r="M2309" s="1" t="s">
        <v>45</v>
      </c>
      <c r="N2309" s="1" t="s">
        <v>46</v>
      </c>
      <c r="O2309" s="1" t="s">
        <v>10316</v>
      </c>
      <c r="P2309" s="1" t="s">
        <v>413</v>
      </c>
      <c r="Q2309" s="1" t="s">
        <v>331</v>
      </c>
      <c r="R2309" s="1" t="s">
        <v>319</v>
      </c>
      <c r="S2309" s="1" t="str">
        <f t="shared" si="73"/>
        <v>ARACA LLANOS, CELIA</v>
      </c>
      <c r="T2309" s="1" t="s">
        <v>69</v>
      </c>
      <c r="U2309" s="1" t="s">
        <v>51</v>
      </c>
      <c r="V2309" s="1" t="s">
        <v>52</v>
      </c>
      <c r="W2309" s="1" t="s">
        <v>10317</v>
      </c>
      <c r="X2309" s="3">
        <v>24956</v>
      </c>
      <c r="Y2309" s="1" t="s">
        <v>10318</v>
      </c>
      <c r="AB2309" s="1" t="s">
        <v>41</v>
      </c>
      <c r="AC2309" s="1" t="s">
        <v>42</v>
      </c>
      <c r="AD2309" s="1" t="s">
        <v>43</v>
      </c>
    </row>
    <row r="2310" spans="1:30" x14ac:dyDescent="0.2">
      <c r="A2310" s="1" t="str">
        <f t="shared" si="72"/>
        <v>1189114312E7</v>
      </c>
      <c r="B2310" s="1" t="s">
        <v>440</v>
      </c>
      <c r="C2310" s="1" t="s">
        <v>367</v>
      </c>
      <c r="D2310" s="1" t="s">
        <v>30</v>
      </c>
      <c r="E2310" s="1" t="s">
        <v>401</v>
      </c>
      <c r="F2310" s="1" t="s">
        <v>10296</v>
      </c>
      <c r="G2310" s="1" t="s">
        <v>10297</v>
      </c>
      <c r="H2310" s="1" t="s">
        <v>1183</v>
      </c>
      <c r="I2310" s="1" t="s">
        <v>10298</v>
      </c>
      <c r="J2310" s="1" t="s">
        <v>10319</v>
      </c>
      <c r="K2310" s="1" t="s">
        <v>32</v>
      </c>
      <c r="L2310" s="1" t="s">
        <v>32</v>
      </c>
      <c r="M2310" s="1" t="s">
        <v>45</v>
      </c>
      <c r="N2310" s="1" t="s">
        <v>46</v>
      </c>
      <c r="O2310" s="1" t="s">
        <v>5175</v>
      </c>
      <c r="P2310" s="1" t="s">
        <v>285</v>
      </c>
      <c r="Q2310" s="1" t="s">
        <v>83</v>
      </c>
      <c r="R2310" s="1" t="s">
        <v>10320</v>
      </c>
      <c r="S2310" s="1" t="str">
        <f t="shared" si="73"/>
        <v>SANDOVAL CONDORI, ESTEBAN ROLANDO</v>
      </c>
      <c r="T2310" s="1" t="s">
        <v>69</v>
      </c>
      <c r="U2310" s="1" t="s">
        <v>51</v>
      </c>
      <c r="V2310" s="1" t="s">
        <v>52</v>
      </c>
      <c r="W2310" s="1" t="s">
        <v>10321</v>
      </c>
      <c r="X2310" s="3">
        <v>25813</v>
      </c>
      <c r="Y2310" s="1" t="s">
        <v>10322</v>
      </c>
      <c r="AB2310" s="1" t="s">
        <v>41</v>
      </c>
      <c r="AC2310" s="1" t="s">
        <v>42</v>
      </c>
      <c r="AD2310" s="1" t="s">
        <v>43</v>
      </c>
    </row>
    <row r="2311" spans="1:30" x14ac:dyDescent="0.2">
      <c r="A2311" s="1" t="str">
        <f t="shared" si="72"/>
        <v>CD1E48101613</v>
      </c>
      <c r="B2311" s="1" t="s">
        <v>440</v>
      </c>
      <c r="C2311" s="1" t="s">
        <v>367</v>
      </c>
      <c r="D2311" s="1" t="s">
        <v>30</v>
      </c>
      <c r="E2311" s="1" t="s">
        <v>401</v>
      </c>
      <c r="F2311" s="1" t="s">
        <v>10296</v>
      </c>
      <c r="G2311" s="1" t="s">
        <v>10297</v>
      </c>
      <c r="H2311" s="1" t="s">
        <v>1183</v>
      </c>
      <c r="I2311" s="1" t="s">
        <v>10298</v>
      </c>
      <c r="J2311" s="1" t="s">
        <v>10323</v>
      </c>
      <c r="K2311" s="1" t="s">
        <v>32</v>
      </c>
      <c r="L2311" s="1" t="s">
        <v>32</v>
      </c>
      <c r="M2311" s="1" t="s">
        <v>45</v>
      </c>
      <c r="N2311" s="1" t="s">
        <v>66</v>
      </c>
      <c r="O2311" s="1" t="s">
        <v>2995</v>
      </c>
      <c r="P2311" s="1" t="s">
        <v>315</v>
      </c>
      <c r="Q2311" s="1" t="s">
        <v>248</v>
      </c>
      <c r="R2311" s="1" t="s">
        <v>10324</v>
      </c>
      <c r="S2311" s="1" t="str">
        <f t="shared" si="73"/>
        <v>MOLINA TICONA, LUTGARDO BERNARDINO</v>
      </c>
      <c r="T2311" s="1" t="s">
        <v>69</v>
      </c>
      <c r="U2311" s="1" t="s">
        <v>948</v>
      </c>
      <c r="V2311" s="1" t="s">
        <v>52</v>
      </c>
      <c r="W2311" s="1" t="s">
        <v>10325</v>
      </c>
      <c r="X2311" s="3">
        <v>31187</v>
      </c>
      <c r="Y2311" s="1" t="s">
        <v>10326</v>
      </c>
      <c r="Z2311" s="3">
        <v>42795</v>
      </c>
      <c r="AA2311" s="3">
        <v>43100</v>
      </c>
      <c r="AB2311" s="1" t="s">
        <v>3000</v>
      </c>
      <c r="AC2311" s="1" t="s">
        <v>71</v>
      </c>
      <c r="AD2311" s="1" t="s">
        <v>43</v>
      </c>
    </row>
    <row r="2312" spans="1:30" x14ac:dyDescent="0.2">
      <c r="A2312" s="1" t="str">
        <f t="shared" si="72"/>
        <v>CD1E49101613</v>
      </c>
      <c r="B2312" s="1" t="s">
        <v>440</v>
      </c>
      <c r="C2312" s="1" t="s">
        <v>367</v>
      </c>
      <c r="D2312" s="1" t="s">
        <v>30</v>
      </c>
      <c r="E2312" s="1" t="s">
        <v>401</v>
      </c>
      <c r="F2312" s="1" t="s">
        <v>10296</v>
      </c>
      <c r="G2312" s="1" t="s">
        <v>10297</v>
      </c>
      <c r="H2312" s="1" t="s">
        <v>1183</v>
      </c>
      <c r="I2312" s="1" t="s">
        <v>10298</v>
      </c>
      <c r="J2312" s="1" t="s">
        <v>10327</v>
      </c>
      <c r="K2312" s="1" t="s">
        <v>32</v>
      </c>
      <c r="L2312" s="1" t="s">
        <v>32</v>
      </c>
      <c r="M2312" s="1" t="s">
        <v>45</v>
      </c>
      <c r="N2312" s="1" t="s">
        <v>66</v>
      </c>
      <c r="O2312" s="1" t="s">
        <v>2995</v>
      </c>
      <c r="P2312" s="1" t="s">
        <v>1132</v>
      </c>
      <c r="Q2312" s="1" t="s">
        <v>201</v>
      </c>
      <c r="R2312" s="1" t="s">
        <v>395</v>
      </c>
      <c r="S2312" s="1" t="str">
        <f t="shared" si="73"/>
        <v>TAMAYO DELGADO, EDGAR</v>
      </c>
      <c r="T2312" s="1" t="s">
        <v>69</v>
      </c>
      <c r="U2312" s="1" t="s">
        <v>5571</v>
      </c>
      <c r="V2312" s="1" t="s">
        <v>52</v>
      </c>
      <c r="W2312" s="1" t="s">
        <v>10328</v>
      </c>
      <c r="X2312" s="3">
        <v>29450</v>
      </c>
      <c r="Y2312" s="1" t="s">
        <v>10329</v>
      </c>
      <c r="Z2312" s="3">
        <v>42830</v>
      </c>
      <c r="AA2312" s="3">
        <v>43100</v>
      </c>
      <c r="AB2312" s="1" t="s">
        <v>3000</v>
      </c>
      <c r="AC2312" s="1" t="s">
        <v>71</v>
      </c>
      <c r="AD2312" s="1" t="s">
        <v>43</v>
      </c>
    </row>
    <row r="2313" spans="1:30" x14ac:dyDescent="0.2">
      <c r="A2313" s="1" t="str">
        <f t="shared" si="72"/>
        <v>21EV01634190</v>
      </c>
      <c r="B2313" s="1" t="s">
        <v>433</v>
      </c>
      <c r="C2313" s="1" t="s">
        <v>29</v>
      </c>
      <c r="D2313" s="1" t="s">
        <v>30</v>
      </c>
      <c r="E2313" s="1" t="s">
        <v>252</v>
      </c>
      <c r="F2313" s="1" t="s">
        <v>10330</v>
      </c>
      <c r="G2313" s="1" t="s">
        <v>10331</v>
      </c>
      <c r="H2313" s="1" t="s">
        <v>1183</v>
      </c>
      <c r="I2313" s="1" t="s">
        <v>10332</v>
      </c>
      <c r="J2313" s="1" t="s">
        <v>10333</v>
      </c>
      <c r="K2313" s="1" t="s">
        <v>32</v>
      </c>
      <c r="L2313" s="1" t="s">
        <v>33</v>
      </c>
      <c r="M2313" s="1" t="s">
        <v>34</v>
      </c>
      <c r="N2313" s="1" t="s">
        <v>35</v>
      </c>
      <c r="O2313" s="1" t="s">
        <v>298</v>
      </c>
      <c r="P2313" s="1" t="s">
        <v>168</v>
      </c>
      <c r="Q2313" s="1" t="s">
        <v>356</v>
      </c>
      <c r="R2313" s="1" t="s">
        <v>10334</v>
      </c>
      <c r="S2313" s="1" t="str">
        <f t="shared" si="73"/>
        <v>CHURA VILCANQUI, GLADYS DORA</v>
      </c>
      <c r="T2313" s="1" t="s">
        <v>63</v>
      </c>
      <c r="U2313" s="1" t="s">
        <v>39</v>
      </c>
      <c r="V2313" s="1" t="s">
        <v>171</v>
      </c>
      <c r="W2313" s="1" t="s">
        <v>10335</v>
      </c>
      <c r="X2313" s="3">
        <v>27633</v>
      </c>
      <c r="Y2313" s="1" t="s">
        <v>10336</v>
      </c>
      <c r="Z2313" s="3">
        <v>42779</v>
      </c>
      <c r="AA2313" s="3">
        <v>44239</v>
      </c>
      <c r="AB2313" s="1" t="s">
        <v>127</v>
      </c>
      <c r="AC2313" s="1" t="s">
        <v>42</v>
      </c>
      <c r="AD2313" s="1" t="s">
        <v>43</v>
      </c>
    </row>
    <row r="2314" spans="1:30" x14ac:dyDescent="0.2">
      <c r="A2314" s="1" t="str">
        <f t="shared" si="72"/>
        <v>1112113731E2</v>
      </c>
      <c r="B2314" s="1" t="s">
        <v>433</v>
      </c>
      <c r="C2314" s="1" t="s">
        <v>29</v>
      </c>
      <c r="D2314" s="1" t="s">
        <v>30</v>
      </c>
      <c r="E2314" s="1" t="s">
        <v>252</v>
      </c>
      <c r="F2314" s="1" t="s">
        <v>10330</v>
      </c>
      <c r="G2314" s="1" t="s">
        <v>10331</v>
      </c>
      <c r="H2314" s="1" t="s">
        <v>1183</v>
      </c>
      <c r="I2314" s="1" t="s">
        <v>10332</v>
      </c>
      <c r="J2314" s="1" t="s">
        <v>10337</v>
      </c>
      <c r="K2314" s="1" t="s">
        <v>32</v>
      </c>
      <c r="L2314" s="1" t="s">
        <v>32</v>
      </c>
      <c r="M2314" s="1" t="s">
        <v>45</v>
      </c>
      <c r="N2314" s="1" t="s">
        <v>46</v>
      </c>
      <c r="O2314" s="1" t="s">
        <v>10338</v>
      </c>
      <c r="P2314" s="1" t="s">
        <v>83</v>
      </c>
      <c r="Q2314" s="1" t="s">
        <v>892</v>
      </c>
      <c r="R2314" s="1" t="s">
        <v>10339</v>
      </c>
      <c r="S2314" s="1" t="str">
        <f t="shared" si="73"/>
        <v>CONDORI VILCAPAZA, HILVER</v>
      </c>
      <c r="T2314" s="1" t="s">
        <v>38</v>
      </c>
      <c r="U2314" s="1" t="s">
        <v>51</v>
      </c>
      <c r="V2314" s="1" t="s">
        <v>52</v>
      </c>
      <c r="W2314" s="1" t="s">
        <v>10340</v>
      </c>
      <c r="X2314" s="3">
        <v>23717</v>
      </c>
      <c r="Y2314" s="1" t="s">
        <v>10341</v>
      </c>
      <c r="Z2314" s="3">
        <v>42373</v>
      </c>
      <c r="AA2314" s="3">
        <v>42735</v>
      </c>
      <c r="AB2314" s="1" t="s">
        <v>41</v>
      </c>
      <c r="AC2314" s="1" t="s">
        <v>42</v>
      </c>
      <c r="AD2314" s="1" t="s">
        <v>43</v>
      </c>
    </row>
    <row r="2315" spans="1:30" x14ac:dyDescent="0.2">
      <c r="A2315" s="1" t="str">
        <f t="shared" si="72"/>
        <v>1113114431E9</v>
      </c>
      <c r="B2315" s="1" t="s">
        <v>433</v>
      </c>
      <c r="C2315" s="1" t="s">
        <v>29</v>
      </c>
      <c r="D2315" s="1" t="s">
        <v>30</v>
      </c>
      <c r="E2315" s="1" t="s">
        <v>252</v>
      </c>
      <c r="F2315" s="1" t="s">
        <v>10330</v>
      </c>
      <c r="G2315" s="1" t="s">
        <v>10331</v>
      </c>
      <c r="H2315" s="1" t="s">
        <v>1183</v>
      </c>
      <c r="I2315" s="1" t="s">
        <v>10332</v>
      </c>
      <c r="J2315" s="1" t="s">
        <v>10342</v>
      </c>
      <c r="K2315" s="1" t="s">
        <v>32</v>
      </c>
      <c r="L2315" s="1" t="s">
        <v>32</v>
      </c>
      <c r="M2315" s="1" t="s">
        <v>45</v>
      </c>
      <c r="N2315" s="1" t="s">
        <v>66</v>
      </c>
      <c r="O2315" s="1" t="s">
        <v>10343</v>
      </c>
      <c r="P2315" s="1" t="s">
        <v>104</v>
      </c>
      <c r="Q2315" s="1" t="s">
        <v>343</v>
      </c>
      <c r="R2315" s="1" t="s">
        <v>10344</v>
      </c>
      <c r="S2315" s="1" t="str">
        <f t="shared" si="73"/>
        <v>CHARAJA VARGAS, MARYLU KARYNA</v>
      </c>
      <c r="T2315" s="1" t="s">
        <v>69</v>
      </c>
      <c r="U2315" s="1" t="s">
        <v>51</v>
      </c>
      <c r="V2315" s="1" t="s">
        <v>52</v>
      </c>
      <c r="W2315" s="1" t="s">
        <v>10345</v>
      </c>
      <c r="X2315" s="3">
        <v>31205</v>
      </c>
      <c r="Y2315" s="1" t="s">
        <v>10346</v>
      </c>
      <c r="Z2315" s="3">
        <v>42795</v>
      </c>
      <c r="AA2315" s="3">
        <v>43100</v>
      </c>
      <c r="AB2315" s="1" t="s">
        <v>41</v>
      </c>
      <c r="AC2315" s="1" t="s">
        <v>71</v>
      </c>
      <c r="AD2315" s="1" t="s">
        <v>43</v>
      </c>
    </row>
    <row r="2316" spans="1:30" x14ac:dyDescent="0.2">
      <c r="A2316" s="1" t="str">
        <f t="shared" si="72"/>
        <v>1119214611E2</v>
      </c>
      <c r="B2316" s="1" t="s">
        <v>433</v>
      </c>
      <c r="C2316" s="1" t="s">
        <v>29</v>
      </c>
      <c r="D2316" s="1" t="s">
        <v>30</v>
      </c>
      <c r="E2316" s="1" t="s">
        <v>252</v>
      </c>
      <c r="F2316" s="1" t="s">
        <v>10330</v>
      </c>
      <c r="G2316" s="1" t="s">
        <v>10331</v>
      </c>
      <c r="H2316" s="1" t="s">
        <v>1183</v>
      </c>
      <c r="I2316" s="1" t="s">
        <v>10332</v>
      </c>
      <c r="J2316" s="1" t="s">
        <v>10347</v>
      </c>
      <c r="K2316" s="1" t="s">
        <v>32</v>
      </c>
      <c r="L2316" s="1" t="s">
        <v>32</v>
      </c>
      <c r="M2316" s="1" t="s">
        <v>45</v>
      </c>
      <c r="N2316" s="1" t="s">
        <v>46</v>
      </c>
      <c r="O2316" s="1" t="s">
        <v>1113</v>
      </c>
      <c r="P2316" s="1" t="s">
        <v>328</v>
      </c>
      <c r="Q2316" s="1" t="s">
        <v>10348</v>
      </c>
      <c r="R2316" s="1" t="s">
        <v>10349</v>
      </c>
      <c r="S2316" s="1" t="str">
        <f t="shared" si="73"/>
        <v>RODRIGUEZ NIETO, LEANDRA CANDELARIA</v>
      </c>
      <c r="T2316" s="1" t="s">
        <v>50</v>
      </c>
      <c r="U2316" s="1" t="s">
        <v>51</v>
      </c>
      <c r="V2316" s="1" t="s">
        <v>52</v>
      </c>
      <c r="W2316" s="1" t="s">
        <v>10350</v>
      </c>
      <c r="X2316" s="3">
        <v>20147</v>
      </c>
      <c r="Y2316" s="1" t="s">
        <v>10351</v>
      </c>
      <c r="Z2316" s="3">
        <v>42090</v>
      </c>
      <c r="AA2316" s="3">
        <v>42369</v>
      </c>
      <c r="AB2316" s="1" t="s">
        <v>41</v>
      </c>
      <c r="AC2316" s="1" t="s">
        <v>42</v>
      </c>
      <c r="AD2316" s="1" t="s">
        <v>43</v>
      </c>
    </row>
    <row r="2317" spans="1:30" x14ac:dyDescent="0.2">
      <c r="A2317" s="1" t="str">
        <f t="shared" si="72"/>
        <v>1152118421E2</v>
      </c>
      <c r="B2317" s="1" t="s">
        <v>433</v>
      </c>
      <c r="C2317" s="1" t="s">
        <v>29</v>
      </c>
      <c r="D2317" s="1" t="s">
        <v>30</v>
      </c>
      <c r="E2317" s="1" t="s">
        <v>252</v>
      </c>
      <c r="F2317" s="1" t="s">
        <v>10330</v>
      </c>
      <c r="G2317" s="1" t="s">
        <v>10331</v>
      </c>
      <c r="H2317" s="1" t="s">
        <v>1183</v>
      </c>
      <c r="I2317" s="1" t="s">
        <v>10332</v>
      </c>
      <c r="J2317" s="1" t="s">
        <v>10352</v>
      </c>
      <c r="K2317" s="1" t="s">
        <v>32</v>
      </c>
      <c r="L2317" s="1" t="s">
        <v>32</v>
      </c>
      <c r="M2317" s="1" t="s">
        <v>45</v>
      </c>
      <c r="N2317" s="1" t="s">
        <v>46</v>
      </c>
      <c r="O2317" s="1" t="s">
        <v>10353</v>
      </c>
      <c r="P2317" s="1" t="s">
        <v>2234</v>
      </c>
      <c r="Q2317" s="1" t="s">
        <v>83</v>
      </c>
      <c r="R2317" s="1" t="s">
        <v>10354</v>
      </c>
      <c r="S2317" s="1" t="str">
        <f t="shared" si="73"/>
        <v>CALLATA CONDORI, JUAN MARIO</v>
      </c>
      <c r="T2317" s="1" t="s">
        <v>55</v>
      </c>
      <c r="U2317" s="1" t="s">
        <v>51</v>
      </c>
      <c r="V2317" s="1" t="s">
        <v>52</v>
      </c>
      <c r="W2317" s="1" t="s">
        <v>10355</v>
      </c>
      <c r="X2317" s="3">
        <v>21697</v>
      </c>
      <c r="Y2317" s="1" t="s">
        <v>10356</v>
      </c>
      <c r="Z2317" s="3">
        <v>41918</v>
      </c>
      <c r="AA2317" s="3">
        <v>42004</v>
      </c>
      <c r="AB2317" s="1" t="s">
        <v>41</v>
      </c>
      <c r="AC2317" s="1" t="s">
        <v>42</v>
      </c>
      <c r="AD2317" s="1" t="s">
        <v>43</v>
      </c>
    </row>
    <row r="2318" spans="1:30" x14ac:dyDescent="0.2">
      <c r="A2318" s="1" t="str">
        <f t="shared" si="72"/>
        <v>1191116712E2</v>
      </c>
      <c r="B2318" s="1" t="s">
        <v>433</v>
      </c>
      <c r="C2318" s="1" t="s">
        <v>29</v>
      </c>
      <c r="D2318" s="1" t="s">
        <v>30</v>
      </c>
      <c r="E2318" s="1" t="s">
        <v>252</v>
      </c>
      <c r="F2318" s="1" t="s">
        <v>10330</v>
      </c>
      <c r="G2318" s="1" t="s">
        <v>10331</v>
      </c>
      <c r="H2318" s="1" t="s">
        <v>1183</v>
      </c>
      <c r="I2318" s="1" t="s">
        <v>10332</v>
      </c>
      <c r="J2318" s="1" t="s">
        <v>10357</v>
      </c>
      <c r="K2318" s="1" t="s">
        <v>32</v>
      </c>
      <c r="L2318" s="1" t="s">
        <v>32</v>
      </c>
      <c r="M2318" s="1" t="s">
        <v>45</v>
      </c>
      <c r="N2318" s="1" t="s">
        <v>46</v>
      </c>
      <c r="O2318" s="1" t="s">
        <v>10358</v>
      </c>
      <c r="P2318" s="1" t="s">
        <v>862</v>
      </c>
      <c r="Q2318" s="1" t="s">
        <v>10359</v>
      </c>
      <c r="R2318" s="1" t="s">
        <v>10360</v>
      </c>
      <c r="S2318" s="1" t="str">
        <f t="shared" si="73"/>
        <v>SONCO HITO, WILFREDO MARIO</v>
      </c>
      <c r="T2318" s="1" t="s">
        <v>63</v>
      </c>
      <c r="U2318" s="1" t="s">
        <v>51</v>
      </c>
      <c r="V2318" s="1" t="s">
        <v>52</v>
      </c>
      <c r="W2318" s="1" t="s">
        <v>10361</v>
      </c>
      <c r="X2318" s="3">
        <v>26501</v>
      </c>
      <c r="Y2318" s="1" t="s">
        <v>10362</v>
      </c>
      <c r="Z2318" s="3">
        <v>42104</v>
      </c>
      <c r="AA2318" s="3">
        <v>42369</v>
      </c>
      <c r="AB2318" s="1" t="s">
        <v>41</v>
      </c>
      <c r="AC2318" s="1" t="s">
        <v>42</v>
      </c>
      <c r="AD2318" s="1" t="s">
        <v>43</v>
      </c>
    </row>
    <row r="2319" spans="1:30" x14ac:dyDescent="0.2">
      <c r="A2319" s="1" t="str">
        <f t="shared" si="72"/>
        <v>1193213521E7</v>
      </c>
      <c r="B2319" s="1" t="s">
        <v>433</v>
      </c>
      <c r="C2319" s="1" t="s">
        <v>29</v>
      </c>
      <c r="D2319" s="1" t="s">
        <v>30</v>
      </c>
      <c r="E2319" s="1" t="s">
        <v>252</v>
      </c>
      <c r="F2319" s="1" t="s">
        <v>10330</v>
      </c>
      <c r="G2319" s="1" t="s">
        <v>10331</v>
      </c>
      <c r="H2319" s="1" t="s">
        <v>1183</v>
      </c>
      <c r="I2319" s="1" t="s">
        <v>10332</v>
      </c>
      <c r="J2319" s="1" t="s">
        <v>10363</v>
      </c>
      <c r="K2319" s="1" t="s">
        <v>32</v>
      </c>
      <c r="L2319" s="1" t="s">
        <v>32</v>
      </c>
      <c r="M2319" s="1" t="s">
        <v>45</v>
      </c>
      <c r="N2319" s="1" t="s">
        <v>46</v>
      </c>
      <c r="O2319" s="1" t="s">
        <v>10364</v>
      </c>
      <c r="P2319" s="1" t="s">
        <v>61</v>
      </c>
      <c r="Q2319" s="1" t="s">
        <v>61</v>
      </c>
      <c r="R2319" s="1" t="s">
        <v>769</v>
      </c>
      <c r="S2319" s="1" t="str">
        <f t="shared" si="73"/>
        <v>VILCA VILCA, JUAN</v>
      </c>
      <c r="T2319" s="1" t="s">
        <v>50</v>
      </c>
      <c r="U2319" s="1" t="s">
        <v>51</v>
      </c>
      <c r="V2319" s="1" t="s">
        <v>52</v>
      </c>
      <c r="W2319" s="1" t="s">
        <v>10365</v>
      </c>
      <c r="X2319" s="3">
        <v>20259</v>
      </c>
      <c r="Y2319" s="1" t="s">
        <v>10366</v>
      </c>
      <c r="Z2319" s="3">
        <v>41740</v>
      </c>
      <c r="AA2319" s="3">
        <v>42004</v>
      </c>
      <c r="AB2319" s="1" t="s">
        <v>41</v>
      </c>
      <c r="AC2319" s="1" t="s">
        <v>42</v>
      </c>
      <c r="AD2319" s="1" t="s">
        <v>43</v>
      </c>
    </row>
    <row r="2320" spans="1:30" x14ac:dyDescent="0.2">
      <c r="A2320" s="1" t="str">
        <f t="shared" si="72"/>
        <v>CX1X54201813</v>
      </c>
      <c r="B2320" s="1" t="s">
        <v>433</v>
      </c>
      <c r="C2320" s="1" t="s">
        <v>29</v>
      </c>
      <c r="D2320" s="1" t="s">
        <v>30</v>
      </c>
      <c r="E2320" s="1" t="s">
        <v>252</v>
      </c>
      <c r="F2320" s="1" t="s">
        <v>10330</v>
      </c>
      <c r="G2320" s="1" t="s">
        <v>10331</v>
      </c>
      <c r="H2320" s="1" t="s">
        <v>1183</v>
      </c>
      <c r="I2320" s="1" t="s">
        <v>10332</v>
      </c>
      <c r="J2320" s="1" t="s">
        <v>10367</v>
      </c>
      <c r="K2320" s="1" t="s">
        <v>32</v>
      </c>
      <c r="L2320" s="1" t="s">
        <v>32</v>
      </c>
      <c r="M2320" s="1" t="s">
        <v>45</v>
      </c>
      <c r="N2320" s="1" t="s">
        <v>66</v>
      </c>
      <c r="O2320" s="1" t="s">
        <v>2995</v>
      </c>
      <c r="P2320" s="1" t="s">
        <v>1026</v>
      </c>
      <c r="Q2320" s="1" t="s">
        <v>471</v>
      </c>
      <c r="R2320" s="1" t="s">
        <v>8021</v>
      </c>
      <c r="S2320" s="1" t="str">
        <f t="shared" si="73"/>
        <v>PACCO TINTAYA, RICHARD</v>
      </c>
      <c r="T2320" s="1" t="s">
        <v>69</v>
      </c>
      <c r="U2320" s="1" t="s">
        <v>5571</v>
      </c>
      <c r="V2320" s="1" t="s">
        <v>52</v>
      </c>
      <c r="W2320" s="1" t="s">
        <v>10368</v>
      </c>
      <c r="X2320" s="3">
        <v>29410</v>
      </c>
      <c r="Y2320" s="1" t="s">
        <v>10369</v>
      </c>
      <c r="Z2320" s="3">
        <v>42795</v>
      </c>
      <c r="AA2320" s="3">
        <v>43100</v>
      </c>
      <c r="AB2320" s="1" t="s">
        <v>3000</v>
      </c>
      <c r="AC2320" s="1" t="s">
        <v>71</v>
      </c>
      <c r="AD2320" s="1" t="s">
        <v>43</v>
      </c>
    </row>
    <row r="2321" spans="1:30" x14ac:dyDescent="0.2">
      <c r="A2321" s="1" t="str">
        <f t="shared" si="72"/>
        <v>1115114711E4</v>
      </c>
      <c r="B2321" s="1" t="s">
        <v>468</v>
      </c>
      <c r="C2321" s="1" t="s">
        <v>29</v>
      </c>
      <c r="D2321" s="1" t="s">
        <v>30</v>
      </c>
      <c r="E2321" s="1" t="s">
        <v>532</v>
      </c>
      <c r="F2321" s="1" t="s">
        <v>10370</v>
      </c>
      <c r="G2321" s="1" t="s">
        <v>10371</v>
      </c>
      <c r="H2321" s="1" t="s">
        <v>1183</v>
      </c>
      <c r="I2321" s="1" t="s">
        <v>10372</v>
      </c>
      <c r="J2321" s="1" t="s">
        <v>10373</v>
      </c>
      <c r="K2321" s="1" t="s">
        <v>32</v>
      </c>
      <c r="L2321" s="1" t="s">
        <v>32</v>
      </c>
      <c r="M2321" s="1" t="s">
        <v>313</v>
      </c>
      <c r="N2321" s="1" t="s">
        <v>46</v>
      </c>
      <c r="O2321" s="1" t="s">
        <v>10374</v>
      </c>
      <c r="P2321" s="1" t="s">
        <v>566</v>
      </c>
      <c r="Q2321" s="1" t="s">
        <v>114</v>
      </c>
      <c r="R2321" s="1" t="s">
        <v>10375</v>
      </c>
      <c r="S2321" s="1" t="str">
        <f t="shared" si="73"/>
        <v>ARUQUIPA MAMANI, DOROTEO ANTOLIANO</v>
      </c>
      <c r="T2321" s="1" t="s">
        <v>69</v>
      </c>
      <c r="U2321" s="1" t="s">
        <v>51</v>
      </c>
      <c r="V2321" s="1" t="s">
        <v>52</v>
      </c>
      <c r="W2321" s="1" t="s">
        <v>10376</v>
      </c>
      <c r="X2321" s="3">
        <v>25605</v>
      </c>
      <c r="Y2321" s="1" t="s">
        <v>10377</v>
      </c>
      <c r="Z2321" s="3">
        <v>42795</v>
      </c>
      <c r="AA2321" s="3">
        <v>43100</v>
      </c>
      <c r="AB2321" s="1" t="s">
        <v>41</v>
      </c>
      <c r="AC2321" s="1" t="s">
        <v>42</v>
      </c>
      <c r="AD2321" s="1" t="s">
        <v>43</v>
      </c>
    </row>
    <row r="2322" spans="1:30" x14ac:dyDescent="0.2">
      <c r="A2322" s="1" t="str">
        <f t="shared" si="72"/>
        <v>1115213312E2</v>
      </c>
      <c r="B2322" s="1" t="s">
        <v>468</v>
      </c>
      <c r="C2322" s="1" t="s">
        <v>29</v>
      </c>
      <c r="D2322" s="1" t="s">
        <v>30</v>
      </c>
      <c r="E2322" s="1" t="s">
        <v>532</v>
      </c>
      <c r="F2322" s="1" t="s">
        <v>10370</v>
      </c>
      <c r="G2322" s="1" t="s">
        <v>10371</v>
      </c>
      <c r="H2322" s="1" t="s">
        <v>1183</v>
      </c>
      <c r="I2322" s="1" t="s">
        <v>10372</v>
      </c>
      <c r="J2322" s="1" t="s">
        <v>10378</v>
      </c>
      <c r="K2322" s="1" t="s">
        <v>32</v>
      </c>
      <c r="L2322" s="1" t="s">
        <v>32</v>
      </c>
      <c r="M2322" s="1" t="s">
        <v>45</v>
      </c>
      <c r="N2322" s="1" t="s">
        <v>253</v>
      </c>
      <c r="O2322" s="1" t="s">
        <v>547</v>
      </c>
      <c r="P2322" s="1" t="s">
        <v>44</v>
      </c>
      <c r="Q2322" s="1" t="s">
        <v>44</v>
      </c>
      <c r="R2322" s="1" t="s">
        <v>44</v>
      </c>
      <c r="S2322" s="1" t="str">
        <f t="shared" si="73"/>
        <v xml:space="preserve"> , </v>
      </c>
      <c r="T2322" s="1" t="s">
        <v>69</v>
      </c>
      <c r="U2322" s="1" t="s">
        <v>51</v>
      </c>
      <c r="V2322" s="1" t="s">
        <v>52</v>
      </c>
      <c r="W2322" s="1" t="s">
        <v>44</v>
      </c>
      <c r="X2322" s="1" t="s">
        <v>254</v>
      </c>
      <c r="Y2322" s="1" t="s">
        <v>44</v>
      </c>
      <c r="Z2322" s="3">
        <v>42499</v>
      </c>
      <c r="AA2322" s="3">
        <v>42735</v>
      </c>
      <c r="AB2322" s="1" t="s">
        <v>41</v>
      </c>
      <c r="AC2322" s="1" t="s">
        <v>71</v>
      </c>
      <c r="AD2322" s="1" t="s">
        <v>43</v>
      </c>
    </row>
    <row r="2323" spans="1:30" x14ac:dyDescent="0.2">
      <c r="A2323" s="1" t="str">
        <f t="shared" si="72"/>
        <v>1137613712E2</v>
      </c>
      <c r="B2323" s="1" t="s">
        <v>468</v>
      </c>
      <c r="C2323" s="1" t="s">
        <v>29</v>
      </c>
      <c r="D2323" s="1" t="s">
        <v>30</v>
      </c>
      <c r="E2323" s="1" t="s">
        <v>532</v>
      </c>
      <c r="F2323" s="1" t="s">
        <v>10370</v>
      </c>
      <c r="G2323" s="1" t="s">
        <v>10371</v>
      </c>
      <c r="H2323" s="1" t="s">
        <v>1183</v>
      </c>
      <c r="I2323" s="1" t="s">
        <v>10372</v>
      </c>
      <c r="J2323" s="1" t="s">
        <v>10379</v>
      </c>
      <c r="K2323" s="1" t="s">
        <v>32</v>
      </c>
      <c r="L2323" s="1" t="s">
        <v>32</v>
      </c>
      <c r="M2323" s="1" t="s">
        <v>45</v>
      </c>
      <c r="N2323" s="1" t="s">
        <v>46</v>
      </c>
      <c r="O2323" s="1" t="s">
        <v>4460</v>
      </c>
      <c r="P2323" s="1" t="s">
        <v>3375</v>
      </c>
      <c r="Q2323" s="1" t="s">
        <v>1086</v>
      </c>
      <c r="R2323" s="1" t="s">
        <v>10380</v>
      </c>
      <c r="S2323" s="1" t="str">
        <f t="shared" si="73"/>
        <v>CUADROS CALCINA, ALBERTO LUCIANO</v>
      </c>
      <c r="T2323" s="1" t="s">
        <v>50</v>
      </c>
      <c r="U2323" s="1" t="s">
        <v>51</v>
      </c>
      <c r="V2323" s="1" t="s">
        <v>52</v>
      </c>
      <c r="W2323" s="1" t="s">
        <v>10381</v>
      </c>
      <c r="X2323" s="3">
        <v>21532</v>
      </c>
      <c r="Y2323" s="1" t="s">
        <v>10382</v>
      </c>
      <c r="AB2323" s="1" t="s">
        <v>41</v>
      </c>
      <c r="AC2323" s="1" t="s">
        <v>42</v>
      </c>
      <c r="AD2323" s="1" t="s">
        <v>43</v>
      </c>
    </row>
    <row r="2324" spans="1:30" x14ac:dyDescent="0.2">
      <c r="A2324" s="1" t="str">
        <f t="shared" si="72"/>
        <v>CX1X53301913</v>
      </c>
      <c r="B2324" s="1" t="s">
        <v>468</v>
      </c>
      <c r="C2324" s="1" t="s">
        <v>29</v>
      </c>
      <c r="D2324" s="1" t="s">
        <v>30</v>
      </c>
      <c r="E2324" s="1" t="s">
        <v>532</v>
      </c>
      <c r="F2324" s="1" t="s">
        <v>10370</v>
      </c>
      <c r="G2324" s="1" t="s">
        <v>10371</v>
      </c>
      <c r="H2324" s="1" t="s">
        <v>1183</v>
      </c>
      <c r="I2324" s="1" t="s">
        <v>10372</v>
      </c>
      <c r="J2324" s="1" t="s">
        <v>10383</v>
      </c>
      <c r="K2324" s="1" t="s">
        <v>32</v>
      </c>
      <c r="L2324" s="1" t="s">
        <v>32</v>
      </c>
      <c r="M2324" s="1" t="s">
        <v>45</v>
      </c>
      <c r="N2324" s="1" t="s">
        <v>66</v>
      </c>
      <c r="O2324" s="1" t="s">
        <v>2995</v>
      </c>
      <c r="P2324" s="1" t="s">
        <v>701</v>
      </c>
      <c r="Q2324" s="1" t="s">
        <v>328</v>
      </c>
      <c r="R2324" s="1" t="s">
        <v>360</v>
      </c>
      <c r="S2324" s="1" t="str">
        <f t="shared" si="73"/>
        <v>ESTRADA RODRIGUEZ, MARIBEL</v>
      </c>
      <c r="T2324" s="1" t="s">
        <v>69</v>
      </c>
      <c r="U2324" s="1" t="s">
        <v>948</v>
      </c>
      <c r="V2324" s="1" t="s">
        <v>52</v>
      </c>
      <c r="W2324" s="1" t="s">
        <v>10384</v>
      </c>
      <c r="X2324" s="3">
        <v>27745</v>
      </c>
      <c r="Y2324" s="1" t="s">
        <v>10385</v>
      </c>
      <c r="Z2324" s="3">
        <v>42795</v>
      </c>
      <c r="AA2324" s="3">
        <v>43100</v>
      </c>
      <c r="AB2324" s="1" t="s">
        <v>3000</v>
      </c>
      <c r="AC2324" s="1" t="s">
        <v>71</v>
      </c>
      <c r="AD2324" s="1" t="s">
        <v>43</v>
      </c>
    </row>
    <row r="2325" spans="1:30" x14ac:dyDescent="0.2">
      <c r="A2325" s="1" t="str">
        <f t="shared" si="72"/>
        <v>CX1X54301913</v>
      </c>
      <c r="B2325" s="1" t="s">
        <v>468</v>
      </c>
      <c r="C2325" s="1" t="s">
        <v>29</v>
      </c>
      <c r="D2325" s="1" t="s">
        <v>30</v>
      </c>
      <c r="E2325" s="1" t="s">
        <v>532</v>
      </c>
      <c r="F2325" s="1" t="s">
        <v>10370</v>
      </c>
      <c r="G2325" s="1" t="s">
        <v>10371</v>
      </c>
      <c r="H2325" s="1" t="s">
        <v>1183</v>
      </c>
      <c r="I2325" s="1" t="s">
        <v>10372</v>
      </c>
      <c r="J2325" s="1" t="s">
        <v>10386</v>
      </c>
      <c r="K2325" s="1" t="s">
        <v>32</v>
      </c>
      <c r="L2325" s="1" t="s">
        <v>32</v>
      </c>
      <c r="M2325" s="1" t="s">
        <v>45</v>
      </c>
      <c r="N2325" s="1" t="s">
        <v>66</v>
      </c>
      <c r="O2325" s="1" t="s">
        <v>2995</v>
      </c>
      <c r="P2325" s="1" t="s">
        <v>10387</v>
      </c>
      <c r="Q2325" s="1" t="s">
        <v>10388</v>
      </c>
      <c r="R2325" s="1" t="s">
        <v>995</v>
      </c>
      <c r="S2325" s="1" t="str">
        <f t="shared" si="73"/>
        <v>ANCCOTA PHATI, RUBEN</v>
      </c>
      <c r="T2325" s="1" t="s">
        <v>69</v>
      </c>
      <c r="U2325" s="1" t="s">
        <v>948</v>
      </c>
      <c r="V2325" s="1" t="s">
        <v>52</v>
      </c>
      <c r="W2325" s="1" t="s">
        <v>10389</v>
      </c>
      <c r="X2325" s="3">
        <v>25771</v>
      </c>
      <c r="Y2325" s="1" t="s">
        <v>10390</v>
      </c>
      <c r="Z2325" s="3">
        <v>42795</v>
      </c>
      <c r="AA2325" s="3">
        <v>43100</v>
      </c>
      <c r="AB2325" s="1" t="s">
        <v>3000</v>
      </c>
      <c r="AC2325" s="1" t="s">
        <v>71</v>
      </c>
      <c r="AD2325" s="1" t="s">
        <v>43</v>
      </c>
    </row>
    <row r="2326" spans="1:30" x14ac:dyDescent="0.2">
      <c r="A2326" s="1" t="str">
        <f t="shared" si="72"/>
        <v>CX1X55301913</v>
      </c>
      <c r="B2326" s="1" t="s">
        <v>468</v>
      </c>
      <c r="C2326" s="1" t="s">
        <v>29</v>
      </c>
      <c r="D2326" s="1" t="s">
        <v>30</v>
      </c>
      <c r="E2326" s="1" t="s">
        <v>532</v>
      </c>
      <c r="F2326" s="1" t="s">
        <v>10370</v>
      </c>
      <c r="G2326" s="1" t="s">
        <v>10371</v>
      </c>
      <c r="H2326" s="1" t="s">
        <v>1183</v>
      </c>
      <c r="I2326" s="1" t="s">
        <v>10372</v>
      </c>
      <c r="J2326" s="1" t="s">
        <v>10391</v>
      </c>
      <c r="K2326" s="1" t="s">
        <v>32</v>
      </c>
      <c r="L2326" s="1" t="s">
        <v>32</v>
      </c>
      <c r="M2326" s="1" t="s">
        <v>45</v>
      </c>
      <c r="N2326" s="1" t="s">
        <v>66</v>
      </c>
      <c r="O2326" s="1" t="s">
        <v>2995</v>
      </c>
      <c r="P2326" s="1" t="s">
        <v>82</v>
      </c>
      <c r="Q2326" s="1" t="s">
        <v>82</v>
      </c>
      <c r="R2326" s="1" t="s">
        <v>1059</v>
      </c>
      <c r="S2326" s="1" t="str">
        <f t="shared" si="73"/>
        <v>QUISPE QUISPE, JULIO CESAR</v>
      </c>
      <c r="T2326" s="1" t="s">
        <v>69</v>
      </c>
      <c r="U2326" s="1" t="s">
        <v>948</v>
      </c>
      <c r="V2326" s="1" t="s">
        <v>52</v>
      </c>
      <c r="W2326" s="1" t="s">
        <v>10392</v>
      </c>
      <c r="X2326" s="3">
        <v>29712</v>
      </c>
      <c r="Y2326" s="1" t="s">
        <v>10393</v>
      </c>
      <c r="Z2326" s="3">
        <v>42795</v>
      </c>
      <c r="AA2326" s="3">
        <v>43100</v>
      </c>
      <c r="AB2326" s="1" t="s">
        <v>3000</v>
      </c>
      <c r="AC2326" s="1" t="s">
        <v>71</v>
      </c>
      <c r="AD2326" s="1" t="s">
        <v>43</v>
      </c>
    </row>
    <row r="2327" spans="1:30" x14ac:dyDescent="0.2">
      <c r="A2327" s="1" t="str">
        <f t="shared" si="72"/>
        <v>CX1X56301913</v>
      </c>
      <c r="B2327" s="1" t="s">
        <v>468</v>
      </c>
      <c r="C2327" s="1" t="s">
        <v>29</v>
      </c>
      <c r="D2327" s="1" t="s">
        <v>30</v>
      </c>
      <c r="E2327" s="1" t="s">
        <v>532</v>
      </c>
      <c r="F2327" s="1" t="s">
        <v>10370</v>
      </c>
      <c r="G2327" s="1" t="s">
        <v>10371</v>
      </c>
      <c r="H2327" s="1" t="s">
        <v>1183</v>
      </c>
      <c r="I2327" s="1" t="s">
        <v>10372</v>
      </c>
      <c r="J2327" s="1" t="s">
        <v>10394</v>
      </c>
      <c r="K2327" s="1" t="s">
        <v>32</v>
      </c>
      <c r="L2327" s="1" t="s">
        <v>32</v>
      </c>
      <c r="M2327" s="1" t="s">
        <v>45</v>
      </c>
      <c r="N2327" s="1" t="s">
        <v>66</v>
      </c>
      <c r="O2327" s="1" t="s">
        <v>2995</v>
      </c>
      <c r="P2327" s="1" t="s">
        <v>968</v>
      </c>
      <c r="Q2327" s="1" t="s">
        <v>659</v>
      </c>
      <c r="R2327" s="1" t="s">
        <v>10395</v>
      </c>
      <c r="S2327" s="1" t="str">
        <f t="shared" si="73"/>
        <v>SUPO AROCUTIPA, YULI YENSI</v>
      </c>
      <c r="T2327" s="1" t="s">
        <v>69</v>
      </c>
      <c r="U2327" s="1" t="s">
        <v>948</v>
      </c>
      <c r="V2327" s="1" t="s">
        <v>52</v>
      </c>
      <c r="W2327" s="1" t="s">
        <v>10396</v>
      </c>
      <c r="X2327" s="3">
        <v>31001</v>
      </c>
      <c r="Y2327" s="1" t="s">
        <v>10397</v>
      </c>
      <c r="Z2327" s="3">
        <v>42824</v>
      </c>
      <c r="AA2327" s="3">
        <v>43100</v>
      </c>
      <c r="AB2327" s="1" t="s">
        <v>3000</v>
      </c>
      <c r="AC2327" s="1" t="s">
        <v>71</v>
      </c>
      <c r="AD2327" s="1" t="s">
        <v>43</v>
      </c>
    </row>
    <row r="2328" spans="1:30" x14ac:dyDescent="0.2">
      <c r="A2328" s="1" t="str">
        <f t="shared" si="72"/>
        <v>CX1X58301913</v>
      </c>
      <c r="B2328" s="1" t="s">
        <v>468</v>
      </c>
      <c r="C2328" s="1" t="s">
        <v>29</v>
      </c>
      <c r="D2328" s="1" t="s">
        <v>30</v>
      </c>
      <c r="E2328" s="1" t="s">
        <v>532</v>
      </c>
      <c r="F2328" s="1" t="s">
        <v>10370</v>
      </c>
      <c r="G2328" s="1" t="s">
        <v>10371</v>
      </c>
      <c r="H2328" s="1" t="s">
        <v>1183</v>
      </c>
      <c r="I2328" s="1" t="s">
        <v>10372</v>
      </c>
      <c r="J2328" s="1" t="s">
        <v>10398</v>
      </c>
      <c r="K2328" s="1" t="s">
        <v>32</v>
      </c>
      <c r="L2328" s="1" t="s">
        <v>32</v>
      </c>
      <c r="M2328" s="1" t="s">
        <v>45</v>
      </c>
      <c r="N2328" s="1" t="s">
        <v>66</v>
      </c>
      <c r="O2328" s="1" t="s">
        <v>2995</v>
      </c>
      <c r="P2328" s="1" t="s">
        <v>248</v>
      </c>
      <c r="Q2328" s="1" t="s">
        <v>307</v>
      </c>
      <c r="R2328" s="1" t="s">
        <v>10399</v>
      </c>
      <c r="S2328" s="1" t="str">
        <f t="shared" si="73"/>
        <v>TICONA YAPU, JULIO ORESTES</v>
      </c>
      <c r="T2328" s="1" t="s">
        <v>69</v>
      </c>
      <c r="U2328" s="1" t="s">
        <v>948</v>
      </c>
      <c r="V2328" s="1" t="s">
        <v>52</v>
      </c>
      <c r="W2328" s="1" t="s">
        <v>10400</v>
      </c>
      <c r="X2328" s="3">
        <v>29706</v>
      </c>
      <c r="Y2328" s="1" t="s">
        <v>10401</v>
      </c>
      <c r="Z2328" s="3">
        <v>42923</v>
      </c>
      <c r="AA2328" s="3">
        <v>43100</v>
      </c>
      <c r="AB2328" s="1" t="s">
        <v>3000</v>
      </c>
      <c r="AC2328" s="1" t="s">
        <v>71</v>
      </c>
      <c r="AD2328" s="1" t="s">
        <v>43</v>
      </c>
    </row>
    <row r="2329" spans="1:30" x14ac:dyDescent="0.2">
      <c r="A2329" s="1" t="str">
        <f t="shared" si="72"/>
        <v>21EV01634198</v>
      </c>
      <c r="B2329" s="1" t="s">
        <v>28</v>
      </c>
      <c r="C2329" s="1" t="s">
        <v>29</v>
      </c>
      <c r="D2329" s="1" t="s">
        <v>30</v>
      </c>
      <c r="E2329" s="1" t="s">
        <v>587</v>
      </c>
      <c r="F2329" s="1" t="s">
        <v>10402</v>
      </c>
      <c r="G2329" s="1" t="s">
        <v>10403</v>
      </c>
      <c r="H2329" s="1" t="s">
        <v>1183</v>
      </c>
      <c r="I2329" s="1" t="s">
        <v>10404</v>
      </c>
      <c r="J2329" s="1" t="s">
        <v>10405</v>
      </c>
      <c r="K2329" s="1" t="s">
        <v>32</v>
      </c>
      <c r="L2329" s="1" t="s">
        <v>33</v>
      </c>
      <c r="M2329" s="1" t="s">
        <v>34</v>
      </c>
      <c r="N2329" s="1" t="s">
        <v>35</v>
      </c>
      <c r="O2329" s="1" t="s">
        <v>298</v>
      </c>
      <c r="P2329" s="1" t="s">
        <v>207</v>
      </c>
      <c r="Q2329" s="1" t="s">
        <v>207</v>
      </c>
      <c r="R2329" s="1" t="s">
        <v>10406</v>
      </c>
      <c r="S2329" s="1" t="str">
        <f t="shared" si="73"/>
        <v>BERNEDO BERNEDO, ROLANDO JAVIER</v>
      </c>
      <c r="T2329" s="1" t="s">
        <v>38</v>
      </c>
      <c r="U2329" s="1" t="s">
        <v>39</v>
      </c>
      <c r="V2329" s="1" t="s">
        <v>171</v>
      </c>
      <c r="W2329" s="1" t="s">
        <v>10407</v>
      </c>
      <c r="X2329" s="3">
        <v>23675</v>
      </c>
      <c r="Y2329" s="1" t="s">
        <v>10408</v>
      </c>
      <c r="Z2329" s="3">
        <v>42779</v>
      </c>
      <c r="AA2329" s="3">
        <v>44239</v>
      </c>
      <c r="AB2329" s="1" t="s">
        <v>127</v>
      </c>
      <c r="AC2329" s="1" t="s">
        <v>42</v>
      </c>
      <c r="AD2329" s="1" t="s">
        <v>43</v>
      </c>
    </row>
    <row r="2330" spans="1:30" x14ac:dyDescent="0.2">
      <c r="A2330" s="1" t="str">
        <f t="shared" si="72"/>
        <v>1181515311E3</v>
      </c>
      <c r="B2330" s="1" t="s">
        <v>28</v>
      </c>
      <c r="C2330" s="1" t="s">
        <v>29</v>
      </c>
      <c r="D2330" s="1" t="s">
        <v>30</v>
      </c>
      <c r="E2330" s="1" t="s">
        <v>587</v>
      </c>
      <c r="F2330" s="1" t="s">
        <v>10402</v>
      </c>
      <c r="G2330" s="1" t="s">
        <v>10403</v>
      </c>
      <c r="H2330" s="1" t="s">
        <v>1183</v>
      </c>
      <c r="I2330" s="1" t="s">
        <v>10404</v>
      </c>
      <c r="J2330" s="1" t="s">
        <v>10409</v>
      </c>
      <c r="K2330" s="1" t="s">
        <v>32</v>
      </c>
      <c r="L2330" s="1" t="s">
        <v>32</v>
      </c>
      <c r="M2330" s="1" t="s">
        <v>45</v>
      </c>
      <c r="N2330" s="1" t="s">
        <v>66</v>
      </c>
      <c r="O2330" s="1" t="s">
        <v>200</v>
      </c>
      <c r="P2330" s="1" t="s">
        <v>573</v>
      </c>
      <c r="Q2330" s="1" t="s">
        <v>114</v>
      </c>
      <c r="R2330" s="1" t="s">
        <v>10410</v>
      </c>
      <c r="S2330" s="1" t="str">
        <f t="shared" si="73"/>
        <v>CARCAUSTO MAMANI, ESTHER GINA</v>
      </c>
      <c r="T2330" s="1" t="s">
        <v>69</v>
      </c>
      <c r="U2330" s="1" t="s">
        <v>51</v>
      </c>
      <c r="V2330" s="1" t="s">
        <v>52</v>
      </c>
      <c r="W2330" s="1" t="s">
        <v>10411</v>
      </c>
      <c r="X2330" s="3">
        <v>32797</v>
      </c>
      <c r="Y2330" s="1" t="s">
        <v>10412</v>
      </c>
      <c r="Z2330" s="3">
        <v>42795</v>
      </c>
      <c r="AA2330" s="3">
        <v>43100</v>
      </c>
      <c r="AB2330" s="1" t="s">
        <v>41</v>
      </c>
      <c r="AC2330" s="1" t="s">
        <v>71</v>
      </c>
      <c r="AD2330" s="1" t="s">
        <v>43</v>
      </c>
    </row>
    <row r="2331" spans="1:30" x14ac:dyDescent="0.2">
      <c r="A2331" s="1" t="str">
        <f t="shared" si="72"/>
        <v>21EV01623056</v>
      </c>
      <c r="B2331" s="1" t="s">
        <v>28</v>
      </c>
      <c r="C2331" s="1" t="s">
        <v>29</v>
      </c>
      <c r="D2331" s="1" t="s">
        <v>30</v>
      </c>
      <c r="E2331" s="1" t="s">
        <v>587</v>
      </c>
      <c r="F2331" s="1" t="s">
        <v>10402</v>
      </c>
      <c r="G2331" s="1" t="s">
        <v>10403</v>
      </c>
      <c r="H2331" s="1" t="s">
        <v>1183</v>
      </c>
      <c r="I2331" s="1" t="s">
        <v>10404</v>
      </c>
      <c r="J2331" s="1" t="s">
        <v>10413</v>
      </c>
      <c r="K2331" s="1" t="s">
        <v>32</v>
      </c>
      <c r="L2331" s="1" t="s">
        <v>32</v>
      </c>
      <c r="M2331" s="1" t="s">
        <v>45</v>
      </c>
      <c r="N2331" s="1" t="s">
        <v>66</v>
      </c>
      <c r="O2331" s="1" t="s">
        <v>124</v>
      </c>
      <c r="P2331" s="1" t="s">
        <v>177</v>
      </c>
      <c r="Q2331" s="1" t="s">
        <v>208</v>
      </c>
      <c r="R2331" s="1" t="s">
        <v>10414</v>
      </c>
      <c r="S2331" s="1" t="str">
        <f t="shared" si="73"/>
        <v>ORTEGA CHAVEZ, ZAIDA ROSA</v>
      </c>
      <c r="T2331" s="1" t="s">
        <v>69</v>
      </c>
      <c r="U2331" s="1" t="s">
        <v>51</v>
      </c>
      <c r="V2331" s="1" t="s">
        <v>52</v>
      </c>
      <c r="W2331" s="1" t="s">
        <v>10415</v>
      </c>
      <c r="X2331" s="3">
        <v>28317</v>
      </c>
      <c r="Y2331" s="1" t="s">
        <v>10416</v>
      </c>
      <c r="Z2331" s="3">
        <v>42795</v>
      </c>
      <c r="AA2331" s="3">
        <v>43100</v>
      </c>
      <c r="AB2331" s="1" t="s">
        <v>127</v>
      </c>
      <c r="AC2331" s="1" t="s">
        <v>71</v>
      </c>
      <c r="AD2331" s="1" t="s">
        <v>43</v>
      </c>
    </row>
    <row r="2332" spans="1:30" x14ac:dyDescent="0.2">
      <c r="A2332" s="1" t="str">
        <f t="shared" si="72"/>
        <v>21EV01623057</v>
      </c>
      <c r="B2332" s="1" t="s">
        <v>28</v>
      </c>
      <c r="C2332" s="1" t="s">
        <v>29</v>
      </c>
      <c r="D2332" s="1" t="s">
        <v>30</v>
      </c>
      <c r="E2332" s="1" t="s">
        <v>587</v>
      </c>
      <c r="F2332" s="1" t="s">
        <v>10402</v>
      </c>
      <c r="G2332" s="1" t="s">
        <v>10403</v>
      </c>
      <c r="H2332" s="1" t="s">
        <v>1183</v>
      </c>
      <c r="I2332" s="1" t="s">
        <v>10404</v>
      </c>
      <c r="J2332" s="1" t="s">
        <v>10417</v>
      </c>
      <c r="K2332" s="1" t="s">
        <v>32</v>
      </c>
      <c r="L2332" s="1" t="s">
        <v>32</v>
      </c>
      <c r="M2332" s="1" t="s">
        <v>45</v>
      </c>
      <c r="N2332" s="1" t="s">
        <v>66</v>
      </c>
      <c r="O2332" s="1" t="s">
        <v>124</v>
      </c>
      <c r="P2332" s="1" t="s">
        <v>92</v>
      </c>
      <c r="Q2332" s="1" t="s">
        <v>492</v>
      </c>
      <c r="R2332" s="1" t="s">
        <v>10418</v>
      </c>
      <c r="S2332" s="1" t="str">
        <f t="shared" si="73"/>
        <v>CACERES SARAVIA, JAVIER JESUS</v>
      </c>
      <c r="T2332" s="1" t="s">
        <v>69</v>
      </c>
      <c r="U2332" s="1" t="s">
        <v>51</v>
      </c>
      <c r="V2332" s="1" t="s">
        <v>52</v>
      </c>
      <c r="W2332" s="1" t="s">
        <v>10419</v>
      </c>
      <c r="X2332" s="3">
        <v>27753</v>
      </c>
      <c r="Y2332" s="1" t="s">
        <v>10420</v>
      </c>
      <c r="Z2332" s="3">
        <v>42795</v>
      </c>
      <c r="AA2332" s="3">
        <v>43100</v>
      </c>
      <c r="AB2332" s="1" t="s">
        <v>127</v>
      </c>
      <c r="AC2332" s="1" t="s">
        <v>71</v>
      </c>
      <c r="AD2332" s="1" t="s">
        <v>43</v>
      </c>
    </row>
    <row r="2333" spans="1:30" x14ac:dyDescent="0.2">
      <c r="A2333" s="1" t="str">
        <f t="shared" si="72"/>
        <v>21EV01623058</v>
      </c>
      <c r="B2333" s="1" t="s">
        <v>28</v>
      </c>
      <c r="C2333" s="1" t="s">
        <v>29</v>
      </c>
      <c r="D2333" s="1" t="s">
        <v>30</v>
      </c>
      <c r="E2333" s="1" t="s">
        <v>587</v>
      </c>
      <c r="F2333" s="1" t="s">
        <v>10402</v>
      </c>
      <c r="G2333" s="1" t="s">
        <v>10403</v>
      </c>
      <c r="H2333" s="1" t="s">
        <v>1183</v>
      </c>
      <c r="I2333" s="1" t="s">
        <v>10404</v>
      </c>
      <c r="J2333" s="1" t="s">
        <v>10421</v>
      </c>
      <c r="K2333" s="1" t="s">
        <v>32</v>
      </c>
      <c r="L2333" s="1" t="s">
        <v>32</v>
      </c>
      <c r="M2333" s="1" t="s">
        <v>45</v>
      </c>
      <c r="N2333" s="1" t="s">
        <v>66</v>
      </c>
      <c r="O2333" s="1" t="s">
        <v>124</v>
      </c>
      <c r="P2333" s="1" t="s">
        <v>494</v>
      </c>
      <c r="Q2333" s="1" t="s">
        <v>134</v>
      </c>
      <c r="R2333" s="1" t="s">
        <v>10422</v>
      </c>
      <c r="S2333" s="1" t="str">
        <f t="shared" si="73"/>
        <v>VELEZ FLORES, VIVIANA MARILU</v>
      </c>
      <c r="T2333" s="1" t="s">
        <v>69</v>
      </c>
      <c r="U2333" s="1" t="s">
        <v>51</v>
      </c>
      <c r="V2333" s="1" t="s">
        <v>52</v>
      </c>
      <c r="W2333" s="1" t="s">
        <v>10423</v>
      </c>
      <c r="X2333" s="3">
        <v>31238</v>
      </c>
      <c r="Y2333" s="1" t="s">
        <v>10424</v>
      </c>
      <c r="Z2333" s="3">
        <v>42795</v>
      </c>
      <c r="AA2333" s="3">
        <v>43100</v>
      </c>
      <c r="AB2333" s="1" t="s">
        <v>127</v>
      </c>
      <c r="AC2333" s="1" t="s">
        <v>71</v>
      </c>
      <c r="AD2333" s="1" t="s">
        <v>43</v>
      </c>
    </row>
    <row r="2334" spans="1:30" x14ac:dyDescent="0.2">
      <c r="A2334" s="1" t="str">
        <f t="shared" si="72"/>
        <v>21EV01710720</v>
      </c>
      <c r="B2334" s="1" t="s">
        <v>458</v>
      </c>
      <c r="C2334" s="1" t="s">
        <v>29</v>
      </c>
      <c r="D2334" s="1" t="s">
        <v>30</v>
      </c>
      <c r="E2334" s="1" t="s">
        <v>587</v>
      </c>
      <c r="F2334" s="1" t="s">
        <v>10425</v>
      </c>
      <c r="G2334" s="1" t="s">
        <v>10426</v>
      </c>
      <c r="H2334" s="1" t="s">
        <v>1183</v>
      </c>
      <c r="I2334" s="1" t="s">
        <v>8794</v>
      </c>
      <c r="J2334" s="1" t="s">
        <v>10427</v>
      </c>
      <c r="K2334" s="1" t="s">
        <v>32</v>
      </c>
      <c r="L2334" s="1" t="s">
        <v>32</v>
      </c>
      <c r="M2334" s="1" t="s">
        <v>45</v>
      </c>
      <c r="N2334" s="1" t="s">
        <v>66</v>
      </c>
      <c r="O2334" s="1" t="s">
        <v>302</v>
      </c>
      <c r="P2334" s="1" t="s">
        <v>82</v>
      </c>
      <c r="Q2334" s="1" t="s">
        <v>61</v>
      </c>
      <c r="R2334" s="1" t="s">
        <v>10428</v>
      </c>
      <c r="S2334" s="1" t="str">
        <f t="shared" si="73"/>
        <v>QUISPE VILCA, SONIA BERNARDINA</v>
      </c>
      <c r="T2334" s="1" t="s">
        <v>69</v>
      </c>
      <c r="U2334" s="1" t="s">
        <v>51</v>
      </c>
      <c r="V2334" s="1" t="s">
        <v>52</v>
      </c>
      <c r="W2334" s="1" t="s">
        <v>10429</v>
      </c>
      <c r="X2334" s="3">
        <v>25353</v>
      </c>
      <c r="Y2334" s="1" t="s">
        <v>10430</v>
      </c>
      <c r="Z2334" s="3">
        <v>42842</v>
      </c>
      <c r="AA2334" s="3">
        <v>43100</v>
      </c>
      <c r="AB2334" s="1" t="s">
        <v>127</v>
      </c>
      <c r="AC2334" s="1" t="s">
        <v>71</v>
      </c>
      <c r="AD2334" s="1" t="s">
        <v>43</v>
      </c>
    </row>
    <row r="2335" spans="1:30" x14ac:dyDescent="0.2">
      <c r="A2335" s="1" t="str">
        <f t="shared" si="72"/>
        <v>21EV01710721</v>
      </c>
      <c r="B2335" s="1" t="s">
        <v>458</v>
      </c>
      <c r="C2335" s="1" t="s">
        <v>29</v>
      </c>
      <c r="D2335" s="1" t="s">
        <v>30</v>
      </c>
      <c r="E2335" s="1" t="s">
        <v>587</v>
      </c>
      <c r="F2335" s="1" t="s">
        <v>10425</v>
      </c>
      <c r="G2335" s="1" t="s">
        <v>10426</v>
      </c>
      <c r="H2335" s="1" t="s">
        <v>1183</v>
      </c>
      <c r="I2335" s="1" t="s">
        <v>8794</v>
      </c>
      <c r="J2335" s="1" t="s">
        <v>10431</v>
      </c>
      <c r="K2335" s="1" t="s">
        <v>32</v>
      </c>
      <c r="L2335" s="1" t="s">
        <v>32</v>
      </c>
      <c r="M2335" s="1" t="s">
        <v>45</v>
      </c>
      <c r="N2335" s="1" t="s">
        <v>66</v>
      </c>
      <c r="O2335" s="1" t="s">
        <v>302</v>
      </c>
      <c r="P2335" s="1" t="s">
        <v>82</v>
      </c>
      <c r="Q2335" s="1" t="s">
        <v>58</v>
      </c>
      <c r="R2335" s="1" t="s">
        <v>345</v>
      </c>
      <c r="S2335" s="1" t="str">
        <f t="shared" si="73"/>
        <v>QUISPE ARPASI, DELIA</v>
      </c>
      <c r="T2335" s="1" t="s">
        <v>69</v>
      </c>
      <c r="U2335" s="1" t="s">
        <v>51</v>
      </c>
      <c r="V2335" s="1" t="s">
        <v>52</v>
      </c>
      <c r="W2335" s="1" t="s">
        <v>10432</v>
      </c>
      <c r="X2335" s="3">
        <v>26700</v>
      </c>
      <c r="Y2335" s="1" t="s">
        <v>10433</v>
      </c>
      <c r="Z2335" s="3">
        <v>42842</v>
      </c>
      <c r="AA2335" s="3">
        <v>43100</v>
      </c>
      <c r="AB2335" s="1" t="s">
        <v>127</v>
      </c>
      <c r="AC2335" s="1" t="s">
        <v>71</v>
      </c>
      <c r="AD2335" s="1" t="s">
        <v>43</v>
      </c>
    </row>
    <row r="2336" spans="1:30" x14ac:dyDescent="0.2">
      <c r="A2336" s="1" t="str">
        <f t="shared" si="72"/>
        <v>21EV01710722</v>
      </c>
      <c r="B2336" s="1" t="s">
        <v>458</v>
      </c>
      <c r="C2336" s="1" t="s">
        <v>29</v>
      </c>
      <c r="D2336" s="1" t="s">
        <v>30</v>
      </c>
      <c r="E2336" s="1" t="s">
        <v>587</v>
      </c>
      <c r="F2336" s="1" t="s">
        <v>10425</v>
      </c>
      <c r="G2336" s="1" t="s">
        <v>10426</v>
      </c>
      <c r="H2336" s="1" t="s">
        <v>1183</v>
      </c>
      <c r="I2336" s="1" t="s">
        <v>8794</v>
      </c>
      <c r="J2336" s="1" t="s">
        <v>10434</v>
      </c>
      <c r="K2336" s="1" t="s">
        <v>32</v>
      </c>
      <c r="L2336" s="1" t="s">
        <v>32</v>
      </c>
      <c r="M2336" s="1" t="s">
        <v>45</v>
      </c>
      <c r="N2336" s="1" t="s">
        <v>66</v>
      </c>
      <c r="O2336" s="1" t="s">
        <v>302</v>
      </c>
      <c r="P2336" s="1" t="s">
        <v>1047</v>
      </c>
      <c r="Q2336" s="1" t="s">
        <v>10435</v>
      </c>
      <c r="R2336" s="1" t="s">
        <v>993</v>
      </c>
      <c r="S2336" s="1" t="str">
        <f t="shared" si="73"/>
        <v>ROMAN TITI, ALFREDO</v>
      </c>
      <c r="T2336" s="1" t="s">
        <v>69</v>
      </c>
      <c r="U2336" s="1" t="s">
        <v>51</v>
      </c>
      <c r="V2336" s="1" t="s">
        <v>52</v>
      </c>
      <c r="W2336" s="1" t="s">
        <v>10436</v>
      </c>
      <c r="X2336" s="3">
        <v>29226</v>
      </c>
      <c r="Y2336" s="1" t="s">
        <v>10437</v>
      </c>
      <c r="Z2336" s="3">
        <v>42845</v>
      </c>
      <c r="AA2336" s="3">
        <v>43100</v>
      </c>
      <c r="AB2336" s="1" t="s">
        <v>127</v>
      </c>
      <c r="AC2336" s="1" t="s">
        <v>71</v>
      </c>
      <c r="AD2336" s="1" t="s">
        <v>43</v>
      </c>
    </row>
    <row r="2337" spans="1:30" x14ac:dyDescent="0.2">
      <c r="A2337" s="1" t="str">
        <f t="shared" si="72"/>
        <v>1114613312E4</v>
      </c>
      <c r="B2337" s="1" t="s">
        <v>28</v>
      </c>
      <c r="C2337" s="1" t="s">
        <v>29</v>
      </c>
      <c r="D2337" s="1" t="s">
        <v>30</v>
      </c>
      <c r="E2337" s="1" t="s">
        <v>10438</v>
      </c>
      <c r="F2337" s="1" t="s">
        <v>10439</v>
      </c>
      <c r="G2337" s="1" t="s">
        <v>10440</v>
      </c>
      <c r="H2337" s="1" t="s">
        <v>1183</v>
      </c>
      <c r="I2337" s="1" t="s">
        <v>10441</v>
      </c>
      <c r="J2337" s="1" t="s">
        <v>10442</v>
      </c>
      <c r="K2337" s="1" t="s">
        <v>32</v>
      </c>
      <c r="L2337" s="1" t="s">
        <v>32</v>
      </c>
      <c r="M2337" s="1" t="s">
        <v>45</v>
      </c>
      <c r="N2337" s="1" t="s">
        <v>253</v>
      </c>
      <c r="O2337" s="1" t="s">
        <v>547</v>
      </c>
      <c r="P2337" s="1" t="s">
        <v>44</v>
      </c>
      <c r="Q2337" s="1" t="s">
        <v>44</v>
      </c>
      <c r="R2337" s="1" t="s">
        <v>44</v>
      </c>
      <c r="S2337" s="1" t="str">
        <f t="shared" si="73"/>
        <v xml:space="preserve"> , </v>
      </c>
      <c r="T2337" s="1" t="s">
        <v>69</v>
      </c>
      <c r="U2337" s="1" t="s">
        <v>51</v>
      </c>
      <c r="V2337" s="1" t="s">
        <v>52</v>
      </c>
      <c r="W2337" s="1" t="s">
        <v>44</v>
      </c>
      <c r="X2337" s="1" t="s">
        <v>254</v>
      </c>
      <c r="Y2337" s="1" t="s">
        <v>44</v>
      </c>
      <c r="AB2337" s="1" t="s">
        <v>41</v>
      </c>
      <c r="AC2337" s="1" t="s">
        <v>71</v>
      </c>
      <c r="AD2337" s="1" t="s">
        <v>43</v>
      </c>
    </row>
    <row r="2338" spans="1:30" x14ac:dyDescent="0.2">
      <c r="A2338" s="1" t="str">
        <f t="shared" si="72"/>
        <v>1163113821E1</v>
      </c>
      <c r="B2338" s="1" t="s">
        <v>28</v>
      </c>
      <c r="C2338" s="1" t="s">
        <v>29</v>
      </c>
      <c r="D2338" s="1" t="s">
        <v>30</v>
      </c>
      <c r="E2338" s="1" t="s">
        <v>10438</v>
      </c>
      <c r="F2338" s="1" t="s">
        <v>10439</v>
      </c>
      <c r="G2338" s="1" t="s">
        <v>10440</v>
      </c>
      <c r="H2338" s="1" t="s">
        <v>1183</v>
      </c>
      <c r="I2338" s="1" t="s">
        <v>10441</v>
      </c>
      <c r="J2338" s="1" t="s">
        <v>10443</v>
      </c>
      <c r="K2338" s="1" t="s">
        <v>32</v>
      </c>
      <c r="L2338" s="1" t="s">
        <v>32</v>
      </c>
      <c r="M2338" s="1" t="s">
        <v>45</v>
      </c>
      <c r="N2338" s="1" t="s">
        <v>253</v>
      </c>
      <c r="O2338" s="1" t="s">
        <v>547</v>
      </c>
      <c r="P2338" s="1" t="s">
        <v>44</v>
      </c>
      <c r="Q2338" s="1" t="s">
        <v>44</v>
      </c>
      <c r="R2338" s="1" t="s">
        <v>44</v>
      </c>
      <c r="S2338" s="1" t="str">
        <f t="shared" si="73"/>
        <v xml:space="preserve"> , </v>
      </c>
      <c r="T2338" s="1" t="s">
        <v>69</v>
      </c>
      <c r="U2338" s="1" t="s">
        <v>51</v>
      </c>
      <c r="V2338" s="1" t="s">
        <v>52</v>
      </c>
      <c r="W2338" s="1" t="s">
        <v>44</v>
      </c>
      <c r="X2338" s="1" t="s">
        <v>254</v>
      </c>
      <c r="Y2338" s="1" t="s">
        <v>44</v>
      </c>
      <c r="AB2338" s="1" t="s">
        <v>41</v>
      </c>
      <c r="AC2338" s="1" t="s">
        <v>71</v>
      </c>
      <c r="AD2338" s="1" t="s">
        <v>43</v>
      </c>
    </row>
    <row r="2339" spans="1:30" x14ac:dyDescent="0.2">
      <c r="A2339" s="1" t="str">
        <f t="shared" si="72"/>
        <v>1163813712E3</v>
      </c>
      <c r="B2339" s="1" t="s">
        <v>28</v>
      </c>
      <c r="C2339" s="1" t="s">
        <v>29</v>
      </c>
      <c r="D2339" s="1" t="s">
        <v>30</v>
      </c>
      <c r="E2339" s="1" t="s">
        <v>10438</v>
      </c>
      <c r="F2339" s="1" t="s">
        <v>10439</v>
      </c>
      <c r="G2339" s="1" t="s">
        <v>10440</v>
      </c>
      <c r="H2339" s="1" t="s">
        <v>1183</v>
      </c>
      <c r="I2339" s="1" t="s">
        <v>10441</v>
      </c>
      <c r="J2339" s="1" t="s">
        <v>10444</v>
      </c>
      <c r="K2339" s="1" t="s">
        <v>32</v>
      </c>
      <c r="L2339" s="1" t="s">
        <v>32</v>
      </c>
      <c r="M2339" s="1" t="s">
        <v>45</v>
      </c>
      <c r="N2339" s="1" t="s">
        <v>253</v>
      </c>
      <c r="O2339" s="1" t="s">
        <v>547</v>
      </c>
      <c r="P2339" s="1" t="s">
        <v>44</v>
      </c>
      <c r="Q2339" s="1" t="s">
        <v>44</v>
      </c>
      <c r="R2339" s="1" t="s">
        <v>44</v>
      </c>
      <c r="S2339" s="1" t="str">
        <f t="shared" si="73"/>
        <v xml:space="preserve"> , </v>
      </c>
      <c r="T2339" s="1" t="s">
        <v>69</v>
      </c>
      <c r="U2339" s="1" t="s">
        <v>51</v>
      </c>
      <c r="V2339" s="1" t="s">
        <v>52</v>
      </c>
      <c r="W2339" s="1" t="s">
        <v>44</v>
      </c>
      <c r="X2339" s="1" t="s">
        <v>254</v>
      </c>
      <c r="Y2339" s="1" t="s">
        <v>44</v>
      </c>
      <c r="AB2339" s="1" t="s">
        <v>41</v>
      </c>
      <c r="AC2339" s="1" t="s">
        <v>71</v>
      </c>
      <c r="AD2339" s="1" t="s">
        <v>43</v>
      </c>
    </row>
    <row r="2340" spans="1:30" x14ac:dyDescent="0.2">
      <c r="A2340" s="1" t="str">
        <f t="shared" si="72"/>
        <v>1166115311E4</v>
      </c>
      <c r="B2340" s="1" t="s">
        <v>28</v>
      </c>
      <c r="C2340" s="1" t="s">
        <v>29</v>
      </c>
      <c r="D2340" s="1" t="s">
        <v>30</v>
      </c>
      <c r="E2340" s="1" t="s">
        <v>31</v>
      </c>
      <c r="F2340" s="1" t="s">
        <v>10445</v>
      </c>
      <c r="G2340" s="1" t="s">
        <v>10446</v>
      </c>
      <c r="H2340" s="1" t="s">
        <v>10447</v>
      </c>
      <c r="I2340" s="1" t="s">
        <v>10448</v>
      </c>
      <c r="J2340" s="1" t="s">
        <v>10449</v>
      </c>
      <c r="K2340" s="1" t="s">
        <v>32</v>
      </c>
      <c r="L2340" s="1" t="s">
        <v>33</v>
      </c>
      <c r="M2340" s="1" t="s">
        <v>776</v>
      </c>
      <c r="N2340" s="1" t="s">
        <v>35</v>
      </c>
      <c r="O2340" s="1" t="s">
        <v>10450</v>
      </c>
      <c r="P2340" s="1" t="s">
        <v>168</v>
      </c>
      <c r="Q2340" s="1" t="s">
        <v>168</v>
      </c>
      <c r="R2340" s="1" t="s">
        <v>922</v>
      </c>
      <c r="S2340" s="1" t="str">
        <f t="shared" si="73"/>
        <v>CHURA CHURA, HILARIO</v>
      </c>
      <c r="T2340" s="1" t="s">
        <v>38</v>
      </c>
      <c r="U2340" s="1" t="s">
        <v>39</v>
      </c>
      <c r="V2340" s="1" t="s">
        <v>112</v>
      </c>
      <c r="W2340" s="1" t="s">
        <v>10451</v>
      </c>
      <c r="X2340" s="3">
        <v>22649</v>
      </c>
      <c r="Y2340" s="1" t="s">
        <v>10452</v>
      </c>
      <c r="Z2340" s="3">
        <v>42064</v>
      </c>
      <c r="AA2340" s="3">
        <v>43524</v>
      </c>
      <c r="AB2340" s="1" t="s">
        <v>41</v>
      </c>
      <c r="AC2340" s="1" t="s">
        <v>42</v>
      </c>
      <c r="AD2340" s="1" t="s">
        <v>43</v>
      </c>
    </row>
    <row r="2341" spans="1:30" x14ac:dyDescent="0.2">
      <c r="A2341" s="1" t="str">
        <f t="shared" si="72"/>
        <v>1166115311E2</v>
      </c>
      <c r="B2341" s="1" t="s">
        <v>28</v>
      </c>
      <c r="C2341" s="1" t="s">
        <v>29</v>
      </c>
      <c r="D2341" s="1" t="s">
        <v>30</v>
      </c>
      <c r="E2341" s="1" t="s">
        <v>31</v>
      </c>
      <c r="F2341" s="1" t="s">
        <v>10445</v>
      </c>
      <c r="G2341" s="1" t="s">
        <v>10446</v>
      </c>
      <c r="H2341" s="1" t="s">
        <v>10447</v>
      </c>
      <c r="I2341" s="1" t="s">
        <v>10448</v>
      </c>
      <c r="J2341" s="1" t="s">
        <v>10453</v>
      </c>
      <c r="K2341" s="1" t="s">
        <v>32</v>
      </c>
      <c r="L2341" s="1" t="s">
        <v>32</v>
      </c>
      <c r="M2341" s="1" t="s">
        <v>45</v>
      </c>
      <c r="N2341" s="1" t="s">
        <v>46</v>
      </c>
      <c r="O2341" s="1" t="s">
        <v>10454</v>
      </c>
      <c r="P2341" s="1" t="s">
        <v>68</v>
      </c>
      <c r="Q2341" s="1" t="s">
        <v>10455</v>
      </c>
      <c r="R2341" s="1" t="s">
        <v>616</v>
      </c>
      <c r="S2341" s="1" t="str">
        <f t="shared" si="73"/>
        <v>ORTIZ PAREJA, ALEJANDRINA</v>
      </c>
      <c r="T2341" s="1" t="s">
        <v>50</v>
      </c>
      <c r="U2341" s="1" t="s">
        <v>51</v>
      </c>
      <c r="V2341" s="1" t="s">
        <v>52</v>
      </c>
      <c r="W2341" s="1" t="s">
        <v>10456</v>
      </c>
      <c r="X2341" s="3">
        <v>22723</v>
      </c>
      <c r="Y2341" s="1" t="s">
        <v>10457</v>
      </c>
      <c r="Z2341" s="3">
        <v>41836</v>
      </c>
      <c r="AA2341" s="3">
        <v>42004</v>
      </c>
      <c r="AB2341" s="1" t="s">
        <v>41</v>
      </c>
      <c r="AC2341" s="1" t="s">
        <v>42</v>
      </c>
      <c r="AD2341" s="1" t="s">
        <v>43</v>
      </c>
    </row>
    <row r="2342" spans="1:30" x14ac:dyDescent="0.2">
      <c r="A2342" s="1" t="str">
        <f t="shared" si="72"/>
        <v>1181515311E4</v>
      </c>
      <c r="B2342" s="1" t="s">
        <v>28</v>
      </c>
      <c r="C2342" s="1" t="s">
        <v>29</v>
      </c>
      <c r="D2342" s="1" t="s">
        <v>30</v>
      </c>
      <c r="E2342" s="1" t="s">
        <v>31</v>
      </c>
      <c r="F2342" s="1" t="s">
        <v>10458</v>
      </c>
      <c r="G2342" s="1" t="s">
        <v>10459</v>
      </c>
      <c r="H2342" s="1" t="s">
        <v>10447</v>
      </c>
      <c r="I2342" s="1" t="s">
        <v>10460</v>
      </c>
      <c r="J2342" s="1" t="s">
        <v>10461</v>
      </c>
      <c r="K2342" s="1" t="s">
        <v>32</v>
      </c>
      <c r="L2342" s="1" t="s">
        <v>32</v>
      </c>
      <c r="M2342" s="1" t="s">
        <v>45</v>
      </c>
      <c r="N2342" s="1" t="s">
        <v>46</v>
      </c>
      <c r="O2342" s="1" t="s">
        <v>10462</v>
      </c>
      <c r="P2342" s="1" t="s">
        <v>275</v>
      </c>
      <c r="Q2342" s="1" t="s">
        <v>222</v>
      </c>
      <c r="R2342" s="1" t="s">
        <v>80</v>
      </c>
      <c r="S2342" s="1" t="str">
        <f t="shared" si="73"/>
        <v>BERMEJO ESPEZUA, MARIA ISABEL</v>
      </c>
      <c r="T2342" s="1" t="s">
        <v>50</v>
      </c>
      <c r="U2342" s="1" t="s">
        <v>51</v>
      </c>
      <c r="V2342" s="1" t="s">
        <v>52</v>
      </c>
      <c r="W2342" s="1" t="s">
        <v>10463</v>
      </c>
      <c r="X2342" s="3">
        <v>23921</v>
      </c>
      <c r="Y2342" s="1" t="s">
        <v>10464</v>
      </c>
      <c r="AB2342" s="1" t="s">
        <v>41</v>
      </c>
      <c r="AC2342" s="1" t="s">
        <v>42</v>
      </c>
      <c r="AD2342" s="1" t="s">
        <v>43</v>
      </c>
    </row>
    <row r="2343" spans="1:30" x14ac:dyDescent="0.2">
      <c r="A2343" s="1" t="str">
        <f t="shared" si="72"/>
        <v>1141515411E2</v>
      </c>
      <c r="B2343" s="1" t="s">
        <v>28</v>
      </c>
      <c r="C2343" s="1" t="s">
        <v>29</v>
      </c>
      <c r="D2343" s="1" t="s">
        <v>30</v>
      </c>
      <c r="E2343" s="1" t="s">
        <v>31</v>
      </c>
      <c r="F2343" s="1" t="s">
        <v>10465</v>
      </c>
      <c r="G2343" s="1" t="s">
        <v>10466</v>
      </c>
      <c r="H2343" s="1" t="s">
        <v>10447</v>
      </c>
      <c r="I2343" s="1" t="s">
        <v>10467</v>
      </c>
      <c r="J2343" s="1" t="s">
        <v>10468</v>
      </c>
      <c r="K2343" s="1" t="s">
        <v>32</v>
      </c>
      <c r="L2343" s="1" t="s">
        <v>32</v>
      </c>
      <c r="M2343" s="1" t="s">
        <v>45</v>
      </c>
      <c r="N2343" s="1" t="s">
        <v>46</v>
      </c>
      <c r="O2343" s="1" t="s">
        <v>56</v>
      </c>
      <c r="P2343" s="1" t="s">
        <v>562</v>
      </c>
      <c r="Q2343" s="1" t="s">
        <v>10469</v>
      </c>
      <c r="R2343" s="1" t="s">
        <v>859</v>
      </c>
      <c r="S2343" s="1" t="str">
        <f t="shared" si="73"/>
        <v>GALVEZ ILASACA, CESAR AUGUSTO</v>
      </c>
      <c r="T2343" s="1" t="s">
        <v>50</v>
      </c>
      <c r="U2343" s="1" t="s">
        <v>51</v>
      </c>
      <c r="V2343" s="1" t="s">
        <v>52</v>
      </c>
      <c r="W2343" s="1" t="s">
        <v>10470</v>
      </c>
      <c r="X2343" s="3">
        <v>19322</v>
      </c>
      <c r="Y2343" s="1" t="s">
        <v>10471</v>
      </c>
      <c r="AB2343" s="1" t="s">
        <v>41</v>
      </c>
      <c r="AC2343" s="1" t="s">
        <v>42</v>
      </c>
      <c r="AD2343" s="1" t="s">
        <v>43</v>
      </c>
    </row>
    <row r="2344" spans="1:30" x14ac:dyDescent="0.2">
      <c r="A2344" s="1" t="str">
        <f t="shared" si="72"/>
        <v>1141515411E5</v>
      </c>
      <c r="B2344" s="1" t="s">
        <v>28</v>
      </c>
      <c r="C2344" s="1" t="s">
        <v>29</v>
      </c>
      <c r="D2344" s="1" t="s">
        <v>30</v>
      </c>
      <c r="E2344" s="1" t="s">
        <v>31</v>
      </c>
      <c r="F2344" s="1" t="s">
        <v>10465</v>
      </c>
      <c r="G2344" s="1" t="s">
        <v>10466</v>
      </c>
      <c r="H2344" s="1" t="s">
        <v>10447</v>
      </c>
      <c r="I2344" s="1" t="s">
        <v>10467</v>
      </c>
      <c r="J2344" s="1" t="s">
        <v>10472</v>
      </c>
      <c r="K2344" s="1" t="s">
        <v>32</v>
      </c>
      <c r="L2344" s="1" t="s">
        <v>32</v>
      </c>
      <c r="M2344" s="1" t="s">
        <v>45</v>
      </c>
      <c r="N2344" s="1" t="s">
        <v>46</v>
      </c>
      <c r="O2344" s="1" t="s">
        <v>56</v>
      </c>
      <c r="P2344" s="1" t="s">
        <v>332</v>
      </c>
      <c r="Q2344" s="1" t="s">
        <v>1126</v>
      </c>
      <c r="R2344" s="1" t="s">
        <v>10473</v>
      </c>
      <c r="S2344" s="1" t="str">
        <f t="shared" si="73"/>
        <v>SUBIA ZAIRA, ALEJANDRO ANTONIO</v>
      </c>
      <c r="T2344" s="1" t="s">
        <v>63</v>
      </c>
      <c r="U2344" s="1" t="s">
        <v>51</v>
      </c>
      <c r="V2344" s="1" t="s">
        <v>52</v>
      </c>
      <c r="W2344" s="1" t="s">
        <v>10474</v>
      </c>
      <c r="X2344" s="3">
        <v>22405</v>
      </c>
      <c r="Y2344" s="1" t="s">
        <v>10475</v>
      </c>
      <c r="AB2344" s="1" t="s">
        <v>41</v>
      </c>
      <c r="AC2344" s="1" t="s">
        <v>42</v>
      </c>
      <c r="AD2344" s="1" t="s">
        <v>43</v>
      </c>
    </row>
    <row r="2345" spans="1:30" x14ac:dyDescent="0.2">
      <c r="A2345" s="1" t="str">
        <f t="shared" si="72"/>
        <v>1141515411E3</v>
      </c>
      <c r="B2345" s="1" t="s">
        <v>28</v>
      </c>
      <c r="C2345" s="1" t="s">
        <v>29</v>
      </c>
      <c r="D2345" s="1" t="s">
        <v>30</v>
      </c>
      <c r="E2345" s="1" t="s">
        <v>31</v>
      </c>
      <c r="F2345" s="1" t="s">
        <v>10465</v>
      </c>
      <c r="G2345" s="1" t="s">
        <v>10466</v>
      </c>
      <c r="H2345" s="1" t="s">
        <v>10447</v>
      </c>
      <c r="I2345" s="1" t="s">
        <v>10467</v>
      </c>
      <c r="J2345" s="1" t="s">
        <v>10476</v>
      </c>
      <c r="K2345" s="1" t="s">
        <v>97</v>
      </c>
      <c r="L2345" s="1" t="s">
        <v>98</v>
      </c>
      <c r="M2345" s="1" t="s">
        <v>99</v>
      </c>
      <c r="N2345" s="1" t="s">
        <v>46</v>
      </c>
      <c r="O2345" s="1" t="s">
        <v>56</v>
      </c>
      <c r="P2345" s="1" t="s">
        <v>8777</v>
      </c>
      <c r="Q2345" s="1" t="s">
        <v>2303</v>
      </c>
      <c r="R2345" s="1" t="s">
        <v>2479</v>
      </c>
      <c r="S2345" s="1" t="str">
        <f t="shared" si="73"/>
        <v>MOLLO SACARI, FEDERICO</v>
      </c>
      <c r="T2345" s="1" t="s">
        <v>439</v>
      </c>
      <c r="U2345" s="1" t="s">
        <v>39</v>
      </c>
      <c r="V2345" s="1" t="s">
        <v>52</v>
      </c>
      <c r="W2345" s="1" t="s">
        <v>10477</v>
      </c>
      <c r="X2345" s="3">
        <v>22883</v>
      </c>
      <c r="Y2345" s="1" t="s">
        <v>10478</v>
      </c>
      <c r="AB2345" s="1" t="s">
        <v>41</v>
      </c>
      <c r="AC2345" s="1" t="s">
        <v>102</v>
      </c>
      <c r="AD2345" s="1" t="s">
        <v>43</v>
      </c>
    </row>
    <row r="2346" spans="1:30" x14ac:dyDescent="0.2">
      <c r="A2346" s="1" t="str">
        <f t="shared" si="72"/>
        <v>1164116311E2</v>
      </c>
      <c r="B2346" s="1" t="s">
        <v>28</v>
      </c>
      <c r="C2346" s="1" t="s">
        <v>29</v>
      </c>
      <c r="D2346" s="1" t="s">
        <v>251</v>
      </c>
      <c r="E2346" s="1" t="s">
        <v>401</v>
      </c>
      <c r="F2346" s="1" t="s">
        <v>10479</v>
      </c>
      <c r="G2346" s="1" t="s">
        <v>10480</v>
      </c>
      <c r="H2346" s="1" t="s">
        <v>10481</v>
      </c>
      <c r="I2346" s="1" t="s">
        <v>10482</v>
      </c>
      <c r="J2346" s="1" t="s">
        <v>10483</v>
      </c>
      <c r="K2346" s="1" t="s">
        <v>32</v>
      </c>
      <c r="L2346" s="1" t="s">
        <v>32</v>
      </c>
      <c r="M2346" s="1" t="s">
        <v>45</v>
      </c>
      <c r="N2346" s="1" t="s">
        <v>66</v>
      </c>
      <c r="O2346" s="1" t="s">
        <v>10484</v>
      </c>
      <c r="P2346" s="1" t="s">
        <v>649</v>
      </c>
      <c r="Q2346" s="1" t="s">
        <v>709</v>
      </c>
      <c r="R2346" s="1" t="s">
        <v>345</v>
      </c>
      <c r="S2346" s="1" t="str">
        <f t="shared" si="73"/>
        <v>HUATTA PARILLO, DELIA</v>
      </c>
      <c r="T2346" s="1" t="s">
        <v>69</v>
      </c>
      <c r="U2346" s="1" t="s">
        <v>51</v>
      </c>
      <c r="V2346" s="1" t="s">
        <v>52</v>
      </c>
      <c r="W2346" s="1" t="s">
        <v>10485</v>
      </c>
      <c r="X2346" s="3">
        <v>26604</v>
      </c>
      <c r="Y2346" s="1" t="s">
        <v>10486</v>
      </c>
      <c r="Z2346" s="3">
        <v>42795</v>
      </c>
      <c r="AA2346" s="3">
        <v>43100</v>
      </c>
      <c r="AB2346" s="1" t="s">
        <v>41</v>
      </c>
      <c r="AC2346" s="1" t="s">
        <v>71</v>
      </c>
      <c r="AD2346" s="1" t="s">
        <v>43</v>
      </c>
    </row>
    <row r="2347" spans="1:30" x14ac:dyDescent="0.2">
      <c r="A2347" s="1" t="str">
        <f t="shared" si="72"/>
        <v>1164116311E4</v>
      </c>
      <c r="B2347" s="1" t="s">
        <v>28</v>
      </c>
      <c r="C2347" s="1" t="s">
        <v>29</v>
      </c>
      <c r="D2347" s="1" t="s">
        <v>251</v>
      </c>
      <c r="E2347" s="1" t="s">
        <v>401</v>
      </c>
      <c r="F2347" s="1" t="s">
        <v>10479</v>
      </c>
      <c r="G2347" s="1" t="s">
        <v>10480</v>
      </c>
      <c r="H2347" s="1" t="s">
        <v>10481</v>
      </c>
      <c r="I2347" s="1" t="s">
        <v>10482</v>
      </c>
      <c r="J2347" s="1" t="s">
        <v>10487</v>
      </c>
      <c r="K2347" s="1" t="s">
        <v>32</v>
      </c>
      <c r="L2347" s="1" t="s">
        <v>32</v>
      </c>
      <c r="M2347" s="1" t="s">
        <v>45</v>
      </c>
      <c r="N2347" s="1" t="s">
        <v>66</v>
      </c>
      <c r="O2347" s="1" t="s">
        <v>326</v>
      </c>
      <c r="P2347" s="1" t="s">
        <v>447</v>
      </c>
      <c r="Q2347" s="1" t="s">
        <v>81</v>
      </c>
      <c r="R2347" s="1" t="s">
        <v>395</v>
      </c>
      <c r="S2347" s="1" t="str">
        <f t="shared" si="73"/>
        <v>PAURO HUANCA, EDGAR</v>
      </c>
      <c r="T2347" s="1" t="s">
        <v>69</v>
      </c>
      <c r="U2347" s="1" t="s">
        <v>51</v>
      </c>
      <c r="V2347" s="1" t="s">
        <v>52</v>
      </c>
      <c r="W2347" s="1" t="s">
        <v>10488</v>
      </c>
      <c r="X2347" s="3">
        <v>26654</v>
      </c>
      <c r="Y2347" s="1" t="s">
        <v>10489</v>
      </c>
      <c r="Z2347" s="3">
        <v>42795</v>
      </c>
      <c r="AA2347" s="3">
        <v>43100</v>
      </c>
      <c r="AB2347" s="1" t="s">
        <v>41</v>
      </c>
      <c r="AC2347" s="1" t="s">
        <v>71</v>
      </c>
      <c r="AD2347" s="1" t="s">
        <v>43</v>
      </c>
    </row>
    <row r="2348" spans="1:30" x14ac:dyDescent="0.2">
      <c r="A2348" s="1" t="str">
        <f t="shared" si="72"/>
        <v>1164116311E5</v>
      </c>
      <c r="B2348" s="1" t="s">
        <v>28</v>
      </c>
      <c r="C2348" s="1" t="s">
        <v>29</v>
      </c>
      <c r="D2348" s="1" t="s">
        <v>251</v>
      </c>
      <c r="E2348" s="1" t="s">
        <v>401</v>
      </c>
      <c r="F2348" s="1" t="s">
        <v>10479</v>
      </c>
      <c r="G2348" s="1" t="s">
        <v>10480</v>
      </c>
      <c r="H2348" s="1" t="s">
        <v>10481</v>
      </c>
      <c r="I2348" s="1" t="s">
        <v>10482</v>
      </c>
      <c r="J2348" s="1" t="s">
        <v>10490</v>
      </c>
      <c r="K2348" s="1" t="s">
        <v>32</v>
      </c>
      <c r="L2348" s="1" t="s">
        <v>32</v>
      </c>
      <c r="M2348" s="1" t="s">
        <v>45</v>
      </c>
      <c r="N2348" s="1" t="s">
        <v>66</v>
      </c>
      <c r="O2348" s="1" t="s">
        <v>326</v>
      </c>
      <c r="P2348" s="1" t="s">
        <v>117</v>
      </c>
      <c r="Q2348" s="1" t="s">
        <v>328</v>
      </c>
      <c r="R2348" s="1" t="s">
        <v>10491</v>
      </c>
      <c r="S2348" s="1" t="str">
        <f t="shared" si="73"/>
        <v>RUELAS RODRIGUEZ, RUFINO EMILIO</v>
      </c>
      <c r="T2348" s="1" t="s">
        <v>69</v>
      </c>
      <c r="U2348" s="1" t="s">
        <v>51</v>
      </c>
      <c r="V2348" s="1" t="s">
        <v>52</v>
      </c>
      <c r="W2348" s="1" t="s">
        <v>10492</v>
      </c>
      <c r="X2348" s="3">
        <v>21741</v>
      </c>
      <c r="Y2348" s="1" t="s">
        <v>10493</v>
      </c>
      <c r="Z2348" s="3">
        <v>42795</v>
      </c>
      <c r="AA2348" s="3">
        <v>43100</v>
      </c>
      <c r="AB2348" s="1" t="s">
        <v>41</v>
      </c>
      <c r="AC2348" s="1" t="s">
        <v>71</v>
      </c>
      <c r="AD2348" s="1" t="s">
        <v>43</v>
      </c>
    </row>
    <row r="2349" spans="1:30" x14ac:dyDescent="0.2">
      <c r="A2349" s="1" t="str">
        <f t="shared" si="72"/>
        <v>1191116411E2</v>
      </c>
      <c r="B2349" s="1" t="s">
        <v>28</v>
      </c>
      <c r="C2349" s="1" t="s">
        <v>29</v>
      </c>
      <c r="D2349" s="1" t="s">
        <v>30</v>
      </c>
      <c r="E2349" s="1" t="s">
        <v>31</v>
      </c>
      <c r="F2349" s="1" t="s">
        <v>10494</v>
      </c>
      <c r="G2349" s="1" t="s">
        <v>10495</v>
      </c>
      <c r="H2349" s="1" t="s">
        <v>10481</v>
      </c>
      <c r="I2349" s="1" t="s">
        <v>10496</v>
      </c>
      <c r="J2349" s="1" t="s">
        <v>10497</v>
      </c>
      <c r="K2349" s="1" t="s">
        <v>32</v>
      </c>
      <c r="L2349" s="1" t="s">
        <v>33</v>
      </c>
      <c r="M2349" s="1" t="s">
        <v>34</v>
      </c>
      <c r="N2349" s="1" t="s">
        <v>35</v>
      </c>
      <c r="O2349" s="1" t="s">
        <v>10498</v>
      </c>
      <c r="P2349" s="1" t="s">
        <v>269</v>
      </c>
      <c r="Q2349" s="1" t="s">
        <v>889</v>
      </c>
      <c r="R2349" s="1" t="s">
        <v>10499</v>
      </c>
      <c r="S2349" s="1" t="str">
        <f t="shared" si="73"/>
        <v>CALDERON MUÑOZ, ALENA MONICA</v>
      </c>
      <c r="T2349" s="1" t="s">
        <v>63</v>
      </c>
      <c r="U2349" s="1" t="s">
        <v>39</v>
      </c>
      <c r="V2349" s="1" t="s">
        <v>112</v>
      </c>
      <c r="W2349" s="1" t="s">
        <v>10500</v>
      </c>
      <c r="X2349" s="3">
        <v>27268</v>
      </c>
      <c r="Y2349" s="1" t="s">
        <v>10501</v>
      </c>
      <c r="Z2349" s="3">
        <v>42064</v>
      </c>
      <c r="AA2349" s="3">
        <v>43524</v>
      </c>
      <c r="AB2349" s="1" t="s">
        <v>41</v>
      </c>
      <c r="AC2349" s="1" t="s">
        <v>42</v>
      </c>
      <c r="AD2349" s="1" t="s">
        <v>43</v>
      </c>
    </row>
    <row r="2350" spans="1:30" x14ac:dyDescent="0.2">
      <c r="A2350" s="1" t="str">
        <f t="shared" si="72"/>
        <v>1161124471E6</v>
      </c>
      <c r="B2350" s="1" t="s">
        <v>28</v>
      </c>
      <c r="C2350" s="1" t="s">
        <v>29</v>
      </c>
      <c r="D2350" s="1" t="s">
        <v>30</v>
      </c>
      <c r="E2350" s="1" t="s">
        <v>31</v>
      </c>
      <c r="F2350" s="1" t="s">
        <v>10494</v>
      </c>
      <c r="G2350" s="1" t="s">
        <v>10495</v>
      </c>
      <c r="H2350" s="1" t="s">
        <v>10481</v>
      </c>
      <c r="I2350" s="1" t="s">
        <v>10496</v>
      </c>
      <c r="J2350" s="1" t="s">
        <v>10502</v>
      </c>
      <c r="K2350" s="1" t="s">
        <v>32</v>
      </c>
      <c r="L2350" s="1" t="s">
        <v>1326</v>
      </c>
      <c r="M2350" s="1" t="s">
        <v>10503</v>
      </c>
      <c r="N2350" s="1" t="s">
        <v>765</v>
      </c>
      <c r="O2350" s="1" t="s">
        <v>10338</v>
      </c>
      <c r="P2350" s="1" t="s">
        <v>730</v>
      </c>
      <c r="Q2350" s="1" t="s">
        <v>1069</v>
      </c>
      <c r="R2350" s="1" t="s">
        <v>510</v>
      </c>
      <c r="S2350" s="1" t="str">
        <f t="shared" si="73"/>
        <v>LIPA PORTILLO, CAROLINA</v>
      </c>
      <c r="T2350" s="1" t="s">
        <v>50</v>
      </c>
      <c r="U2350" s="1" t="s">
        <v>39</v>
      </c>
      <c r="V2350" s="1" t="s">
        <v>52</v>
      </c>
      <c r="W2350" s="1" t="s">
        <v>10504</v>
      </c>
      <c r="X2350" s="3">
        <v>22754</v>
      </c>
      <c r="Y2350" s="1" t="s">
        <v>10505</v>
      </c>
      <c r="Z2350" s="3">
        <v>42795</v>
      </c>
      <c r="AA2350" s="3">
        <v>43100</v>
      </c>
      <c r="AB2350" s="1" t="s">
        <v>41</v>
      </c>
      <c r="AC2350" s="1" t="s">
        <v>42</v>
      </c>
      <c r="AD2350" s="1" t="s">
        <v>43</v>
      </c>
    </row>
    <row r="2351" spans="1:30" x14ac:dyDescent="0.2">
      <c r="A2351" s="1" t="str">
        <f t="shared" si="72"/>
        <v>1191116411E0</v>
      </c>
      <c r="B2351" s="1" t="s">
        <v>28</v>
      </c>
      <c r="C2351" s="1" t="s">
        <v>29</v>
      </c>
      <c r="D2351" s="1" t="s">
        <v>30</v>
      </c>
      <c r="E2351" s="1" t="s">
        <v>31</v>
      </c>
      <c r="F2351" s="1" t="s">
        <v>10494</v>
      </c>
      <c r="G2351" s="1" t="s">
        <v>10495</v>
      </c>
      <c r="H2351" s="1" t="s">
        <v>10481</v>
      </c>
      <c r="I2351" s="1" t="s">
        <v>10496</v>
      </c>
      <c r="J2351" s="1" t="s">
        <v>10506</v>
      </c>
      <c r="K2351" s="1" t="s">
        <v>32</v>
      </c>
      <c r="L2351" s="1" t="s">
        <v>1326</v>
      </c>
      <c r="M2351" s="1" t="s">
        <v>1895</v>
      </c>
      <c r="N2351" s="1" t="s">
        <v>46</v>
      </c>
      <c r="O2351" s="1" t="s">
        <v>56</v>
      </c>
      <c r="P2351" s="1" t="s">
        <v>141</v>
      </c>
      <c r="Q2351" s="1" t="s">
        <v>114</v>
      </c>
      <c r="R2351" s="1" t="s">
        <v>5492</v>
      </c>
      <c r="S2351" s="1" t="str">
        <f t="shared" si="73"/>
        <v>CRUZ MAMANI, FLAVIO</v>
      </c>
      <c r="T2351" s="1" t="s">
        <v>38</v>
      </c>
      <c r="U2351" s="1" t="s">
        <v>39</v>
      </c>
      <c r="V2351" s="1" t="s">
        <v>52</v>
      </c>
      <c r="W2351" s="1" t="s">
        <v>10507</v>
      </c>
      <c r="X2351" s="3">
        <v>24949</v>
      </c>
      <c r="Y2351" s="1" t="s">
        <v>10508</v>
      </c>
      <c r="AB2351" s="1" t="s">
        <v>41</v>
      </c>
      <c r="AC2351" s="1" t="s">
        <v>42</v>
      </c>
      <c r="AD2351" s="1" t="s">
        <v>43</v>
      </c>
    </row>
    <row r="2352" spans="1:30" x14ac:dyDescent="0.2">
      <c r="A2352" s="1" t="str">
        <f t="shared" si="72"/>
        <v>1191116411E9</v>
      </c>
      <c r="B2352" s="1" t="s">
        <v>28</v>
      </c>
      <c r="C2352" s="1" t="s">
        <v>29</v>
      </c>
      <c r="D2352" s="1" t="s">
        <v>30</v>
      </c>
      <c r="E2352" s="1" t="s">
        <v>31</v>
      </c>
      <c r="F2352" s="1" t="s">
        <v>10494</v>
      </c>
      <c r="G2352" s="1" t="s">
        <v>10495</v>
      </c>
      <c r="H2352" s="1" t="s">
        <v>10481</v>
      </c>
      <c r="I2352" s="1" t="s">
        <v>10496</v>
      </c>
      <c r="J2352" s="1" t="s">
        <v>10509</v>
      </c>
      <c r="K2352" s="1" t="s">
        <v>32</v>
      </c>
      <c r="L2352" s="1" t="s">
        <v>1326</v>
      </c>
      <c r="M2352" s="1" t="s">
        <v>1969</v>
      </c>
      <c r="N2352" s="1" t="s">
        <v>46</v>
      </c>
      <c r="O2352" s="1" t="s">
        <v>56</v>
      </c>
      <c r="P2352" s="1" t="s">
        <v>10510</v>
      </c>
      <c r="Q2352" s="1" t="s">
        <v>455</v>
      </c>
      <c r="R2352" s="1" t="s">
        <v>10511</v>
      </c>
      <c r="S2352" s="1" t="str">
        <f t="shared" si="73"/>
        <v>COA RIVAS, IMELDA TERESA</v>
      </c>
      <c r="T2352" s="1" t="s">
        <v>55</v>
      </c>
      <c r="U2352" s="1" t="s">
        <v>39</v>
      </c>
      <c r="V2352" s="1" t="s">
        <v>52</v>
      </c>
      <c r="W2352" s="1" t="s">
        <v>10512</v>
      </c>
      <c r="X2352" s="3">
        <v>22192</v>
      </c>
      <c r="Y2352" s="1" t="s">
        <v>10513</v>
      </c>
      <c r="AB2352" s="1" t="s">
        <v>41</v>
      </c>
      <c r="AC2352" s="1" t="s">
        <v>42</v>
      </c>
      <c r="AD2352" s="1" t="s">
        <v>43</v>
      </c>
    </row>
    <row r="2353" spans="1:30" x14ac:dyDescent="0.2">
      <c r="A2353" s="1" t="str">
        <f t="shared" si="72"/>
        <v>1191116411E3</v>
      </c>
      <c r="B2353" s="1" t="s">
        <v>28</v>
      </c>
      <c r="C2353" s="1" t="s">
        <v>29</v>
      </c>
      <c r="D2353" s="1" t="s">
        <v>30</v>
      </c>
      <c r="E2353" s="1" t="s">
        <v>31</v>
      </c>
      <c r="F2353" s="1" t="s">
        <v>10494</v>
      </c>
      <c r="G2353" s="1" t="s">
        <v>10495</v>
      </c>
      <c r="H2353" s="1" t="s">
        <v>10481</v>
      </c>
      <c r="I2353" s="1" t="s">
        <v>10496</v>
      </c>
      <c r="J2353" s="1" t="s">
        <v>10514</v>
      </c>
      <c r="K2353" s="1" t="s">
        <v>32</v>
      </c>
      <c r="L2353" s="1" t="s">
        <v>32</v>
      </c>
      <c r="M2353" s="1" t="s">
        <v>45</v>
      </c>
      <c r="N2353" s="1" t="s">
        <v>46</v>
      </c>
      <c r="O2353" s="1" t="s">
        <v>10515</v>
      </c>
      <c r="P2353" s="1" t="s">
        <v>165</v>
      </c>
      <c r="Q2353" s="1" t="s">
        <v>134</v>
      </c>
      <c r="R2353" s="1" t="s">
        <v>223</v>
      </c>
      <c r="S2353" s="1" t="str">
        <f t="shared" si="73"/>
        <v>PEREZ FLORES, LIDIA</v>
      </c>
      <c r="T2353" s="1" t="s">
        <v>69</v>
      </c>
      <c r="U2353" s="1" t="s">
        <v>51</v>
      </c>
      <c r="V2353" s="1" t="s">
        <v>52</v>
      </c>
      <c r="W2353" s="1" t="s">
        <v>10516</v>
      </c>
      <c r="X2353" s="3">
        <v>27268</v>
      </c>
      <c r="Y2353" s="1" t="s">
        <v>10517</v>
      </c>
      <c r="Z2353" s="3">
        <v>42795</v>
      </c>
      <c r="AB2353" s="1" t="s">
        <v>41</v>
      </c>
      <c r="AC2353" s="1" t="s">
        <v>42</v>
      </c>
      <c r="AD2353" s="1" t="s">
        <v>43</v>
      </c>
    </row>
    <row r="2354" spans="1:30" x14ac:dyDescent="0.2">
      <c r="A2354" s="1" t="str">
        <f t="shared" si="72"/>
        <v>1191116411E4</v>
      </c>
      <c r="B2354" s="1" t="s">
        <v>28</v>
      </c>
      <c r="C2354" s="1" t="s">
        <v>29</v>
      </c>
      <c r="D2354" s="1" t="s">
        <v>30</v>
      </c>
      <c r="E2354" s="1" t="s">
        <v>31</v>
      </c>
      <c r="F2354" s="1" t="s">
        <v>10494</v>
      </c>
      <c r="G2354" s="1" t="s">
        <v>10495</v>
      </c>
      <c r="H2354" s="1" t="s">
        <v>10481</v>
      </c>
      <c r="I2354" s="1" t="s">
        <v>10496</v>
      </c>
      <c r="J2354" s="1" t="s">
        <v>10518</v>
      </c>
      <c r="K2354" s="1" t="s">
        <v>32</v>
      </c>
      <c r="L2354" s="1" t="s">
        <v>32</v>
      </c>
      <c r="M2354" s="1" t="s">
        <v>45</v>
      </c>
      <c r="N2354" s="1" t="s">
        <v>46</v>
      </c>
      <c r="O2354" s="1" t="s">
        <v>56</v>
      </c>
      <c r="P2354" s="1" t="s">
        <v>342</v>
      </c>
      <c r="Q2354" s="1" t="s">
        <v>434</v>
      </c>
      <c r="R2354" s="1" t="s">
        <v>10519</v>
      </c>
      <c r="S2354" s="1" t="str">
        <f t="shared" si="73"/>
        <v>CALISAYA ALANOCA, YOVANA SOFIA</v>
      </c>
      <c r="T2354" s="1" t="s">
        <v>69</v>
      </c>
      <c r="U2354" s="1" t="s">
        <v>51</v>
      </c>
      <c r="V2354" s="1" t="s">
        <v>52</v>
      </c>
      <c r="W2354" s="1" t="s">
        <v>10520</v>
      </c>
      <c r="X2354" s="3">
        <v>27525</v>
      </c>
      <c r="Y2354" s="1" t="s">
        <v>10521</v>
      </c>
      <c r="AB2354" s="1" t="s">
        <v>41</v>
      </c>
      <c r="AC2354" s="1" t="s">
        <v>42</v>
      </c>
      <c r="AD2354" s="1" t="s">
        <v>43</v>
      </c>
    </row>
    <row r="2355" spans="1:30" x14ac:dyDescent="0.2">
      <c r="A2355" s="1" t="str">
        <f t="shared" si="72"/>
        <v>1191116411E5</v>
      </c>
      <c r="B2355" s="1" t="s">
        <v>28</v>
      </c>
      <c r="C2355" s="1" t="s">
        <v>29</v>
      </c>
      <c r="D2355" s="1" t="s">
        <v>30</v>
      </c>
      <c r="E2355" s="1" t="s">
        <v>31</v>
      </c>
      <c r="F2355" s="1" t="s">
        <v>10494</v>
      </c>
      <c r="G2355" s="1" t="s">
        <v>10495</v>
      </c>
      <c r="H2355" s="1" t="s">
        <v>10481</v>
      </c>
      <c r="I2355" s="1" t="s">
        <v>10496</v>
      </c>
      <c r="J2355" s="1" t="s">
        <v>10522</v>
      </c>
      <c r="K2355" s="1" t="s">
        <v>32</v>
      </c>
      <c r="L2355" s="1" t="s">
        <v>32</v>
      </c>
      <c r="M2355" s="1" t="s">
        <v>45</v>
      </c>
      <c r="N2355" s="1" t="s">
        <v>46</v>
      </c>
      <c r="O2355" s="1" t="s">
        <v>10523</v>
      </c>
      <c r="P2355" s="1" t="s">
        <v>640</v>
      </c>
      <c r="Q2355" s="1" t="s">
        <v>140</v>
      </c>
      <c r="R2355" s="1" t="s">
        <v>10524</v>
      </c>
      <c r="S2355" s="1" t="str">
        <f t="shared" si="73"/>
        <v>CHAHUARES VELASQUEZ, PERCY MARIO</v>
      </c>
      <c r="T2355" s="1" t="s">
        <v>63</v>
      </c>
      <c r="U2355" s="1" t="s">
        <v>51</v>
      </c>
      <c r="V2355" s="1" t="s">
        <v>52</v>
      </c>
      <c r="W2355" s="1" t="s">
        <v>10525</v>
      </c>
      <c r="X2355" s="3">
        <v>23588</v>
      </c>
      <c r="Y2355" s="1" t="s">
        <v>10526</v>
      </c>
      <c r="AB2355" s="1" t="s">
        <v>41</v>
      </c>
      <c r="AC2355" s="1" t="s">
        <v>42</v>
      </c>
      <c r="AD2355" s="1" t="s">
        <v>43</v>
      </c>
    </row>
    <row r="2356" spans="1:30" x14ac:dyDescent="0.2">
      <c r="A2356" s="1" t="str">
        <f t="shared" si="72"/>
        <v>1191116411E6</v>
      </c>
      <c r="B2356" s="1" t="s">
        <v>28</v>
      </c>
      <c r="C2356" s="1" t="s">
        <v>29</v>
      </c>
      <c r="D2356" s="1" t="s">
        <v>30</v>
      </c>
      <c r="E2356" s="1" t="s">
        <v>31</v>
      </c>
      <c r="F2356" s="1" t="s">
        <v>10494</v>
      </c>
      <c r="G2356" s="1" t="s">
        <v>10495</v>
      </c>
      <c r="H2356" s="1" t="s">
        <v>10481</v>
      </c>
      <c r="I2356" s="1" t="s">
        <v>10496</v>
      </c>
      <c r="J2356" s="1" t="s">
        <v>10527</v>
      </c>
      <c r="K2356" s="1" t="s">
        <v>32</v>
      </c>
      <c r="L2356" s="1" t="s">
        <v>32</v>
      </c>
      <c r="M2356" s="1" t="s">
        <v>45</v>
      </c>
      <c r="N2356" s="1" t="s">
        <v>46</v>
      </c>
      <c r="O2356" s="1" t="s">
        <v>56</v>
      </c>
      <c r="P2356" s="1" t="s">
        <v>864</v>
      </c>
      <c r="Q2356" s="1" t="s">
        <v>130</v>
      </c>
      <c r="R2356" s="1" t="s">
        <v>10528</v>
      </c>
      <c r="S2356" s="1" t="str">
        <f t="shared" si="73"/>
        <v>CHALCO TORRES, LIVIA BIGLI</v>
      </c>
      <c r="T2356" s="1" t="s">
        <v>69</v>
      </c>
      <c r="U2356" s="1" t="s">
        <v>51</v>
      </c>
      <c r="V2356" s="1" t="s">
        <v>52</v>
      </c>
      <c r="W2356" s="1" t="s">
        <v>10529</v>
      </c>
      <c r="X2356" s="3">
        <v>27169</v>
      </c>
      <c r="Y2356" s="1" t="s">
        <v>10530</v>
      </c>
      <c r="AB2356" s="1" t="s">
        <v>41</v>
      </c>
      <c r="AC2356" s="1" t="s">
        <v>42</v>
      </c>
      <c r="AD2356" s="1" t="s">
        <v>43</v>
      </c>
    </row>
    <row r="2357" spans="1:30" x14ac:dyDescent="0.2">
      <c r="A2357" s="1" t="str">
        <f t="shared" si="72"/>
        <v>1191116411E8</v>
      </c>
      <c r="B2357" s="1" t="s">
        <v>28</v>
      </c>
      <c r="C2357" s="1" t="s">
        <v>29</v>
      </c>
      <c r="D2357" s="1" t="s">
        <v>30</v>
      </c>
      <c r="E2357" s="1" t="s">
        <v>31</v>
      </c>
      <c r="F2357" s="1" t="s">
        <v>10494</v>
      </c>
      <c r="G2357" s="1" t="s">
        <v>10495</v>
      </c>
      <c r="H2357" s="1" t="s">
        <v>10481</v>
      </c>
      <c r="I2357" s="1" t="s">
        <v>10496</v>
      </c>
      <c r="J2357" s="1" t="s">
        <v>10531</v>
      </c>
      <c r="K2357" s="1" t="s">
        <v>32</v>
      </c>
      <c r="L2357" s="1" t="s">
        <v>32</v>
      </c>
      <c r="M2357" s="1" t="s">
        <v>45</v>
      </c>
      <c r="N2357" s="1" t="s">
        <v>46</v>
      </c>
      <c r="O2357" s="1" t="s">
        <v>56</v>
      </c>
      <c r="P2357" s="1" t="s">
        <v>157</v>
      </c>
      <c r="Q2357" s="1" t="s">
        <v>83</v>
      </c>
      <c r="R2357" s="1" t="s">
        <v>10532</v>
      </c>
      <c r="S2357" s="1" t="str">
        <f t="shared" si="73"/>
        <v>CHAYÑA CONDORI, MARLENY FLORENCIA</v>
      </c>
      <c r="T2357" s="1" t="s">
        <v>69</v>
      </c>
      <c r="U2357" s="1" t="s">
        <v>51</v>
      </c>
      <c r="V2357" s="1" t="s">
        <v>52</v>
      </c>
      <c r="W2357" s="1" t="s">
        <v>10533</v>
      </c>
      <c r="X2357" s="3">
        <v>26232</v>
      </c>
      <c r="Y2357" s="1" t="s">
        <v>10534</v>
      </c>
      <c r="AB2357" s="1" t="s">
        <v>41</v>
      </c>
      <c r="AC2357" s="1" t="s">
        <v>42</v>
      </c>
      <c r="AD2357" s="1" t="s">
        <v>43</v>
      </c>
    </row>
    <row r="2358" spans="1:30" x14ac:dyDescent="0.2">
      <c r="A2358" s="1" t="str">
        <f t="shared" si="72"/>
        <v>1191116421E1</v>
      </c>
      <c r="B2358" s="1" t="s">
        <v>28</v>
      </c>
      <c r="C2358" s="1" t="s">
        <v>29</v>
      </c>
      <c r="D2358" s="1" t="s">
        <v>30</v>
      </c>
      <c r="E2358" s="1" t="s">
        <v>31</v>
      </c>
      <c r="F2358" s="1" t="s">
        <v>10494</v>
      </c>
      <c r="G2358" s="1" t="s">
        <v>10495</v>
      </c>
      <c r="H2358" s="1" t="s">
        <v>10481</v>
      </c>
      <c r="I2358" s="1" t="s">
        <v>10496</v>
      </c>
      <c r="J2358" s="1" t="s">
        <v>10535</v>
      </c>
      <c r="K2358" s="1" t="s">
        <v>32</v>
      </c>
      <c r="L2358" s="1" t="s">
        <v>32</v>
      </c>
      <c r="M2358" s="1" t="s">
        <v>45</v>
      </c>
      <c r="N2358" s="1" t="s">
        <v>46</v>
      </c>
      <c r="O2358" s="1" t="s">
        <v>56</v>
      </c>
      <c r="P2358" s="1" t="s">
        <v>225</v>
      </c>
      <c r="Q2358" s="1" t="s">
        <v>143</v>
      </c>
      <c r="R2358" s="1" t="s">
        <v>10536</v>
      </c>
      <c r="S2358" s="1" t="str">
        <f t="shared" si="73"/>
        <v>CUNO COILA, SILVERIA</v>
      </c>
      <c r="T2358" s="1" t="s">
        <v>50</v>
      </c>
      <c r="U2358" s="1" t="s">
        <v>51</v>
      </c>
      <c r="V2358" s="1" t="s">
        <v>52</v>
      </c>
      <c r="W2358" s="1" t="s">
        <v>10537</v>
      </c>
      <c r="X2358" s="3">
        <v>23547</v>
      </c>
      <c r="Y2358" s="1" t="s">
        <v>10538</v>
      </c>
      <c r="AB2358" s="1" t="s">
        <v>41</v>
      </c>
      <c r="AC2358" s="1" t="s">
        <v>42</v>
      </c>
      <c r="AD2358" s="1" t="s">
        <v>43</v>
      </c>
    </row>
    <row r="2359" spans="1:30" x14ac:dyDescent="0.2">
      <c r="A2359" s="1" t="str">
        <f t="shared" si="72"/>
        <v>1191116421E2</v>
      </c>
      <c r="B2359" s="1" t="s">
        <v>28</v>
      </c>
      <c r="C2359" s="1" t="s">
        <v>29</v>
      </c>
      <c r="D2359" s="1" t="s">
        <v>30</v>
      </c>
      <c r="E2359" s="1" t="s">
        <v>31</v>
      </c>
      <c r="F2359" s="1" t="s">
        <v>10494</v>
      </c>
      <c r="G2359" s="1" t="s">
        <v>10495</v>
      </c>
      <c r="H2359" s="1" t="s">
        <v>10481</v>
      </c>
      <c r="I2359" s="1" t="s">
        <v>10496</v>
      </c>
      <c r="J2359" s="1" t="s">
        <v>10539</v>
      </c>
      <c r="K2359" s="1" t="s">
        <v>32</v>
      </c>
      <c r="L2359" s="1" t="s">
        <v>32</v>
      </c>
      <c r="M2359" s="1" t="s">
        <v>45</v>
      </c>
      <c r="N2359" s="1" t="s">
        <v>46</v>
      </c>
      <c r="O2359" s="1" t="s">
        <v>10540</v>
      </c>
      <c r="P2359" s="1" t="s">
        <v>815</v>
      </c>
      <c r="Q2359" s="1" t="s">
        <v>201</v>
      </c>
      <c r="R2359" s="1" t="s">
        <v>1116</v>
      </c>
      <c r="S2359" s="1" t="str">
        <f t="shared" si="73"/>
        <v>ABARCA DELGADO, FELICITAS</v>
      </c>
      <c r="T2359" s="1" t="s">
        <v>50</v>
      </c>
      <c r="U2359" s="1" t="s">
        <v>51</v>
      </c>
      <c r="V2359" s="1" t="s">
        <v>52</v>
      </c>
      <c r="W2359" s="1" t="s">
        <v>10541</v>
      </c>
      <c r="X2359" s="3">
        <v>19858</v>
      </c>
      <c r="Y2359" s="1" t="s">
        <v>10542</v>
      </c>
      <c r="AB2359" s="1" t="s">
        <v>41</v>
      </c>
      <c r="AC2359" s="1" t="s">
        <v>42</v>
      </c>
      <c r="AD2359" s="1" t="s">
        <v>43</v>
      </c>
    </row>
    <row r="2360" spans="1:30" x14ac:dyDescent="0.2">
      <c r="A2360" s="1" t="str">
        <f t="shared" si="72"/>
        <v>1191116421E3</v>
      </c>
      <c r="B2360" s="1" t="s">
        <v>28</v>
      </c>
      <c r="C2360" s="1" t="s">
        <v>29</v>
      </c>
      <c r="D2360" s="1" t="s">
        <v>30</v>
      </c>
      <c r="E2360" s="1" t="s">
        <v>31</v>
      </c>
      <c r="F2360" s="1" t="s">
        <v>10494</v>
      </c>
      <c r="G2360" s="1" t="s">
        <v>10495</v>
      </c>
      <c r="H2360" s="1" t="s">
        <v>10481</v>
      </c>
      <c r="I2360" s="1" t="s">
        <v>10496</v>
      </c>
      <c r="J2360" s="1" t="s">
        <v>10543</v>
      </c>
      <c r="K2360" s="1" t="s">
        <v>32</v>
      </c>
      <c r="L2360" s="1" t="s">
        <v>32</v>
      </c>
      <c r="M2360" s="1" t="s">
        <v>45</v>
      </c>
      <c r="N2360" s="1" t="s">
        <v>46</v>
      </c>
      <c r="O2360" s="1" t="s">
        <v>56</v>
      </c>
      <c r="P2360" s="1" t="s">
        <v>134</v>
      </c>
      <c r="Q2360" s="1" t="s">
        <v>351</v>
      </c>
      <c r="R2360" s="1" t="s">
        <v>10544</v>
      </c>
      <c r="S2360" s="1" t="str">
        <f t="shared" si="73"/>
        <v>FLORES MERMA, HONORIO ANTONIO</v>
      </c>
      <c r="T2360" s="1" t="s">
        <v>55</v>
      </c>
      <c r="U2360" s="1" t="s">
        <v>51</v>
      </c>
      <c r="V2360" s="1" t="s">
        <v>52</v>
      </c>
      <c r="W2360" s="1" t="s">
        <v>10545</v>
      </c>
      <c r="X2360" s="3">
        <v>21201</v>
      </c>
      <c r="Y2360" s="1" t="s">
        <v>10546</v>
      </c>
      <c r="AB2360" s="1" t="s">
        <v>41</v>
      </c>
      <c r="AC2360" s="1" t="s">
        <v>42</v>
      </c>
      <c r="AD2360" s="1" t="s">
        <v>43</v>
      </c>
    </row>
    <row r="2361" spans="1:30" x14ac:dyDescent="0.2">
      <c r="A2361" s="1" t="str">
        <f t="shared" si="72"/>
        <v>1191116421E4</v>
      </c>
      <c r="B2361" s="1" t="s">
        <v>28</v>
      </c>
      <c r="C2361" s="1" t="s">
        <v>29</v>
      </c>
      <c r="D2361" s="1" t="s">
        <v>30</v>
      </c>
      <c r="E2361" s="1" t="s">
        <v>31</v>
      </c>
      <c r="F2361" s="1" t="s">
        <v>10494</v>
      </c>
      <c r="G2361" s="1" t="s">
        <v>10495</v>
      </c>
      <c r="H2361" s="1" t="s">
        <v>10481</v>
      </c>
      <c r="I2361" s="1" t="s">
        <v>10496</v>
      </c>
      <c r="J2361" s="1" t="s">
        <v>10547</v>
      </c>
      <c r="K2361" s="1" t="s">
        <v>32</v>
      </c>
      <c r="L2361" s="1" t="s">
        <v>32</v>
      </c>
      <c r="M2361" s="1" t="s">
        <v>45</v>
      </c>
      <c r="N2361" s="1" t="s">
        <v>46</v>
      </c>
      <c r="O2361" s="1" t="s">
        <v>56</v>
      </c>
      <c r="P2361" s="1" t="s">
        <v>1072</v>
      </c>
      <c r="Q2361" s="1" t="s">
        <v>10548</v>
      </c>
      <c r="R2361" s="1" t="s">
        <v>633</v>
      </c>
      <c r="S2361" s="1" t="str">
        <f t="shared" si="73"/>
        <v>GUZMAN PAZ, OLGA</v>
      </c>
      <c r="T2361" s="1" t="s">
        <v>69</v>
      </c>
      <c r="U2361" s="1" t="s">
        <v>51</v>
      </c>
      <c r="V2361" s="1" t="s">
        <v>52</v>
      </c>
      <c r="W2361" s="1" t="s">
        <v>10549</v>
      </c>
      <c r="X2361" s="3">
        <v>26464</v>
      </c>
      <c r="Y2361" s="1" t="s">
        <v>10550</v>
      </c>
      <c r="AB2361" s="1" t="s">
        <v>41</v>
      </c>
      <c r="AC2361" s="1" t="s">
        <v>42</v>
      </c>
      <c r="AD2361" s="1" t="s">
        <v>43</v>
      </c>
    </row>
    <row r="2362" spans="1:30" x14ac:dyDescent="0.2">
      <c r="A2362" s="1" t="str">
        <f t="shared" si="72"/>
        <v>1191116421E5</v>
      </c>
      <c r="B2362" s="1" t="s">
        <v>28</v>
      </c>
      <c r="C2362" s="1" t="s">
        <v>29</v>
      </c>
      <c r="D2362" s="1" t="s">
        <v>30</v>
      </c>
      <c r="E2362" s="1" t="s">
        <v>31</v>
      </c>
      <c r="F2362" s="1" t="s">
        <v>10494</v>
      </c>
      <c r="G2362" s="1" t="s">
        <v>10495</v>
      </c>
      <c r="H2362" s="1" t="s">
        <v>10481</v>
      </c>
      <c r="I2362" s="1" t="s">
        <v>10496</v>
      </c>
      <c r="J2362" s="1" t="s">
        <v>10551</v>
      </c>
      <c r="K2362" s="1" t="s">
        <v>32</v>
      </c>
      <c r="L2362" s="1" t="s">
        <v>32</v>
      </c>
      <c r="M2362" s="1" t="s">
        <v>45</v>
      </c>
      <c r="N2362" s="1" t="s">
        <v>46</v>
      </c>
      <c r="O2362" s="1" t="s">
        <v>56</v>
      </c>
      <c r="P2362" s="1" t="s">
        <v>81</v>
      </c>
      <c r="Q2362" s="1" t="s">
        <v>352</v>
      </c>
      <c r="R2362" s="1" t="s">
        <v>10552</v>
      </c>
      <c r="S2362" s="1" t="str">
        <f t="shared" si="73"/>
        <v>HUANCA MENDOZA, JESUS FORTUNATO</v>
      </c>
      <c r="T2362" s="1" t="s">
        <v>38</v>
      </c>
      <c r="U2362" s="1" t="s">
        <v>51</v>
      </c>
      <c r="V2362" s="1" t="s">
        <v>52</v>
      </c>
      <c r="W2362" s="1" t="s">
        <v>10553</v>
      </c>
      <c r="X2362" s="3">
        <v>19646</v>
      </c>
      <c r="Y2362" s="1" t="s">
        <v>10554</v>
      </c>
      <c r="AB2362" s="1" t="s">
        <v>41</v>
      </c>
      <c r="AC2362" s="1" t="s">
        <v>42</v>
      </c>
      <c r="AD2362" s="1" t="s">
        <v>43</v>
      </c>
    </row>
    <row r="2363" spans="1:30" x14ac:dyDescent="0.2">
      <c r="A2363" s="1" t="str">
        <f t="shared" si="72"/>
        <v>1191116421E6</v>
      </c>
      <c r="B2363" s="1" t="s">
        <v>28</v>
      </c>
      <c r="C2363" s="1" t="s">
        <v>29</v>
      </c>
      <c r="D2363" s="1" t="s">
        <v>30</v>
      </c>
      <c r="E2363" s="1" t="s">
        <v>31</v>
      </c>
      <c r="F2363" s="1" t="s">
        <v>10494</v>
      </c>
      <c r="G2363" s="1" t="s">
        <v>10495</v>
      </c>
      <c r="H2363" s="1" t="s">
        <v>10481</v>
      </c>
      <c r="I2363" s="1" t="s">
        <v>10496</v>
      </c>
      <c r="J2363" s="1" t="s">
        <v>10555</v>
      </c>
      <c r="K2363" s="1" t="s">
        <v>32</v>
      </c>
      <c r="L2363" s="1" t="s">
        <v>32</v>
      </c>
      <c r="M2363" s="1" t="s">
        <v>45</v>
      </c>
      <c r="N2363" s="1" t="s">
        <v>66</v>
      </c>
      <c r="O2363" s="1" t="s">
        <v>10556</v>
      </c>
      <c r="P2363" s="1" t="s">
        <v>2234</v>
      </c>
      <c r="Q2363" s="1" t="s">
        <v>747</v>
      </c>
      <c r="R2363" s="1" t="s">
        <v>1061</v>
      </c>
      <c r="S2363" s="1" t="str">
        <f t="shared" si="73"/>
        <v>CALLATA CHACOLLA, VICENTE</v>
      </c>
      <c r="T2363" s="1" t="s">
        <v>69</v>
      </c>
      <c r="U2363" s="1" t="s">
        <v>51</v>
      </c>
      <c r="V2363" s="1" t="s">
        <v>52</v>
      </c>
      <c r="W2363" s="1" t="s">
        <v>10557</v>
      </c>
      <c r="X2363" s="3">
        <v>29521</v>
      </c>
      <c r="Y2363" s="1" t="s">
        <v>10558</v>
      </c>
      <c r="Z2363" s="3">
        <v>42795</v>
      </c>
      <c r="AA2363" s="3">
        <v>43100</v>
      </c>
      <c r="AB2363" s="1" t="s">
        <v>41</v>
      </c>
      <c r="AC2363" s="1" t="s">
        <v>71</v>
      </c>
      <c r="AD2363" s="1" t="s">
        <v>43</v>
      </c>
    </row>
    <row r="2364" spans="1:30" x14ac:dyDescent="0.2">
      <c r="A2364" s="1" t="str">
        <f t="shared" si="72"/>
        <v>1191116421E7</v>
      </c>
      <c r="B2364" s="1" t="s">
        <v>28</v>
      </c>
      <c r="C2364" s="1" t="s">
        <v>29</v>
      </c>
      <c r="D2364" s="1" t="s">
        <v>30</v>
      </c>
      <c r="E2364" s="1" t="s">
        <v>31</v>
      </c>
      <c r="F2364" s="1" t="s">
        <v>10494</v>
      </c>
      <c r="G2364" s="1" t="s">
        <v>10495</v>
      </c>
      <c r="H2364" s="1" t="s">
        <v>10481</v>
      </c>
      <c r="I2364" s="1" t="s">
        <v>10496</v>
      </c>
      <c r="J2364" s="1" t="s">
        <v>10559</v>
      </c>
      <c r="K2364" s="1" t="s">
        <v>32</v>
      </c>
      <c r="L2364" s="1" t="s">
        <v>32</v>
      </c>
      <c r="M2364" s="1" t="s">
        <v>45</v>
      </c>
      <c r="N2364" s="1" t="s">
        <v>46</v>
      </c>
      <c r="O2364" s="1" t="s">
        <v>56</v>
      </c>
      <c r="P2364" s="1" t="s">
        <v>612</v>
      </c>
      <c r="Q2364" s="1" t="s">
        <v>10560</v>
      </c>
      <c r="R2364" s="1" t="s">
        <v>1071</v>
      </c>
      <c r="S2364" s="1" t="str">
        <f t="shared" si="73"/>
        <v>HUAYHUA CALAPUJA, RENE</v>
      </c>
      <c r="T2364" s="1" t="s">
        <v>63</v>
      </c>
      <c r="U2364" s="1" t="s">
        <v>51</v>
      </c>
      <c r="V2364" s="1" t="s">
        <v>52</v>
      </c>
      <c r="W2364" s="1" t="s">
        <v>10561</v>
      </c>
      <c r="X2364" s="3">
        <v>24934</v>
      </c>
      <c r="Y2364" s="1" t="s">
        <v>10562</v>
      </c>
      <c r="AB2364" s="1" t="s">
        <v>41</v>
      </c>
      <c r="AC2364" s="1" t="s">
        <v>42</v>
      </c>
      <c r="AD2364" s="1" t="s">
        <v>43</v>
      </c>
    </row>
    <row r="2365" spans="1:30" x14ac:dyDescent="0.2">
      <c r="A2365" s="1" t="str">
        <f t="shared" si="72"/>
        <v>1191116421E8</v>
      </c>
      <c r="B2365" s="1" t="s">
        <v>28</v>
      </c>
      <c r="C2365" s="1" t="s">
        <v>29</v>
      </c>
      <c r="D2365" s="1" t="s">
        <v>30</v>
      </c>
      <c r="E2365" s="1" t="s">
        <v>31</v>
      </c>
      <c r="F2365" s="1" t="s">
        <v>10494</v>
      </c>
      <c r="G2365" s="1" t="s">
        <v>10495</v>
      </c>
      <c r="H2365" s="1" t="s">
        <v>10481</v>
      </c>
      <c r="I2365" s="1" t="s">
        <v>10496</v>
      </c>
      <c r="J2365" s="1" t="s">
        <v>10563</v>
      </c>
      <c r="K2365" s="1" t="s">
        <v>32</v>
      </c>
      <c r="L2365" s="1" t="s">
        <v>32</v>
      </c>
      <c r="M2365" s="1" t="s">
        <v>45</v>
      </c>
      <c r="N2365" s="1" t="s">
        <v>46</v>
      </c>
      <c r="O2365" s="1" t="s">
        <v>10564</v>
      </c>
      <c r="P2365" s="1" t="s">
        <v>82</v>
      </c>
      <c r="Q2365" s="1" t="s">
        <v>295</v>
      </c>
      <c r="R2365" s="1" t="s">
        <v>1008</v>
      </c>
      <c r="S2365" s="1" t="str">
        <f t="shared" si="73"/>
        <v>QUISPE GORDILLO, MAXIMO</v>
      </c>
      <c r="T2365" s="1" t="s">
        <v>69</v>
      </c>
      <c r="U2365" s="1" t="s">
        <v>51</v>
      </c>
      <c r="V2365" s="1" t="s">
        <v>52</v>
      </c>
      <c r="W2365" s="1" t="s">
        <v>10565</v>
      </c>
      <c r="X2365" s="3">
        <v>24794</v>
      </c>
      <c r="Y2365" s="1" t="s">
        <v>10566</v>
      </c>
      <c r="AB2365" s="1" t="s">
        <v>41</v>
      </c>
      <c r="AC2365" s="1" t="s">
        <v>42</v>
      </c>
      <c r="AD2365" s="1" t="s">
        <v>43</v>
      </c>
    </row>
    <row r="2366" spans="1:30" x14ac:dyDescent="0.2">
      <c r="A2366" s="1" t="str">
        <f t="shared" si="72"/>
        <v>1191116421E9</v>
      </c>
      <c r="B2366" s="1" t="s">
        <v>28</v>
      </c>
      <c r="C2366" s="1" t="s">
        <v>29</v>
      </c>
      <c r="D2366" s="1" t="s">
        <v>30</v>
      </c>
      <c r="E2366" s="1" t="s">
        <v>31</v>
      </c>
      <c r="F2366" s="1" t="s">
        <v>10494</v>
      </c>
      <c r="G2366" s="1" t="s">
        <v>10495</v>
      </c>
      <c r="H2366" s="1" t="s">
        <v>10481</v>
      </c>
      <c r="I2366" s="1" t="s">
        <v>10496</v>
      </c>
      <c r="J2366" s="1" t="s">
        <v>10567</v>
      </c>
      <c r="K2366" s="1" t="s">
        <v>32</v>
      </c>
      <c r="L2366" s="1" t="s">
        <v>32</v>
      </c>
      <c r="M2366" s="1" t="s">
        <v>45</v>
      </c>
      <c r="N2366" s="1" t="s">
        <v>66</v>
      </c>
      <c r="O2366" s="1" t="s">
        <v>10568</v>
      </c>
      <c r="P2366" s="1" t="s">
        <v>167</v>
      </c>
      <c r="Q2366" s="1" t="s">
        <v>295</v>
      </c>
      <c r="R2366" s="1" t="s">
        <v>602</v>
      </c>
      <c r="S2366" s="1" t="str">
        <f t="shared" si="73"/>
        <v>GOMEZ GORDILLO, MARIA ELENA</v>
      </c>
      <c r="T2366" s="1" t="s">
        <v>69</v>
      </c>
      <c r="U2366" s="1" t="s">
        <v>51</v>
      </c>
      <c r="V2366" s="1" t="s">
        <v>52</v>
      </c>
      <c r="W2366" s="1" t="s">
        <v>10569</v>
      </c>
      <c r="X2366" s="3">
        <v>26441</v>
      </c>
      <c r="Y2366" s="1" t="s">
        <v>10570</v>
      </c>
      <c r="Z2366" s="3">
        <v>42795</v>
      </c>
      <c r="AA2366" s="3">
        <v>43100</v>
      </c>
      <c r="AB2366" s="1" t="s">
        <v>324</v>
      </c>
      <c r="AC2366" s="1" t="s">
        <v>71</v>
      </c>
      <c r="AD2366" s="1" t="s">
        <v>43</v>
      </c>
    </row>
    <row r="2367" spans="1:30" x14ac:dyDescent="0.2">
      <c r="A2367" s="1" t="str">
        <f t="shared" si="72"/>
        <v>1191116421E9</v>
      </c>
      <c r="B2367" s="1" t="s">
        <v>28</v>
      </c>
      <c r="C2367" s="1" t="s">
        <v>29</v>
      </c>
      <c r="D2367" s="1" t="s">
        <v>30</v>
      </c>
      <c r="E2367" s="1" t="s">
        <v>31</v>
      </c>
      <c r="F2367" s="1" t="s">
        <v>10494</v>
      </c>
      <c r="G2367" s="1" t="s">
        <v>10495</v>
      </c>
      <c r="H2367" s="1" t="s">
        <v>10481</v>
      </c>
      <c r="I2367" s="1" t="s">
        <v>10496</v>
      </c>
      <c r="J2367" s="1" t="s">
        <v>10567</v>
      </c>
      <c r="K2367" s="1" t="s">
        <v>32</v>
      </c>
      <c r="L2367" s="1" t="s">
        <v>32</v>
      </c>
      <c r="M2367" s="1" t="s">
        <v>45</v>
      </c>
      <c r="N2367" s="1" t="s">
        <v>46</v>
      </c>
      <c r="O2367" s="1" t="s">
        <v>56</v>
      </c>
      <c r="P2367" s="1" t="s">
        <v>730</v>
      </c>
      <c r="Q2367" s="1" t="s">
        <v>1069</v>
      </c>
      <c r="R2367" s="1" t="s">
        <v>510</v>
      </c>
      <c r="S2367" s="1" t="str">
        <f t="shared" si="73"/>
        <v>LIPA PORTILLO, CAROLINA</v>
      </c>
      <c r="T2367" s="1" t="s">
        <v>50</v>
      </c>
      <c r="U2367" s="1" t="s">
        <v>51</v>
      </c>
      <c r="V2367" s="1" t="s">
        <v>891</v>
      </c>
      <c r="W2367" s="1" t="s">
        <v>10504</v>
      </c>
      <c r="X2367" s="3">
        <v>22754</v>
      </c>
      <c r="Y2367" s="1" t="s">
        <v>10505</v>
      </c>
      <c r="Z2367" s="3">
        <v>42795</v>
      </c>
      <c r="AA2367" s="3">
        <v>43100</v>
      </c>
      <c r="AB2367" s="1" t="s">
        <v>41</v>
      </c>
      <c r="AC2367" s="1" t="s">
        <v>42</v>
      </c>
      <c r="AD2367" s="1" t="s">
        <v>43</v>
      </c>
    </row>
    <row r="2368" spans="1:30" x14ac:dyDescent="0.2">
      <c r="A2368" s="1" t="str">
        <f t="shared" si="72"/>
        <v>1191116431E1</v>
      </c>
      <c r="B2368" s="1" t="s">
        <v>28</v>
      </c>
      <c r="C2368" s="1" t="s">
        <v>29</v>
      </c>
      <c r="D2368" s="1" t="s">
        <v>30</v>
      </c>
      <c r="E2368" s="1" t="s">
        <v>31</v>
      </c>
      <c r="F2368" s="1" t="s">
        <v>10494</v>
      </c>
      <c r="G2368" s="1" t="s">
        <v>10495</v>
      </c>
      <c r="H2368" s="1" t="s">
        <v>10481</v>
      </c>
      <c r="I2368" s="1" t="s">
        <v>10496</v>
      </c>
      <c r="J2368" s="1" t="s">
        <v>10571</v>
      </c>
      <c r="K2368" s="1" t="s">
        <v>32</v>
      </c>
      <c r="L2368" s="1" t="s">
        <v>32</v>
      </c>
      <c r="M2368" s="1" t="s">
        <v>45</v>
      </c>
      <c r="N2368" s="1" t="s">
        <v>46</v>
      </c>
      <c r="O2368" s="1" t="s">
        <v>56</v>
      </c>
      <c r="P2368" s="1" t="s">
        <v>2225</v>
      </c>
      <c r="Q2368" s="1" t="s">
        <v>181</v>
      </c>
      <c r="R2368" s="1" t="s">
        <v>10572</v>
      </c>
      <c r="S2368" s="1" t="str">
        <f t="shared" si="73"/>
        <v>MENDEZ VELAZCO, YOLANDA NAQUI</v>
      </c>
      <c r="T2368" s="1" t="s">
        <v>50</v>
      </c>
      <c r="U2368" s="1" t="s">
        <v>51</v>
      </c>
      <c r="V2368" s="1" t="s">
        <v>52</v>
      </c>
      <c r="W2368" s="1" t="s">
        <v>10573</v>
      </c>
      <c r="X2368" s="3">
        <v>24376</v>
      </c>
      <c r="Y2368" s="1" t="s">
        <v>10574</v>
      </c>
      <c r="AB2368" s="1" t="s">
        <v>41</v>
      </c>
      <c r="AC2368" s="1" t="s">
        <v>42</v>
      </c>
      <c r="AD2368" s="1" t="s">
        <v>43</v>
      </c>
    </row>
    <row r="2369" spans="1:30" x14ac:dyDescent="0.2">
      <c r="A2369" s="1" t="str">
        <f t="shared" si="72"/>
        <v>1191116431E3</v>
      </c>
      <c r="B2369" s="1" t="s">
        <v>28</v>
      </c>
      <c r="C2369" s="1" t="s">
        <v>29</v>
      </c>
      <c r="D2369" s="1" t="s">
        <v>30</v>
      </c>
      <c r="E2369" s="1" t="s">
        <v>31</v>
      </c>
      <c r="F2369" s="1" t="s">
        <v>10494</v>
      </c>
      <c r="G2369" s="1" t="s">
        <v>10495</v>
      </c>
      <c r="H2369" s="1" t="s">
        <v>10481</v>
      </c>
      <c r="I2369" s="1" t="s">
        <v>10496</v>
      </c>
      <c r="J2369" s="1" t="s">
        <v>10575</v>
      </c>
      <c r="K2369" s="1" t="s">
        <v>32</v>
      </c>
      <c r="L2369" s="1" t="s">
        <v>32</v>
      </c>
      <c r="M2369" s="1" t="s">
        <v>45</v>
      </c>
      <c r="N2369" s="1" t="s">
        <v>66</v>
      </c>
      <c r="O2369" s="1" t="s">
        <v>10576</v>
      </c>
      <c r="P2369" s="1" t="s">
        <v>196</v>
      </c>
      <c r="Q2369" s="1" t="s">
        <v>10577</v>
      </c>
      <c r="R2369" s="1" t="s">
        <v>10578</v>
      </c>
      <c r="S2369" s="1" t="str">
        <f t="shared" si="73"/>
        <v>ORDOÑEZ IGNACIOS, ARMINDA MARCIA</v>
      </c>
      <c r="T2369" s="1" t="s">
        <v>69</v>
      </c>
      <c r="U2369" s="1" t="s">
        <v>51</v>
      </c>
      <c r="V2369" s="1" t="s">
        <v>52</v>
      </c>
      <c r="W2369" s="1" t="s">
        <v>10579</v>
      </c>
      <c r="X2369" s="3">
        <v>25055</v>
      </c>
      <c r="Y2369" s="1" t="s">
        <v>10580</v>
      </c>
      <c r="Z2369" s="3">
        <v>42795</v>
      </c>
      <c r="AA2369" s="3">
        <v>43100</v>
      </c>
      <c r="AB2369" s="1" t="s">
        <v>41</v>
      </c>
      <c r="AC2369" s="1" t="s">
        <v>71</v>
      </c>
      <c r="AD2369" s="1" t="s">
        <v>43</v>
      </c>
    </row>
    <row r="2370" spans="1:30" x14ac:dyDescent="0.2">
      <c r="A2370" s="1" t="str">
        <f t="shared" si="72"/>
        <v>1191116431E4</v>
      </c>
      <c r="B2370" s="1" t="s">
        <v>28</v>
      </c>
      <c r="C2370" s="1" t="s">
        <v>29</v>
      </c>
      <c r="D2370" s="1" t="s">
        <v>30</v>
      </c>
      <c r="E2370" s="1" t="s">
        <v>31</v>
      </c>
      <c r="F2370" s="1" t="s">
        <v>10494</v>
      </c>
      <c r="G2370" s="1" t="s">
        <v>10495</v>
      </c>
      <c r="H2370" s="1" t="s">
        <v>10481</v>
      </c>
      <c r="I2370" s="1" t="s">
        <v>10496</v>
      </c>
      <c r="J2370" s="1" t="s">
        <v>10581</v>
      </c>
      <c r="K2370" s="1" t="s">
        <v>32</v>
      </c>
      <c r="L2370" s="1" t="s">
        <v>32</v>
      </c>
      <c r="M2370" s="1" t="s">
        <v>45</v>
      </c>
      <c r="N2370" s="1" t="s">
        <v>46</v>
      </c>
      <c r="O2370" s="1" t="s">
        <v>56</v>
      </c>
      <c r="P2370" s="1" t="s">
        <v>310</v>
      </c>
      <c r="Q2370" s="1" t="s">
        <v>323</v>
      </c>
      <c r="R2370" s="1" t="s">
        <v>450</v>
      </c>
      <c r="S2370" s="1" t="str">
        <f t="shared" si="73"/>
        <v>NINA TAPIA, VICTOR</v>
      </c>
      <c r="T2370" s="1" t="s">
        <v>50</v>
      </c>
      <c r="U2370" s="1" t="s">
        <v>51</v>
      </c>
      <c r="V2370" s="1" t="s">
        <v>52</v>
      </c>
      <c r="W2370" s="1" t="s">
        <v>10582</v>
      </c>
      <c r="X2370" s="3">
        <v>23145</v>
      </c>
      <c r="Y2370" s="1" t="s">
        <v>10583</v>
      </c>
      <c r="AB2370" s="1" t="s">
        <v>41</v>
      </c>
      <c r="AC2370" s="1" t="s">
        <v>42</v>
      </c>
      <c r="AD2370" s="1" t="s">
        <v>43</v>
      </c>
    </row>
    <row r="2371" spans="1:30" x14ac:dyDescent="0.2">
      <c r="A2371" s="1" t="str">
        <f t="shared" si="72"/>
        <v>1191116431E5</v>
      </c>
      <c r="B2371" s="1" t="s">
        <v>28</v>
      </c>
      <c r="C2371" s="1" t="s">
        <v>29</v>
      </c>
      <c r="D2371" s="1" t="s">
        <v>30</v>
      </c>
      <c r="E2371" s="1" t="s">
        <v>31</v>
      </c>
      <c r="F2371" s="1" t="s">
        <v>10494</v>
      </c>
      <c r="G2371" s="1" t="s">
        <v>10495</v>
      </c>
      <c r="H2371" s="1" t="s">
        <v>10481</v>
      </c>
      <c r="I2371" s="1" t="s">
        <v>10496</v>
      </c>
      <c r="J2371" s="1" t="s">
        <v>10584</v>
      </c>
      <c r="K2371" s="1" t="s">
        <v>32</v>
      </c>
      <c r="L2371" s="1" t="s">
        <v>32</v>
      </c>
      <c r="M2371" s="1" t="s">
        <v>45</v>
      </c>
      <c r="N2371" s="1" t="s">
        <v>46</v>
      </c>
      <c r="O2371" s="1" t="s">
        <v>56</v>
      </c>
      <c r="P2371" s="1" t="s">
        <v>177</v>
      </c>
      <c r="Q2371" s="1" t="s">
        <v>552</v>
      </c>
      <c r="R2371" s="1" t="s">
        <v>10585</v>
      </c>
      <c r="S2371" s="1" t="str">
        <f t="shared" si="73"/>
        <v>ORTEGA JAHUIRA, JUANA AVELINA</v>
      </c>
      <c r="T2371" s="1" t="s">
        <v>50</v>
      </c>
      <c r="U2371" s="1" t="s">
        <v>51</v>
      </c>
      <c r="V2371" s="1" t="s">
        <v>52</v>
      </c>
      <c r="W2371" s="1" t="s">
        <v>10586</v>
      </c>
      <c r="X2371" s="3">
        <v>19674</v>
      </c>
      <c r="Y2371" s="1" t="s">
        <v>10587</v>
      </c>
      <c r="AB2371" s="1" t="s">
        <v>41</v>
      </c>
      <c r="AC2371" s="1" t="s">
        <v>42</v>
      </c>
      <c r="AD2371" s="1" t="s">
        <v>43</v>
      </c>
    </row>
    <row r="2372" spans="1:30" x14ac:dyDescent="0.2">
      <c r="A2372" s="1" t="str">
        <f t="shared" ref="A2372:A2435" si="74">J2372</f>
        <v>1191116431E7</v>
      </c>
      <c r="B2372" s="1" t="s">
        <v>28</v>
      </c>
      <c r="C2372" s="1" t="s">
        <v>29</v>
      </c>
      <c r="D2372" s="1" t="s">
        <v>30</v>
      </c>
      <c r="E2372" s="1" t="s">
        <v>31</v>
      </c>
      <c r="F2372" s="1" t="s">
        <v>10494</v>
      </c>
      <c r="G2372" s="1" t="s">
        <v>10495</v>
      </c>
      <c r="H2372" s="1" t="s">
        <v>10481</v>
      </c>
      <c r="I2372" s="1" t="s">
        <v>10496</v>
      </c>
      <c r="J2372" s="1" t="s">
        <v>10588</v>
      </c>
      <c r="K2372" s="1" t="s">
        <v>32</v>
      </c>
      <c r="L2372" s="1" t="s">
        <v>32</v>
      </c>
      <c r="M2372" s="1" t="s">
        <v>45</v>
      </c>
      <c r="N2372" s="1" t="s">
        <v>46</v>
      </c>
      <c r="O2372" s="1" t="s">
        <v>56</v>
      </c>
      <c r="P2372" s="1" t="s">
        <v>161</v>
      </c>
      <c r="Q2372" s="1" t="s">
        <v>676</v>
      </c>
      <c r="R2372" s="1" t="s">
        <v>911</v>
      </c>
      <c r="S2372" s="1" t="str">
        <f t="shared" ref="S2372:S2435" si="75">CONCATENATE(P2372," ",Q2372,", ",R2372)</f>
        <v>RAMOS ARISACA, ALFONSO</v>
      </c>
      <c r="T2372" s="1" t="s">
        <v>63</v>
      </c>
      <c r="U2372" s="1" t="s">
        <v>51</v>
      </c>
      <c r="V2372" s="1" t="s">
        <v>52</v>
      </c>
      <c r="W2372" s="1" t="s">
        <v>10589</v>
      </c>
      <c r="X2372" s="3">
        <v>23924</v>
      </c>
      <c r="Y2372" s="1" t="s">
        <v>10590</v>
      </c>
      <c r="AB2372" s="1" t="s">
        <v>41</v>
      </c>
      <c r="AC2372" s="1" t="s">
        <v>42</v>
      </c>
      <c r="AD2372" s="1" t="s">
        <v>43</v>
      </c>
    </row>
    <row r="2373" spans="1:30" x14ac:dyDescent="0.2">
      <c r="A2373" s="1" t="str">
        <f t="shared" si="74"/>
        <v>1191116431E9</v>
      </c>
      <c r="B2373" s="1" t="s">
        <v>28</v>
      </c>
      <c r="C2373" s="1" t="s">
        <v>29</v>
      </c>
      <c r="D2373" s="1" t="s">
        <v>30</v>
      </c>
      <c r="E2373" s="1" t="s">
        <v>31</v>
      </c>
      <c r="F2373" s="1" t="s">
        <v>10494</v>
      </c>
      <c r="G2373" s="1" t="s">
        <v>10495</v>
      </c>
      <c r="H2373" s="1" t="s">
        <v>10481</v>
      </c>
      <c r="I2373" s="1" t="s">
        <v>10496</v>
      </c>
      <c r="J2373" s="1" t="s">
        <v>10591</v>
      </c>
      <c r="K2373" s="1" t="s">
        <v>32</v>
      </c>
      <c r="L2373" s="1" t="s">
        <v>32</v>
      </c>
      <c r="M2373" s="1" t="s">
        <v>45</v>
      </c>
      <c r="N2373" s="1" t="s">
        <v>66</v>
      </c>
      <c r="O2373" s="1" t="s">
        <v>10592</v>
      </c>
      <c r="P2373" s="1" t="s">
        <v>269</v>
      </c>
      <c r="Q2373" s="1" t="s">
        <v>161</v>
      </c>
      <c r="R2373" s="1" t="s">
        <v>10593</v>
      </c>
      <c r="S2373" s="1" t="str">
        <f t="shared" si="75"/>
        <v>CALDERON RAMOS, VICTOR MANUEL</v>
      </c>
      <c r="T2373" s="1" t="s">
        <v>69</v>
      </c>
      <c r="U2373" s="1" t="s">
        <v>51</v>
      </c>
      <c r="V2373" s="1" t="s">
        <v>52</v>
      </c>
      <c r="W2373" s="1" t="s">
        <v>10594</v>
      </c>
      <c r="X2373" s="3">
        <v>27657</v>
      </c>
      <c r="Y2373" s="1" t="s">
        <v>10595</v>
      </c>
      <c r="Z2373" s="3">
        <v>42795</v>
      </c>
      <c r="AA2373" s="3">
        <v>43100</v>
      </c>
      <c r="AB2373" s="1" t="s">
        <v>41</v>
      </c>
      <c r="AC2373" s="1" t="s">
        <v>71</v>
      </c>
      <c r="AD2373" s="1" t="s">
        <v>43</v>
      </c>
    </row>
    <row r="2374" spans="1:30" x14ac:dyDescent="0.2">
      <c r="A2374" s="1" t="str">
        <f t="shared" si="74"/>
        <v>1191116441E1</v>
      </c>
      <c r="B2374" s="1" t="s">
        <v>28</v>
      </c>
      <c r="C2374" s="1" t="s">
        <v>29</v>
      </c>
      <c r="D2374" s="1" t="s">
        <v>30</v>
      </c>
      <c r="E2374" s="1" t="s">
        <v>31</v>
      </c>
      <c r="F2374" s="1" t="s">
        <v>10494</v>
      </c>
      <c r="G2374" s="1" t="s">
        <v>10495</v>
      </c>
      <c r="H2374" s="1" t="s">
        <v>10481</v>
      </c>
      <c r="I2374" s="1" t="s">
        <v>10496</v>
      </c>
      <c r="J2374" s="1" t="s">
        <v>10596</v>
      </c>
      <c r="K2374" s="1" t="s">
        <v>32</v>
      </c>
      <c r="L2374" s="1" t="s">
        <v>32</v>
      </c>
      <c r="M2374" s="1" t="s">
        <v>45</v>
      </c>
      <c r="N2374" s="1" t="s">
        <v>66</v>
      </c>
      <c r="O2374" s="1" t="s">
        <v>10597</v>
      </c>
      <c r="P2374" s="1" t="s">
        <v>682</v>
      </c>
      <c r="Q2374" s="1" t="s">
        <v>698</v>
      </c>
      <c r="R2374" s="1" t="s">
        <v>10598</v>
      </c>
      <c r="S2374" s="1" t="str">
        <f t="shared" si="75"/>
        <v>ARUHUANCA CCAMA, MARIO EFRAIN</v>
      </c>
      <c r="T2374" s="1" t="s">
        <v>69</v>
      </c>
      <c r="U2374" s="1" t="s">
        <v>51</v>
      </c>
      <c r="V2374" s="1" t="s">
        <v>52</v>
      </c>
      <c r="W2374" s="1" t="s">
        <v>10599</v>
      </c>
      <c r="X2374" s="3">
        <v>25037</v>
      </c>
      <c r="Y2374" s="1" t="s">
        <v>10600</v>
      </c>
      <c r="Z2374" s="3">
        <v>42853</v>
      </c>
      <c r="AA2374" s="3">
        <v>43100</v>
      </c>
      <c r="AB2374" s="1" t="s">
        <v>41</v>
      </c>
      <c r="AC2374" s="1" t="s">
        <v>71</v>
      </c>
      <c r="AD2374" s="1" t="s">
        <v>43</v>
      </c>
    </row>
    <row r="2375" spans="1:30" x14ac:dyDescent="0.2">
      <c r="A2375" s="1" t="str">
        <f t="shared" si="74"/>
        <v>1191116441E2</v>
      </c>
      <c r="B2375" s="1" t="s">
        <v>28</v>
      </c>
      <c r="C2375" s="1" t="s">
        <v>29</v>
      </c>
      <c r="D2375" s="1" t="s">
        <v>30</v>
      </c>
      <c r="E2375" s="1" t="s">
        <v>31</v>
      </c>
      <c r="F2375" s="1" t="s">
        <v>10494</v>
      </c>
      <c r="G2375" s="1" t="s">
        <v>10495</v>
      </c>
      <c r="H2375" s="1" t="s">
        <v>10481</v>
      </c>
      <c r="I2375" s="1" t="s">
        <v>10496</v>
      </c>
      <c r="J2375" s="1" t="s">
        <v>10601</v>
      </c>
      <c r="K2375" s="1" t="s">
        <v>32</v>
      </c>
      <c r="L2375" s="1" t="s">
        <v>32</v>
      </c>
      <c r="M2375" s="1" t="s">
        <v>45</v>
      </c>
      <c r="N2375" s="1" t="s">
        <v>46</v>
      </c>
      <c r="O2375" s="1" t="s">
        <v>1219</v>
      </c>
      <c r="P2375" s="1" t="s">
        <v>82</v>
      </c>
      <c r="Q2375" s="1" t="s">
        <v>147</v>
      </c>
      <c r="R2375" s="1" t="s">
        <v>745</v>
      </c>
      <c r="S2375" s="1" t="str">
        <f t="shared" si="75"/>
        <v>QUISPE ROMERO, VIDAL</v>
      </c>
      <c r="T2375" s="1" t="s">
        <v>63</v>
      </c>
      <c r="U2375" s="1" t="s">
        <v>51</v>
      </c>
      <c r="V2375" s="1" t="s">
        <v>52</v>
      </c>
      <c r="W2375" s="1" t="s">
        <v>10602</v>
      </c>
      <c r="X2375" s="3">
        <v>26343</v>
      </c>
      <c r="Y2375" s="1" t="s">
        <v>10603</v>
      </c>
      <c r="AB2375" s="1" t="s">
        <v>41</v>
      </c>
      <c r="AC2375" s="1" t="s">
        <v>42</v>
      </c>
      <c r="AD2375" s="1" t="s">
        <v>43</v>
      </c>
    </row>
    <row r="2376" spans="1:30" x14ac:dyDescent="0.2">
      <c r="A2376" s="1" t="str">
        <f t="shared" si="74"/>
        <v>1191116441E3</v>
      </c>
      <c r="B2376" s="1" t="s">
        <v>28</v>
      </c>
      <c r="C2376" s="1" t="s">
        <v>29</v>
      </c>
      <c r="D2376" s="1" t="s">
        <v>30</v>
      </c>
      <c r="E2376" s="1" t="s">
        <v>31</v>
      </c>
      <c r="F2376" s="1" t="s">
        <v>10494</v>
      </c>
      <c r="G2376" s="1" t="s">
        <v>10495</v>
      </c>
      <c r="H2376" s="1" t="s">
        <v>10481</v>
      </c>
      <c r="I2376" s="1" t="s">
        <v>10496</v>
      </c>
      <c r="J2376" s="1" t="s">
        <v>10604</v>
      </c>
      <c r="K2376" s="1" t="s">
        <v>32</v>
      </c>
      <c r="L2376" s="1" t="s">
        <v>32</v>
      </c>
      <c r="M2376" s="1" t="s">
        <v>45</v>
      </c>
      <c r="N2376" s="1" t="s">
        <v>66</v>
      </c>
      <c r="O2376" s="1" t="s">
        <v>326</v>
      </c>
      <c r="P2376" s="1" t="s">
        <v>732</v>
      </c>
      <c r="Q2376" s="1" t="s">
        <v>82</v>
      </c>
      <c r="R2376" s="1" t="s">
        <v>1107</v>
      </c>
      <c r="S2376" s="1" t="str">
        <f t="shared" si="75"/>
        <v>JAMACHI QUISPE, ANIBAL</v>
      </c>
      <c r="T2376" s="1" t="s">
        <v>69</v>
      </c>
      <c r="U2376" s="1" t="s">
        <v>51</v>
      </c>
      <c r="V2376" s="1" t="s">
        <v>52</v>
      </c>
      <c r="W2376" s="1" t="s">
        <v>10605</v>
      </c>
      <c r="X2376" s="3">
        <v>29384</v>
      </c>
      <c r="Y2376" s="1" t="s">
        <v>10606</v>
      </c>
      <c r="Z2376" s="3">
        <v>42795</v>
      </c>
      <c r="AA2376" s="3">
        <v>43100</v>
      </c>
      <c r="AB2376" s="1" t="s">
        <v>41</v>
      </c>
      <c r="AC2376" s="1" t="s">
        <v>71</v>
      </c>
      <c r="AD2376" s="1" t="s">
        <v>43</v>
      </c>
    </row>
    <row r="2377" spans="1:30" x14ac:dyDescent="0.2">
      <c r="A2377" s="1" t="str">
        <f t="shared" si="74"/>
        <v>1191116441E5</v>
      </c>
      <c r="B2377" s="1" t="s">
        <v>28</v>
      </c>
      <c r="C2377" s="1" t="s">
        <v>29</v>
      </c>
      <c r="D2377" s="1" t="s">
        <v>30</v>
      </c>
      <c r="E2377" s="1" t="s">
        <v>31</v>
      </c>
      <c r="F2377" s="1" t="s">
        <v>10494</v>
      </c>
      <c r="G2377" s="1" t="s">
        <v>10495</v>
      </c>
      <c r="H2377" s="1" t="s">
        <v>10481</v>
      </c>
      <c r="I2377" s="1" t="s">
        <v>10496</v>
      </c>
      <c r="J2377" s="1" t="s">
        <v>10607</v>
      </c>
      <c r="K2377" s="1" t="s">
        <v>32</v>
      </c>
      <c r="L2377" s="1" t="s">
        <v>32</v>
      </c>
      <c r="M2377" s="1" t="s">
        <v>45</v>
      </c>
      <c r="N2377" s="1" t="s">
        <v>46</v>
      </c>
      <c r="O2377" s="1" t="s">
        <v>10608</v>
      </c>
      <c r="P2377" s="1" t="s">
        <v>512</v>
      </c>
      <c r="Q2377" s="1" t="s">
        <v>61</v>
      </c>
      <c r="R2377" s="1" t="s">
        <v>10609</v>
      </c>
      <c r="S2377" s="1" t="str">
        <f t="shared" si="75"/>
        <v>ACEITUNO VILCA, ANTUSA</v>
      </c>
      <c r="T2377" s="1" t="s">
        <v>50</v>
      </c>
      <c r="U2377" s="1" t="s">
        <v>51</v>
      </c>
      <c r="V2377" s="1" t="s">
        <v>52</v>
      </c>
      <c r="W2377" s="1" t="s">
        <v>10610</v>
      </c>
      <c r="X2377" s="3">
        <v>20689</v>
      </c>
      <c r="Y2377" s="1" t="s">
        <v>10611</v>
      </c>
      <c r="AB2377" s="1" t="s">
        <v>41</v>
      </c>
      <c r="AC2377" s="1" t="s">
        <v>42</v>
      </c>
      <c r="AD2377" s="1" t="s">
        <v>43</v>
      </c>
    </row>
    <row r="2378" spans="1:30" x14ac:dyDescent="0.2">
      <c r="A2378" s="1" t="str">
        <f t="shared" si="74"/>
        <v>1191116441E6</v>
      </c>
      <c r="B2378" s="1" t="s">
        <v>28</v>
      </c>
      <c r="C2378" s="1" t="s">
        <v>29</v>
      </c>
      <c r="D2378" s="1" t="s">
        <v>30</v>
      </c>
      <c r="E2378" s="1" t="s">
        <v>31</v>
      </c>
      <c r="F2378" s="1" t="s">
        <v>10494</v>
      </c>
      <c r="G2378" s="1" t="s">
        <v>10495</v>
      </c>
      <c r="H2378" s="1" t="s">
        <v>10481</v>
      </c>
      <c r="I2378" s="1" t="s">
        <v>10496</v>
      </c>
      <c r="J2378" s="1" t="s">
        <v>10612</v>
      </c>
      <c r="K2378" s="1" t="s">
        <v>32</v>
      </c>
      <c r="L2378" s="1" t="s">
        <v>32</v>
      </c>
      <c r="M2378" s="1" t="s">
        <v>45</v>
      </c>
      <c r="N2378" s="1" t="s">
        <v>46</v>
      </c>
      <c r="O2378" s="1" t="s">
        <v>10613</v>
      </c>
      <c r="P2378" s="1" t="s">
        <v>10614</v>
      </c>
      <c r="Q2378" s="1" t="s">
        <v>268</v>
      </c>
      <c r="R2378" s="1" t="s">
        <v>10615</v>
      </c>
      <c r="S2378" s="1" t="str">
        <f t="shared" si="75"/>
        <v>GAVINO MAQUERA, NORA NELIDA</v>
      </c>
      <c r="T2378" s="1" t="s">
        <v>50</v>
      </c>
      <c r="U2378" s="1" t="s">
        <v>51</v>
      </c>
      <c r="V2378" s="1" t="s">
        <v>52</v>
      </c>
      <c r="W2378" s="1" t="s">
        <v>10616</v>
      </c>
      <c r="X2378" s="3">
        <v>22996</v>
      </c>
      <c r="Y2378" s="1" t="s">
        <v>10617</v>
      </c>
      <c r="AB2378" s="1" t="s">
        <v>41</v>
      </c>
      <c r="AC2378" s="1" t="s">
        <v>42</v>
      </c>
      <c r="AD2378" s="1" t="s">
        <v>43</v>
      </c>
    </row>
    <row r="2379" spans="1:30" x14ac:dyDescent="0.2">
      <c r="A2379" s="1" t="str">
        <f t="shared" si="74"/>
        <v>1191116441E7</v>
      </c>
      <c r="B2379" s="1" t="s">
        <v>28</v>
      </c>
      <c r="C2379" s="1" t="s">
        <v>29</v>
      </c>
      <c r="D2379" s="1" t="s">
        <v>30</v>
      </c>
      <c r="E2379" s="1" t="s">
        <v>31</v>
      </c>
      <c r="F2379" s="1" t="s">
        <v>10494</v>
      </c>
      <c r="G2379" s="1" t="s">
        <v>10495</v>
      </c>
      <c r="H2379" s="1" t="s">
        <v>10481</v>
      </c>
      <c r="I2379" s="1" t="s">
        <v>10496</v>
      </c>
      <c r="J2379" s="1" t="s">
        <v>10618</v>
      </c>
      <c r="K2379" s="1" t="s">
        <v>32</v>
      </c>
      <c r="L2379" s="1" t="s">
        <v>32</v>
      </c>
      <c r="M2379" s="1" t="s">
        <v>45</v>
      </c>
      <c r="N2379" s="1" t="s">
        <v>46</v>
      </c>
      <c r="O2379" s="1" t="s">
        <v>10619</v>
      </c>
      <c r="P2379" s="1" t="s">
        <v>323</v>
      </c>
      <c r="Q2379" s="1" t="s">
        <v>358</v>
      </c>
      <c r="R2379" s="1" t="s">
        <v>483</v>
      </c>
      <c r="S2379" s="1" t="str">
        <f t="shared" si="75"/>
        <v>TAPIA COAQUIRA, JOSE</v>
      </c>
      <c r="T2379" s="1" t="s">
        <v>341</v>
      </c>
      <c r="U2379" s="1" t="s">
        <v>51</v>
      </c>
      <c r="V2379" s="1" t="s">
        <v>52</v>
      </c>
      <c r="W2379" s="1" t="s">
        <v>10620</v>
      </c>
      <c r="X2379" s="3">
        <v>24834</v>
      </c>
      <c r="Y2379" s="1" t="s">
        <v>10621</v>
      </c>
      <c r="AB2379" s="1" t="s">
        <v>41</v>
      </c>
      <c r="AC2379" s="1" t="s">
        <v>42</v>
      </c>
      <c r="AD2379" s="1" t="s">
        <v>43</v>
      </c>
    </row>
    <row r="2380" spans="1:30" x14ac:dyDescent="0.2">
      <c r="A2380" s="1" t="str">
        <f t="shared" si="74"/>
        <v>1191116441E8</v>
      </c>
      <c r="B2380" s="1" t="s">
        <v>28</v>
      </c>
      <c r="C2380" s="1" t="s">
        <v>29</v>
      </c>
      <c r="D2380" s="1" t="s">
        <v>30</v>
      </c>
      <c r="E2380" s="1" t="s">
        <v>31</v>
      </c>
      <c r="F2380" s="1" t="s">
        <v>10494</v>
      </c>
      <c r="G2380" s="1" t="s">
        <v>10495</v>
      </c>
      <c r="H2380" s="1" t="s">
        <v>10481</v>
      </c>
      <c r="I2380" s="1" t="s">
        <v>10496</v>
      </c>
      <c r="J2380" s="1" t="s">
        <v>10622</v>
      </c>
      <c r="K2380" s="1" t="s">
        <v>32</v>
      </c>
      <c r="L2380" s="1" t="s">
        <v>32</v>
      </c>
      <c r="M2380" s="1" t="s">
        <v>45</v>
      </c>
      <c r="N2380" s="1" t="s">
        <v>46</v>
      </c>
      <c r="O2380" s="1" t="s">
        <v>10619</v>
      </c>
      <c r="P2380" s="1" t="s">
        <v>131</v>
      </c>
      <c r="Q2380" s="1" t="s">
        <v>146</v>
      </c>
      <c r="R2380" s="1" t="s">
        <v>10623</v>
      </c>
      <c r="S2380" s="1" t="str">
        <f t="shared" si="75"/>
        <v>ALARCON GONZALES, AYSEL ANGELA</v>
      </c>
      <c r="T2380" s="1" t="s">
        <v>50</v>
      </c>
      <c r="U2380" s="1" t="s">
        <v>51</v>
      </c>
      <c r="V2380" s="1" t="s">
        <v>52</v>
      </c>
      <c r="W2380" s="1" t="s">
        <v>10624</v>
      </c>
      <c r="X2380" s="3">
        <v>27421</v>
      </c>
      <c r="Y2380" s="1" t="s">
        <v>10625</v>
      </c>
      <c r="AB2380" s="1" t="s">
        <v>41</v>
      </c>
      <c r="AC2380" s="1" t="s">
        <v>42</v>
      </c>
      <c r="AD2380" s="1" t="s">
        <v>43</v>
      </c>
    </row>
    <row r="2381" spans="1:30" x14ac:dyDescent="0.2">
      <c r="A2381" s="1" t="str">
        <f t="shared" si="74"/>
        <v>1191116712E6</v>
      </c>
      <c r="B2381" s="1" t="s">
        <v>28</v>
      </c>
      <c r="C2381" s="1" t="s">
        <v>29</v>
      </c>
      <c r="D2381" s="1" t="s">
        <v>30</v>
      </c>
      <c r="E2381" s="1" t="s">
        <v>31</v>
      </c>
      <c r="F2381" s="1" t="s">
        <v>10494</v>
      </c>
      <c r="G2381" s="1" t="s">
        <v>10495</v>
      </c>
      <c r="H2381" s="1" t="s">
        <v>10481</v>
      </c>
      <c r="I2381" s="1" t="s">
        <v>10496</v>
      </c>
      <c r="J2381" s="1" t="s">
        <v>10626</v>
      </c>
      <c r="K2381" s="1" t="s">
        <v>32</v>
      </c>
      <c r="L2381" s="1" t="s">
        <v>32</v>
      </c>
      <c r="M2381" s="1" t="s">
        <v>45</v>
      </c>
      <c r="N2381" s="1" t="s">
        <v>46</v>
      </c>
      <c r="O2381" s="1" t="s">
        <v>1113</v>
      </c>
      <c r="P2381" s="1" t="s">
        <v>61</v>
      </c>
      <c r="Q2381" s="1" t="s">
        <v>82</v>
      </c>
      <c r="R2381" s="1" t="s">
        <v>10627</v>
      </c>
      <c r="S2381" s="1" t="str">
        <f t="shared" si="75"/>
        <v>VILCA QUISPE, ANGEL VIDAL</v>
      </c>
      <c r="T2381" s="1" t="s">
        <v>50</v>
      </c>
      <c r="U2381" s="1" t="s">
        <v>51</v>
      </c>
      <c r="V2381" s="1" t="s">
        <v>52</v>
      </c>
      <c r="W2381" s="1" t="s">
        <v>10628</v>
      </c>
      <c r="X2381" s="3">
        <v>27056</v>
      </c>
      <c r="Y2381" s="1" t="s">
        <v>10629</v>
      </c>
      <c r="Z2381" s="3">
        <v>42430</v>
      </c>
      <c r="AB2381" s="1" t="s">
        <v>41</v>
      </c>
      <c r="AC2381" s="1" t="s">
        <v>42</v>
      </c>
      <c r="AD2381" s="1" t="s">
        <v>43</v>
      </c>
    </row>
    <row r="2382" spans="1:30" x14ac:dyDescent="0.2">
      <c r="A2382" s="1" t="str">
        <f t="shared" si="74"/>
        <v>1191116431E2</v>
      </c>
      <c r="B2382" s="1" t="s">
        <v>28</v>
      </c>
      <c r="C2382" s="1" t="s">
        <v>29</v>
      </c>
      <c r="D2382" s="1" t="s">
        <v>30</v>
      </c>
      <c r="E2382" s="1" t="s">
        <v>31</v>
      </c>
      <c r="F2382" s="1" t="s">
        <v>10494</v>
      </c>
      <c r="G2382" s="1" t="s">
        <v>10495</v>
      </c>
      <c r="H2382" s="1" t="s">
        <v>10481</v>
      </c>
      <c r="I2382" s="1" t="s">
        <v>10496</v>
      </c>
      <c r="J2382" s="1" t="s">
        <v>10630</v>
      </c>
      <c r="K2382" s="1" t="s">
        <v>97</v>
      </c>
      <c r="L2382" s="1" t="s">
        <v>788</v>
      </c>
      <c r="M2382" s="1" t="s">
        <v>840</v>
      </c>
      <c r="N2382" s="1" t="s">
        <v>46</v>
      </c>
      <c r="O2382" s="1" t="s">
        <v>56</v>
      </c>
      <c r="P2382" s="1" t="s">
        <v>563</v>
      </c>
      <c r="Q2382" s="1" t="s">
        <v>183</v>
      </c>
      <c r="R2382" s="1" t="s">
        <v>10631</v>
      </c>
      <c r="S2382" s="1" t="str">
        <f t="shared" si="75"/>
        <v>MENDIZABAL ROJAS, TEODORICA ELIZABETH</v>
      </c>
      <c r="T2382" s="1" t="s">
        <v>790</v>
      </c>
      <c r="U2382" s="1" t="s">
        <v>39</v>
      </c>
      <c r="V2382" s="1" t="s">
        <v>52</v>
      </c>
      <c r="W2382" s="1" t="s">
        <v>10632</v>
      </c>
      <c r="X2382" s="3">
        <v>19906</v>
      </c>
      <c r="Y2382" s="1" t="s">
        <v>10633</v>
      </c>
      <c r="AB2382" s="1" t="s">
        <v>41</v>
      </c>
      <c r="AC2382" s="1" t="s">
        <v>102</v>
      </c>
      <c r="AD2382" s="1" t="s">
        <v>43</v>
      </c>
    </row>
    <row r="2383" spans="1:30" x14ac:dyDescent="0.2">
      <c r="A2383" s="1" t="str">
        <f t="shared" si="74"/>
        <v>1191116431E6</v>
      </c>
      <c r="B2383" s="1" t="s">
        <v>28</v>
      </c>
      <c r="C2383" s="1" t="s">
        <v>29</v>
      </c>
      <c r="D2383" s="1" t="s">
        <v>30</v>
      </c>
      <c r="E2383" s="1" t="s">
        <v>31</v>
      </c>
      <c r="F2383" s="1" t="s">
        <v>10494</v>
      </c>
      <c r="G2383" s="1" t="s">
        <v>10495</v>
      </c>
      <c r="H2383" s="1" t="s">
        <v>10481</v>
      </c>
      <c r="I2383" s="1" t="s">
        <v>10496</v>
      </c>
      <c r="J2383" s="1" t="s">
        <v>10634</v>
      </c>
      <c r="K2383" s="1" t="s">
        <v>97</v>
      </c>
      <c r="L2383" s="1" t="s">
        <v>788</v>
      </c>
      <c r="M2383" s="1" t="s">
        <v>1659</v>
      </c>
      <c r="N2383" s="1" t="s">
        <v>46</v>
      </c>
      <c r="O2383" s="1" t="s">
        <v>56</v>
      </c>
      <c r="P2383" s="1" t="s">
        <v>82</v>
      </c>
      <c r="Q2383" s="1" t="s">
        <v>58</v>
      </c>
      <c r="R2383" s="1" t="s">
        <v>235</v>
      </c>
      <c r="S2383" s="1" t="str">
        <f t="shared" si="75"/>
        <v>QUISPE ARPASI, YOLANDA</v>
      </c>
      <c r="T2383" s="1" t="s">
        <v>107</v>
      </c>
      <c r="U2383" s="1" t="s">
        <v>39</v>
      </c>
      <c r="V2383" s="1" t="s">
        <v>52</v>
      </c>
      <c r="W2383" s="1" t="s">
        <v>10635</v>
      </c>
      <c r="X2383" s="3">
        <v>20874</v>
      </c>
      <c r="Y2383" s="1" t="s">
        <v>10636</v>
      </c>
      <c r="AB2383" s="1" t="s">
        <v>41</v>
      </c>
      <c r="AC2383" s="1" t="s">
        <v>102</v>
      </c>
      <c r="AD2383" s="1" t="s">
        <v>43</v>
      </c>
    </row>
    <row r="2384" spans="1:30" x14ac:dyDescent="0.2">
      <c r="A2384" s="1" t="str">
        <f t="shared" si="74"/>
        <v>921481215912</v>
      </c>
      <c r="B2384" s="1" t="s">
        <v>28</v>
      </c>
      <c r="C2384" s="1" t="s">
        <v>29</v>
      </c>
      <c r="D2384" s="1" t="s">
        <v>30</v>
      </c>
      <c r="E2384" s="1" t="s">
        <v>31</v>
      </c>
      <c r="F2384" s="1" t="s">
        <v>10494</v>
      </c>
      <c r="G2384" s="1" t="s">
        <v>10495</v>
      </c>
      <c r="H2384" s="1" t="s">
        <v>10481</v>
      </c>
      <c r="I2384" s="1" t="s">
        <v>10496</v>
      </c>
      <c r="J2384" s="1" t="s">
        <v>10637</v>
      </c>
      <c r="K2384" s="1" t="s">
        <v>97</v>
      </c>
      <c r="L2384" s="1" t="s">
        <v>788</v>
      </c>
      <c r="M2384" s="1" t="s">
        <v>10638</v>
      </c>
      <c r="N2384" s="1" t="s">
        <v>46</v>
      </c>
      <c r="O2384" s="1" t="s">
        <v>10639</v>
      </c>
      <c r="P2384" s="1" t="s">
        <v>755</v>
      </c>
      <c r="Q2384" s="1" t="s">
        <v>177</v>
      </c>
      <c r="R2384" s="1" t="s">
        <v>1724</v>
      </c>
      <c r="S2384" s="1" t="str">
        <f t="shared" si="75"/>
        <v>ARI ORTEGA, JUAN JOSE</v>
      </c>
      <c r="T2384" s="1" t="s">
        <v>839</v>
      </c>
      <c r="U2384" s="1" t="s">
        <v>39</v>
      </c>
      <c r="V2384" s="1" t="s">
        <v>52</v>
      </c>
      <c r="W2384" s="1" t="s">
        <v>10640</v>
      </c>
      <c r="X2384" s="3">
        <v>21624</v>
      </c>
      <c r="Y2384" s="1" t="s">
        <v>10641</v>
      </c>
      <c r="AB2384" s="1" t="s">
        <v>41</v>
      </c>
      <c r="AC2384" s="1" t="s">
        <v>102</v>
      </c>
      <c r="AD2384" s="1" t="s">
        <v>43</v>
      </c>
    </row>
    <row r="2385" spans="1:30" x14ac:dyDescent="0.2">
      <c r="A2385" s="1" t="str">
        <f t="shared" si="74"/>
        <v>1112713312E6</v>
      </c>
      <c r="B2385" s="1" t="s">
        <v>28</v>
      </c>
      <c r="C2385" s="1" t="s">
        <v>29</v>
      </c>
      <c r="D2385" s="1" t="s">
        <v>30</v>
      </c>
      <c r="E2385" s="1" t="s">
        <v>31</v>
      </c>
      <c r="F2385" s="1" t="s">
        <v>10494</v>
      </c>
      <c r="G2385" s="1" t="s">
        <v>10495</v>
      </c>
      <c r="H2385" s="1" t="s">
        <v>10481</v>
      </c>
      <c r="I2385" s="1" t="s">
        <v>10496</v>
      </c>
      <c r="J2385" s="1" t="s">
        <v>10642</v>
      </c>
      <c r="K2385" s="1" t="s">
        <v>97</v>
      </c>
      <c r="L2385" s="1" t="s">
        <v>98</v>
      </c>
      <c r="M2385" s="1" t="s">
        <v>99</v>
      </c>
      <c r="N2385" s="1" t="s">
        <v>46</v>
      </c>
      <c r="O2385" s="1" t="s">
        <v>10643</v>
      </c>
      <c r="P2385" s="1" t="s">
        <v>371</v>
      </c>
      <c r="Q2385" s="1" t="s">
        <v>310</v>
      </c>
      <c r="R2385" s="1" t="s">
        <v>10644</v>
      </c>
      <c r="S2385" s="1" t="str">
        <f t="shared" si="75"/>
        <v>GUTIERREZ NINA, FERNANDO TITO</v>
      </c>
      <c r="T2385" s="1" t="s">
        <v>790</v>
      </c>
      <c r="U2385" s="1" t="s">
        <v>39</v>
      </c>
      <c r="V2385" s="1" t="s">
        <v>52</v>
      </c>
      <c r="W2385" s="1" t="s">
        <v>10645</v>
      </c>
      <c r="X2385" s="3">
        <v>23063</v>
      </c>
      <c r="Y2385" s="1" t="s">
        <v>10646</v>
      </c>
      <c r="AB2385" s="1" t="s">
        <v>41</v>
      </c>
      <c r="AC2385" s="1" t="s">
        <v>102</v>
      </c>
      <c r="AD2385" s="1" t="s">
        <v>43</v>
      </c>
    </row>
    <row r="2386" spans="1:30" x14ac:dyDescent="0.2">
      <c r="A2386" s="1" t="str">
        <f t="shared" si="74"/>
        <v>1191116411E7</v>
      </c>
      <c r="B2386" s="1" t="s">
        <v>28</v>
      </c>
      <c r="C2386" s="1" t="s">
        <v>29</v>
      </c>
      <c r="D2386" s="1" t="s">
        <v>30</v>
      </c>
      <c r="E2386" s="1" t="s">
        <v>31</v>
      </c>
      <c r="F2386" s="1" t="s">
        <v>10494</v>
      </c>
      <c r="G2386" s="1" t="s">
        <v>10495</v>
      </c>
      <c r="H2386" s="1" t="s">
        <v>10481</v>
      </c>
      <c r="I2386" s="1" t="s">
        <v>10496</v>
      </c>
      <c r="J2386" s="1" t="s">
        <v>10647</v>
      </c>
      <c r="K2386" s="1" t="s">
        <v>97</v>
      </c>
      <c r="L2386" s="1" t="s">
        <v>98</v>
      </c>
      <c r="M2386" s="1" t="s">
        <v>99</v>
      </c>
      <c r="N2386" s="1" t="s">
        <v>46</v>
      </c>
      <c r="O2386" s="1" t="s">
        <v>56</v>
      </c>
      <c r="P2386" s="1" t="s">
        <v>104</v>
      </c>
      <c r="Q2386" s="1" t="s">
        <v>205</v>
      </c>
      <c r="R2386" s="1" t="s">
        <v>705</v>
      </c>
      <c r="S2386" s="1" t="str">
        <f t="shared" si="75"/>
        <v>CHARAJA VALDEZ, NOLBERTO</v>
      </c>
      <c r="T2386" s="1" t="s">
        <v>185</v>
      </c>
      <c r="U2386" s="1" t="s">
        <v>39</v>
      </c>
      <c r="V2386" s="1" t="s">
        <v>52</v>
      </c>
      <c r="W2386" s="1" t="s">
        <v>10648</v>
      </c>
      <c r="X2386" s="3">
        <v>20762</v>
      </c>
      <c r="Y2386" s="1" t="s">
        <v>10649</v>
      </c>
      <c r="AB2386" s="1" t="s">
        <v>41</v>
      </c>
      <c r="AC2386" s="1" t="s">
        <v>102</v>
      </c>
      <c r="AD2386" s="1" t="s">
        <v>43</v>
      </c>
    </row>
    <row r="2387" spans="1:30" x14ac:dyDescent="0.2">
      <c r="A2387" s="1" t="str">
        <f t="shared" si="74"/>
        <v>1191116421E0</v>
      </c>
      <c r="B2387" s="1" t="s">
        <v>28</v>
      </c>
      <c r="C2387" s="1" t="s">
        <v>29</v>
      </c>
      <c r="D2387" s="1" t="s">
        <v>30</v>
      </c>
      <c r="E2387" s="1" t="s">
        <v>31</v>
      </c>
      <c r="F2387" s="1" t="s">
        <v>10494</v>
      </c>
      <c r="G2387" s="1" t="s">
        <v>10495</v>
      </c>
      <c r="H2387" s="1" t="s">
        <v>10481</v>
      </c>
      <c r="I2387" s="1" t="s">
        <v>10496</v>
      </c>
      <c r="J2387" s="1" t="s">
        <v>10650</v>
      </c>
      <c r="K2387" s="1" t="s">
        <v>97</v>
      </c>
      <c r="L2387" s="1" t="s">
        <v>98</v>
      </c>
      <c r="M2387" s="1" t="s">
        <v>99</v>
      </c>
      <c r="N2387" s="1" t="s">
        <v>46</v>
      </c>
      <c r="O2387" s="1" t="s">
        <v>10651</v>
      </c>
      <c r="P2387" s="1" t="s">
        <v>175</v>
      </c>
      <c r="Q2387" s="1" t="s">
        <v>167</v>
      </c>
      <c r="R2387" s="1" t="s">
        <v>990</v>
      </c>
      <c r="S2387" s="1" t="str">
        <f t="shared" si="75"/>
        <v>BARRIONUEVO GOMEZ, BRUNO</v>
      </c>
      <c r="T2387" s="1" t="s">
        <v>202</v>
      </c>
      <c r="U2387" s="1" t="s">
        <v>39</v>
      </c>
      <c r="V2387" s="1" t="s">
        <v>52</v>
      </c>
      <c r="W2387" s="1" t="s">
        <v>10652</v>
      </c>
      <c r="X2387" s="3">
        <v>21464</v>
      </c>
      <c r="Y2387" s="1" t="s">
        <v>10653</v>
      </c>
      <c r="Z2387" s="3">
        <v>41767</v>
      </c>
      <c r="AA2387" s="3">
        <v>42004</v>
      </c>
      <c r="AB2387" s="1" t="s">
        <v>41</v>
      </c>
      <c r="AC2387" s="1" t="s">
        <v>102</v>
      </c>
      <c r="AD2387" s="1" t="s">
        <v>43</v>
      </c>
    </row>
    <row r="2388" spans="1:30" x14ac:dyDescent="0.2">
      <c r="A2388" s="1" t="str">
        <f t="shared" si="74"/>
        <v>1191116431E0</v>
      </c>
      <c r="B2388" s="1" t="s">
        <v>28</v>
      </c>
      <c r="C2388" s="1" t="s">
        <v>29</v>
      </c>
      <c r="D2388" s="1" t="s">
        <v>30</v>
      </c>
      <c r="E2388" s="1" t="s">
        <v>31</v>
      </c>
      <c r="F2388" s="1" t="s">
        <v>10494</v>
      </c>
      <c r="G2388" s="1" t="s">
        <v>10495</v>
      </c>
      <c r="H2388" s="1" t="s">
        <v>10481</v>
      </c>
      <c r="I2388" s="1" t="s">
        <v>10496</v>
      </c>
      <c r="J2388" s="1" t="s">
        <v>10654</v>
      </c>
      <c r="K2388" s="1" t="s">
        <v>97</v>
      </c>
      <c r="L2388" s="1" t="s">
        <v>98</v>
      </c>
      <c r="M2388" s="1" t="s">
        <v>99</v>
      </c>
      <c r="N2388" s="1" t="s">
        <v>46</v>
      </c>
      <c r="O2388" s="1" t="s">
        <v>56</v>
      </c>
      <c r="P2388" s="1" t="s">
        <v>10655</v>
      </c>
      <c r="Q2388" s="1" t="s">
        <v>369</v>
      </c>
      <c r="R2388" s="1" t="s">
        <v>10656</v>
      </c>
      <c r="S2388" s="1" t="str">
        <f t="shared" si="75"/>
        <v>YGNACIO MIRANDA, BENEDICTO</v>
      </c>
      <c r="T2388" s="1" t="s">
        <v>185</v>
      </c>
      <c r="U2388" s="1" t="s">
        <v>39</v>
      </c>
      <c r="V2388" s="1" t="s">
        <v>52</v>
      </c>
      <c r="W2388" s="1" t="s">
        <v>10657</v>
      </c>
      <c r="X2388" s="3">
        <v>18225</v>
      </c>
      <c r="Y2388" s="1" t="s">
        <v>10658</v>
      </c>
      <c r="AB2388" s="1" t="s">
        <v>41</v>
      </c>
      <c r="AC2388" s="1" t="s">
        <v>102</v>
      </c>
      <c r="AD2388" s="1" t="s">
        <v>43</v>
      </c>
    </row>
    <row r="2389" spans="1:30" x14ac:dyDescent="0.2">
      <c r="A2389" s="1" t="str">
        <f t="shared" si="74"/>
        <v>1191116431E8</v>
      </c>
      <c r="B2389" s="1" t="s">
        <v>28</v>
      </c>
      <c r="C2389" s="1" t="s">
        <v>29</v>
      </c>
      <c r="D2389" s="1" t="s">
        <v>30</v>
      </c>
      <c r="E2389" s="1" t="s">
        <v>31</v>
      </c>
      <c r="F2389" s="1" t="s">
        <v>10494</v>
      </c>
      <c r="G2389" s="1" t="s">
        <v>10495</v>
      </c>
      <c r="H2389" s="1" t="s">
        <v>10481</v>
      </c>
      <c r="I2389" s="1" t="s">
        <v>10496</v>
      </c>
      <c r="J2389" s="1" t="s">
        <v>10659</v>
      </c>
      <c r="K2389" s="1" t="s">
        <v>97</v>
      </c>
      <c r="L2389" s="1" t="s">
        <v>98</v>
      </c>
      <c r="M2389" s="1" t="s">
        <v>99</v>
      </c>
      <c r="N2389" s="1" t="s">
        <v>46</v>
      </c>
      <c r="O2389" s="1" t="s">
        <v>56</v>
      </c>
      <c r="P2389" s="1" t="s">
        <v>328</v>
      </c>
      <c r="Q2389" s="1" t="s">
        <v>407</v>
      </c>
      <c r="R2389" s="1" t="s">
        <v>10660</v>
      </c>
      <c r="S2389" s="1" t="str">
        <f t="shared" si="75"/>
        <v>RODRIGUEZ ALEJO, RAMIRO ADOLFO</v>
      </c>
      <c r="T2389" s="1" t="s">
        <v>107</v>
      </c>
      <c r="U2389" s="1" t="s">
        <v>39</v>
      </c>
      <c r="V2389" s="1" t="s">
        <v>52</v>
      </c>
      <c r="W2389" s="1" t="s">
        <v>10661</v>
      </c>
      <c r="X2389" s="3">
        <v>20795</v>
      </c>
      <c r="Y2389" s="1" t="s">
        <v>10662</v>
      </c>
      <c r="AB2389" s="1" t="s">
        <v>41</v>
      </c>
      <c r="AC2389" s="1" t="s">
        <v>102</v>
      </c>
      <c r="AD2389" s="1" t="s">
        <v>43</v>
      </c>
    </row>
    <row r="2390" spans="1:30" x14ac:dyDescent="0.2">
      <c r="A2390" s="1" t="str">
        <f t="shared" si="74"/>
        <v>1114116411E6</v>
      </c>
      <c r="B2390" s="1" t="s">
        <v>28</v>
      </c>
      <c r="C2390" s="1" t="s">
        <v>29</v>
      </c>
      <c r="D2390" s="1" t="s">
        <v>30</v>
      </c>
      <c r="E2390" s="1" t="s">
        <v>31</v>
      </c>
      <c r="F2390" s="1" t="s">
        <v>10663</v>
      </c>
      <c r="G2390" s="1" t="s">
        <v>10664</v>
      </c>
      <c r="H2390" s="1" t="s">
        <v>10481</v>
      </c>
      <c r="I2390" s="1" t="s">
        <v>10665</v>
      </c>
      <c r="J2390" s="1" t="s">
        <v>10666</v>
      </c>
      <c r="K2390" s="1" t="s">
        <v>32</v>
      </c>
      <c r="L2390" s="1" t="s">
        <v>33</v>
      </c>
      <c r="M2390" s="1" t="s">
        <v>34</v>
      </c>
      <c r="N2390" s="1" t="s">
        <v>35</v>
      </c>
      <c r="O2390" s="1" t="s">
        <v>10667</v>
      </c>
      <c r="P2390" s="1" t="s">
        <v>563</v>
      </c>
      <c r="Q2390" s="1" t="s">
        <v>4541</v>
      </c>
      <c r="R2390" s="1" t="s">
        <v>645</v>
      </c>
      <c r="S2390" s="1" t="str">
        <f t="shared" si="75"/>
        <v>MENDIZABAL GIRON, FIDEL</v>
      </c>
      <c r="T2390" s="1" t="s">
        <v>63</v>
      </c>
      <c r="U2390" s="1" t="s">
        <v>39</v>
      </c>
      <c r="V2390" s="1" t="s">
        <v>112</v>
      </c>
      <c r="W2390" s="1" t="s">
        <v>10668</v>
      </c>
      <c r="X2390" s="3">
        <v>23601</v>
      </c>
      <c r="Y2390" s="1" t="s">
        <v>10669</v>
      </c>
      <c r="Z2390" s="3">
        <v>42064</v>
      </c>
      <c r="AA2390" s="3">
        <v>43524</v>
      </c>
      <c r="AB2390" s="1" t="s">
        <v>41</v>
      </c>
      <c r="AC2390" s="1" t="s">
        <v>42</v>
      </c>
      <c r="AD2390" s="1" t="s">
        <v>43</v>
      </c>
    </row>
    <row r="2391" spans="1:30" x14ac:dyDescent="0.2">
      <c r="A2391" s="1" t="str">
        <f t="shared" si="74"/>
        <v>1114116411E0</v>
      </c>
      <c r="B2391" s="1" t="s">
        <v>28</v>
      </c>
      <c r="C2391" s="1" t="s">
        <v>29</v>
      </c>
      <c r="D2391" s="1" t="s">
        <v>30</v>
      </c>
      <c r="E2391" s="1" t="s">
        <v>31</v>
      </c>
      <c r="F2391" s="1" t="s">
        <v>10663</v>
      </c>
      <c r="G2391" s="1" t="s">
        <v>10664</v>
      </c>
      <c r="H2391" s="1" t="s">
        <v>10481</v>
      </c>
      <c r="I2391" s="1" t="s">
        <v>10665</v>
      </c>
      <c r="J2391" s="1" t="s">
        <v>10670</v>
      </c>
      <c r="K2391" s="1" t="s">
        <v>32</v>
      </c>
      <c r="L2391" s="1" t="s">
        <v>32</v>
      </c>
      <c r="M2391" s="1" t="s">
        <v>45</v>
      </c>
      <c r="N2391" s="1" t="s">
        <v>46</v>
      </c>
      <c r="O2391" s="1" t="s">
        <v>10671</v>
      </c>
      <c r="P2391" s="1" t="s">
        <v>10672</v>
      </c>
      <c r="Q2391" s="1" t="s">
        <v>571</v>
      </c>
      <c r="R2391" s="1" t="s">
        <v>1269</v>
      </c>
      <c r="S2391" s="1" t="str">
        <f t="shared" si="75"/>
        <v>CAHUACHIA HUALLPA, FAUSTO</v>
      </c>
      <c r="T2391" s="1" t="s">
        <v>69</v>
      </c>
      <c r="U2391" s="1" t="s">
        <v>51</v>
      </c>
      <c r="V2391" s="1" t="s">
        <v>52</v>
      </c>
      <c r="W2391" s="1" t="s">
        <v>10673</v>
      </c>
      <c r="X2391" s="3">
        <v>26939</v>
      </c>
      <c r="Y2391" s="1" t="s">
        <v>10674</v>
      </c>
      <c r="AB2391" s="1" t="s">
        <v>41</v>
      </c>
      <c r="AC2391" s="1" t="s">
        <v>42</v>
      </c>
      <c r="AD2391" s="1" t="s">
        <v>43</v>
      </c>
    </row>
    <row r="2392" spans="1:30" x14ac:dyDescent="0.2">
      <c r="A2392" s="1" t="str">
        <f t="shared" si="74"/>
        <v>1114116411E2</v>
      </c>
      <c r="B2392" s="1" t="s">
        <v>28</v>
      </c>
      <c r="C2392" s="1" t="s">
        <v>29</v>
      </c>
      <c r="D2392" s="1" t="s">
        <v>30</v>
      </c>
      <c r="E2392" s="1" t="s">
        <v>31</v>
      </c>
      <c r="F2392" s="1" t="s">
        <v>10663</v>
      </c>
      <c r="G2392" s="1" t="s">
        <v>10664</v>
      </c>
      <c r="H2392" s="1" t="s">
        <v>10481</v>
      </c>
      <c r="I2392" s="1" t="s">
        <v>10665</v>
      </c>
      <c r="J2392" s="1" t="s">
        <v>10675</v>
      </c>
      <c r="K2392" s="1" t="s">
        <v>32</v>
      </c>
      <c r="L2392" s="1" t="s">
        <v>32</v>
      </c>
      <c r="M2392" s="1" t="s">
        <v>45</v>
      </c>
      <c r="N2392" s="1" t="s">
        <v>46</v>
      </c>
      <c r="O2392" s="1" t="s">
        <v>10676</v>
      </c>
      <c r="P2392" s="1" t="s">
        <v>83</v>
      </c>
      <c r="Q2392" s="1" t="s">
        <v>10677</v>
      </c>
      <c r="R2392" s="1" t="s">
        <v>903</v>
      </c>
      <c r="S2392" s="1" t="str">
        <f t="shared" si="75"/>
        <v>CONDORI CHUCHI, LUIS</v>
      </c>
      <c r="T2392" s="1" t="s">
        <v>50</v>
      </c>
      <c r="U2392" s="1" t="s">
        <v>51</v>
      </c>
      <c r="V2392" s="1" t="s">
        <v>52</v>
      </c>
      <c r="W2392" s="1" t="s">
        <v>10678</v>
      </c>
      <c r="X2392" s="3">
        <v>22883</v>
      </c>
      <c r="Y2392" s="1" t="s">
        <v>10679</v>
      </c>
      <c r="AB2392" s="1" t="s">
        <v>41</v>
      </c>
      <c r="AC2392" s="1" t="s">
        <v>42</v>
      </c>
      <c r="AD2392" s="1" t="s">
        <v>43</v>
      </c>
    </row>
    <row r="2393" spans="1:30" x14ac:dyDescent="0.2">
      <c r="A2393" s="1" t="str">
        <f t="shared" si="74"/>
        <v>1114116411E3</v>
      </c>
      <c r="B2393" s="1" t="s">
        <v>28</v>
      </c>
      <c r="C2393" s="1" t="s">
        <v>29</v>
      </c>
      <c r="D2393" s="1" t="s">
        <v>30</v>
      </c>
      <c r="E2393" s="1" t="s">
        <v>31</v>
      </c>
      <c r="F2393" s="1" t="s">
        <v>10663</v>
      </c>
      <c r="G2393" s="1" t="s">
        <v>10664</v>
      </c>
      <c r="H2393" s="1" t="s">
        <v>10481</v>
      </c>
      <c r="I2393" s="1" t="s">
        <v>10665</v>
      </c>
      <c r="J2393" s="1" t="s">
        <v>10680</v>
      </c>
      <c r="K2393" s="1" t="s">
        <v>32</v>
      </c>
      <c r="L2393" s="1" t="s">
        <v>32</v>
      </c>
      <c r="M2393" s="1" t="s">
        <v>45</v>
      </c>
      <c r="N2393" s="1" t="s">
        <v>46</v>
      </c>
      <c r="O2393" s="1" t="s">
        <v>56</v>
      </c>
      <c r="P2393" s="1" t="s">
        <v>48</v>
      </c>
      <c r="Q2393" s="1" t="s">
        <v>271</v>
      </c>
      <c r="R2393" s="1" t="s">
        <v>10681</v>
      </c>
      <c r="S2393" s="1" t="str">
        <f t="shared" si="75"/>
        <v>CHOQUEHUANCA PUMA, BENIGNO GABRIEL</v>
      </c>
      <c r="T2393" s="1" t="s">
        <v>55</v>
      </c>
      <c r="U2393" s="1" t="s">
        <v>51</v>
      </c>
      <c r="V2393" s="1" t="s">
        <v>52</v>
      </c>
      <c r="W2393" s="1" t="s">
        <v>10682</v>
      </c>
      <c r="X2393" s="3">
        <v>20133</v>
      </c>
      <c r="Y2393" s="1" t="s">
        <v>10683</v>
      </c>
      <c r="AB2393" s="1" t="s">
        <v>41</v>
      </c>
      <c r="AC2393" s="1" t="s">
        <v>42</v>
      </c>
      <c r="AD2393" s="1" t="s">
        <v>43</v>
      </c>
    </row>
    <row r="2394" spans="1:30" x14ac:dyDescent="0.2">
      <c r="A2394" s="1" t="str">
        <f t="shared" si="74"/>
        <v>1114116411E4</v>
      </c>
      <c r="B2394" s="1" t="s">
        <v>28</v>
      </c>
      <c r="C2394" s="1" t="s">
        <v>29</v>
      </c>
      <c r="D2394" s="1" t="s">
        <v>30</v>
      </c>
      <c r="E2394" s="1" t="s">
        <v>31</v>
      </c>
      <c r="F2394" s="1" t="s">
        <v>10663</v>
      </c>
      <c r="G2394" s="1" t="s">
        <v>10664</v>
      </c>
      <c r="H2394" s="1" t="s">
        <v>10481</v>
      </c>
      <c r="I2394" s="1" t="s">
        <v>10665</v>
      </c>
      <c r="J2394" s="1" t="s">
        <v>10684</v>
      </c>
      <c r="K2394" s="1" t="s">
        <v>32</v>
      </c>
      <c r="L2394" s="1" t="s">
        <v>32</v>
      </c>
      <c r="M2394" s="1" t="s">
        <v>45</v>
      </c>
      <c r="N2394" s="1" t="s">
        <v>46</v>
      </c>
      <c r="O2394" s="1" t="s">
        <v>10685</v>
      </c>
      <c r="P2394" s="1" t="s">
        <v>274</v>
      </c>
      <c r="Q2394" s="1" t="s">
        <v>686</v>
      </c>
      <c r="R2394" s="1" t="s">
        <v>2847</v>
      </c>
      <c r="S2394" s="1" t="str">
        <f t="shared" si="75"/>
        <v>SANCHEZ PERCA, RODOLFO</v>
      </c>
      <c r="T2394" s="1" t="s">
        <v>69</v>
      </c>
      <c r="U2394" s="1" t="s">
        <v>51</v>
      </c>
      <c r="V2394" s="1" t="s">
        <v>52</v>
      </c>
      <c r="W2394" s="1" t="s">
        <v>10686</v>
      </c>
      <c r="X2394" s="3">
        <v>25512</v>
      </c>
      <c r="Y2394" s="1" t="s">
        <v>10687</v>
      </c>
      <c r="Z2394" s="3">
        <v>42430</v>
      </c>
      <c r="AB2394" s="1" t="s">
        <v>41</v>
      </c>
      <c r="AC2394" s="1" t="s">
        <v>42</v>
      </c>
      <c r="AD2394" s="1" t="s">
        <v>43</v>
      </c>
    </row>
    <row r="2395" spans="1:30" x14ac:dyDescent="0.2">
      <c r="A2395" s="1" t="str">
        <f t="shared" si="74"/>
        <v>1114116411E5</v>
      </c>
      <c r="B2395" s="1" t="s">
        <v>28</v>
      </c>
      <c r="C2395" s="1" t="s">
        <v>29</v>
      </c>
      <c r="D2395" s="1" t="s">
        <v>30</v>
      </c>
      <c r="E2395" s="1" t="s">
        <v>31</v>
      </c>
      <c r="F2395" s="1" t="s">
        <v>10663</v>
      </c>
      <c r="G2395" s="1" t="s">
        <v>10664</v>
      </c>
      <c r="H2395" s="1" t="s">
        <v>10481</v>
      </c>
      <c r="I2395" s="1" t="s">
        <v>10665</v>
      </c>
      <c r="J2395" s="1" t="s">
        <v>10688</v>
      </c>
      <c r="K2395" s="1" t="s">
        <v>32</v>
      </c>
      <c r="L2395" s="1" t="s">
        <v>32</v>
      </c>
      <c r="M2395" s="1" t="s">
        <v>45</v>
      </c>
      <c r="N2395" s="1" t="s">
        <v>46</v>
      </c>
      <c r="O2395" s="1" t="s">
        <v>56</v>
      </c>
      <c r="P2395" s="1" t="s">
        <v>83</v>
      </c>
      <c r="Q2395" s="1" t="s">
        <v>10677</v>
      </c>
      <c r="R2395" s="1" t="s">
        <v>5492</v>
      </c>
      <c r="S2395" s="1" t="str">
        <f t="shared" si="75"/>
        <v>CONDORI CHUCHI, FLAVIO</v>
      </c>
      <c r="T2395" s="1" t="s">
        <v>50</v>
      </c>
      <c r="U2395" s="1" t="s">
        <v>51</v>
      </c>
      <c r="V2395" s="1" t="s">
        <v>52</v>
      </c>
      <c r="W2395" s="1" t="s">
        <v>10689</v>
      </c>
      <c r="X2395" s="3">
        <v>21688</v>
      </c>
      <c r="Y2395" s="1" t="s">
        <v>10690</v>
      </c>
      <c r="AB2395" s="1" t="s">
        <v>41</v>
      </c>
      <c r="AC2395" s="1" t="s">
        <v>42</v>
      </c>
      <c r="AD2395" s="1" t="s">
        <v>43</v>
      </c>
    </row>
    <row r="2396" spans="1:30" x14ac:dyDescent="0.2">
      <c r="A2396" s="1" t="str">
        <f t="shared" si="74"/>
        <v>1114116411E7</v>
      </c>
      <c r="B2396" s="1" t="s">
        <v>28</v>
      </c>
      <c r="C2396" s="1" t="s">
        <v>29</v>
      </c>
      <c r="D2396" s="1" t="s">
        <v>30</v>
      </c>
      <c r="E2396" s="1" t="s">
        <v>31</v>
      </c>
      <c r="F2396" s="1" t="s">
        <v>10663</v>
      </c>
      <c r="G2396" s="1" t="s">
        <v>10664</v>
      </c>
      <c r="H2396" s="1" t="s">
        <v>10481</v>
      </c>
      <c r="I2396" s="1" t="s">
        <v>10665</v>
      </c>
      <c r="J2396" s="1" t="s">
        <v>10691</v>
      </c>
      <c r="K2396" s="1" t="s">
        <v>32</v>
      </c>
      <c r="L2396" s="1" t="s">
        <v>32</v>
      </c>
      <c r="M2396" s="1" t="s">
        <v>45</v>
      </c>
      <c r="N2396" s="1" t="s">
        <v>46</v>
      </c>
      <c r="O2396" s="1" t="s">
        <v>56</v>
      </c>
      <c r="P2396" s="1" t="s">
        <v>134</v>
      </c>
      <c r="Q2396" s="1" t="s">
        <v>248</v>
      </c>
      <c r="R2396" s="1" t="s">
        <v>3655</v>
      </c>
      <c r="S2396" s="1" t="str">
        <f t="shared" si="75"/>
        <v>FLORES TICONA, JAVIER</v>
      </c>
      <c r="T2396" s="1" t="s">
        <v>50</v>
      </c>
      <c r="U2396" s="1" t="s">
        <v>51</v>
      </c>
      <c r="V2396" s="1" t="s">
        <v>52</v>
      </c>
      <c r="W2396" s="1" t="s">
        <v>10692</v>
      </c>
      <c r="X2396" s="3">
        <v>24816</v>
      </c>
      <c r="Y2396" s="1" t="s">
        <v>10693</v>
      </c>
      <c r="AB2396" s="1" t="s">
        <v>41</v>
      </c>
      <c r="AC2396" s="1" t="s">
        <v>42</v>
      </c>
      <c r="AD2396" s="1" t="s">
        <v>43</v>
      </c>
    </row>
    <row r="2397" spans="1:30" x14ac:dyDescent="0.2">
      <c r="A2397" s="1" t="str">
        <f t="shared" si="74"/>
        <v>1114116411E9</v>
      </c>
      <c r="B2397" s="1" t="s">
        <v>28</v>
      </c>
      <c r="C2397" s="1" t="s">
        <v>29</v>
      </c>
      <c r="D2397" s="1" t="s">
        <v>30</v>
      </c>
      <c r="E2397" s="1" t="s">
        <v>31</v>
      </c>
      <c r="F2397" s="1" t="s">
        <v>10663</v>
      </c>
      <c r="G2397" s="1" t="s">
        <v>10664</v>
      </c>
      <c r="H2397" s="1" t="s">
        <v>10481</v>
      </c>
      <c r="I2397" s="1" t="s">
        <v>10665</v>
      </c>
      <c r="J2397" s="1" t="s">
        <v>10694</v>
      </c>
      <c r="K2397" s="1" t="s">
        <v>32</v>
      </c>
      <c r="L2397" s="1" t="s">
        <v>32</v>
      </c>
      <c r="M2397" s="1" t="s">
        <v>45</v>
      </c>
      <c r="N2397" s="1" t="s">
        <v>66</v>
      </c>
      <c r="O2397" s="1" t="s">
        <v>10695</v>
      </c>
      <c r="P2397" s="1" t="s">
        <v>759</v>
      </c>
      <c r="Q2397" s="1" t="s">
        <v>590</v>
      </c>
      <c r="R2397" s="1" t="s">
        <v>10696</v>
      </c>
      <c r="S2397" s="1" t="str">
        <f t="shared" si="75"/>
        <v>MENA VELARDE, JUAN WILBERT</v>
      </c>
      <c r="T2397" s="1" t="s">
        <v>69</v>
      </c>
      <c r="U2397" s="1" t="s">
        <v>51</v>
      </c>
      <c r="V2397" s="1" t="s">
        <v>52</v>
      </c>
      <c r="W2397" s="1" t="s">
        <v>10697</v>
      </c>
      <c r="X2397" s="3">
        <v>27790</v>
      </c>
      <c r="Y2397" s="1" t="s">
        <v>10698</v>
      </c>
      <c r="Z2397" s="3">
        <v>42795</v>
      </c>
      <c r="AA2397" s="3">
        <v>43100</v>
      </c>
      <c r="AB2397" s="1" t="s">
        <v>41</v>
      </c>
      <c r="AC2397" s="1" t="s">
        <v>71</v>
      </c>
      <c r="AD2397" s="1" t="s">
        <v>43</v>
      </c>
    </row>
    <row r="2398" spans="1:30" x14ac:dyDescent="0.2">
      <c r="A2398" s="1" t="str">
        <f t="shared" si="74"/>
        <v>1114116421E1</v>
      </c>
      <c r="B2398" s="1" t="s">
        <v>28</v>
      </c>
      <c r="C2398" s="1" t="s">
        <v>29</v>
      </c>
      <c r="D2398" s="1" t="s">
        <v>30</v>
      </c>
      <c r="E2398" s="1" t="s">
        <v>31</v>
      </c>
      <c r="F2398" s="1" t="s">
        <v>10663</v>
      </c>
      <c r="G2398" s="1" t="s">
        <v>10664</v>
      </c>
      <c r="H2398" s="1" t="s">
        <v>10481</v>
      </c>
      <c r="I2398" s="1" t="s">
        <v>10665</v>
      </c>
      <c r="J2398" s="1" t="s">
        <v>10699</v>
      </c>
      <c r="K2398" s="1" t="s">
        <v>32</v>
      </c>
      <c r="L2398" s="1" t="s">
        <v>32</v>
      </c>
      <c r="M2398" s="1" t="s">
        <v>45</v>
      </c>
      <c r="N2398" s="1" t="s">
        <v>46</v>
      </c>
      <c r="O2398" s="1" t="s">
        <v>10700</v>
      </c>
      <c r="P2398" s="1" t="s">
        <v>10701</v>
      </c>
      <c r="Q2398" s="1" t="s">
        <v>233</v>
      </c>
      <c r="R2398" s="1" t="s">
        <v>10702</v>
      </c>
      <c r="S2398" s="1" t="str">
        <f t="shared" si="75"/>
        <v>ARAMAYO CASTILLO, NELIA LUZ</v>
      </c>
      <c r="T2398" s="1" t="s">
        <v>50</v>
      </c>
      <c r="U2398" s="1" t="s">
        <v>51</v>
      </c>
      <c r="V2398" s="1" t="s">
        <v>52</v>
      </c>
      <c r="W2398" s="1" t="s">
        <v>10703</v>
      </c>
      <c r="X2398" s="3">
        <v>25820</v>
      </c>
      <c r="Y2398" s="1" t="s">
        <v>10704</v>
      </c>
      <c r="AB2398" s="1" t="s">
        <v>41</v>
      </c>
      <c r="AC2398" s="1" t="s">
        <v>42</v>
      </c>
      <c r="AD2398" s="1" t="s">
        <v>43</v>
      </c>
    </row>
    <row r="2399" spans="1:30" x14ac:dyDescent="0.2">
      <c r="A2399" s="1" t="str">
        <f t="shared" si="74"/>
        <v>1114116421E2</v>
      </c>
      <c r="B2399" s="1" t="s">
        <v>28</v>
      </c>
      <c r="C2399" s="1" t="s">
        <v>29</v>
      </c>
      <c r="D2399" s="1" t="s">
        <v>30</v>
      </c>
      <c r="E2399" s="1" t="s">
        <v>31</v>
      </c>
      <c r="F2399" s="1" t="s">
        <v>10663</v>
      </c>
      <c r="G2399" s="1" t="s">
        <v>10664</v>
      </c>
      <c r="H2399" s="1" t="s">
        <v>10481</v>
      </c>
      <c r="I2399" s="1" t="s">
        <v>10665</v>
      </c>
      <c r="J2399" s="1" t="s">
        <v>10705</v>
      </c>
      <c r="K2399" s="1" t="s">
        <v>32</v>
      </c>
      <c r="L2399" s="1" t="s">
        <v>32</v>
      </c>
      <c r="M2399" s="1" t="s">
        <v>45</v>
      </c>
      <c r="N2399" s="1" t="s">
        <v>46</v>
      </c>
      <c r="O2399" s="1" t="s">
        <v>10706</v>
      </c>
      <c r="P2399" s="1" t="s">
        <v>381</v>
      </c>
      <c r="Q2399" s="1" t="s">
        <v>10707</v>
      </c>
      <c r="R2399" s="1" t="s">
        <v>10708</v>
      </c>
      <c r="S2399" s="1" t="str">
        <f t="shared" si="75"/>
        <v>JARA DE PEÑALOZA, SABINA HAYDEE</v>
      </c>
      <c r="T2399" s="1" t="s">
        <v>55</v>
      </c>
      <c r="U2399" s="1" t="s">
        <v>51</v>
      </c>
      <c r="V2399" s="1" t="s">
        <v>52</v>
      </c>
      <c r="W2399" s="1" t="s">
        <v>10709</v>
      </c>
      <c r="X2399" s="3">
        <v>19187</v>
      </c>
      <c r="Y2399" s="1" t="s">
        <v>10710</v>
      </c>
      <c r="AB2399" s="1" t="s">
        <v>41</v>
      </c>
      <c r="AC2399" s="1" t="s">
        <v>42</v>
      </c>
      <c r="AD2399" s="1" t="s">
        <v>43</v>
      </c>
    </row>
    <row r="2400" spans="1:30" x14ac:dyDescent="0.2">
      <c r="A2400" s="1" t="str">
        <f t="shared" si="74"/>
        <v>1114116421E3</v>
      </c>
      <c r="B2400" s="1" t="s">
        <v>28</v>
      </c>
      <c r="C2400" s="1" t="s">
        <v>29</v>
      </c>
      <c r="D2400" s="1" t="s">
        <v>30</v>
      </c>
      <c r="E2400" s="1" t="s">
        <v>31</v>
      </c>
      <c r="F2400" s="1" t="s">
        <v>10663</v>
      </c>
      <c r="G2400" s="1" t="s">
        <v>10664</v>
      </c>
      <c r="H2400" s="1" t="s">
        <v>10481</v>
      </c>
      <c r="I2400" s="1" t="s">
        <v>10665</v>
      </c>
      <c r="J2400" s="1" t="s">
        <v>10711</v>
      </c>
      <c r="K2400" s="1" t="s">
        <v>32</v>
      </c>
      <c r="L2400" s="1" t="s">
        <v>32</v>
      </c>
      <c r="M2400" s="1" t="s">
        <v>45</v>
      </c>
      <c r="N2400" s="1" t="s">
        <v>46</v>
      </c>
      <c r="O2400" s="1" t="s">
        <v>10712</v>
      </c>
      <c r="P2400" s="1" t="s">
        <v>477</v>
      </c>
      <c r="Q2400" s="1" t="s">
        <v>560</v>
      </c>
      <c r="R2400" s="1" t="s">
        <v>10713</v>
      </c>
      <c r="S2400" s="1" t="str">
        <f t="shared" si="75"/>
        <v>AGUIRRE VILLALTA, MARQUINA FIDELIA</v>
      </c>
      <c r="T2400" s="1" t="s">
        <v>50</v>
      </c>
      <c r="U2400" s="1" t="s">
        <v>51</v>
      </c>
      <c r="V2400" s="1" t="s">
        <v>52</v>
      </c>
      <c r="W2400" s="1" t="s">
        <v>10714</v>
      </c>
      <c r="X2400" s="3">
        <v>19301</v>
      </c>
      <c r="Y2400" s="1" t="s">
        <v>10715</v>
      </c>
      <c r="AB2400" s="1" t="s">
        <v>41</v>
      </c>
      <c r="AC2400" s="1" t="s">
        <v>42</v>
      </c>
      <c r="AD2400" s="1" t="s">
        <v>43</v>
      </c>
    </row>
    <row r="2401" spans="1:30" x14ac:dyDescent="0.2">
      <c r="A2401" s="1" t="str">
        <f t="shared" si="74"/>
        <v>1115116511E4</v>
      </c>
      <c r="B2401" s="1" t="s">
        <v>28</v>
      </c>
      <c r="C2401" s="1" t="s">
        <v>29</v>
      </c>
      <c r="D2401" s="1" t="s">
        <v>30</v>
      </c>
      <c r="E2401" s="1" t="s">
        <v>31</v>
      </c>
      <c r="F2401" s="1" t="s">
        <v>10663</v>
      </c>
      <c r="G2401" s="1" t="s">
        <v>10664</v>
      </c>
      <c r="H2401" s="1" t="s">
        <v>10481</v>
      </c>
      <c r="I2401" s="1" t="s">
        <v>10665</v>
      </c>
      <c r="J2401" s="1" t="s">
        <v>10716</v>
      </c>
      <c r="K2401" s="1" t="s">
        <v>32</v>
      </c>
      <c r="L2401" s="1" t="s">
        <v>32</v>
      </c>
      <c r="M2401" s="1" t="s">
        <v>45</v>
      </c>
      <c r="N2401" s="1" t="s">
        <v>46</v>
      </c>
      <c r="O2401" s="1" t="s">
        <v>10717</v>
      </c>
      <c r="P2401" s="1" t="s">
        <v>10718</v>
      </c>
      <c r="Q2401" s="1" t="s">
        <v>1192</v>
      </c>
      <c r="R2401" s="1" t="s">
        <v>10719</v>
      </c>
      <c r="S2401" s="1" t="str">
        <f t="shared" si="75"/>
        <v>SEGOVIA ARANIBAR, SENAYDA</v>
      </c>
      <c r="T2401" s="1" t="s">
        <v>38</v>
      </c>
      <c r="U2401" s="1" t="s">
        <v>51</v>
      </c>
      <c r="V2401" s="1" t="s">
        <v>52</v>
      </c>
      <c r="W2401" s="1" t="s">
        <v>10720</v>
      </c>
      <c r="X2401" s="3">
        <v>26493</v>
      </c>
      <c r="Y2401" s="1" t="s">
        <v>10721</v>
      </c>
      <c r="AB2401" s="1" t="s">
        <v>41</v>
      </c>
      <c r="AC2401" s="1" t="s">
        <v>42</v>
      </c>
      <c r="AD2401" s="1" t="s">
        <v>43</v>
      </c>
    </row>
    <row r="2402" spans="1:30" x14ac:dyDescent="0.2">
      <c r="A2402" s="1" t="str">
        <f t="shared" si="74"/>
        <v>1130613322E2</v>
      </c>
      <c r="B2402" s="1" t="s">
        <v>28</v>
      </c>
      <c r="C2402" s="1" t="s">
        <v>29</v>
      </c>
      <c r="D2402" s="1" t="s">
        <v>30</v>
      </c>
      <c r="E2402" s="1" t="s">
        <v>31</v>
      </c>
      <c r="F2402" s="1" t="s">
        <v>10663</v>
      </c>
      <c r="G2402" s="1" t="s">
        <v>10664</v>
      </c>
      <c r="H2402" s="1" t="s">
        <v>10481</v>
      </c>
      <c r="I2402" s="1" t="s">
        <v>10665</v>
      </c>
      <c r="J2402" s="1" t="s">
        <v>10722</v>
      </c>
      <c r="K2402" s="1" t="s">
        <v>32</v>
      </c>
      <c r="L2402" s="1" t="s">
        <v>32</v>
      </c>
      <c r="M2402" s="1" t="s">
        <v>45</v>
      </c>
      <c r="N2402" s="1" t="s">
        <v>46</v>
      </c>
      <c r="O2402" s="1" t="s">
        <v>10723</v>
      </c>
      <c r="P2402" s="1" t="s">
        <v>82</v>
      </c>
      <c r="Q2402" s="1" t="s">
        <v>134</v>
      </c>
      <c r="R2402" s="1" t="s">
        <v>895</v>
      </c>
      <c r="S2402" s="1" t="str">
        <f t="shared" si="75"/>
        <v>QUISPE FLORES, SALVADOR</v>
      </c>
      <c r="T2402" s="1" t="s">
        <v>50</v>
      </c>
      <c r="U2402" s="1" t="s">
        <v>51</v>
      </c>
      <c r="V2402" s="1" t="s">
        <v>52</v>
      </c>
      <c r="W2402" s="1" t="s">
        <v>10724</v>
      </c>
      <c r="X2402" s="3">
        <v>24055</v>
      </c>
      <c r="Y2402" s="1" t="s">
        <v>10725</v>
      </c>
      <c r="AB2402" s="1" t="s">
        <v>41</v>
      </c>
      <c r="AC2402" s="1" t="s">
        <v>42</v>
      </c>
      <c r="AD2402" s="1" t="s">
        <v>43</v>
      </c>
    </row>
    <row r="2403" spans="1:30" x14ac:dyDescent="0.2">
      <c r="A2403" s="1" t="str">
        <f t="shared" si="74"/>
        <v>1134213611E7</v>
      </c>
      <c r="B2403" s="1" t="s">
        <v>28</v>
      </c>
      <c r="C2403" s="1" t="s">
        <v>29</v>
      </c>
      <c r="D2403" s="1" t="s">
        <v>30</v>
      </c>
      <c r="E2403" s="1" t="s">
        <v>31</v>
      </c>
      <c r="F2403" s="1" t="s">
        <v>10663</v>
      </c>
      <c r="G2403" s="1" t="s">
        <v>10664</v>
      </c>
      <c r="H2403" s="1" t="s">
        <v>10481</v>
      </c>
      <c r="I2403" s="1" t="s">
        <v>10665</v>
      </c>
      <c r="J2403" s="1" t="s">
        <v>10726</v>
      </c>
      <c r="K2403" s="1" t="s">
        <v>32</v>
      </c>
      <c r="L2403" s="1" t="s">
        <v>32</v>
      </c>
      <c r="M2403" s="1" t="s">
        <v>45</v>
      </c>
      <c r="N2403" s="1" t="s">
        <v>66</v>
      </c>
      <c r="O2403" s="1" t="s">
        <v>10727</v>
      </c>
      <c r="P2403" s="1" t="s">
        <v>1028</v>
      </c>
      <c r="Q2403" s="1" t="s">
        <v>161</v>
      </c>
      <c r="R2403" s="1" t="s">
        <v>10728</v>
      </c>
      <c r="S2403" s="1" t="str">
        <f t="shared" si="75"/>
        <v>OSNAYO RAMOS, ADAN WILLY</v>
      </c>
      <c r="T2403" s="1" t="s">
        <v>69</v>
      </c>
      <c r="U2403" s="1" t="s">
        <v>51</v>
      </c>
      <c r="V2403" s="1" t="s">
        <v>52</v>
      </c>
      <c r="W2403" s="1" t="s">
        <v>10729</v>
      </c>
      <c r="X2403" s="3">
        <v>27743</v>
      </c>
      <c r="Y2403" s="1" t="s">
        <v>10730</v>
      </c>
      <c r="Z2403" s="3">
        <v>42795</v>
      </c>
      <c r="AA2403" s="3">
        <v>43100</v>
      </c>
      <c r="AB2403" s="1" t="s">
        <v>41</v>
      </c>
      <c r="AC2403" s="1" t="s">
        <v>71</v>
      </c>
      <c r="AD2403" s="1" t="s">
        <v>43</v>
      </c>
    </row>
    <row r="2404" spans="1:30" x14ac:dyDescent="0.2">
      <c r="A2404" s="1" t="str">
        <f t="shared" si="74"/>
        <v>1114116411E8</v>
      </c>
      <c r="B2404" s="1" t="s">
        <v>28</v>
      </c>
      <c r="C2404" s="1" t="s">
        <v>29</v>
      </c>
      <c r="D2404" s="1" t="s">
        <v>30</v>
      </c>
      <c r="E2404" s="1" t="s">
        <v>31</v>
      </c>
      <c r="F2404" s="1" t="s">
        <v>10663</v>
      </c>
      <c r="G2404" s="1" t="s">
        <v>10664</v>
      </c>
      <c r="H2404" s="1" t="s">
        <v>10481</v>
      </c>
      <c r="I2404" s="1" t="s">
        <v>10665</v>
      </c>
      <c r="J2404" s="1" t="s">
        <v>10731</v>
      </c>
      <c r="K2404" s="1" t="s">
        <v>97</v>
      </c>
      <c r="L2404" s="1" t="s">
        <v>98</v>
      </c>
      <c r="M2404" s="1" t="s">
        <v>103</v>
      </c>
      <c r="N2404" s="1" t="s">
        <v>46</v>
      </c>
      <c r="O2404" s="1" t="s">
        <v>10732</v>
      </c>
      <c r="P2404" s="1" t="s">
        <v>320</v>
      </c>
      <c r="Q2404" s="1" t="s">
        <v>82</v>
      </c>
      <c r="R2404" s="1" t="s">
        <v>10733</v>
      </c>
      <c r="S2404" s="1" t="str">
        <f t="shared" si="75"/>
        <v>AGUILAR QUISPE, FELIX RUFINO</v>
      </c>
      <c r="T2404" s="1" t="s">
        <v>109</v>
      </c>
      <c r="U2404" s="1" t="s">
        <v>39</v>
      </c>
      <c r="V2404" s="1" t="s">
        <v>52</v>
      </c>
      <c r="W2404" s="1" t="s">
        <v>10734</v>
      </c>
      <c r="X2404" s="3">
        <v>22473</v>
      </c>
      <c r="Y2404" s="1" t="s">
        <v>10735</v>
      </c>
      <c r="Z2404" s="3">
        <v>41730</v>
      </c>
      <c r="AA2404" s="3">
        <v>41760</v>
      </c>
      <c r="AB2404" s="1" t="s">
        <v>41</v>
      </c>
      <c r="AC2404" s="1" t="s">
        <v>102</v>
      </c>
      <c r="AD2404" s="1" t="s">
        <v>43</v>
      </c>
    </row>
    <row r="2405" spans="1:30" x14ac:dyDescent="0.2">
      <c r="A2405" s="1" t="str">
        <f t="shared" si="74"/>
        <v>1164214322E1</v>
      </c>
      <c r="B2405" s="1" t="s">
        <v>28</v>
      </c>
      <c r="C2405" s="1" t="s">
        <v>29</v>
      </c>
      <c r="D2405" s="1" t="s">
        <v>30</v>
      </c>
      <c r="E2405" s="1" t="s">
        <v>31</v>
      </c>
      <c r="F2405" s="1" t="s">
        <v>10663</v>
      </c>
      <c r="G2405" s="1" t="s">
        <v>10664</v>
      </c>
      <c r="H2405" s="1" t="s">
        <v>10481</v>
      </c>
      <c r="I2405" s="1" t="s">
        <v>10665</v>
      </c>
      <c r="J2405" s="1" t="s">
        <v>10736</v>
      </c>
      <c r="K2405" s="1" t="s">
        <v>97</v>
      </c>
      <c r="L2405" s="1" t="s">
        <v>98</v>
      </c>
      <c r="M2405" s="1" t="s">
        <v>4049</v>
      </c>
      <c r="N2405" s="1" t="s">
        <v>46</v>
      </c>
      <c r="O2405" s="1" t="s">
        <v>10737</v>
      </c>
      <c r="P2405" s="1" t="s">
        <v>82</v>
      </c>
      <c r="Q2405" s="1" t="s">
        <v>286</v>
      </c>
      <c r="R2405" s="1" t="s">
        <v>10738</v>
      </c>
      <c r="S2405" s="1" t="str">
        <f t="shared" si="75"/>
        <v>QUISPE CCALLO, BERNARDINA MIRLA</v>
      </c>
      <c r="T2405" s="1" t="s">
        <v>109</v>
      </c>
      <c r="U2405" s="1" t="s">
        <v>39</v>
      </c>
      <c r="V2405" s="1" t="s">
        <v>52</v>
      </c>
      <c r="W2405" s="1" t="s">
        <v>10739</v>
      </c>
      <c r="X2405" s="3">
        <v>25861</v>
      </c>
      <c r="Y2405" s="1" t="s">
        <v>10740</v>
      </c>
      <c r="AB2405" s="1" t="s">
        <v>41</v>
      </c>
      <c r="AC2405" s="1" t="s">
        <v>102</v>
      </c>
      <c r="AD2405" s="1" t="s">
        <v>43</v>
      </c>
    </row>
    <row r="2406" spans="1:30" x14ac:dyDescent="0.2">
      <c r="A2406" s="1" t="str">
        <f t="shared" si="74"/>
        <v>1115116511E2</v>
      </c>
      <c r="B2406" s="1" t="s">
        <v>28</v>
      </c>
      <c r="C2406" s="1" t="s">
        <v>29</v>
      </c>
      <c r="D2406" s="1" t="s">
        <v>30</v>
      </c>
      <c r="E2406" s="1" t="s">
        <v>31</v>
      </c>
      <c r="F2406" s="1" t="s">
        <v>10741</v>
      </c>
      <c r="G2406" s="1" t="s">
        <v>10742</v>
      </c>
      <c r="H2406" s="1" t="s">
        <v>10481</v>
      </c>
      <c r="I2406" s="1" t="s">
        <v>10743</v>
      </c>
      <c r="J2406" s="1" t="s">
        <v>10744</v>
      </c>
      <c r="K2406" s="1" t="s">
        <v>32</v>
      </c>
      <c r="L2406" s="1" t="s">
        <v>1326</v>
      </c>
      <c r="M2406" s="1" t="s">
        <v>10745</v>
      </c>
      <c r="N2406" s="1" t="s">
        <v>765</v>
      </c>
      <c r="O2406" s="1" t="s">
        <v>10746</v>
      </c>
      <c r="P2406" s="1" t="s">
        <v>183</v>
      </c>
      <c r="Q2406" s="1" t="s">
        <v>82</v>
      </c>
      <c r="R2406" s="1" t="s">
        <v>5974</v>
      </c>
      <c r="S2406" s="1" t="str">
        <f t="shared" si="75"/>
        <v>ROJAS QUISPE, FERNANDO</v>
      </c>
      <c r="T2406" s="1" t="s">
        <v>63</v>
      </c>
      <c r="U2406" s="1" t="s">
        <v>39</v>
      </c>
      <c r="V2406" s="1" t="s">
        <v>52</v>
      </c>
      <c r="W2406" s="1" t="s">
        <v>10747</v>
      </c>
      <c r="X2406" s="3">
        <v>25653</v>
      </c>
      <c r="Y2406" s="1" t="s">
        <v>10748</v>
      </c>
      <c r="Z2406" s="3">
        <v>42795</v>
      </c>
      <c r="AA2406" s="3">
        <v>43100</v>
      </c>
      <c r="AB2406" s="1" t="s">
        <v>41</v>
      </c>
      <c r="AC2406" s="1" t="s">
        <v>42</v>
      </c>
      <c r="AD2406" s="1" t="s">
        <v>43</v>
      </c>
    </row>
    <row r="2407" spans="1:30" x14ac:dyDescent="0.2">
      <c r="A2407" s="1" t="str">
        <f t="shared" si="74"/>
        <v>1115116511E3</v>
      </c>
      <c r="B2407" s="1" t="s">
        <v>28</v>
      </c>
      <c r="C2407" s="1" t="s">
        <v>29</v>
      </c>
      <c r="D2407" s="1" t="s">
        <v>30</v>
      </c>
      <c r="E2407" s="1" t="s">
        <v>31</v>
      </c>
      <c r="F2407" s="1" t="s">
        <v>10741</v>
      </c>
      <c r="G2407" s="1" t="s">
        <v>10742</v>
      </c>
      <c r="H2407" s="1" t="s">
        <v>10481</v>
      </c>
      <c r="I2407" s="1" t="s">
        <v>10743</v>
      </c>
      <c r="J2407" s="1" t="s">
        <v>10749</v>
      </c>
      <c r="K2407" s="1" t="s">
        <v>32</v>
      </c>
      <c r="L2407" s="1" t="s">
        <v>32</v>
      </c>
      <c r="M2407" s="1" t="s">
        <v>45</v>
      </c>
      <c r="N2407" s="1" t="s">
        <v>66</v>
      </c>
      <c r="O2407" s="1" t="s">
        <v>10750</v>
      </c>
      <c r="P2407" s="1" t="s">
        <v>114</v>
      </c>
      <c r="Q2407" s="1" t="s">
        <v>323</v>
      </c>
      <c r="R2407" s="1" t="s">
        <v>10751</v>
      </c>
      <c r="S2407" s="1" t="str">
        <f t="shared" si="75"/>
        <v>MAMANI TAPIA, NESTOR HILARIO</v>
      </c>
      <c r="T2407" s="1" t="s">
        <v>69</v>
      </c>
      <c r="U2407" s="1" t="s">
        <v>51</v>
      </c>
      <c r="V2407" s="1" t="s">
        <v>52</v>
      </c>
      <c r="W2407" s="1" t="s">
        <v>10752</v>
      </c>
      <c r="X2407" s="3">
        <v>28494</v>
      </c>
      <c r="Y2407" s="1" t="s">
        <v>10753</v>
      </c>
      <c r="Z2407" s="3">
        <v>42801</v>
      </c>
      <c r="AA2407" s="3">
        <v>43100</v>
      </c>
      <c r="AB2407" s="1" t="s">
        <v>324</v>
      </c>
      <c r="AC2407" s="1" t="s">
        <v>71</v>
      </c>
      <c r="AD2407" s="1" t="s">
        <v>43</v>
      </c>
    </row>
    <row r="2408" spans="1:30" x14ac:dyDescent="0.2">
      <c r="A2408" s="1" t="str">
        <f t="shared" si="74"/>
        <v>1115116511E3</v>
      </c>
      <c r="B2408" s="1" t="s">
        <v>28</v>
      </c>
      <c r="C2408" s="1" t="s">
        <v>29</v>
      </c>
      <c r="D2408" s="1" t="s">
        <v>30</v>
      </c>
      <c r="E2408" s="1" t="s">
        <v>31</v>
      </c>
      <c r="F2408" s="1" t="s">
        <v>10741</v>
      </c>
      <c r="G2408" s="1" t="s">
        <v>10742</v>
      </c>
      <c r="H2408" s="1" t="s">
        <v>10481</v>
      </c>
      <c r="I2408" s="1" t="s">
        <v>10743</v>
      </c>
      <c r="J2408" s="1" t="s">
        <v>10749</v>
      </c>
      <c r="K2408" s="1" t="s">
        <v>32</v>
      </c>
      <c r="L2408" s="1" t="s">
        <v>32</v>
      </c>
      <c r="M2408" s="1" t="s">
        <v>45</v>
      </c>
      <c r="N2408" s="1" t="s">
        <v>46</v>
      </c>
      <c r="O2408" s="1" t="s">
        <v>56</v>
      </c>
      <c r="P2408" s="1" t="s">
        <v>183</v>
      </c>
      <c r="Q2408" s="1" t="s">
        <v>82</v>
      </c>
      <c r="R2408" s="1" t="s">
        <v>5974</v>
      </c>
      <c r="S2408" s="1" t="str">
        <f t="shared" si="75"/>
        <v>ROJAS QUISPE, FERNANDO</v>
      </c>
      <c r="T2408" s="1" t="s">
        <v>63</v>
      </c>
      <c r="U2408" s="1" t="s">
        <v>51</v>
      </c>
      <c r="V2408" s="1" t="s">
        <v>891</v>
      </c>
      <c r="W2408" s="1" t="s">
        <v>10747</v>
      </c>
      <c r="X2408" s="3">
        <v>25653</v>
      </c>
      <c r="Y2408" s="1" t="s">
        <v>10748</v>
      </c>
      <c r="Z2408" s="3">
        <v>42795</v>
      </c>
      <c r="AA2408" s="3">
        <v>43100</v>
      </c>
      <c r="AB2408" s="1" t="s">
        <v>41</v>
      </c>
      <c r="AC2408" s="1" t="s">
        <v>42</v>
      </c>
      <c r="AD2408" s="1" t="s">
        <v>43</v>
      </c>
    </row>
    <row r="2409" spans="1:30" x14ac:dyDescent="0.2">
      <c r="A2409" s="1" t="str">
        <f t="shared" si="74"/>
        <v>1173513411E0</v>
      </c>
      <c r="B2409" s="1" t="s">
        <v>409</v>
      </c>
      <c r="C2409" s="1" t="s">
        <v>29</v>
      </c>
      <c r="D2409" s="1" t="s">
        <v>30</v>
      </c>
      <c r="E2409" s="1" t="s">
        <v>31</v>
      </c>
      <c r="F2409" s="1" t="s">
        <v>10754</v>
      </c>
      <c r="G2409" s="1" t="s">
        <v>10755</v>
      </c>
      <c r="H2409" s="1" t="s">
        <v>10481</v>
      </c>
      <c r="I2409" s="1" t="s">
        <v>10756</v>
      </c>
      <c r="J2409" s="1" t="s">
        <v>10757</v>
      </c>
      <c r="K2409" s="1" t="s">
        <v>32</v>
      </c>
      <c r="L2409" s="1" t="s">
        <v>33</v>
      </c>
      <c r="M2409" s="1" t="s">
        <v>34</v>
      </c>
      <c r="N2409" s="1" t="s">
        <v>765</v>
      </c>
      <c r="O2409" s="1" t="s">
        <v>10758</v>
      </c>
      <c r="P2409" s="1" t="s">
        <v>248</v>
      </c>
      <c r="Q2409" s="1" t="s">
        <v>203</v>
      </c>
      <c r="R2409" s="1" t="s">
        <v>4129</v>
      </c>
      <c r="S2409" s="1" t="str">
        <f t="shared" si="75"/>
        <v>TICONA APAZA, LEANDRO</v>
      </c>
      <c r="T2409" s="1" t="s">
        <v>63</v>
      </c>
      <c r="U2409" s="1" t="s">
        <v>39</v>
      </c>
      <c r="V2409" s="1" t="s">
        <v>52</v>
      </c>
      <c r="W2409" s="1" t="s">
        <v>10759</v>
      </c>
      <c r="X2409" s="3">
        <v>28548</v>
      </c>
      <c r="Y2409" s="1" t="s">
        <v>10760</v>
      </c>
      <c r="Z2409" s="3">
        <v>42795</v>
      </c>
      <c r="AA2409" s="3">
        <v>43100</v>
      </c>
      <c r="AB2409" s="1" t="s">
        <v>41</v>
      </c>
      <c r="AC2409" s="1" t="s">
        <v>42</v>
      </c>
      <c r="AD2409" s="1" t="s">
        <v>43</v>
      </c>
    </row>
    <row r="2410" spans="1:30" x14ac:dyDescent="0.2">
      <c r="A2410" s="1" t="str">
        <f t="shared" si="74"/>
        <v>1161116711E2</v>
      </c>
      <c r="B2410" s="1" t="s">
        <v>409</v>
      </c>
      <c r="C2410" s="1" t="s">
        <v>29</v>
      </c>
      <c r="D2410" s="1" t="s">
        <v>30</v>
      </c>
      <c r="E2410" s="1" t="s">
        <v>31</v>
      </c>
      <c r="F2410" s="1" t="s">
        <v>10754</v>
      </c>
      <c r="G2410" s="1" t="s">
        <v>10755</v>
      </c>
      <c r="H2410" s="1" t="s">
        <v>10481</v>
      </c>
      <c r="I2410" s="1" t="s">
        <v>10756</v>
      </c>
      <c r="J2410" s="1" t="s">
        <v>10761</v>
      </c>
      <c r="K2410" s="1" t="s">
        <v>32</v>
      </c>
      <c r="L2410" s="1" t="s">
        <v>32</v>
      </c>
      <c r="M2410" s="1" t="s">
        <v>45</v>
      </c>
      <c r="N2410" s="1" t="s">
        <v>46</v>
      </c>
      <c r="O2410" s="1" t="s">
        <v>10762</v>
      </c>
      <c r="P2410" s="1" t="s">
        <v>273</v>
      </c>
      <c r="Q2410" s="1" t="s">
        <v>82</v>
      </c>
      <c r="R2410" s="1" t="s">
        <v>1140</v>
      </c>
      <c r="S2410" s="1" t="str">
        <f t="shared" si="75"/>
        <v>MAYTA QUISPE, PERCY</v>
      </c>
      <c r="T2410" s="1" t="s">
        <v>69</v>
      </c>
      <c r="U2410" s="1" t="s">
        <v>51</v>
      </c>
      <c r="V2410" s="1" t="s">
        <v>52</v>
      </c>
      <c r="W2410" s="1" t="s">
        <v>10763</v>
      </c>
      <c r="X2410" s="3">
        <v>24521</v>
      </c>
      <c r="Y2410" s="1" t="s">
        <v>10764</v>
      </c>
      <c r="Z2410" s="3">
        <v>42430</v>
      </c>
      <c r="AB2410" s="1" t="s">
        <v>41</v>
      </c>
      <c r="AC2410" s="1" t="s">
        <v>42</v>
      </c>
      <c r="AD2410" s="1" t="s">
        <v>43</v>
      </c>
    </row>
    <row r="2411" spans="1:30" x14ac:dyDescent="0.2">
      <c r="A2411" s="1" t="str">
        <f t="shared" si="74"/>
        <v>1161116711E3</v>
      </c>
      <c r="B2411" s="1" t="s">
        <v>409</v>
      </c>
      <c r="C2411" s="1" t="s">
        <v>29</v>
      </c>
      <c r="D2411" s="1" t="s">
        <v>30</v>
      </c>
      <c r="E2411" s="1" t="s">
        <v>31</v>
      </c>
      <c r="F2411" s="1" t="s">
        <v>10754</v>
      </c>
      <c r="G2411" s="1" t="s">
        <v>10755</v>
      </c>
      <c r="H2411" s="1" t="s">
        <v>10481</v>
      </c>
      <c r="I2411" s="1" t="s">
        <v>10756</v>
      </c>
      <c r="J2411" s="1" t="s">
        <v>10765</v>
      </c>
      <c r="K2411" s="1" t="s">
        <v>32</v>
      </c>
      <c r="L2411" s="1" t="s">
        <v>32</v>
      </c>
      <c r="M2411" s="1" t="s">
        <v>45</v>
      </c>
      <c r="N2411" s="1" t="s">
        <v>46</v>
      </c>
      <c r="O2411" s="1" t="s">
        <v>56</v>
      </c>
      <c r="P2411" s="1" t="s">
        <v>114</v>
      </c>
      <c r="Q2411" s="1" t="s">
        <v>905</v>
      </c>
      <c r="R2411" s="1" t="s">
        <v>132</v>
      </c>
      <c r="S2411" s="1" t="str">
        <f t="shared" si="75"/>
        <v>MAMANI QUIÑONEZ, JULIA</v>
      </c>
      <c r="T2411" s="1" t="s">
        <v>69</v>
      </c>
      <c r="U2411" s="1" t="s">
        <v>51</v>
      </c>
      <c r="V2411" s="1" t="s">
        <v>52</v>
      </c>
      <c r="W2411" s="1" t="s">
        <v>10766</v>
      </c>
      <c r="X2411" s="3">
        <v>26678</v>
      </c>
      <c r="Y2411" s="1" t="s">
        <v>10767</v>
      </c>
      <c r="AB2411" s="1" t="s">
        <v>41</v>
      </c>
      <c r="AC2411" s="1" t="s">
        <v>42</v>
      </c>
      <c r="AD2411" s="1" t="s">
        <v>43</v>
      </c>
    </row>
    <row r="2412" spans="1:30" x14ac:dyDescent="0.2">
      <c r="A2412" s="1" t="str">
        <f t="shared" si="74"/>
        <v>1161116711E4</v>
      </c>
      <c r="B2412" s="1" t="s">
        <v>409</v>
      </c>
      <c r="C2412" s="1" t="s">
        <v>29</v>
      </c>
      <c r="D2412" s="1" t="s">
        <v>30</v>
      </c>
      <c r="E2412" s="1" t="s">
        <v>31</v>
      </c>
      <c r="F2412" s="1" t="s">
        <v>10754</v>
      </c>
      <c r="G2412" s="1" t="s">
        <v>10755</v>
      </c>
      <c r="H2412" s="1" t="s">
        <v>10481</v>
      </c>
      <c r="I2412" s="1" t="s">
        <v>10756</v>
      </c>
      <c r="J2412" s="1" t="s">
        <v>10768</v>
      </c>
      <c r="K2412" s="1" t="s">
        <v>32</v>
      </c>
      <c r="L2412" s="1" t="s">
        <v>32</v>
      </c>
      <c r="M2412" s="1" t="s">
        <v>45</v>
      </c>
      <c r="N2412" s="1" t="s">
        <v>46</v>
      </c>
      <c r="O2412" s="1" t="s">
        <v>10769</v>
      </c>
      <c r="P2412" s="1" t="s">
        <v>134</v>
      </c>
      <c r="Q2412" s="1" t="s">
        <v>196</v>
      </c>
      <c r="R2412" s="1" t="s">
        <v>10770</v>
      </c>
      <c r="S2412" s="1" t="str">
        <f t="shared" si="75"/>
        <v>FLORES ORDOÑEZ, MARISOL BLANCA</v>
      </c>
      <c r="T2412" s="1" t="s">
        <v>63</v>
      </c>
      <c r="U2412" s="1" t="s">
        <v>51</v>
      </c>
      <c r="V2412" s="1" t="s">
        <v>52</v>
      </c>
      <c r="W2412" s="1" t="s">
        <v>10771</v>
      </c>
      <c r="X2412" s="3">
        <v>27779</v>
      </c>
      <c r="Y2412" s="1" t="s">
        <v>10772</v>
      </c>
      <c r="AB2412" s="1" t="s">
        <v>41</v>
      </c>
      <c r="AC2412" s="1" t="s">
        <v>42</v>
      </c>
      <c r="AD2412" s="1" t="s">
        <v>43</v>
      </c>
    </row>
    <row r="2413" spans="1:30" x14ac:dyDescent="0.2">
      <c r="A2413" s="1" t="str">
        <f t="shared" si="74"/>
        <v>1161116711E5</v>
      </c>
      <c r="B2413" s="1" t="s">
        <v>409</v>
      </c>
      <c r="C2413" s="1" t="s">
        <v>29</v>
      </c>
      <c r="D2413" s="1" t="s">
        <v>30</v>
      </c>
      <c r="E2413" s="1" t="s">
        <v>31</v>
      </c>
      <c r="F2413" s="1" t="s">
        <v>10754</v>
      </c>
      <c r="G2413" s="1" t="s">
        <v>10755</v>
      </c>
      <c r="H2413" s="1" t="s">
        <v>10481</v>
      </c>
      <c r="I2413" s="1" t="s">
        <v>10756</v>
      </c>
      <c r="J2413" s="1" t="s">
        <v>10773</v>
      </c>
      <c r="K2413" s="1" t="s">
        <v>32</v>
      </c>
      <c r="L2413" s="1" t="s">
        <v>32</v>
      </c>
      <c r="M2413" s="1" t="s">
        <v>45</v>
      </c>
      <c r="N2413" s="1" t="s">
        <v>46</v>
      </c>
      <c r="O2413" s="1" t="s">
        <v>10613</v>
      </c>
      <c r="P2413" s="1" t="s">
        <v>291</v>
      </c>
      <c r="Q2413" s="1" t="s">
        <v>390</v>
      </c>
      <c r="R2413" s="1" t="s">
        <v>10774</v>
      </c>
      <c r="S2413" s="1" t="str">
        <f t="shared" si="75"/>
        <v>CUTIPA HUISA, RENE RAUL</v>
      </c>
      <c r="T2413" s="1" t="s">
        <v>63</v>
      </c>
      <c r="U2413" s="1" t="s">
        <v>51</v>
      </c>
      <c r="V2413" s="1" t="s">
        <v>52</v>
      </c>
      <c r="W2413" s="1" t="s">
        <v>10775</v>
      </c>
      <c r="X2413" s="3">
        <v>24175</v>
      </c>
      <c r="Y2413" s="1" t="s">
        <v>10776</v>
      </c>
      <c r="AB2413" s="1" t="s">
        <v>41</v>
      </c>
      <c r="AC2413" s="1" t="s">
        <v>42</v>
      </c>
      <c r="AD2413" s="1" t="s">
        <v>43</v>
      </c>
    </row>
    <row r="2414" spans="1:30" x14ac:dyDescent="0.2">
      <c r="A2414" s="1" t="str">
        <f t="shared" si="74"/>
        <v>CD1E13301915</v>
      </c>
      <c r="B2414" s="1" t="s">
        <v>409</v>
      </c>
      <c r="C2414" s="1" t="s">
        <v>29</v>
      </c>
      <c r="D2414" s="1" t="s">
        <v>30</v>
      </c>
      <c r="E2414" s="1" t="s">
        <v>31</v>
      </c>
      <c r="F2414" s="1" t="s">
        <v>10754</v>
      </c>
      <c r="G2414" s="1" t="s">
        <v>10755</v>
      </c>
      <c r="H2414" s="1" t="s">
        <v>10481</v>
      </c>
      <c r="I2414" s="1" t="s">
        <v>10756</v>
      </c>
      <c r="J2414" s="1" t="s">
        <v>10777</v>
      </c>
      <c r="K2414" s="1" t="s">
        <v>32</v>
      </c>
      <c r="L2414" s="1" t="s">
        <v>32</v>
      </c>
      <c r="M2414" s="1" t="s">
        <v>45</v>
      </c>
      <c r="N2414" s="1" t="s">
        <v>66</v>
      </c>
      <c r="O2414" s="1" t="s">
        <v>2995</v>
      </c>
      <c r="P2414" s="1" t="s">
        <v>134</v>
      </c>
      <c r="Q2414" s="1" t="s">
        <v>1133</v>
      </c>
      <c r="R2414" s="1" t="s">
        <v>693</v>
      </c>
      <c r="S2414" s="1" t="str">
        <f t="shared" si="75"/>
        <v>FLORES CARREON, CARMEN ROSA</v>
      </c>
      <c r="T2414" s="1" t="s">
        <v>69</v>
      </c>
      <c r="U2414" s="1" t="s">
        <v>51</v>
      </c>
      <c r="V2414" s="1" t="s">
        <v>52</v>
      </c>
      <c r="W2414" s="1" t="s">
        <v>10778</v>
      </c>
      <c r="X2414" s="3">
        <v>26756</v>
      </c>
      <c r="Y2414" s="1" t="s">
        <v>10779</v>
      </c>
      <c r="Z2414" s="3">
        <v>42878</v>
      </c>
      <c r="AA2414" s="3">
        <v>43100</v>
      </c>
      <c r="AB2414" s="1" t="s">
        <v>3000</v>
      </c>
      <c r="AC2414" s="1" t="s">
        <v>71</v>
      </c>
      <c r="AD2414" s="1" t="s">
        <v>43</v>
      </c>
    </row>
    <row r="2415" spans="1:30" x14ac:dyDescent="0.2">
      <c r="A2415" s="1" t="str">
        <f t="shared" si="74"/>
        <v>1171116112E2</v>
      </c>
      <c r="B2415" s="1" t="s">
        <v>445</v>
      </c>
      <c r="C2415" s="1" t="s">
        <v>29</v>
      </c>
      <c r="D2415" s="1" t="s">
        <v>30</v>
      </c>
      <c r="E2415" s="1" t="s">
        <v>401</v>
      </c>
      <c r="F2415" s="1" t="s">
        <v>10780</v>
      </c>
      <c r="G2415" s="1" t="s">
        <v>10781</v>
      </c>
      <c r="H2415" s="1" t="s">
        <v>10481</v>
      </c>
      <c r="I2415" s="1" t="s">
        <v>10782</v>
      </c>
      <c r="J2415" s="1" t="s">
        <v>10783</v>
      </c>
      <c r="K2415" s="1" t="s">
        <v>32</v>
      </c>
      <c r="L2415" s="1" t="s">
        <v>32</v>
      </c>
      <c r="M2415" s="1" t="s">
        <v>45</v>
      </c>
      <c r="N2415" s="1" t="s">
        <v>46</v>
      </c>
      <c r="O2415" s="1" t="s">
        <v>10784</v>
      </c>
      <c r="P2415" s="1" t="s">
        <v>114</v>
      </c>
      <c r="Q2415" s="1" t="s">
        <v>114</v>
      </c>
      <c r="R2415" s="1" t="s">
        <v>496</v>
      </c>
      <c r="S2415" s="1" t="str">
        <f t="shared" si="75"/>
        <v>MAMANI MAMANI, CATALINA</v>
      </c>
      <c r="T2415" s="1" t="s">
        <v>69</v>
      </c>
      <c r="U2415" s="1" t="s">
        <v>51</v>
      </c>
      <c r="V2415" s="1" t="s">
        <v>52</v>
      </c>
      <c r="W2415" s="1" t="s">
        <v>10785</v>
      </c>
      <c r="X2415" s="3">
        <v>26783</v>
      </c>
      <c r="Y2415" s="1" t="s">
        <v>10786</v>
      </c>
      <c r="AB2415" s="1" t="s">
        <v>41</v>
      </c>
      <c r="AC2415" s="1" t="s">
        <v>42</v>
      </c>
      <c r="AD2415" s="1" t="s">
        <v>43</v>
      </c>
    </row>
    <row r="2416" spans="1:30" x14ac:dyDescent="0.2">
      <c r="A2416" s="1" t="str">
        <f t="shared" si="74"/>
        <v>1171116112E3</v>
      </c>
      <c r="B2416" s="1" t="s">
        <v>445</v>
      </c>
      <c r="C2416" s="1" t="s">
        <v>29</v>
      </c>
      <c r="D2416" s="1" t="s">
        <v>30</v>
      </c>
      <c r="E2416" s="1" t="s">
        <v>401</v>
      </c>
      <c r="F2416" s="1" t="s">
        <v>10780</v>
      </c>
      <c r="G2416" s="1" t="s">
        <v>10781</v>
      </c>
      <c r="H2416" s="1" t="s">
        <v>10481</v>
      </c>
      <c r="I2416" s="1" t="s">
        <v>10782</v>
      </c>
      <c r="J2416" s="1" t="s">
        <v>10787</v>
      </c>
      <c r="K2416" s="1" t="s">
        <v>32</v>
      </c>
      <c r="L2416" s="1" t="s">
        <v>32</v>
      </c>
      <c r="M2416" s="1" t="s">
        <v>45</v>
      </c>
      <c r="N2416" s="1" t="s">
        <v>66</v>
      </c>
      <c r="O2416" s="1" t="s">
        <v>10788</v>
      </c>
      <c r="P2416" s="1" t="s">
        <v>114</v>
      </c>
      <c r="Q2416" s="1" t="s">
        <v>751</v>
      </c>
      <c r="R2416" s="1" t="s">
        <v>10789</v>
      </c>
      <c r="S2416" s="1" t="str">
        <f t="shared" si="75"/>
        <v>MAMANI ARRAZOLA, JAIME FELIX</v>
      </c>
      <c r="T2416" s="1" t="s">
        <v>69</v>
      </c>
      <c r="U2416" s="1" t="s">
        <v>51</v>
      </c>
      <c r="V2416" s="1" t="s">
        <v>52</v>
      </c>
      <c r="W2416" s="1" t="s">
        <v>10790</v>
      </c>
      <c r="X2416" s="3">
        <v>24852</v>
      </c>
      <c r="Y2416" s="1" t="s">
        <v>10791</v>
      </c>
      <c r="Z2416" s="3">
        <v>42795</v>
      </c>
      <c r="AA2416" s="3">
        <v>43100</v>
      </c>
      <c r="AB2416" s="1" t="s">
        <v>41</v>
      </c>
      <c r="AC2416" s="1" t="s">
        <v>71</v>
      </c>
      <c r="AD2416" s="1" t="s">
        <v>43</v>
      </c>
    </row>
    <row r="2417" spans="1:30" x14ac:dyDescent="0.2">
      <c r="A2417" s="1" t="str">
        <f t="shared" si="74"/>
        <v>1171116112E5</v>
      </c>
      <c r="B2417" s="1" t="s">
        <v>445</v>
      </c>
      <c r="C2417" s="1" t="s">
        <v>29</v>
      </c>
      <c r="D2417" s="1" t="s">
        <v>30</v>
      </c>
      <c r="E2417" s="1" t="s">
        <v>401</v>
      </c>
      <c r="F2417" s="1" t="s">
        <v>10780</v>
      </c>
      <c r="G2417" s="1" t="s">
        <v>10781</v>
      </c>
      <c r="H2417" s="1" t="s">
        <v>10481</v>
      </c>
      <c r="I2417" s="1" t="s">
        <v>10782</v>
      </c>
      <c r="J2417" s="1" t="s">
        <v>10792</v>
      </c>
      <c r="K2417" s="1" t="s">
        <v>32</v>
      </c>
      <c r="L2417" s="1" t="s">
        <v>32</v>
      </c>
      <c r="M2417" s="1" t="s">
        <v>45</v>
      </c>
      <c r="N2417" s="1" t="s">
        <v>66</v>
      </c>
      <c r="O2417" s="1" t="s">
        <v>10793</v>
      </c>
      <c r="P2417" s="1" t="s">
        <v>761</v>
      </c>
      <c r="Q2417" s="1" t="s">
        <v>620</v>
      </c>
      <c r="R2417" s="1" t="s">
        <v>823</v>
      </c>
      <c r="S2417" s="1" t="str">
        <f t="shared" si="75"/>
        <v>MARTINEZ MARIN, ANDRES</v>
      </c>
      <c r="T2417" s="1" t="s">
        <v>69</v>
      </c>
      <c r="U2417" s="1" t="s">
        <v>51</v>
      </c>
      <c r="V2417" s="1" t="s">
        <v>52</v>
      </c>
      <c r="W2417" s="1" t="s">
        <v>10794</v>
      </c>
      <c r="X2417" s="3">
        <v>26490</v>
      </c>
      <c r="Y2417" s="1" t="s">
        <v>10795</v>
      </c>
      <c r="Z2417" s="3">
        <v>42795</v>
      </c>
      <c r="AA2417" s="3">
        <v>43100</v>
      </c>
      <c r="AB2417" s="1" t="s">
        <v>41</v>
      </c>
      <c r="AC2417" s="1" t="s">
        <v>71</v>
      </c>
      <c r="AD2417" s="1" t="s">
        <v>43</v>
      </c>
    </row>
    <row r="2418" spans="1:30" x14ac:dyDescent="0.2">
      <c r="A2418" s="1" t="str">
        <f t="shared" si="74"/>
        <v>1171116112E6</v>
      </c>
      <c r="B2418" s="1" t="s">
        <v>445</v>
      </c>
      <c r="C2418" s="1" t="s">
        <v>29</v>
      </c>
      <c r="D2418" s="1" t="s">
        <v>30</v>
      </c>
      <c r="E2418" s="1" t="s">
        <v>401</v>
      </c>
      <c r="F2418" s="1" t="s">
        <v>10780</v>
      </c>
      <c r="G2418" s="1" t="s">
        <v>10781</v>
      </c>
      <c r="H2418" s="1" t="s">
        <v>10481</v>
      </c>
      <c r="I2418" s="1" t="s">
        <v>10782</v>
      </c>
      <c r="J2418" s="1" t="s">
        <v>10796</v>
      </c>
      <c r="K2418" s="1" t="s">
        <v>32</v>
      </c>
      <c r="L2418" s="1" t="s">
        <v>32</v>
      </c>
      <c r="M2418" s="1" t="s">
        <v>313</v>
      </c>
      <c r="N2418" s="1" t="s">
        <v>46</v>
      </c>
      <c r="O2418" s="1" t="s">
        <v>10797</v>
      </c>
      <c r="P2418" s="1" t="s">
        <v>232</v>
      </c>
      <c r="Q2418" s="1" t="s">
        <v>415</v>
      </c>
      <c r="R2418" s="1" t="s">
        <v>888</v>
      </c>
      <c r="S2418" s="1" t="str">
        <f t="shared" si="75"/>
        <v>PARI HUMPIRI, BERTHA</v>
      </c>
      <c r="T2418" s="1" t="s">
        <v>69</v>
      </c>
      <c r="U2418" s="1" t="s">
        <v>51</v>
      </c>
      <c r="V2418" s="1" t="s">
        <v>52</v>
      </c>
      <c r="W2418" s="1" t="s">
        <v>10798</v>
      </c>
      <c r="X2418" s="3">
        <v>25946</v>
      </c>
      <c r="Y2418" s="1" t="s">
        <v>10799</v>
      </c>
      <c r="Z2418" s="3">
        <v>42736</v>
      </c>
      <c r="AA2418" s="3">
        <v>43100</v>
      </c>
      <c r="AB2418" s="1" t="s">
        <v>41</v>
      </c>
      <c r="AC2418" s="1" t="s">
        <v>42</v>
      </c>
      <c r="AD2418" s="1" t="s">
        <v>43</v>
      </c>
    </row>
    <row r="2419" spans="1:30" x14ac:dyDescent="0.2">
      <c r="A2419" s="1" t="str">
        <f t="shared" si="74"/>
        <v>1171116112E4</v>
      </c>
      <c r="B2419" s="1" t="s">
        <v>445</v>
      </c>
      <c r="C2419" s="1" t="s">
        <v>29</v>
      </c>
      <c r="D2419" s="1" t="s">
        <v>30</v>
      </c>
      <c r="E2419" s="1" t="s">
        <v>401</v>
      </c>
      <c r="F2419" s="1" t="s">
        <v>10780</v>
      </c>
      <c r="G2419" s="1" t="s">
        <v>10781</v>
      </c>
      <c r="H2419" s="1" t="s">
        <v>10481</v>
      </c>
      <c r="I2419" s="1" t="s">
        <v>10782</v>
      </c>
      <c r="J2419" s="1" t="s">
        <v>10800</v>
      </c>
      <c r="K2419" s="1" t="s">
        <v>97</v>
      </c>
      <c r="L2419" s="1" t="s">
        <v>98</v>
      </c>
      <c r="M2419" s="1" t="s">
        <v>99</v>
      </c>
      <c r="N2419" s="1" t="s">
        <v>46</v>
      </c>
      <c r="O2419" s="1" t="s">
        <v>10801</v>
      </c>
      <c r="P2419" s="1" t="s">
        <v>61</v>
      </c>
      <c r="Q2419" s="1" t="s">
        <v>369</v>
      </c>
      <c r="R2419" s="1" t="s">
        <v>10802</v>
      </c>
      <c r="S2419" s="1" t="str">
        <f t="shared" si="75"/>
        <v>VILCA MIRANDA, LUCIO DALMIR</v>
      </c>
      <c r="T2419" s="1" t="s">
        <v>439</v>
      </c>
      <c r="U2419" s="1" t="s">
        <v>39</v>
      </c>
      <c r="V2419" s="1" t="s">
        <v>52</v>
      </c>
      <c r="W2419" s="1" t="s">
        <v>10803</v>
      </c>
      <c r="X2419" s="3">
        <v>25080</v>
      </c>
      <c r="Y2419" s="1" t="s">
        <v>10804</v>
      </c>
      <c r="AB2419" s="1" t="s">
        <v>41</v>
      </c>
      <c r="AC2419" s="1" t="s">
        <v>102</v>
      </c>
      <c r="AD2419" s="1" t="s">
        <v>43</v>
      </c>
    </row>
    <row r="2420" spans="1:30" x14ac:dyDescent="0.2">
      <c r="A2420" s="1" t="str">
        <f t="shared" si="74"/>
        <v>1118116412E2</v>
      </c>
      <c r="B2420" s="1" t="s">
        <v>458</v>
      </c>
      <c r="C2420" s="1" t="s">
        <v>312</v>
      </c>
      <c r="D2420" s="1" t="s">
        <v>251</v>
      </c>
      <c r="E2420" s="1" t="s">
        <v>252</v>
      </c>
      <c r="F2420" s="1" t="s">
        <v>10805</v>
      </c>
      <c r="G2420" s="1" t="s">
        <v>10806</v>
      </c>
      <c r="H2420" s="1" t="s">
        <v>10481</v>
      </c>
      <c r="I2420" s="1" t="s">
        <v>10807</v>
      </c>
      <c r="J2420" s="1" t="s">
        <v>10808</v>
      </c>
      <c r="K2420" s="1" t="s">
        <v>32</v>
      </c>
      <c r="L2420" s="1" t="s">
        <v>32</v>
      </c>
      <c r="M2420" s="1" t="s">
        <v>45</v>
      </c>
      <c r="N2420" s="1" t="s">
        <v>66</v>
      </c>
      <c r="O2420" s="1" t="s">
        <v>10809</v>
      </c>
      <c r="P2420" s="1" t="s">
        <v>761</v>
      </c>
      <c r="Q2420" s="1" t="s">
        <v>104</v>
      </c>
      <c r="R2420" s="1" t="s">
        <v>10810</v>
      </c>
      <c r="S2420" s="1" t="str">
        <f t="shared" si="75"/>
        <v>MARTINEZ CHARAJA, NANCY MARLENY</v>
      </c>
      <c r="T2420" s="1" t="s">
        <v>69</v>
      </c>
      <c r="U2420" s="1" t="s">
        <v>51</v>
      </c>
      <c r="V2420" s="1" t="s">
        <v>52</v>
      </c>
      <c r="W2420" s="1" t="s">
        <v>10811</v>
      </c>
      <c r="X2420" s="3">
        <v>25151</v>
      </c>
      <c r="Y2420" s="1" t="s">
        <v>10812</v>
      </c>
      <c r="Z2420" s="3">
        <v>42801</v>
      </c>
      <c r="AA2420" s="3">
        <v>43100</v>
      </c>
      <c r="AB2420" s="1" t="s">
        <v>41</v>
      </c>
      <c r="AC2420" s="1" t="s">
        <v>71</v>
      </c>
      <c r="AD2420" s="1" t="s">
        <v>43</v>
      </c>
    </row>
    <row r="2421" spans="1:30" x14ac:dyDescent="0.2">
      <c r="A2421" s="1" t="str">
        <f t="shared" si="74"/>
        <v>CD1E32401515</v>
      </c>
      <c r="B2421" s="1" t="s">
        <v>458</v>
      </c>
      <c r="C2421" s="1" t="s">
        <v>312</v>
      </c>
      <c r="D2421" s="1" t="s">
        <v>251</v>
      </c>
      <c r="E2421" s="1" t="s">
        <v>252</v>
      </c>
      <c r="F2421" s="1" t="s">
        <v>10805</v>
      </c>
      <c r="G2421" s="1" t="s">
        <v>10806</v>
      </c>
      <c r="H2421" s="1" t="s">
        <v>10481</v>
      </c>
      <c r="I2421" s="1" t="s">
        <v>10807</v>
      </c>
      <c r="J2421" s="1" t="s">
        <v>10813</v>
      </c>
      <c r="K2421" s="1" t="s">
        <v>32</v>
      </c>
      <c r="L2421" s="1" t="s">
        <v>32</v>
      </c>
      <c r="M2421" s="1" t="s">
        <v>45</v>
      </c>
      <c r="N2421" s="1" t="s">
        <v>66</v>
      </c>
      <c r="O2421" s="1" t="s">
        <v>2995</v>
      </c>
      <c r="P2421" s="1" t="s">
        <v>668</v>
      </c>
      <c r="Q2421" s="1" t="s">
        <v>141</v>
      </c>
      <c r="R2421" s="1" t="s">
        <v>191</v>
      </c>
      <c r="S2421" s="1" t="str">
        <f t="shared" si="75"/>
        <v>GARABITO CRUZ, HUGO</v>
      </c>
      <c r="T2421" s="1" t="s">
        <v>69</v>
      </c>
      <c r="U2421" s="1" t="s">
        <v>51</v>
      </c>
      <c r="V2421" s="1" t="s">
        <v>52</v>
      </c>
      <c r="W2421" s="1" t="s">
        <v>10814</v>
      </c>
      <c r="X2421" s="3">
        <v>27620</v>
      </c>
      <c r="Y2421" s="1" t="s">
        <v>10815</v>
      </c>
      <c r="Z2421" s="3">
        <v>42830</v>
      </c>
      <c r="AA2421" s="3">
        <v>43100</v>
      </c>
      <c r="AB2421" s="1" t="s">
        <v>3000</v>
      </c>
      <c r="AC2421" s="1" t="s">
        <v>71</v>
      </c>
      <c r="AD2421" s="1" t="s">
        <v>43</v>
      </c>
    </row>
    <row r="2422" spans="1:30" x14ac:dyDescent="0.2">
      <c r="A2422" s="1" t="str">
        <f t="shared" si="74"/>
        <v>1191116712E3</v>
      </c>
      <c r="B2422" s="1" t="s">
        <v>476</v>
      </c>
      <c r="C2422" s="1" t="s">
        <v>29</v>
      </c>
      <c r="D2422" s="1" t="s">
        <v>30</v>
      </c>
      <c r="E2422" s="1" t="s">
        <v>401</v>
      </c>
      <c r="F2422" s="1" t="s">
        <v>10816</v>
      </c>
      <c r="G2422" s="1" t="s">
        <v>10817</v>
      </c>
      <c r="H2422" s="1" t="s">
        <v>10481</v>
      </c>
      <c r="I2422" s="1" t="s">
        <v>10818</v>
      </c>
      <c r="J2422" s="1" t="s">
        <v>10819</v>
      </c>
      <c r="K2422" s="1" t="s">
        <v>32</v>
      </c>
      <c r="L2422" s="1" t="s">
        <v>33</v>
      </c>
      <c r="M2422" s="1" t="s">
        <v>34</v>
      </c>
      <c r="N2422" s="1" t="s">
        <v>35</v>
      </c>
      <c r="O2422" s="1" t="s">
        <v>10820</v>
      </c>
      <c r="P2422" s="1" t="s">
        <v>271</v>
      </c>
      <c r="Q2422" s="1" t="s">
        <v>74</v>
      </c>
      <c r="R2422" s="1" t="s">
        <v>10821</v>
      </c>
      <c r="S2422" s="1" t="str">
        <f t="shared" si="75"/>
        <v>PUMA LOPEZ, RUBEN ELARD</v>
      </c>
      <c r="T2422" s="1" t="s">
        <v>63</v>
      </c>
      <c r="U2422" s="1" t="s">
        <v>39</v>
      </c>
      <c r="V2422" s="1" t="s">
        <v>112</v>
      </c>
      <c r="W2422" s="1" t="s">
        <v>10822</v>
      </c>
      <c r="X2422" s="3">
        <v>23970</v>
      </c>
      <c r="Y2422" s="1" t="s">
        <v>10823</v>
      </c>
      <c r="Z2422" s="3">
        <v>42064</v>
      </c>
      <c r="AA2422" s="3">
        <v>43524</v>
      </c>
      <c r="AB2422" s="1" t="s">
        <v>41</v>
      </c>
      <c r="AC2422" s="1" t="s">
        <v>42</v>
      </c>
      <c r="AD2422" s="1" t="s">
        <v>43</v>
      </c>
    </row>
    <row r="2423" spans="1:30" x14ac:dyDescent="0.2">
      <c r="A2423" s="1" t="str">
        <f t="shared" si="74"/>
        <v>1191116712E4</v>
      </c>
      <c r="B2423" s="1" t="s">
        <v>476</v>
      </c>
      <c r="C2423" s="1" t="s">
        <v>29</v>
      </c>
      <c r="D2423" s="1" t="s">
        <v>30</v>
      </c>
      <c r="E2423" s="1" t="s">
        <v>401</v>
      </c>
      <c r="F2423" s="1" t="s">
        <v>10816</v>
      </c>
      <c r="G2423" s="1" t="s">
        <v>10817</v>
      </c>
      <c r="H2423" s="1" t="s">
        <v>10481</v>
      </c>
      <c r="I2423" s="1" t="s">
        <v>10818</v>
      </c>
      <c r="J2423" s="1" t="s">
        <v>10824</v>
      </c>
      <c r="K2423" s="1" t="s">
        <v>32</v>
      </c>
      <c r="L2423" s="1" t="s">
        <v>32</v>
      </c>
      <c r="M2423" s="1" t="s">
        <v>45</v>
      </c>
      <c r="N2423" s="1" t="s">
        <v>66</v>
      </c>
      <c r="O2423" s="1" t="s">
        <v>10825</v>
      </c>
      <c r="P2423" s="1" t="s">
        <v>212</v>
      </c>
      <c r="Q2423" s="1" t="s">
        <v>203</v>
      </c>
      <c r="R2423" s="1" t="s">
        <v>918</v>
      </c>
      <c r="S2423" s="1" t="str">
        <f t="shared" si="75"/>
        <v>CANAZA APAZA, MARIO</v>
      </c>
      <c r="T2423" s="1" t="s">
        <v>69</v>
      </c>
      <c r="U2423" s="1" t="s">
        <v>51</v>
      </c>
      <c r="V2423" s="1" t="s">
        <v>52</v>
      </c>
      <c r="W2423" s="1" t="s">
        <v>10826</v>
      </c>
      <c r="X2423" s="3">
        <v>26316</v>
      </c>
      <c r="Y2423" s="1" t="s">
        <v>10827</v>
      </c>
      <c r="Z2423" s="3">
        <v>42801</v>
      </c>
      <c r="AA2423" s="3">
        <v>43100</v>
      </c>
      <c r="AB2423" s="1" t="s">
        <v>324</v>
      </c>
      <c r="AC2423" s="1" t="s">
        <v>71</v>
      </c>
      <c r="AD2423" s="1" t="s">
        <v>43</v>
      </c>
    </row>
    <row r="2424" spans="1:30" x14ac:dyDescent="0.2">
      <c r="A2424" s="1" t="str">
        <f t="shared" si="74"/>
        <v>1191116712E4</v>
      </c>
      <c r="B2424" s="1" t="s">
        <v>476</v>
      </c>
      <c r="C2424" s="1" t="s">
        <v>29</v>
      </c>
      <c r="D2424" s="1" t="s">
        <v>30</v>
      </c>
      <c r="E2424" s="1" t="s">
        <v>401</v>
      </c>
      <c r="F2424" s="1" t="s">
        <v>10816</v>
      </c>
      <c r="G2424" s="1" t="s">
        <v>10817</v>
      </c>
      <c r="H2424" s="1" t="s">
        <v>10481</v>
      </c>
      <c r="I2424" s="1" t="s">
        <v>10818</v>
      </c>
      <c r="J2424" s="1" t="s">
        <v>10824</v>
      </c>
      <c r="K2424" s="1" t="s">
        <v>32</v>
      </c>
      <c r="L2424" s="1" t="s">
        <v>32</v>
      </c>
      <c r="M2424" s="1" t="s">
        <v>45</v>
      </c>
      <c r="N2424" s="1" t="s">
        <v>46</v>
      </c>
      <c r="O2424" s="1" t="s">
        <v>10828</v>
      </c>
      <c r="P2424" s="1" t="s">
        <v>248</v>
      </c>
      <c r="Q2424" s="1" t="s">
        <v>203</v>
      </c>
      <c r="R2424" s="1" t="s">
        <v>4129</v>
      </c>
      <c r="S2424" s="1" t="str">
        <f t="shared" si="75"/>
        <v>TICONA APAZA, LEANDRO</v>
      </c>
      <c r="T2424" s="1" t="s">
        <v>63</v>
      </c>
      <c r="U2424" s="1" t="s">
        <v>51</v>
      </c>
      <c r="V2424" s="1" t="s">
        <v>891</v>
      </c>
      <c r="W2424" s="1" t="s">
        <v>10759</v>
      </c>
      <c r="X2424" s="3">
        <v>28548</v>
      </c>
      <c r="Y2424" s="1" t="s">
        <v>10760</v>
      </c>
      <c r="Z2424" s="3">
        <v>42795</v>
      </c>
      <c r="AA2424" s="3">
        <v>43100</v>
      </c>
      <c r="AB2424" s="1" t="s">
        <v>41</v>
      </c>
      <c r="AC2424" s="1" t="s">
        <v>42</v>
      </c>
      <c r="AD2424" s="1" t="s">
        <v>43</v>
      </c>
    </row>
    <row r="2425" spans="1:30" x14ac:dyDescent="0.2">
      <c r="A2425" s="1" t="str">
        <f t="shared" si="74"/>
        <v>1191116712E5</v>
      </c>
      <c r="B2425" s="1" t="s">
        <v>476</v>
      </c>
      <c r="C2425" s="1" t="s">
        <v>29</v>
      </c>
      <c r="D2425" s="1" t="s">
        <v>30</v>
      </c>
      <c r="E2425" s="1" t="s">
        <v>401</v>
      </c>
      <c r="F2425" s="1" t="s">
        <v>10816</v>
      </c>
      <c r="G2425" s="1" t="s">
        <v>10817</v>
      </c>
      <c r="H2425" s="1" t="s">
        <v>10481</v>
      </c>
      <c r="I2425" s="1" t="s">
        <v>10818</v>
      </c>
      <c r="J2425" s="1" t="s">
        <v>10829</v>
      </c>
      <c r="K2425" s="1" t="s">
        <v>32</v>
      </c>
      <c r="L2425" s="1" t="s">
        <v>32</v>
      </c>
      <c r="M2425" s="1" t="s">
        <v>45</v>
      </c>
      <c r="N2425" s="1" t="s">
        <v>46</v>
      </c>
      <c r="O2425" s="1" t="s">
        <v>56</v>
      </c>
      <c r="P2425" s="1" t="s">
        <v>61</v>
      </c>
      <c r="Q2425" s="1" t="s">
        <v>241</v>
      </c>
      <c r="R2425" s="1" t="s">
        <v>10830</v>
      </c>
      <c r="S2425" s="1" t="str">
        <f t="shared" si="75"/>
        <v>VILCA ARCE, DARIO BONIFACIO</v>
      </c>
      <c r="T2425" s="1" t="s">
        <v>50</v>
      </c>
      <c r="U2425" s="1" t="s">
        <v>51</v>
      </c>
      <c r="V2425" s="1" t="s">
        <v>52</v>
      </c>
      <c r="W2425" s="1" t="s">
        <v>10831</v>
      </c>
      <c r="X2425" s="3">
        <v>23833</v>
      </c>
      <c r="Y2425" s="1" t="s">
        <v>10832</v>
      </c>
      <c r="AB2425" s="1" t="s">
        <v>41</v>
      </c>
      <c r="AC2425" s="1" t="s">
        <v>42</v>
      </c>
      <c r="AD2425" s="1" t="s">
        <v>43</v>
      </c>
    </row>
    <row r="2426" spans="1:30" x14ac:dyDescent="0.2">
      <c r="A2426" s="1" t="str">
        <f t="shared" si="74"/>
        <v>1191116712E8</v>
      </c>
      <c r="B2426" s="1" t="s">
        <v>476</v>
      </c>
      <c r="C2426" s="1" t="s">
        <v>29</v>
      </c>
      <c r="D2426" s="1" t="s">
        <v>30</v>
      </c>
      <c r="E2426" s="1" t="s">
        <v>401</v>
      </c>
      <c r="F2426" s="1" t="s">
        <v>10816</v>
      </c>
      <c r="G2426" s="1" t="s">
        <v>10817</v>
      </c>
      <c r="H2426" s="1" t="s">
        <v>10481</v>
      </c>
      <c r="I2426" s="1" t="s">
        <v>10818</v>
      </c>
      <c r="J2426" s="1" t="s">
        <v>10833</v>
      </c>
      <c r="K2426" s="1" t="s">
        <v>32</v>
      </c>
      <c r="L2426" s="1" t="s">
        <v>32</v>
      </c>
      <c r="M2426" s="1" t="s">
        <v>45</v>
      </c>
      <c r="N2426" s="1" t="s">
        <v>46</v>
      </c>
      <c r="O2426" s="1" t="s">
        <v>10834</v>
      </c>
      <c r="P2426" s="1" t="s">
        <v>310</v>
      </c>
      <c r="Q2426" s="1" t="s">
        <v>8483</v>
      </c>
      <c r="R2426" s="1" t="s">
        <v>10835</v>
      </c>
      <c r="S2426" s="1" t="str">
        <f t="shared" si="75"/>
        <v>NINA AROQUIPA, DOMINGO SANTOS</v>
      </c>
      <c r="T2426" s="1" t="s">
        <v>55</v>
      </c>
      <c r="U2426" s="1" t="s">
        <v>51</v>
      </c>
      <c r="V2426" s="1" t="s">
        <v>52</v>
      </c>
      <c r="W2426" s="1" t="s">
        <v>10836</v>
      </c>
      <c r="X2426" s="3">
        <v>26016</v>
      </c>
      <c r="Y2426" s="1" t="s">
        <v>10837</v>
      </c>
      <c r="AB2426" s="1" t="s">
        <v>41</v>
      </c>
      <c r="AC2426" s="1" t="s">
        <v>42</v>
      </c>
      <c r="AD2426" s="1" t="s">
        <v>43</v>
      </c>
    </row>
    <row r="2427" spans="1:30" x14ac:dyDescent="0.2">
      <c r="A2427" s="1" t="str">
        <f t="shared" si="74"/>
        <v>1191116712E9</v>
      </c>
      <c r="B2427" s="1" t="s">
        <v>476</v>
      </c>
      <c r="C2427" s="1" t="s">
        <v>29</v>
      </c>
      <c r="D2427" s="1" t="s">
        <v>30</v>
      </c>
      <c r="E2427" s="1" t="s">
        <v>401</v>
      </c>
      <c r="F2427" s="1" t="s">
        <v>10816</v>
      </c>
      <c r="G2427" s="1" t="s">
        <v>10817</v>
      </c>
      <c r="H2427" s="1" t="s">
        <v>10481</v>
      </c>
      <c r="I2427" s="1" t="s">
        <v>10818</v>
      </c>
      <c r="J2427" s="1" t="s">
        <v>10838</v>
      </c>
      <c r="K2427" s="1" t="s">
        <v>32</v>
      </c>
      <c r="L2427" s="1" t="s">
        <v>32</v>
      </c>
      <c r="M2427" s="1" t="s">
        <v>45</v>
      </c>
      <c r="N2427" s="1" t="s">
        <v>46</v>
      </c>
      <c r="O2427" s="1" t="s">
        <v>10839</v>
      </c>
      <c r="P2427" s="1" t="s">
        <v>258</v>
      </c>
      <c r="Q2427" s="1" t="s">
        <v>78</v>
      </c>
      <c r="R2427" s="1" t="s">
        <v>497</v>
      </c>
      <c r="S2427" s="1" t="str">
        <f t="shared" si="75"/>
        <v>MORENO ROSADO, LIDIA ELENA</v>
      </c>
      <c r="T2427" s="1" t="s">
        <v>1022</v>
      </c>
      <c r="U2427" s="1" t="s">
        <v>51</v>
      </c>
      <c r="V2427" s="1" t="s">
        <v>52</v>
      </c>
      <c r="W2427" s="1" t="s">
        <v>10840</v>
      </c>
      <c r="X2427" s="3">
        <v>21765</v>
      </c>
      <c r="Y2427" s="1" t="s">
        <v>10841</v>
      </c>
      <c r="Z2427" s="3">
        <v>42369</v>
      </c>
      <c r="AB2427" s="1" t="s">
        <v>41</v>
      </c>
      <c r="AC2427" s="1" t="s">
        <v>42</v>
      </c>
      <c r="AD2427" s="1" t="s">
        <v>43</v>
      </c>
    </row>
    <row r="2428" spans="1:30" x14ac:dyDescent="0.2">
      <c r="A2428" s="1" t="str">
        <f t="shared" si="74"/>
        <v>CD1E42501315</v>
      </c>
      <c r="B2428" s="1" t="s">
        <v>476</v>
      </c>
      <c r="C2428" s="1" t="s">
        <v>29</v>
      </c>
      <c r="D2428" s="1" t="s">
        <v>30</v>
      </c>
      <c r="E2428" s="1" t="s">
        <v>401</v>
      </c>
      <c r="F2428" s="1" t="s">
        <v>10816</v>
      </c>
      <c r="G2428" s="1" t="s">
        <v>10817</v>
      </c>
      <c r="H2428" s="1" t="s">
        <v>10481</v>
      </c>
      <c r="I2428" s="1" t="s">
        <v>10818</v>
      </c>
      <c r="J2428" s="1" t="s">
        <v>10842</v>
      </c>
      <c r="K2428" s="1" t="s">
        <v>32</v>
      </c>
      <c r="L2428" s="1" t="s">
        <v>32</v>
      </c>
      <c r="M2428" s="1" t="s">
        <v>45</v>
      </c>
      <c r="N2428" s="1" t="s">
        <v>66</v>
      </c>
      <c r="O2428" s="1" t="s">
        <v>2995</v>
      </c>
      <c r="P2428" s="1" t="s">
        <v>83</v>
      </c>
      <c r="Q2428" s="1" t="s">
        <v>113</v>
      </c>
      <c r="R2428" s="1" t="s">
        <v>10843</v>
      </c>
      <c r="S2428" s="1" t="str">
        <f t="shared" si="75"/>
        <v>CONDORI CHAMBI, VILMA SONIA</v>
      </c>
      <c r="T2428" s="1" t="s">
        <v>69</v>
      </c>
      <c r="U2428" s="1" t="s">
        <v>51</v>
      </c>
      <c r="V2428" s="1" t="s">
        <v>52</v>
      </c>
      <c r="W2428" s="1" t="s">
        <v>10844</v>
      </c>
      <c r="X2428" s="3">
        <v>26338</v>
      </c>
      <c r="Y2428" s="1" t="s">
        <v>10845</v>
      </c>
      <c r="Z2428" s="3">
        <v>42801</v>
      </c>
      <c r="AA2428" s="3">
        <v>43100</v>
      </c>
      <c r="AB2428" s="1" t="s">
        <v>3000</v>
      </c>
      <c r="AC2428" s="1" t="s">
        <v>71</v>
      </c>
      <c r="AD2428" s="1" t="s">
        <v>43</v>
      </c>
    </row>
    <row r="2429" spans="1:30" x14ac:dyDescent="0.2">
      <c r="A2429" s="1" t="str">
        <f t="shared" si="74"/>
        <v>CD1E43501315</v>
      </c>
      <c r="B2429" s="1" t="s">
        <v>476</v>
      </c>
      <c r="C2429" s="1" t="s">
        <v>29</v>
      </c>
      <c r="D2429" s="1" t="s">
        <v>30</v>
      </c>
      <c r="E2429" s="1" t="s">
        <v>401</v>
      </c>
      <c r="F2429" s="1" t="s">
        <v>10816</v>
      </c>
      <c r="G2429" s="1" t="s">
        <v>10817</v>
      </c>
      <c r="H2429" s="1" t="s">
        <v>10481</v>
      </c>
      <c r="I2429" s="1" t="s">
        <v>10818</v>
      </c>
      <c r="J2429" s="1" t="s">
        <v>10846</v>
      </c>
      <c r="K2429" s="1" t="s">
        <v>32</v>
      </c>
      <c r="L2429" s="1" t="s">
        <v>32</v>
      </c>
      <c r="M2429" s="1" t="s">
        <v>45</v>
      </c>
      <c r="N2429" s="1" t="s">
        <v>66</v>
      </c>
      <c r="O2429" s="1" t="s">
        <v>2995</v>
      </c>
      <c r="P2429" s="1" t="s">
        <v>553</v>
      </c>
      <c r="Q2429" s="1" t="s">
        <v>383</v>
      </c>
      <c r="R2429" s="1" t="s">
        <v>10847</v>
      </c>
      <c r="S2429" s="1" t="str">
        <f t="shared" si="75"/>
        <v>CUSI LUJAN, SILVIA PATRICIA</v>
      </c>
      <c r="T2429" s="1" t="s">
        <v>69</v>
      </c>
      <c r="U2429" s="1" t="s">
        <v>51</v>
      </c>
      <c r="V2429" s="1" t="s">
        <v>52</v>
      </c>
      <c r="W2429" s="1" t="s">
        <v>10848</v>
      </c>
      <c r="X2429" s="3">
        <v>28477</v>
      </c>
      <c r="Y2429" s="1" t="s">
        <v>10849</v>
      </c>
      <c r="Z2429" s="3">
        <v>42948</v>
      </c>
      <c r="AA2429" s="3">
        <v>43100</v>
      </c>
      <c r="AB2429" s="1" t="s">
        <v>3000</v>
      </c>
      <c r="AC2429" s="1" t="s">
        <v>71</v>
      </c>
      <c r="AD2429" s="1" t="s">
        <v>43</v>
      </c>
    </row>
    <row r="2430" spans="1:30" x14ac:dyDescent="0.2">
      <c r="A2430" s="1" t="str">
        <f t="shared" si="74"/>
        <v>1191116712E7</v>
      </c>
      <c r="B2430" s="1" t="s">
        <v>476</v>
      </c>
      <c r="C2430" s="1" t="s">
        <v>29</v>
      </c>
      <c r="D2430" s="1" t="s">
        <v>30</v>
      </c>
      <c r="E2430" s="1" t="s">
        <v>401</v>
      </c>
      <c r="F2430" s="1" t="s">
        <v>10816</v>
      </c>
      <c r="G2430" s="1" t="s">
        <v>10817</v>
      </c>
      <c r="H2430" s="1" t="s">
        <v>10481</v>
      </c>
      <c r="I2430" s="1" t="s">
        <v>10818</v>
      </c>
      <c r="J2430" s="1" t="s">
        <v>10850</v>
      </c>
      <c r="K2430" s="1" t="s">
        <v>97</v>
      </c>
      <c r="L2430" s="1" t="s">
        <v>98</v>
      </c>
      <c r="M2430" s="1" t="s">
        <v>99</v>
      </c>
      <c r="N2430" s="1" t="s">
        <v>46</v>
      </c>
      <c r="O2430" s="1" t="s">
        <v>10851</v>
      </c>
      <c r="P2430" s="1" t="s">
        <v>134</v>
      </c>
      <c r="Q2430" s="1" t="s">
        <v>402</v>
      </c>
      <c r="R2430" s="1" t="s">
        <v>961</v>
      </c>
      <c r="S2430" s="1" t="str">
        <f t="shared" si="75"/>
        <v>FLORES RAMIREZ, ANGEL</v>
      </c>
      <c r="T2430" s="1" t="s">
        <v>101</v>
      </c>
      <c r="U2430" s="1" t="s">
        <v>39</v>
      </c>
      <c r="V2430" s="1" t="s">
        <v>52</v>
      </c>
      <c r="W2430" s="1" t="s">
        <v>10852</v>
      </c>
      <c r="X2430" s="3">
        <v>20606</v>
      </c>
      <c r="Y2430" s="1" t="s">
        <v>10853</v>
      </c>
      <c r="AB2430" s="1" t="s">
        <v>41</v>
      </c>
      <c r="AC2430" s="1" t="s">
        <v>102</v>
      </c>
      <c r="AD2430" s="1" t="s">
        <v>43</v>
      </c>
    </row>
    <row r="2431" spans="1:30" x14ac:dyDescent="0.2">
      <c r="A2431" s="1" t="str">
        <f t="shared" si="74"/>
        <v>1113116712E6</v>
      </c>
      <c r="B2431" s="1" t="s">
        <v>476</v>
      </c>
      <c r="C2431" s="1" t="s">
        <v>29</v>
      </c>
      <c r="D2431" s="1" t="s">
        <v>30</v>
      </c>
      <c r="E2431" s="1" t="s">
        <v>401</v>
      </c>
      <c r="F2431" s="1" t="s">
        <v>10854</v>
      </c>
      <c r="G2431" s="1" t="s">
        <v>10855</v>
      </c>
      <c r="H2431" s="1" t="s">
        <v>10481</v>
      </c>
      <c r="I2431" s="1" t="s">
        <v>10856</v>
      </c>
      <c r="J2431" s="1" t="s">
        <v>10857</v>
      </c>
      <c r="K2431" s="1" t="s">
        <v>32</v>
      </c>
      <c r="L2431" s="1" t="s">
        <v>33</v>
      </c>
      <c r="M2431" s="1" t="s">
        <v>34</v>
      </c>
      <c r="N2431" s="1" t="s">
        <v>35</v>
      </c>
      <c r="O2431" s="1" t="s">
        <v>10858</v>
      </c>
      <c r="P2431" s="1" t="s">
        <v>288</v>
      </c>
      <c r="Q2431" s="1" t="s">
        <v>114</v>
      </c>
      <c r="R2431" s="1" t="s">
        <v>1021</v>
      </c>
      <c r="S2431" s="1" t="str">
        <f t="shared" si="75"/>
        <v>SANIZO MAMANI, ADRIAN</v>
      </c>
      <c r="T2431" s="1" t="s">
        <v>63</v>
      </c>
      <c r="U2431" s="1" t="s">
        <v>39</v>
      </c>
      <c r="V2431" s="1" t="s">
        <v>112</v>
      </c>
      <c r="W2431" s="1" t="s">
        <v>10859</v>
      </c>
      <c r="X2431" s="3">
        <v>25340</v>
      </c>
      <c r="Y2431" s="1" t="s">
        <v>10860</v>
      </c>
      <c r="Z2431" s="3">
        <v>42064</v>
      </c>
      <c r="AA2431" s="3">
        <v>43524</v>
      </c>
      <c r="AB2431" s="1" t="s">
        <v>41</v>
      </c>
      <c r="AC2431" s="1" t="s">
        <v>42</v>
      </c>
      <c r="AD2431" s="1" t="s">
        <v>43</v>
      </c>
    </row>
    <row r="2432" spans="1:30" x14ac:dyDescent="0.2">
      <c r="A2432" s="1" t="str">
        <f t="shared" si="74"/>
        <v>1113116712E0</v>
      </c>
      <c r="B2432" s="1" t="s">
        <v>476</v>
      </c>
      <c r="C2432" s="1" t="s">
        <v>29</v>
      </c>
      <c r="D2432" s="1" t="s">
        <v>30</v>
      </c>
      <c r="E2432" s="1" t="s">
        <v>401</v>
      </c>
      <c r="F2432" s="1" t="s">
        <v>10854</v>
      </c>
      <c r="G2432" s="1" t="s">
        <v>10855</v>
      </c>
      <c r="H2432" s="1" t="s">
        <v>10481</v>
      </c>
      <c r="I2432" s="1" t="s">
        <v>10856</v>
      </c>
      <c r="J2432" s="1" t="s">
        <v>10861</v>
      </c>
      <c r="K2432" s="1" t="s">
        <v>32</v>
      </c>
      <c r="L2432" s="1" t="s">
        <v>32</v>
      </c>
      <c r="M2432" s="1" t="s">
        <v>45</v>
      </c>
      <c r="N2432" s="1" t="s">
        <v>46</v>
      </c>
      <c r="O2432" s="1" t="s">
        <v>10862</v>
      </c>
      <c r="P2432" s="1" t="s">
        <v>542</v>
      </c>
      <c r="Q2432" s="1" t="s">
        <v>754</v>
      </c>
      <c r="R2432" s="1" t="s">
        <v>1103</v>
      </c>
      <c r="S2432" s="1" t="str">
        <f t="shared" si="75"/>
        <v>HOLGUIN BAILON, ELISEO</v>
      </c>
      <c r="T2432" s="1" t="s">
        <v>50</v>
      </c>
      <c r="U2432" s="1" t="s">
        <v>51</v>
      </c>
      <c r="V2432" s="1" t="s">
        <v>52</v>
      </c>
      <c r="W2432" s="1" t="s">
        <v>10863</v>
      </c>
      <c r="X2432" s="3">
        <v>20290</v>
      </c>
      <c r="Y2432" s="1" t="s">
        <v>10864</v>
      </c>
      <c r="AB2432" s="1" t="s">
        <v>41</v>
      </c>
      <c r="AC2432" s="1" t="s">
        <v>42</v>
      </c>
      <c r="AD2432" s="1" t="s">
        <v>43</v>
      </c>
    </row>
    <row r="2433" spans="1:30" x14ac:dyDescent="0.2">
      <c r="A2433" s="1" t="str">
        <f t="shared" si="74"/>
        <v>1113116712E2</v>
      </c>
      <c r="B2433" s="1" t="s">
        <v>476</v>
      </c>
      <c r="C2433" s="1" t="s">
        <v>29</v>
      </c>
      <c r="D2433" s="1" t="s">
        <v>30</v>
      </c>
      <c r="E2433" s="1" t="s">
        <v>401</v>
      </c>
      <c r="F2433" s="1" t="s">
        <v>10854</v>
      </c>
      <c r="G2433" s="1" t="s">
        <v>10855</v>
      </c>
      <c r="H2433" s="1" t="s">
        <v>10481</v>
      </c>
      <c r="I2433" s="1" t="s">
        <v>10856</v>
      </c>
      <c r="J2433" s="1" t="s">
        <v>10865</v>
      </c>
      <c r="K2433" s="1" t="s">
        <v>32</v>
      </c>
      <c r="L2433" s="1" t="s">
        <v>32</v>
      </c>
      <c r="M2433" s="1" t="s">
        <v>45</v>
      </c>
      <c r="N2433" s="1" t="s">
        <v>46</v>
      </c>
      <c r="O2433" s="1" t="s">
        <v>56</v>
      </c>
      <c r="P2433" s="1" t="s">
        <v>385</v>
      </c>
      <c r="Q2433" s="1" t="s">
        <v>386</v>
      </c>
      <c r="R2433" s="1" t="s">
        <v>753</v>
      </c>
      <c r="S2433" s="1" t="str">
        <f t="shared" si="75"/>
        <v>BENAVENTE MALAGA, MARY LUZ</v>
      </c>
      <c r="T2433" s="1" t="s">
        <v>50</v>
      </c>
      <c r="U2433" s="1" t="s">
        <v>51</v>
      </c>
      <c r="V2433" s="1" t="s">
        <v>52</v>
      </c>
      <c r="W2433" s="1" t="s">
        <v>10866</v>
      </c>
      <c r="X2433" s="3">
        <v>27420</v>
      </c>
      <c r="Y2433" s="1" t="s">
        <v>10867</v>
      </c>
      <c r="AB2433" s="1" t="s">
        <v>41</v>
      </c>
      <c r="AC2433" s="1" t="s">
        <v>42</v>
      </c>
      <c r="AD2433" s="1" t="s">
        <v>43</v>
      </c>
    </row>
    <row r="2434" spans="1:30" x14ac:dyDescent="0.2">
      <c r="A2434" s="1" t="str">
        <f t="shared" si="74"/>
        <v>1113116712E3</v>
      </c>
      <c r="B2434" s="1" t="s">
        <v>476</v>
      </c>
      <c r="C2434" s="1" t="s">
        <v>29</v>
      </c>
      <c r="D2434" s="1" t="s">
        <v>30</v>
      </c>
      <c r="E2434" s="1" t="s">
        <v>401</v>
      </c>
      <c r="F2434" s="1" t="s">
        <v>10854</v>
      </c>
      <c r="G2434" s="1" t="s">
        <v>10855</v>
      </c>
      <c r="H2434" s="1" t="s">
        <v>10481</v>
      </c>
      <c r="I2434" s="1" t="s">
        <v>10856</v>
      </c>
      <c r="J2434" s="1" t="s">
        <v>10868</v>
      </c>
      <c r="K2434" s="1" t="s">
        <v>32</v>
      </c>
      <c r="L2434" s="1" t="s">
        <v>32</v>
      </c>
      <c r="M2434" s="1" t="s">
        <v>45</v>
      </c>
      <c r="N2434" s="1" t="s">
        <v>46</v>
      </c>
      <c r="O2434" s="1" t="s">
        <v>56</v>
      </c>
      <c r="P2434" s="1" t="s">
        <v>1136</v>
      </c>
      <c r="Q2434" s="1" t="s">
        <v>155</v>
      </c>
      <c r="R2434" s="1" t="s">
        <v>10869</v>
      </c>
      <c r="S2434" s="1" t="str">
        <f t="shared" si="75"/>
        <v>CAIRA FLOREZ, ALEXANDER WILLY</v>
      </c>
      <c r="T2434" s="1" t="s">
        <v>50</v>
      </c>
      <c r="U2434" s="1" t="s">
        <v>51</v>
      </c>
      <c r="V2434" s="1" t="s">
        <v>52</v>
      </c>
      <c r="W2434" s="1" t="s">
        <v>10870</v>
      </c>
      <c r="X2434" s="3">
        <v>26529</v>
      </c>
      <c r="Y2434" s="1" t="s">
        <v>10871</v>
      </c>
      <c r="AB2434" s="1" t="s">
        <v>41</v>
      </c>
      <c r="AC2434" s="1" t="s">
        <v>42</v>
      </c>
      <c r="AD2434" s="1" t="s">
        <v>43</v>
      </c>
    </row>
    <row r="2435" spans="1:30" x14ac:dyDescent="0.2">
      <c r="A2435" s="1" t="str">
        <f t="shared" si="74"/>
        <v>1113116712E4</v>
      </c>
      <c r="B2435" s="1" t="s">
        <v>476</v>
      </c>
      <c r="C2435" s="1" t="s">
        <v>29</v>
      </c>
      <c r="D2435" s="1" t="s">
        <v>30</v>
      </c>
      <c r="E2435" s="1" t="s">
        <v>401</v>
      </c>
      <c r="F2435" s="1" t="s">
        <v>10854</v>
      </c>
      <c r="G2435" s="1" t="s">
        <v>10855</v>
      </c>
      <c r="H2435" s="1" t="s">
        <v>10481</v>
      </c>
      <c r="I2435" s="1" t="s">
        <v>10856</v>
      </c>
      <c r="J2435" s="1" t="s">
        <v>10872</v>
      </c>
      <c r="K2435" s="1" t="s">
        <v>32</v>
      </c>
      <c r="L2435" s="1" t="s">
        <v>32</v>
      </c>
      <c r="M2435" s="1" t="s">
        <v>45</v>
      </c>
      <c r="N2435" s="1" t="s">
        <v>46</v>
      </c>
      <c r="O2435" s="1" t="s">
        <v>56</v>
      </c>
      <c r="P2435" s="1" t="s">
        <v>168</v>
      </c>
      <c r="Q2435" s="1" t="s">
        <v>405</v>
      </c>
      <c r="R2435" s="1" t="s">
        <v>10873</v>
      </c>
      <c r="S2435" s="1" t="str">
        <f t="shared" si="75"/>
        <v>CHURA AYALA, YLDA BARBARA</v>
      </c>
      <c r="T2435" s="1" t="s">
        <v>50</v>
      </c>
      <c r="U2435" s="1" t="s">
        <v>51</v>
      </c>
      <c r="V2435" s="1" t="s">
        <v>52</v>
      </c>
      <c r="W2435" s="1" t="s">
        <v>10874</v>
      </c>
      <c r="X2435" s="3">
        <v>22782</v>
      </c>
      <c r="Y2435" s="1" t="s">
        <v>10875</v>
      </c>
      <c r="AB2435" s="1" t="s">
        <v>41</v>
      </c>
      <c r="AC2435" s="1" t="s">
        <v>42</v>
      </c>
      <c r="AD2435" s="1" t="s">
        <v>43</v>
      </c>
    </row>
    <row r="2436" spans="1:30" x14ac:dyDescent="0.2">
      <c r="A2436" s="1" t="str">
        <f t="shared" ref="A2436:A2499" si="76">J2436</f>
        <v>1113116712E5</v>
      </c>
      <c r="B2436" s="1" t="s">
        <v>476</v>
      </c>
      <c r="C2436" s="1" t="s">
        <v>29</v>
      </c>
      <c r="D2436" s="1" t="s">
        <v>30</v>
      </c>
      <c r="E2436" s="1" t="s">
        <v>401</v>
      </c>
      <c r="F2436" s="1" t="s">
        <v>10854</v>
      </c>
      <c r="G2436" s="1" t="s">
        <v>10855</v>
      </c>
      <c r="H2436" s="1" t="s">
        <v>10481</v>
      </c>
      <c r="I2436" s="1" t="s">
        <v>10856</v>
      </c>
      <c r="J2436" s="1" t="s">
        <v>10876</v>
      </c>
      <c r="K2436" s="1" t="s">
        <v>32</v>
      </c>
      <c r="L2436" s="1" t="s">
        <v>32</v>
      </c>
      <c r="M2436" s="1" t="s">
        <v>45</v>
      </c>
      <c r="N2436" s="1" t="s">
        <v>46</v>
      </c>
      <c r="O2436" s="1" t="s">
        <v>56</v>
      </c>
      <c r="P2436" s="1" t="s">
        <v>131</v>
      </c>
      <c r="Q2436" s="1" t="s">
        <v>114</v>
      </c>
      <c r="R2436" s="1" t="s">
        <v>540</v>
      </c>
      <c r="S2436" s="1" t="str">
        <f t="shared" ref="S2436:S2499" si="77">CONCATENATE(P2436," ",Q2436,", ",R2436)</f>
        <v>ALARCON MAMANI, GRACIELA</v>
      </c>
      <c r="T2436" s="1" t="s">
        <v>55</v>
      </c>
      <c r="U2436" s="1" t="s">
        <v>51</v>
      </c>
      <c r="V2436" s="1" t="s">
        <v>325</v>
      </c>
      <c r="W2436" s="1" t="s">
        <v>10877</v>
      </c>
      <c r="X2436" s="3">
        <v>22374</v>
      </c>
      <c r="Y2436" s="1" t="s">
        <v>10878</v>
      </c>
      <c r="Z2436" s="3">
        <v>42857</v>
      </c>
      <c r="AA2436" s="3">
        <v>42978</v>
      </c>
      <c r="AB2436" s="1" t="s">
        <v>41</v>
      </c>
      <c r="AC2436" s="1" t="s">
        <v>42</v>
      </c>
      <c r="AD2436" s="1" t="s">
        <v>43</v>
      </c>
    </row>
    <row r="2437" spans="1:30" x14ac:dyDescent="0.2">
      <c r="A2437" s="1" t="str">
        <f t="shared" si="76"/>
        <v>1113116712E5</v>
      </c>
      <c r="B2437" s="1" t="s">
        <v>476</v>
      </c>
      <c r="C2437" s="1" t="s">
        <v>29</v>
      </c>
      <c r="D2437" s="1" t="s">
        <v>30</v>
      </c>
      <c r="E2437" s="1" t="s">
        <v>401</v>
      </c>
      <c r="F2437" s="1" t="s">
        <v>10854</v>
      </c>
      <c r="G2437" s="1" t="s">
        <v>10855</v>
      </c>
      <c r="H2437" s="1" t="s">
        <v>10481</v>
      </c>
      <c r="I2437" s="1" t="s">
        <v>10856</v>
      </c>
      <c r="J2437" s="1" t="s">
        <v>10876</v>
      </c>
      <c r="K2437" s="1" t="s">
        <v>32</v>
      </c>
      <c r="L2437" s="1" t="s">
        <v>32</v>
      </c>
      <c r="M2437" s="1" t="s">
        <v>45</v>
      </c>
      <c r="N2437" s="1" t="s">
        <v>66</v>
      </c>
      <c r="O2437" s="1" t="s">
        <v>10879</v>
      </c>
      <c r="P2437" s="1" t="s">
        <v>4201</v>
      </c>
      <c r="Q2437" s="1" t="s">
        <v>368</v>
      </c>
      <c r="R2437" s="1" t="s">
        <v>10880</v>
      </c>
      <c r="S2437" s="1" t="str">
        <f t="shared" si="77"/>
        <v>CHEVARRIA PIMENTEL, CAROL PAMELA</v>
      </c>
      <c r="T2437" s="1" t="s">
        <v>69</v>
      </c>
      <c r="U2437" s="1" t="s">
        <v>51</v>
      </c>
      <c r="V2437" s="1" t="s">
        <v>52</v>
      </c>
      <c r="W2437" s="1" t="s">
        <v>10881</v>
      </c>
      <c r="X2437" s="3">
        <v>30429</v>
      </c>
      <c r="Y2437" s="1" t="s">
        <v>10882</v>
      </c>
      <c r="Z2437" s="3">
        <v>42857</v>
      </c>
      <c r="AA2437" s="3">
        <v>42978</v>
      </c>
      <c r="AB2437" s="1" t="s">
        <v>324</v>
      </c>
      <c r="AC2437" s="1" t="s">
        <v>71</v>
      </c>
      <c r="AD2437" s="1" t="s">
        <v>43</v>
      </c>
    </row>
    <row r="2438" spans="1:30" x14ac:dyDescent="0.2">
      <c r="A2438" s="1" t="str">
        <f t="shared" si="76"/>
        <v>1113116712E7</v>
      </c>
      <c r="B2438" s="1" t="s">
        <v>476</v>
      </c>
      <c r="C2438" s="1" t="s">
        <v>29</v>
      </c>
      <c r="D2438" s="1" t="s">
        <v>30</v>
      </c>
      <c r="E2438" s="1" t="s">
        <v>401</v>
      </c>
      <c r="F2438" s="1" t="s">
        <v>10854</v>
      </c>
      <c r="G2438" s="1" t="s">
        <v>10855</v>
      </c>
      <c r="H2438" s="1" t="s">
        <v>10481</v>
      </c>
      <c r="I2438" s="1" t="s">
        <v>10856</v>
      </c>
      <c r="J2438" s="1" t="s">
        <v>10883</v>
      </c>
      <c r="K2438" s="1" t="s">
        <v>32</v>
      </c>
      <c r="L2438" s="1" t="s">
        <v>32</v>
      </c>
      <c r="M2438" s="1" t="s">
        <v>45</v>
      </c>
      <c r="N2438" s="1" t="s">
        <v>46</v>
      </c>
      <c r="O2438" s="1" t="s">
        <v>56</v>
      </c>
      <c r="P2438" s="1" t="s">
        <v>1013</v>
      </c>
      <c r="Q2438" s="1" t="s">
        <v>761</v>
      </c>
      <c r="R2438" s="1" t="s">
        <v>10884</v>
      </c>
      <c r="S2438" s="1" t="str">
        <f t="shared" si="77"/>
        <v>RODRIGO MARTINEZ, EDSON GERMAN</v>
      </c>
      <c r="T2438" s="1" t="s">
        <v>50</v>
      </c>
      <c r="U2438" s="1" t="s">
        <v>51</v>
      </c>
      <c r="V2438" s="1" t="s">
        <v>52</v>
      </c>
      <c r="W2438" s="1" t="s">
        <v>10885</v>
      </c>
      <c r="X2438" s="3">
        <v>24675</v>
      </c>
      <c r="Y2438" s="1" t="s">
        <v>10886</v>
      </c>
      <c r="AB2438" s="1" t="s">
        <v>41</v>
      </c>
      <c r="AC2438" s="1" t="s">
        <v>42</v>
      </c>
      <c r="AD2438" s="1" t="s">
        <v>43</v>
      </c>
    </row>
    <row r="2439" spans="1:30" x14ac:dyDescent="0.2">
      <c r="A2439" s="1" t="str">
        <f t="shared" si="76"/>
        <v>1113116712E9</v>
      </c>
      <c r="B2439" s="1" t="s">
        <v>476</v>
      </c>
      <c r="C2439" s="1" t="s">
        <v>29</v>
      </c>
      <c r="D2439" s="1" t="s">
        <v>30</v>
      </c>
      <c r="E2439" s="1" t="s">
        <v>401</v>
      </c>
      <c r="F2439" s="1" t="s">
        <v>10854</v>
      </c>
      <c r="G2439" s="1" t="s">
        <v>10855</v>
      </c>
      <c r="H2439" s="1" t="s">
        <v>10481</v>
      </c>
      <c r="I2439" s="1" t="s">
        <v>10856</v>
      </c>
      <c r="J2439" s="1" t="s">
        <v>10887</v>
      </c>
      <c r="K2439" s="1" t="s">
        <v>32</v>
      </c>
      <c r="L2439" s="1" t="s">
        <v>32</v>
      </c>
      <c r="M2439" s="1" t="s">
        <v>45</v>
      </c>
      <c r="N2439" s="1" t="s">
        <v>46</v>
      </c>
      <c r="O2439" s="1" t="s">
        <v>56</v>
      </c>
      <c r="P2439" s="1" t="s">
        <v>255</v>
      </c>
      <c r="Q2439" s="1" t="s">
        <v>819</v>
      </c>
      <c r="R2439" s="1" t="s">
        <v>10888</v>
      </c>
      <c r="S2439" s="1" t="str">
        <f t="shared" si="77"/>
        <v>VASQUEZ PAQUITA, ANDRES PAULINO</v>
      </c>
      <c r="T2439" s="1" t="s">
        <v>55</v>
      </c>
      <c r="U2439" s="1" t="s">
        <v>51</v>
      </c>
      <c r="V2439" s="1" t="s">
        <v>52</v>
      </c>
      <c r="W2439" s="1" t="s">
        <v>10889</v>
      </c>
      <c r="X2439" s="3">
        <v>24133</v>
      </c>
      <c r="Y2439" s="1" t="s">
        <v>10890</v>
      </c>
      <c r="AB2439" s="1" t="s">
        <v>41</v>
      </c>
      <c r="AC2439" s="1" t="s">
        <v>42</v>
      </c>
      <c r="AD2439" s="1" t="s">
        <v>43</v>
      </c>
    </row>
    <row r="2440" spans="1:30" x14ac:dyDescent="0.2">
      <c r="A2440" s="1" t="str">
        <f t="shared" si="76"/>
        <v>921481215918</v>
      </c>
      <c r="B2440" s="1" t="s">
        <v>476</v>
      </c>
      <c r="C2440" s="1" t="s">
        <v>29</v>
      </c>
      <c r="D2440" s="1" t="s">
        <v>30</v>
      </c>
      <c r="E2440" s="1" t="s">
        <v>401</v>
      </c>
      <c r="F2440" s="1" t="s">
        <v>10854</v>
      </c>
      <c r="G2440" s="1" t="s">
        <v>10855</v>
      </c>
      <c r="H2440" s="1" t="s">
        <v>10481</v>
      </c>
      <c r="I2440" s="1" t="s">
        <v>10856</v>
      </c>
      <c r="J2440" s="1" t="s">
        <v>10891</v>
      </c>
      <c r="K2440" s="1" t="s">
        <v>97</v>
      </c>
      <c r="L2440" s="1" t="s">
        <v>799</v>
      </c>
      <c r="M2440" s="1" t="s">
        <v>1652</v>
      </c>
      <c r="N2440" s="1" t="s">
        <v>46</v>
      </c>
      <c r="O2440" s="1" t="s">
        <v>10639</v>
      </c>
      <c r="P2440" s="1" t="s">
        <v>167</v>
      </c>
      <c r="Q2440" s="1" t="s">
        <v>755</v>
      </c>
      <c r="R2440" s="1" t="s">
        <v>10892</v>
      </c>
      <c r="S2440" s="1" t="str">
        <f t="shared" si="77"/>
        <v>GOMEZ ARI, RENALDO</v>
      </c>
      <c r="T2440" s="1" t="s">
        <v>790</v>
      </c>
      <c r="U2440" s="1" t="s">
        <v>39</v>
      </c>
      <c r="V2440" s="1" t="s">
        <v>52</v>
      </c>
      <c r="W2440" s="1" t="s">
        <v>10893</v>
      </c>
      <c r="X2440" s="3">
        <v>18582</v>
      </c>
      <c r="Y2440" s="1" t="s">
        <v>10894</v>
      </c>
      <c r="AB2440" s="1" t="s">
        <v>41</v>
      </c>
      <c r="AC2440" s="1" t="s">
        <v>102</v>
      </c>
      <c r="AD2440" s="1" t="s">
        <v>43</v>
      </c>
    </row>
    <row r="2441" spans="1:30" x14ac:dyDescent="0.2">
      <c r="A2441" s="1" t="str">
        <f t="shared" si="76"/>
        <v>1113116712E8</v>
      </c>
      <c r="B2441" s="1" t="s">
        <v>476</v>
      </c>
      <c r="C2441" s="1" t="s">
        <v>29</v>
      </c>
      <c r="D2441" s="1" t="s">
        <v>30</v>
      </c>
      <c r="E2441" s="1" t="s">
        <v>401</v>
      </c>
      <c r="F2441" s="1" t="s">
        <v>10854</v>
      </c>
      <c r="G2441" s="1" t="s">
        <v>10855</v>
      </c>
      <c r="H2441" s="1" t="s">
        <v>10481</v>
      </c>
      <c r="I2441" s="1" t="s">
        <v>10856</v>
      </c>
      <c r="J2441" s="1" t="s">
        <v>10895</v>
      </c>
      <c r="K2441" s="1" t="s">
        <v>97</v>
      </c>
      <c r="L2441" s="1" t="s">
        <v>98</v>
      </c>
      <c r="M2441" s="1" t="s">
        <v>99</v>
      </c>
      <c r="N2441" s="1" t="s">
        <v>46</v>
      </c>
      <c r="O2441" s="1" t="s">
        <v>10896</v>
      </c>
      <c r="P2441" s="1" t="s">
        <v>82</v>
      </c>
      <c r="Q2441" s="1" t="s">
        <v>779</v>
      </c>
      <c r="R2441" s="1" t="s">
        <v>236</v>
      </c>
      <c r="S2441" s="1" t="str">
        <f t="shared" si="77"/>
        <v>QUISPE CAMACHO, JULIAN</v>
      </c>
      <c r="T2441" s="1" t="s">
        <v>101</v>
      </c>
      <c r="U2441" s="1" t="s">
        <v>39</v>
      </c>
      <c r="V2441" s="1" t="s">
        <v>52</v>
      </c>
      <c r="W2441" s="1" t="s">
        <v>10897</v>
      </c>
      <c r="X2441" s="3">
        <v>20827</v>
      </c>
      <c r="Y2441" s="1" t="s">
        <v>10898</v>
      </c>
      <c r="AB2441" s="1" t="s">
        <v>41</v>
      </c>
      <c r="AC2441" s="1" t="s">
        <v>102</v>
      </c>
      <c r="AD2441" s="1" t="s">
        <v>43</v>
      </c>
    </row>
    <row r="2442" spans="1:30" x14ac:dyDescent="0.2">
      <c r="A2442" s="1" t="str">
        <f t="shared" si="76"/>
        <v>1114114332E5</v>
      </c>
      <c r="B2442" s="1" t="s">
        <v>440</v>
      </c>
      <c r="C2442" s="1" t="s">
        <v>367</v>
      </c>
      <c r="D2442" s="1" t="s">
        <v>251</v>
      </c>
      <c r="E2442" s="1" t="s">
        <v>252</v>
      </c>
      <c r="F2442" s="1" t="s">
        <v>10899</v>
      </c>
      <c r="G2442" s="1" t="s">
        <v>10900</v>
      </c>
      <c r="H2442" s="1" t="s">
        <v>10481</v>
      </c>
      <c r="I2442" s="1" t="s">
        <v>10901</v>
      </c>
      <c r="J2442" s="1" t="s">
        <v>10902</v>
      </c>
      <c r="K2442" s="1" t="s">
        <v>32</v>
      </c>
      <c r="L2442" s="1" t="s">
        <v>32</v>
      </c>
      <c r="M2442" s="1" t="s">
        <v>45</v>
      </c>
      <c r="N2442" s="1" t="s">
        <v>66</v>
      </c>
      <c r="O2442" s="1" t="s">
        <v>10903</v>
      </c>
      <c r="P2442" s="1" t="s">
        <v>447</v>
      </c>
      <c r="Q2442" s="1" t="s">
        <v>81</v>
      </c>
      <c r="R2442" s="1" t="s">
        <v>395</v>
      </c>
      <c r="S2442" s="1" t="str">
        <f t="shared" si="77"/>
        <v>PAURO HUANCA, EDGAR</v>
      </c>
      <c r="T2442" s="1" t="s">
        <v>69</v>
      </c>
      <c r="U2442" s="1" t="s">
        <v>51</v>
      </c>
      <c r="V2442" s="1" t="s">
        <v>52</v>
      </c>
      <c r="W2442" s="1" t="s">
        <v>10488</v>
      </c>
      <c r="X2442" s="3">
        <v>26654</v>
      </c>
      <c r="Y2442" s="1" t="s">
        <v>10489</v>
      </c>
      <c r="Z2442" s="3">
        <v>42803</v>
      </c>
      <c r="AA2442" s="3">
        <v>43100</v>
      </c>
      <c r="AB2442" s="1" t="s">
        <v>41</v>
      </c>
      <c r="AC2442" s="1" t="s">
        <v>71</v>
      </c>
      <c r="AD2442" s="1" t="s">
        <v>43</v>
      </c>
    </row>
    <row r="2443" spans="1:30" x14ac:dyDescent="0.2">
      <c r="A2443" s="1" t="str">
        <f t="shared" si="76"/>
        <v>1117114732E5</v>
      </c>
      <c r="B2443" s="1" t="s">
        <v>440</v>
      </c>
      <c r="C2443" s="1" t="s">
        <v>367</v>
      </c>
      <c r="D2443" s="1" t="s">
        <v>251</v>
      </c>
      <c r="E2443" s="1" t="s">
        <v>252</v>
      </c>
      <c r="F2443" s="1" t="s">
        <v>10899</v>
      </c>
      <c r="G2443" s="1" t="s">
        <v>10900</v>
      </c>
      <c r="H2443" s="1" t="s">
        <v>10481</v>
      </c>
      <c r="I2443" s="1" t="s">
        <v>10901</v>
      </c>
      <c r="J2443" s="1" t="s">
        <v>10904</v>
      </c>
      <c r="K2443" s="1" t="s">
        <v>32</v>
      </c>
      <c r="L2443" s="1" t="s">
        <v>32</v>
      </c>
      <c r="M2443" s="1" t="s">
        <v>45</v>
      </c>
      <c r="N2443" s="1" t="s">
        <v>66</v>
      </c>
      <c r="O2443" s="1" t="s">
        <v>10903</v>
      </c>
      <c r="P2443" s="1" t="s">
        <v>762</v>
      </c>
      <c r="Q2443" s="1" t="s">
        <v>82</v>
      </c>
      <c r="R2443" s="1" t="s">
        <v>10905</v>
      </c>
      <c r="S2443" s="1" t="str">
        <f t="shared" si="77"/>
        <v>OTAZU QUISPE, SAUL HENRY</v>
      </c>
      <c r="T2443" s="1" t="s">
        <v>69</v>
      </c>
      <c r="U2443" s="1" t="s">
        <v>51</v>
      </c>
      <c r="V2443" s="1" t="s">
        <v>52</v>
      </c>
      <c r="W2443" s="1" t="s">
        <v>10906</v>
      </c>
      <c r="X2443" s="3">
        <v>29892</v>
      </c>
      <c r="Y2443" s="1" t="s">
        <v>10907</v>
      </c>
      <c r="Z2443" s="3">
        <v>42795</v>
      </c>
      <c r="AA2443" s="3">
        <v>43100</v>
      </c>
      <c r="AB2443" s="1" t="s">
        <v>41</v>
      </c>
      <c r="AC2443" s="1" t="s">
        <v>71</v>
      </c>
      <c r="AD2443" s="1" t="s">
        <v>43</v>
      </c>
    </row>
    <row r="2444" spans="1:30" x14ac:dyDescent="0.2">
      <c r="A2444" s="1" t="str">
        <f t="shared" si="76"/>
        <v>1139415311E4</v>
      </c>
      <c r="B2444" s="1" t="s">
        <v>28</v>
      </c>
      <c r="C2444" s="1" t="s">
        <v>29</v>
      </c>
      <c r="D2444" s="1" t="s">
        <v>30</v>
      </c>
      <c r="E2444" s="1" t="s">
        <v>31</v>
      </c>
      <c r="F2444" s="1" t="s">
        <v>10908</v>
      </c>
      <c r="G2444" s="1" t="s">
        <v>10909</v>
      </c>
      <c r="H2444" s="1" t="s">
        <v>10910</v>
      </c>
      <c r="I2444" s="1" t="s">
        <v>10911</v>
      </c>
      <c r="J2444" s="1" t="s">
        <v>10912</v>
      </c>
      <c r="K2444" s="1" t="s">
        <v>32</v>
      </c>
      <c r="L2444" s="1" t="s">
        <v>33</v>
      </c>
      <c r="M2444" s="1" t="s">
        <v>776</v>
      </c>
      <c r="N2444" s="1" t="s">
        <v>35</v>
      </c>
      <c r="O2444" s="1" t="s">
        <v>10913</v>
      </c>
      <c r="P2444" s="1" t="s">
        <v>188</v>
      </c>
      <c r="Q2444" s="1" t="s">
        <v>2484</v>
      </c>
      <c r="R2444" s="1" t="s">
        <v>10914</v>
      </c>
      <c r="S2444" s="1" t="str">
        <f t="shared" si="77"/>
        <v>TITO OJEDA, SANTIAGO FELIX</v>
      </c>
      <c r="T2444" s="1" t="s">
        <v>63</v>
      </c>
      <c r="U2444" s="1" t="s">
        <v>39</v>
      </c>
      <c r="V2444" s="1" t="s">
        <v>112</v>
      </c>
      <c r="W2444" s="1" t="s">
        <v>10915</v>
      </c>
      <c r="X2444" s="3">
        <v>23583</v>
      </c>
      <c r="Y2444" s="1" t="s">
        <v>10916</v>
      </c>
      <c r="Z2444" s="3">
        <v>42064</v>
      </c>
      <c r="AA2444" s="3">
        <v>43524</v>
      </c>
      <c r="AB2444" s="1" t="s">
        <v>41</v>
      </c>
      <c r="AC2444" s="1" t="s">
        <v>42</v>
      </c>
      <c r="AD2444" s="1" t="s">
        <v>43</v>
      </c>
    </row>
    <row r="2445" spans="1:30" x14ac:dyDescent="0.2">
      <c r="A2445" s="1" t="str">
        <f t="shared" si="76"/>
        <v>1139415311E5</v>
      </c>
      <c r="B2445" s="1" t="s">
        <v>28</v>
      </c>
      <c r="C2445" s="1" t="s">
        <v>29</v>
      </c>
      <c r="D2445" s="1" t="s">
        <v>30</v>
      </c>
      <c r="E2445" s="1" t="s">
        <v>31</v>
      </c>
      <c r="F2445" s="1" t="s">
        <v>10908</v>
      </c>
      <c r="G2445" s="1" t="s">
        <v>10909</v>
      </c>
      <c r="H2445" s="1" t="s">
        <v>10910</v>
      </c>
      <c r="I2445" s="1" t="s">
        <v>10911</v>
      </c>
      <c r="J2445" s="1" t="s">
        <v>10917</v>
      </c>
      <c r="K2445" s="1" t="s">
        <v>32</v>
      </c>
      <c r="L2445" s="1" t="s">
        <v>32</v>
      </c>
      <c r="M2445" s="1" t="s">
        <v>45</v>
      </c>
      <c r="N2445" s="1" t="s">
        <v>46</v>
      </c>
      <c r="O2445" s="1" t="s">
        <v>10918</v>
      </c>
      <c r="P2445" s="1" t="s">
        <v>630</v>
      </c>
      <c r="Q2445" s="1" t="s">
        <v>285</v>
      </c>
      <c r="R2445" s="1" t="s">
        <v>10919</v>
      </c>
      <c r="S2445" s="1" t="str">
        <f t="shared" si="77"/>
        <v>LIMACHE SANDOVAL, WILMER FACTOR</v>
      </c>
      <c r="T2445" s="1" t="s">
        <v>38</v>
      </c>
      <c r="U2445" s="1" t="s">
        <v>10920</v>
      </c>
      <c r="V2445" s="1" t="s">
        <v>52</v>
      </c>
      <c r="W2445" s="1" t="s">
        <v>10921</v>
      </c>
      <c r="X2445" s="3">
        <v>22638</v>
      </c>
      <c r="Y2445" s="1" t="s">
        <v>10922</v>
      </c>
      <c r="AB2445" s="1" t="s">
        <v>41</v>
      </c>
      <c r="AC2445" s="1" t="s">
        <v>42</v>
      </c>
      <c r="AD2445" s="1" t="s">
        <v>43</v>
      </c>
    </row>
    <row r="2446" spans="1:30" x14ac:dyDescent="0.2">
      <c r="A2446" s="1" t="str">
        <f t="shared" si="76"/>
        <v>1139415311E6</v>
      </c>
      <c r="B2446" s="1" t="s">
        <v>28</v>
      </c>
      <c r="C2446" s="1" t="s">
        <v>29</v>
      </c>
      <c r="D2446" s="1" t="s">
        <v>30</v>
      </c>
      <c r="E2446" s="1" t="s">
        <v>31</v>
      </c>
      <c r="F2446" s="1" t="s">
        <v>10908</v>
      </c>
      <c r="G2446" s="1" t="s">
        <v>10909</v>
      </c>
      <c r="H2446" s="1" t="s">
        <v>10910</v>
      </c>
      <c r="I2446" s="1" t="s">
        <v>10911</v>
      </c>
      <c r="J2446" s="1" t="s">
        <v>10923</v>
      </c>
      <c r="K2446" s="1" t="s">
        <v>32</v>
      </c>
      <c r="L2446" s="1" t="s">
        <v>32</v>
      </c>
      <c r="M2446" s="1" t="s">
        <v>45</v>
      </c>
      <c r="N2446" s="1" t="s">
        <v>66</v>
      </c>
      <c r="O2446" s="1" t="s">
        <v>10924</v>
      </c>
      <c r="P2446" s="1" t="s">
        <v>227</v>
      </c>
      <c r="Q2446" s="1" t="s">
        <v>796</v>
      </c>
      <c r="R2446" s="1" t="s">
        <v>5303</v>
      </c>
      <c r="S2446" s="1" t="str">
        <f t="shared" si="77"/>
        <v>SUCARI LEON, REYNALDO</v>
      </c>
      <c r="T2446" s="1" t="s">
        <v>69</v>
      </c>
      <c r="U2446" s="1" t="s">
        <v>10920</v>
      </c>
      <c r="V2446" s="1" t="s">
        <v>52</v>
      </c>
      <c r="W2446" s="1" t="s">
        <v>10925</v>
      </c>
      <c r="X2446" s="3">
        <v>28409</v>
      </c>
      <c r="Y2446" s="1" t="s">
        <v>10926</v>
      </c>
      <c r="Z2446" s="3">
        <v>42803</v>
      </c>
      <c r="AA2446" s="3">
        <v>43100</v>
      </c>
      <c r="AB2446" s="1" t="s">
        <v>41</v>
      </c>
      <c r="AC2446" s="1" t="s">
        <v>71</v>
      </c>
      <c r="AD2446" s="1" t="s">
        <v>43</v>
      </c>
    </row>
    <row r="2447" spans="1:30" x14ac:dyDescent="0.2">
      <c r="A2447" s="1" t="str">
        <f t="shared" si="76"/>
        <v>1139415311E7</v>
      </c>
      <c r="B2447" s="1" t="s">
        <v>28</v>
      </c>
      <c r="C2447" s="1" t="s">
        <v>29</v>
      </c>
      <c r="D2447" s="1" t="s">
        <v>30</v>
      </c>
      <c r="E2447" s="1" t="s">
        <v>31</v>
      </c>
      <c r="F2447" s="1" t="s">
        <v>10908</v>
      </c>
      <c r="G2447" s="1" t="s">
        <v>10909</v>
      </c>
      <c r="H2447" s="1" t="s">
        <v>10910</v>
      </c>
      <c r="I2447" s="1" t="s">
        <v>10911</v>
      </c>
      <c r="J2447" s="1" t="s">
        <v>10927</v>
      </c>
      <c r="K2447" s="1" t="s">
        <v>32</v>
      </c>
      <c r="L2447" s="1" t="s">
        <v>32</v>
      </c>
      <c r="M2447" s="1" t="s">
        <v>45</v>
      </c>
      <c r="N2447" s="1" t="s">
        <v>46</v>
      </c>
      <c r="O2447" s="1" t="s">
        <v>10928</v>
      </c>
      <c r="P2447" s="1" t="s">
        <v>366</v>
      </c>
      <c r="Q2447" s="1" t="s">
        <v>268</v>
      </c>
      <c r="R2447" s="1" t="s">
        <v>855</v>
      </c>
      <c r="S2447" s="1" t="str">
        <f t="shared" si="77"/>
        <v>ATENCIO MAQUERA, NICOLAS</v>
      </c>
      <c r="T2447" s="1" t="s">
        <v>50</v>
      </c>
      <c r="U2447" s="1" t="s">
        <v>10920</v>
      </c>
      <c r="V2447" s="1" t="s">
        <v>52</v>
      </c>
      <c r="W2447" s="1" t="s">
        <v>10929</v>
      </c>
      <c r="X2447" s="3">
        <v>21890</v>
      </c>
      <c r="Y2447" s="1" t="s">
        <v>10930</v>
      </c>
      <c r="AB2447" s="1" t="s">
        <v>41</v>
      </c>
      <c r="AC2447" s="1" t="s">
        <v>42</v>
      </c>
      <c r="AD2447" s="1" t="s">
        <v>43</v>
      </c>
    </row>
    <row r="2448" spans="1:30" x14ac:dyDescent="0.2">
      <c r="A2448" s="1" t="str">
        <f t="shared" si="76"/>
        <v>1139415311E8</v>
      </c>
      <c r="B2448" s="1" t="s">
        <v>28</v>
      </c>
      <c r="C2448" s="1" t="s">
        <v>29</v>
      </c>
      <c r="D2448" s="1" t="s">
        <v>30</v>
      </c>
      <c r="E2448" s="1" t="s">
        <v>31</v>
      </c>
      <c r="F2448" s="1" t="s">
        <v>10908</v>
      </c>
      <c r="G2448" s="1" t="s">
        <v>10909</v>
      </c>
      <c r="H2448" s="1" t="s">
        <v>10910</v>
      </c>
      <c r="I2448" s="1" t="s">
        <v>10911</v>
      </c>
      <c r="J2448" s="1" t="s">
        <v>10931</v>
      </c>
      <c r="K2448" s="1" t="s">
        <v>32</v>
      </c>
      <c r="L2448" s="1" t="s">
        <v>32</v>
      </c>
      <c r="M2448" s="1" t="s">
        <v>45</v>
      </c>
      <c r="N2448" s="1" t="s">
        <v>46</v>
      </c>
      <c r="O2448" s="1" t="s">
        <v>10928</v>
      </c>
      <c r="P2448" s="1" t="s">
        <v>754</v>
      </c>
      <c r="Q2448" s="1" t="s">
        <v>292</v>
      </c>
      <c r="R2448" s="1" t="s">
        <v>10932</v>
      </c>
      <c r="S2448" s="1" t="str">
        <f t="shared" si="77"/>
        <v>BAILON HUARACHA, FELIPA ESTELA</v>
      </c>
      <c r="T2448" s="1" t="s">
        <v>50</v>
      </c>
      <c r="U2448" s="1" t="s">
        <v>10920</v>
      </c>
      <c r="V2448" s="1" t="s">
        <v>52</v>
      </c>
      <c r="W2448" s="1" t="s">
        <v>10933</v>
      </c>
      <c r="X2448" s="3">
        <v>24005</v>
      </c>
      <c r="Y2448" s="1" t="s">
        <v>10934</v>
      </c>
      <c r="AB2448" s="1" t="s">
        <v>41</v>
      </c>
      <c r="AC2448" s="1" t="s">
        <v>42</v>
      </c>
      <c r="AD2448" s="1" t="s">
        <v>43</v>
      </c>
    </row>
    <row r="2449" spans="1:30" x14ac:dyDescent="0.2">
      <c r="A2449" s="1" t="str">
        <f t="shared" si="76"/>
        <v>1170118311E2</v>
      </c>
      <c r="B2449" s="1" t="s">
        <v>28</v>
      </c>
      <c r="C2449" s="1" t="s">
        <v>29</v>
      </c>
      <c r="D2449" s="1" t="s">
        <v>30</v>
      </c>
      <c r="E2449" s="1" t="s">
        <v>31</v>
      </c>
      <c r="F2449" s="1" t="s">
        <v>10445</v>
      </c>
      <c r="G2449" s="1" t="s">
        <v>10935</v>
      </c>
      <c r="H2449" s="1" t="s">
        <v>10910</v>
      </c>
      <c r="I2449" s="1" t="s">
        <v>10448</v>
      </c>
      <c r="J2449" s="1" t="s">
        <v>10936</v>
      </c>
      <c r="K2449" s="1" t="s">
        <v>32</v>
      </c>
      <c r="L2449" s="1" t="s">
        <v>32</v>
      </c>
      <c r="M2449" s="1" t="s">
        <v>45</v>
      </c>
      <c r="N2449" s="1" t="s">
        <v>46</v>
      </c>
      <c r="O2449" s="1" t="s">
        <v>56</v>
      </c>
      <c r="P2449" s="1" t="s">
        <v>203</v>
      </c>
      <c r="Q2449" s="1" t="s">
        <v>94</v>
      </c>
      <c r="R2449" s="1" t="s">
        <v>10937</v>
      </c>
      <c r="S2449" s="1" t="str">
        <f t="shared" si="77"/>
        <v>APAZA CARBAJAL, DANIEL FLORENCIO</v>
      </c>
      <c r="T2449" s="1" t="s">
        <v>55</v>
      </c>
      <c r="U2449" s="1" t="s">
        <v>10920</v>
      </c>
      <c r="V2449" s="1" t="s">
        <v>52</v>
      </c>
      <c r="W2449" s="1" t="s">
        <v>10938</v>
      </c>
      <c r="X2449" s="3">
        <v>20823</v>
      </c>
      <c r="Y2449" s="1" t="s">
        <v>10939</v>
      </c>
      <c r="AB2449" s="1" t="s">
        <v>41</v>
      </c>
      <c r="AC2449" s="1" t="s">
        <v>42</v>
      </c>
      <c r="AD2449" s="1" t="s">
        <v>43</v>
      </c>
    </row>
    <row r="2450" spans="1:30" x14ac:dyDescent="0.2">
      <c r="A2450" s="1" t="str">
        <f t="shared" si="76"/>
        <v>1170118311E4</v>
      </c>
      <c r="B2450" s="1" t="s">
        <v>28</v>
      </c>
      <c r="C2450" s="1" t="s">
        <v>29</v>
      </c>
      <c r="D2450" s="1" t="s">
        <v>30</v>
      </c>
      <c r="E2450" s="1" t="s">
        <v>31</v>
      </c>
      <c r="F2450" s="1" t="s">
        <v>10445</v>
      </c>
      <c r="G2450" s="1" t="s">
        <v>10935</v>
      </c>
      <c r="H2450" s="1" t="s">
        <v>10910</v>
      </c>
      <c r="I2450" s="1" t="s">
        <v>10448</v>
      </c>
      <c r="J2450" s="1" t="s">
        <v>10940</v>
      </c>
      <c r="K2450" s="1" t="s">
        <v>32</v>
      </c>
      <c r="L2450" s="1" t="s">
        <v>32</v>
      </c>
      <c r="M2450" s="1" t="s">
        <v>45</v>
      </c>
      <c r="N2450" s="1" t="s">
        <v>46</v>
      </c>
      <c r="O2450" s="1" t="s">
        <v>56</v>
      </c>
      <c r="P2450" s="1" t="s">
        <v>1009</v>
      </c>
      <c r="Q2450" s="1" t="s">
        <v>1074</v>
      </c>
      <c r="R2450" s="1" t="s">
        <v>10941</v>
      </c>
      <c r="S2450" s="1" t="str">
        <f t="shared" si="77"/>
        <v>CCAMAPAZA CCOAPAZA, GERMAN NATALIO</v>
      </c>
      <c r="T2450" s="1" t="s">
        <v>50</v>
      </c>
      <c r="U2450" s="1" t="s">
        <v>10920</v>
      </c>
      <c r="V2450" s="1" t="s">
        <v>52</v>
      </c>
      <c r="W2450" s="1" t="s">
        <v>10942</v>
      </c>
      <c r="X2450" s="3">
        <v>20719</v>
      </c>
      <c r="Y2450" s="1" t="s">
        <v>10943</v>
      </c>
      <c r="AB2450" s="1" t="s">
        <v>41</v>
      </c>
      <c r="AC2450" s="1" t="s">
        <v>42</v>
      </c>
      <c r="AD2450" s="1" t="s">
        <v>43</v>
      </c>
    </row>
    <row r="2451" spans="1:30" x14ac:dyDescent="0.2">
      <c r="A2451" s="1" t="str">
        <f t="shared" si="76"/>
        <v>1170118311E6</v>
      </c>
      <c r="B2451" s="1" t="s">
        <v>28</v>
      </c>
      <c r="C2451" s="1" t="s">
        <v>29</v>
      </c>
      <c r="D2451" s="1" t="s">
        <v>30</v>
      </c>
      <c r="E2451" s="1" t="s">
        <v>31</v>
      </c>
      <c r="F2451" s="1" t="s">
        <v>10445</v>
      </c>
      <c r="G2451" s="1" t="s">
        <v>10935</v>
      </c>
      <c r="H2451" s="1" t="s">
        <v>10910</v>
      </c>
      <c r="I2451" s="1" t="s">
        <v>10448</v>
      </c>
      <c r="J2451" s="1" t="s">
        <v>10944</v>
      </c>
      <c r="K2451" s="1" t="s">
        <v>32</v>
      </c>
      <c r="L2451" s="1" t="s">
        <v>32</v>
      </c>
      <c r="M2451" s="1" t="s">
        <v>45</v>
      </c>
      <c r="N2451" s="1" t="s">
        <v>66</v>
      </c>
      <c r="O2451" s="1" t="s">
        <v>10945</v>
      </c>
      <c r="P2451" s="1" t="s">
        <v>77</v>
      </c>
      <c r="Q2451" s="1" t="s">
        <v>82</v>
      </c>
      <c r="R2451" s="1" t="s">
        <v>1161</v>
      </c>
      <c r="S2451" s="1" t="str">
        <f t="shared" si="77"/>
        <v>PONCE QUISPE, LUCAS</v>
      </c>
      <c r="T2451" s="1" t="s">
        <v>69</v>
      </c>
      <c r="U2451" s="1" t="s">
        <v>10920</v>
      </c>
      <c r="V2451" s="1" t="s">
        <v>52</v>
      </c>
      <c r="W2451" s="1" t="s">
        <v>10946</v>
      </c>
      <c r="X2451" s="3">
        <v>28567</v>
      </c>
      <c r="Y2451" s="1" t="s">
        <v>10947</v>
      </c>
      <c r="Z2451" s="3">
        <v>42795</v>
      </c>
      <c r="AA2451" s="3">
        <v>43100</v>
      </c>
      <c r="AB2451" s="1" t="s">
        <v>41</v>
      </c>
      <c r="AC2451" s="1" t="s">
        <v>71</v>
      </c>
      <c r="AD2451" s="1" t="s">
        <v>43</v>
      </c>
    </row>
    <row r="2452" spans="1:30" x14ac:dyDescent="0.2">
      <c r="A2452" s="1" t="str">
        <f t="shared" si="76"/>
        <v>1170118311E7</v>
      </c>
      <c r="B2452" s="1" t="s">
        <v>28</v>
      </c>
      <c r="C2452" s="1" t="s">
        <v>29</v>
      </c>
      <c r="D2452" s="1" t="s">
        <v>30</v>
      </c>
      <c r="E2452" s="1" t="s">
        <v>31</v>
      </c>
      <c r="F2452" s="1" t="s">
        <v>10445</v>
      </c>
      <c r="G2452" s="1" t="s">
        <v>10935</v>
      </c>
      <c r="H2452" s="1" t="s">
        <v>10910</v>
      </c>
      <c r="I2452" s="1" t="s">
        <v>10448</v>
      </c>
      <c r="J2452" s="1" t="s">
        <v>10948</v>
      </c>
      <c r="K2452" s="1" t="s">
        <v>32</v>
      </c>
      <c r="L2452" s="1" t="s">
        <v>32</v>
      </c>
      <c r="M2452" s="1" t="s">
        <v>45</v>
      </c>
      <c r="N2452" s="1" t="s">
        <v>46</v>
      </c>
      <c r="O2452" s="1" t="s">
        <v>56</v>
      </c>
      <c r="P2452" s="1" t="s">
        <v>114</v>
      </c>
      <c r="Q2452" s="1" t="s">
        <v>318</v>
      </c>
      <c r="R2452" s="1" t="s">
        <v>951</v>
      </c>
      <c r="S2452" s="1" t="str">
        <f t="shared" si="77"/>
        <v>MAMANI LUQUE, IGNACIO</v>
      </c>
      <c r="T2452" s="1" t="s">
        <v>50</v>
      </c>
      <c r="U2452" s="1" t="s">
        <v>10920</v>
      </c>
      <c r="V2452" s="1" t="s">
        <v>52</v>
      </c>
      <c r="W2452" s="1" t="s">
        <v>10949</v>
      </c>
      <c r="X2452" s="3">
        <v>22859</v>
      </c>
      <c r="Y2452" s="1" t="s">
        <v>10950</v>
      </c>
      <c r="AB2452" s="1" t="s">
        <v>41</v>
      </c>
      <c r="AC2452" s="1" t="s">
        <v>42</v>
      </c>
      <c r="AD2452" s="1" t="s">
        <v>43</v>
      </c>
    </row>
    <row r="2453" spans="1:30" x14ac:dyDescent="0.2">
      <c r="A2453" s="1" t="str">
        <f t="shared" si="76"/>
        <v>1170118311E8</v>
      </c>
      <c r="B2453" s="1" t="s">
        <v>28</v>
      </c>
      <c r="C2453" s="1" t="s">
        <v>29</v>
      </c>
      <c r="D2453" s="1" t="s">
        <v>30</v>
      </c>
      <c r="E2453" s="1" t="s">
        <v>31</v>
      </c>
      <c r="F2453" s="1" t="s">
        <v>10445</v>
      </c>
      <c r="G2453" s="1" t="s">
        <v>10935</v>
      </c>
      <c r="H2453" s="1" t="s">
        <v>10910</v>
      </c>
      <c r="I2453" s="1" t="s">
        <v>10448</v>
      </c>
      <c r="J2453" s="1" t="s">
        <v>10951</v>
      </c>
      <c r="K2453" s="1" t="s">
        <v>32</v>
      </c>
      <c r="L2453" s="1" t="s">
        <v>32</v>
      </c>
      <c r="M2453" s="1" t="s">
        <v>45</v>
      </c>
      <c r="N2453" s="1" t="s">
        <v>46</v>
      </c>
      <c r="O2453" s="1" t="s">
        <v>56</v>
      </c>
      <c r="P2453" s="1" t="s">
        <v>178</v>
      </c>
      <c r="Q2453" s="1" t="s">
        <v>92</v>
      </c>
      <c r="R2453" s="1" t="s">
        <v>10952</v>
      </c>
      <c r="S2453" s="1" t="str">
        <f t="shared" si="77"/>
        <v>MORALES CACERES, WILLIAM PABLO</v>
      </c>
      <c r="T2453" s="1" t="s">
        <v>63</v>
      </c>
      <c r="U2453" s="1" t="s">
        <v>10920</v>
      </c>
      <c r="V2453" s="1" t="s">
        <v>52</v>
      </c>
      <c r="W2453" s="1" t="s">
        <v>10953</v>
      </c>
      <c r="X2453" s="3">
        <v>24652</v>
      </c>
      <c r="Y2453" s="1" t="s">
        <v>10954</v>
      </c>
      <c r="AB2453" s="1" t="s">
        <v>41</v>
      </c>
      <c r="AC2453" s="1" t="s">
        <v>42</v>
      </c>
      <c r="AD2453" s="1" t="s">
        <v>43</v>
      </c>
    </row>
    <row r="2454" spans="1:30" x14ac:dyDescent="0.2">
      <c r="A2454" s="1" t="str">
        <f t="shared" si="76"/>
        <v>1170118311E5</v>
      </c>
      <c r="B2454" s="1" t="s">
        <v>28</v>
      </c>
      <c r="C2454" s="1" t="s">
        <v>29</v>
      </c>
      <c r="D2454" s="1" t="s">
        <v>30</v>
      </c>
      <c r="E2454" s="1" t="s">
        <v>31</v>
      </c>
      <c r="F2454" s="1" t="s">
        <v>10445</v>
      </c>
      <c r="G2454" s="1" t="s">
        <v>10935</v>
      </c>
      <c r="H2454" s="1" t="s">
        <v>10910</v>
      </c>
      <c r="I2454" s="1" t="s">
        <v>10448</v>
      </c>
      <c r="J2454" s="1" t="s">
        <v>10955</v>
      </c>
      <c r="K2454" s="1" t="s">
        <v>97</v>
      </c>
      <c r="L2454" s="1" t="s">
        <v>98</v>
      </c>
      <c r="M2454" s="1" t="s">
        <v>99</v>
      </c>
      <c r="N2454" s="1" t="s">
        <v>46</v>
      </c>
      <c r="O2454" s="1" t="s">
        <v>56</v>
      </c>
      <c r="P2454" s="1" t="s">
        <v>250</v>
      </c>
      <c r="Q2454" s="1" t="s">
        <v>145</v>
      </c>
      <c r="R2454" s="1" t="s">
        <v>2246</v>
      </c>
      <c r="S2454" s="1" t="str">
        <f t="shared" si="77"/>
        <v>CHIPANA PINO, FORTUNATO</v>
      </c>
      <c r="T2454" s="1" t="s">
        <v>790</v>
      </c>
      <c r="U2454" s="1" t="s">
        <v>39</v>
      </c>
      <c r="V2454" s="1" t="s">
        <v>52</v>
      </c>
      <c r="W2454" s="1" t="s">
        <v>10956</v>
      </c>
      <c r="X2454" s="3">
        <v>25569</v>
      </c>
      <c r="Y2454" s="1" t="s">
        <v>10957</v>
      </c>
      <c r="AB2454" s="1" t="s">
        <v>41</v>
      </c>
      <c r="AC2454" s="1" t="s">
        <v>102</v>
      </c>
      <c r="AD2454" s="1" t="s">
        <v>43</v>
      </c>
    </row>
    <row r="2455" spans="1:30" x14ac:dyDescent="0.2">
      <c r="A2455" s="1" t="str">
        <f t="shared" si="76"/>
        <v>1111218311E4</v>
      </c>
      <c r="B2455" s="1" t="s">
        <v>28</v>
      </c>
      <c r="C2455" s="1" t="s">
        <v>29</v>
      </c>
      <c r="D2455" s="1" t="s">
        <v>30</v>
      </c>
      <c r="E2455" s="1" t="s">
        <v>31</v>
      </c>
      <c r="F2455" s="1" t="s">
        <v>10958</v>
      </c>
      <c r="G2455" s="1" t="s">
        <v>10959</v>
      </c>
      <c r="H2455" s="1" t="s">
        <v>10910</v>
      </c>
      <c r="I2455" s="1" t="s">
        <v>10960</v>
      </c>
      <c r="J2455" s="1" t="s">
        <v>10961</v>
      </c>
      <c r="K2455" s="1" t="s">
        <v>32</v>
      </c>
      <c r="L2455" s="1" t="s">
        <v>33</v>
      </c>
      <c r="M2455" s="1" t="s">
        <v>776</v>
      </c>
      <c r="N2455" s="1" t="s">
        <v>35</v>
      </c>
      <c r="O2455" s="1" t="s">
        <v>10962</v>
      </c>
      <c r="P2455" s="1" t="s">
        <v>114</v>
      </c>
      <c r="Q2455" s="1" t="s">
        <v>5604</v>
      </c>
      <c r="R2455" s="1" t="s">
        <v>10963</v>
      </c>
      <c r="S2455" s="1" t="str">
        <f t="shared" si="77"/>
        <v>MAMANI MONTES, JOEL LOT</v>
      </c>
      <c r="T2455" s="1" t="s">
        <v>63</v>
      </c>
      <c r="U2455" s="1" t="s">
        <v>39</v>
      </c>
      <c r="V2455" s="1" t="s">
        <v>112</v>
      </c>
      <c r="W2455" s="1" t="s">
        <v>10964</v>
      </c>
      <c r="X2455" s="3">
        <v>25299</v>
      </c>
      <c r="Y2455" s="1" t="s">
        <v>10965</v>
      </c>
      <c r="Z2455" s="3">
        <v>42064</v>
      </c>
      <c r="AA2455" s="3">
        <v>43524</v>
      </c>
      <c r="AB2455" s="1" t="s">
        <v>41</v>
      </c>
      <c r="AC2455" s="1" t="s">
        <v>42</v>
      </c>
      <c r="AD2455" s="1" t="s">
        <v>43</v>
      </c>
    </row>
    <row r="2456" spans="1:30" x14ac:dyDescent="0.2">
      <c r="A2456" s="1" t="str">
        <f t="shared" si="76"/>
        <v>1111218311E2</v>
      </c>
      <c r="B2456" s="1" t="s">
        <v>28</v>
      </c>
      <c r="C2456" s="1" t="s">
        <v>29</v>
      </c>
      <c r="D2456" s="1" t="s">
        <v>30</v>
      </c>
      <c r="E2456" s="1" t="s">
        <v>31</v>
      </c>
      <c r="F2456" s="1" t="s">
        <v>10958</v>
      </c>
      <c r="G2456" s="1" t="s">
        <v>10959</v>
      </c>
      <c r="H2456" s="1" t="s">
        <v>10910</v>
      </c>
      <c r="I2456" s="1" t="s">
        <v>10960</v>
      </c>
      <c r="J2456" s="1" t="s">
        <v>10966</v>
      </c>
      <c r="K2456" s="1" t="s">
        <v>32</v>
      </c>
      <c r="L2456" s="1" t="s">
        <v>32</v>
      </c>
      <c r="M2456" s="1" t="s">
        <v>45</v>
      </c>
      <c r="N2456" s="1" t="s">
        <v>46</v>
      </c>
      <c r="O2456" s="1" t="s">
        <v>56</v>
      </c>
      <c r="P2456" s="1" t="s">
        <v>207</v>
      </c>
      <c r="Q2456" s="1" t="s">
        <v>60</v>
      </c>
      <c r="R2456" s="1" t="s">
        <v>8222</v>
      </c>
      <c r="S2456" s="1" t="str">
        <f t="shared" si="77"/>
        <v>BERNEDO ARIAS, WENCESLAO</v>
      </c>
      <c r="T2456" s="1" t="s">
        <v>50</v>
      </c>
      <c r="U2456" s="1" t="s">
        <v>10920</v>
      </c>
      <c r="V2456" s="1" t="s">
        <v>52</v>
      </c>
      <c r="W2456" s="1" t="s">
        <v>10967</v>
      </c>
      <c r="X2456" s="3">
        <v>20726</v>
      </c>
      <c r="Y2456" s="1" t="s">
        <v>10968</v>
      </c>
      <c r="AB2456" s="1" t="s">
        <v>41</v>
      </c>
      <c r="AC2456" s="1" t="s">
        <v>42</v>
      </c>
      <c r="AD2456" s="1" t="s">
        <v>43</v>
      </c>
    </row>
    <row r="2457" spans="1:30" x14ac:dyDescent="0.2">
      <c r="A2457" s="1" t="str">
        <f t="shared" si="76"/>
        <v>1111218311E3</v>
      </c>
      <c r="B2457" s="1" t="s">
        <v>28</v>
      </c>
      <c r="C2457" s="1" t="s">
        <v>29</v>
      </c>
      <c r="D2457" s="1" t="s">
        <v>30</v>
      </c>
      <c r="E2457" s="1" t="s">
        <v>31</v>
      </c>
      <c r="F2457" s="1" t="s">
        <v>10958</v>
      </c>
      <c r="G2457" s="1" t="s">
        <v>10959</v>
      </c>
      <c r="H2457" s="1" t="s">
        <v>10910</v>
      </c>
      <c r="I2457" s="1" t="s">
        <v>10960</v>
      </c>
      <c r="J2457" s="1" t="s">
        <v>10969</v>
      </c>
      <c r="K2457" s="1" t="s">
        <v>32</v>
      </c>
      <c r="L2457" s="1" t="s">
        <v>32</v>
      </c>
      <c r="M2457" s="1" t="s">
        <v>45</v>
      </c>
      <c r="N2457" s="1" t="s">
        <v>46</v>
      </c>
      <c r="O2457" s="1" t="s">
        <v>56</v>
      </c>
      <c r="P2457" s="1" t="s">
        <v>1025</v>
      </c>
      <c r="Q2457" s="1" t="s">
        <v>555</v>
      </c>
      <c r="R2457" s="1" t="s">
        <v>707</v>
      </c>
      <c r="S2457" s="1" t="str">
        <f t="shared" si="77"/>
        <v>CARRASCO ZAVALA, ROGER</v>
      </c>
      <c r="T2457" s="1" t="s">
        <v>38</v>
      </c>
      <c r="U2457" s="1" t="s">
        <v>10920</v>
      </c>
      <c r="V2457" s="1" t="s">
        <v>52</v>
      </c>
      <c r="W2457" s="1" t="s">
        <v>10970</v>
      </c>
      <c r="X2457" s="3">
        <v>23609</v>
      </c>
      <c r="Y2457" s="1" t="s">
        <v>10971</v>
      </c>
      <c r="AB2457" s="1" t="s">
        <v>41</v>
      </c>
      <c r="AC2457" s="1" t="s">
        <v>42</v>
      </c>
      <c r="AD2457" s="1" t="s">
        <v>43</v>
      </c>
    </row>
    <row r="2458" spans="1:30" x14ac:dyDescent="0.2">
      <c r="A2458" s="1" t="str">
        <f t="shared" si="76"/>
        <v>1111218311E5</v>
      </c>
      <c r="B2458" s="1" t="s">
        <v>28</v>
      </c>
      <c r="C2458" s="1" t="s">
        <v>29</v>
      </c>
      <c r="D2458" s="1" t="s">
        <v>30</v>
      </c>
      <c r="E2458" s="1" t="s">
        <v>31</v>
      </c>
      <c r="F2458" s="1" t="s">
        <v>10958</v>
      </c>
      <c r="G2458" s="1" t="s">
        <v>10959</v>
      </c>
      <c r="H2458" s="1" t="s">
        <v>10910</v>
      </c>
      <c r="I2458" s="1" t="s">
        <v>10960</v>
      </c>
      <c r="J2458" s="1" t="s">
        <v>10972</v>
      </c>
      <c r="K2458" s="1" t="s">
        <v>32</v>
      </c>
      <c r="L2458" s="1" t="s">
        <v>32</v>
      </c>
      <c r="M2458" s="1" t="s">
        <v>45</v>
      </c>
      <c r="N2458" s="1" t="s">
        <v>46</v>
      </c>
      <c r="O2458" s="1" t="s">
        <v>56</v>
      </c>
      <c r="P2458" s="1" t="s">
        <v>134</v>
      </c>
      <c r="Q2458" s="1" t="s">
        <v>61</v>
      </c>
      <c r="R2458" s="1" t="s">
        <v>1063</v>
      </c>
      <c r="S2458" s="1" t="str">
        <f t="shared" si="77"/>
        <v>FLORES VILCA, CELESTINO</v>
      </c>
      <c r="T2458" s="1" t="s">
        <v>50</v>
      </c>
      <c r="U2458" s="1" t="s">
        <v>10920</v>
      </c>
      <c r="V2458" s="1" t="s">
        <v>52</v>
      </c>
      <c r="W2458" s="1" t="s">
        <v>10973</v>
      </c>
      <c r="X2458" s="3">
        <v>20228</v>
      </c>
      <c r="Y2458" s="1" t="s">
        <v>10974</v>
      </c>
      <c r="AB2458" s="1" t="s">
        <v>41</v>
      </c>
      <c r="AC2458" s="1" t="s">
        <v>42</v>
      </c>
      <c r="AD2458" s="1" t="s">
        <v>43</v>
      </c>
    </row>
    <row r="2459" spans="1:30" x14ac:dyDescent="0.2">
      <c r="A2459" s="1" t="str">
        <f t="shared" si="76"/>
        <v>1111218311E6</v>
      </c>
      <c r="B2459" s="1" t="s">
        <v>28</v>
      </c>
      <c r="C2459" s="1" t="s">
        <v>29</v>
      </c>
      <c r="D2459" s="1" t="s">
        <v>30</v>
      </c>
      <c r="E2459" s="1" t="s">
        <v>31</v>
      </c>
      <c r="F2459" s="1" t="s">
        <v>10958</v>
      </c>
      <c r="G2459" s="1" t="s">
        <v>10959</v>
      </c>
      <c r="H2459" s="1" t="s">
        <v>10910</v>
      </c>
      <c r="I2459" s="1" t="s">
        <v>10960</v>
      </c>
      <c r="J2459" s="1" t="s">
        <v>10975</v>
      </c>
      <c r="K2459" s="1" t="s">
        <v>32</v>
      </c>
      <c r="L2459" s="1" t="s">
        <v>32</v>
      </c>
      <c r="M2459" s="1" t="s">
        <v>45</v>
      </c>
      <c r="N2459" s="1" t="s">
        <v>46</v>
      </c>
      <c r="O2459" s="1" t="s">
        <v>56</v>
      </c>
      <c r="P2459" s="1" t="s">
        <v>403</v>
      </c>
      <c r="Q2459" s="1" t="s">
        <v>192</v>
      </c>
      <c r="R2459" s="1" t="s">
        <v>1008</v>
      </c>
      <c r="S2459" s="1" t="str">
        <f t="shared" si="77"/>
        <v>TURPO CAHUANA, MAXIMO</v>
      </c>
      <c r="T2459" s="1" t="s">
        <v>50</v>
      </c>
      <c r="U2459" s="1" t="s">
        <v>10920</v>
      </c>
      <c r="V2459" s="1" t="s">
        <v>52</v>
      </c>
      <c r="W2459" s="1" t="s">
        <v>10976</v>
      </c>
      <c r="X2459" s="3">
        <v>20686</v>
      </c>
      <c r="Y2459" s="1" t="s">
        <v>10977</v>
      </c>
      <c r="AB2459" s="1" t="s">
        <v>41</v>
      </c>
      <c r="AC2459" s="1" t="s">
        <v>42</v>
      </c>
      <c r="AD2459" s="1" t="s">
        <v>43</v>
      </c>
    </row>
    <row r="2460" spans="1:30" x14ac:dyDescent="0.2">
      <c r="A2460" s="1" t="str">
        <f t="shared" si="76"/>
        <v>1101118411E2</v>
      </c>
      <c r="B2460" s="1" t="s">
        <v>28</v>
      </c>
      <c r="C2460" s="1" t="s">
        <v>29</v>
      </c>
      <c r="D2460" s="1" t="s">
        <v>30</v>
      </c>
      <c r="E2460" s="1" t="s">
        <v>31</v>
      </c>
      <c r="F2460" s="1" t="s">
        <v>10465</v>
      </c>
      <c r="G2460" s="1" t="s">
        <v>10978</v>
      </c>
      <c r="H2460" s="1" t="s">
        <v>10910</v>
      </c>
      <c r="I2460" s="1" t="s">
        <v>10467</v>
      </c>
      <c r="J2460" s="1" t="s">
        <v>10979</v>
      </c>
      <c r="K2460" s="1" t="s">
        <v>32</v>
      </c>
      <c r="L2460" s="1" t="s">
        <v>33</v>
      </c>
      <c r="M2460" s="1" t="s">
        <v>776</v>
      </c>
      <c r="N2460" s="1" t="s">
        <v>35</v>
      </c>
      <c r="O2460" s="1" t="s">
        <v>56</v>
      </c>
      <c r="P2460" s="1" t="s">
        <v>73</v>
      </c>
      <c r="Q2460" s="1" t="s">
        <v>913</v>
      </c>
      <c r="R2460" s="1" t="s">
        <v>10980</v>
      </c>
      <c r="S2460" s="1" t="str">
        <f t="shared" si="77"/>
        <v>CHOQUE TEVES, RENE ROBERTO</v>
      </c>
      <c r="T2460" s="1" t="s">
        <v>38</v>
      </c>
      <c r="U2460" s="1" t="s">
        <v>39</v>
      </c>
      <c r="V2460" s="1" t="s">
        <v>40</v>
      </c>
      <c r="W2460" s="1" t="s">
        <v>10981</v>
      </c>
      <c r="X2460" s="3">
        <v>23170</v>
      </c>
      <c r="Y2460" s="1" t="s">
        <v>10982</v>
      </c>
      <c r="Z2460" s="3">
        <v>41913</v>
      </c>
      <c r="AA2460" s="3">
        <v>43373</v>
      </c>
      <c r="AB2460" s="1" t="s">
        <v>41</v>
      </c>
      <c r="AC2460" s="1" t="s">
        <v>42</v>
      </c>
      <c r="AD2460" s="1" t="s">
        <v>43</v>
      </c>
    </row>
    <row r="2461" spans="1:30" x14ac:dyDescent="0.2">
      <c r="A2461" s="1" t="str">
        <f t="shared" si="76"/>
        <v>1101118411E0</v>
      </c>
      <c r="B2461" s="1" t="s">
        <v>28</v>
      </c>
      <c r="C2461" s="1" t="s">
        <v>29</v>
      </c>
      <c r="D2461" s="1" t="s">
        <v>30</v>
      </c>
      <c r="E2461" s="1" t="s">
        <v>31</v>
      </c>
      <c r="F2461" s="1" t="s">
        <v>10465</v>
      </c>
      <c r="G2461" s="1" t="s">
        <v>10978</v>
      </c>
      <c r="H2461" s="1" t="s">
        <v>10910</v>
      </c>
      <c r="I2461" s="1" t="s">
        <v>10467</v>
      </c>
      <c r="J2461" s="1" t="s">
        <v>10983</v>
      </c>
      <c r="K2461" s="1" t="s">
        <v>32</v>
      </c>
      <c r="L2461" s="1" t="s">
        <v>32</v>
      </c>
      <c r="M2461" s="1" t="s">
        <v>45</v>
      </c>
      <c r="N2461" s="1" t="s">
        <v>66</v>
      </c>
      <c r="O2461" s="1" t="s">
        <v>10984</v>
      </c>
      <c r="P2461" s="1" t="s">
        <v>114</v>
      </c>
      <c r="Q2461" s="1" t="s">
        <v>10985</v>
      </c>
      <c r="R2461" s="1" t="s">
        <v>664</v>
      </c>
      <c r="S2461" s="1" t="str">
        <f t="shared" si="77"/>
        <v>MAMANI MENACHO, DAVID</v>
      </c>
      <c r="T2461" s="1" t="s">
        <v>69</v>
      </c>
      <c r="U2461" s="1" t="s">
        <v>10920</v>
      </c>
      <c r="V2461" s="1" t="s">
        <v>52</v>
      </c>
      <c r="W2461" s="1" t="s">
        <v>10986</v>
      </c>
      <c r="X2461" s="3">
        <v>26394</v>
      </c>
      <c r="Y2461" s="1" t="s">
        <v>10987</v>
      </c>
      <c r="Z2461" s="3">
        <v>42801</v>
      </c>
      <c r="AA2461" s="3">
        <v>43100</v>
      </c>
      <c r="AB2461" s="1" t="s">
        <v>41</v>
      </c>
      <c r="AC2461" s="1" t="s">
        <v>71</v>
      </c>
      <c r="AD2461" s="1" t="s">
        <v>43</v>
      </c>
    </row>
    <row r="2462" spans="1:30" x14ac:dyDescent="0.2">
      <c r="A2462" s="1" t="str">
        <f t="shared" si="76"/>
        <v>1101118411E5</v>
      </c>
      <c r="B2462" s="1" t="s">
        <v>28</v>
      </c>
      <c r="C2462" s="1" t="s">
        <v>29</v>
      </c>
      <c r="D2462" s="1" t="s">
        <v>30</v>
      </c>
      <c r="E2462" s="1" t="s">
        <v>31</v>
      </c>
      <c r="F2462" s="1" t="s">
        <v>10465</v>
      </c>
      <c r="G2462" s="1" t="s">
        <v>10978</v>
      </c>
      <c r="H2462" s="1" t="s">
        <v>10910</v>
      </c>
      <c r="I2462" s="1" t="s">
        <v>10467</v>
      </c>
      <c r="J2462" s="1" t="s">
        <v>10988</v>
      </c>
      <c r="K2462" s="1" t="s">
        <v>32</v>
      </c>
      <c r="L2462" s="1" t="s">
        <v>32</v>
      </c>
      <c r="M2462" s="1" t="s">
        <v>45</v>
      </c>
      <c r="N2462" s="1" t="s">
        <v>46</v>
      </c>
      <c r="O2462" s="1" t="s">
        <v>56</v>
      </c>
      <c r="P2462" s="1" t="s">
        <v>134</v>
      </c>
      <c r="Q2462" s="1" t="s">
        <v>73</v>
      </c>
      <c r="R2462" s="1" t="s">
        <v>1056</v>
      </c>
      <c r="S2462" s="1" t="str">
        <f t="shared" si="77"/>
        <v>FLORES CHOQUE, ORESTES</v>
      </c>
      <c r="T2462" s="1" t="s">
        <v>50</v>
      </c>
      <c r="U2462" s="1" t="s">
        <v>10920</v>
      </c>
      <c r="V2462" s="1" t="s">
        <v>52</v>
      </c>
      <c r="W2462" s="1" t="s">
        <v>10989</v>
      </c>
      <c r="X2462" s="3">
        <v>19664</v>
      </c>
      <c r="Y2462" s="1" t="s">
        <v>10990</v>
      </c>
      <c r="AB2462" s="1" t="s">
        <v>41</v>
      </c>
      <c r="AC2462" s="1" t="s">
        <v>42</v>
      </c>
      <c r="AD2462" s="1" t="s">
        <v>43</v>
      </c>
    </row>
    <row r="2463" spans="1:30" x14ac:dyDescent="0.2">
      <c r="A2463" s="1" t="str">
        <f t="shared" si="76"/>
        <v>1101118411E6</v>
      </c>
      <c r="B2463" s="1" t="s">
        <v>28</v>
      </c>
      <c r="C2463" s="1" t="s">
        <v>29</v>
      </c>
      <c r="D2463" s="1" t="s">
        <v>30</v>
      </c>
      <c r="E2463" s="1" t="s">
        <v>31</v>
      </c>
      <c r="F2463" s="1" t="s">
        <v>10465</v>
      </c>
      <c r="G2463" s="1" t="s">
        <v>10978</v>
      </c>
      <c r="H2463" s="1" t="s">
        <v>10910</v>
      </c>
      <c r="I2463" s="1" t="s">
        <v>10467</v>
      </c>
      <c r="J2463" s="1" t="s">
        <v>10991</v>
      </c>
      <c r="K2463" s="1" t="s">
        <v>32</v>
      </c>
      <c r="L2463" s="1" t="s">
        <v>32</v>
      </c>
      <c r="M2463" s="1" t="s">
        <v>45</v>
      </c>
      <c r="N2463" s="1" t="s">
        <v>46</v>
      </c>
      <c r="O2463" s="1" t="s">
        <v>10992</v>
      </c>
      <c r="P2463" s="1" t="s">
        <v>1086</v>
      </c>
      <c r="Q2463" s="1" t="s">
        <v>212</v>
      </c>
      <c r="R2463" s="1" t="s">
        <v>10993</v>
      </c>
      <c r="S2463" s="1" t="str">
        <f t="shared" si="77"/>
        <v>CALCINA CANAZA, SEBASTIANA YNES</v>
      </c>
      <c r="T2463" s="1" t="s">
        <v>50</v>
      </c>
      <c r="U2463" s="1" t="s">
        <v>10920</v>
      </c>
      <c r="V2463" s="1" t="s">
        <v>52</v>
      </c>
      <c r="W2463" s="1" t="s">
        <v>10994</v>
      </c>
      <c r="X2463" s="3">
        <v>21935</v>
      </c>
      <c r="Y2463" s="1" t="s">
        <v>10995</v>
      </c>
      <c r="AB2463" s="1" t="s">
        <v>41</v>
      </c>
      <c r="AC2463" s="1" t="s">
        <v>42</v>
      </c>
      <c r="AD2463" s="1" t="s">
        <v>43</v>
      </c>
    </row>
    <row r="2464" spans="1:30" x14ac:dyDescent="0.2">
      <c r="A2464" s="1" t="str">
        <f t="shared" si="76"/>
        <v>1101118411E7</v>
      </c>
      <c r="B2464" s="1" t="s">
        <v>28</v>
      </c>
      <c r="C2464" s="1" t="s">
        <v>29</v>
      </c>
      <c r="D2464" s="1" t="s">
        <v>30</v>
      </c>
      <c r="E2464" s="1" t="s">
        <v>31</v>
      </c>
      <c r="F2464" s="1" t="s">
        <v>10465</v>
      </c>
      <c r="G2464" s="1" t="s">
        <v>10978</v>
      </c>
      <c r="H2464" s="1" t="s">
        <v>10910</v>
      </c>
      <c r="I2464" s="1" t="s">
        <v>10467</v>
      </c>
      <c r="J2464" s="1" t="s">
        <v>10996</v>
      </c>
      <c r="K2464" s="1" t="s">
        <v>32</v>
      </c>
      <c r="L2464" s="1" t="s">
        <v>32</v>
      </c>
      <c r="M2464" s="1" t="s">
        <v>45</v>
      </c>
      <c r="N2464" s="1" t="s">
        <v>46</v>
      </c>
      <c r="O2464" s="1" t="s">
        <v>56</v>
      </c>
      <c r="P2464" s="1" t="s">
        <v>165</v>
      </c>
      <c r="Q2464" s="1" t="s">
        <v>328</v>
      </c>
      <c r="R2464" s="1" t="s">
        <v>10997</v>
      </c>
      <c r="S2464" s="1" t="str">
        <f t="shared" si="77"/>
        <v>PEREZ RODRIGUEZ, EDDY SALVADOR</v>
      </c>
      <c r="T2464" s="1" t="s">
        <v>50</v>
      </c>
      <c r="U2464" s="1" t="s">
        <v>10920</v>
      </c>
      <c r="V2464" s="1" t="s">
        <v>52</v>
      </c>
      <c r="W2464" s="1" t="s">
        <v>10998</v>
      </c>
      <c r="X2464" s="3">
        <v>20673</v>
      </c>
      <c r="Y2464" s="1" t="s">
        <v>10999</v>
      </c>
      <c r="AB2464" s="1" t="s">
        <v>41</v>
      </c>
      <c r="AC2464" s="1" t="s">
        <v>42</v>
      </c>
      <c r="AD2464" s="1" t="s">
        <v>43</v>
      </c>
    </row>
    <row r="2465" spans="1:30" x14ac:dyDescent="0.2">
      <c r="A2465" s="1" t="str">
        <f t="shared" si="76"/>
        <v>1101118411E8</v>
      </c>
      <c r="B2465" s="1" t="s">
        <v>28</v>
      </c>
      <c r="C2465" s="1" t="s">
        <v>29</v>
      </c>
      <c r="D2465" s="1" t="s">
        <v>30</v>
      </c>
      <c r="E2465" s="1" t="s">
        <v>31</v>
      </c>
      <c r="F2465" s="1" t="s">
        <v>10465</v>
      </c>
      <c r="G2465" s="1" t="s">
        <v>10978</v>
      </c>
      <c r="H2465" s="1" t="s">
        <v>10910</v>
      </c>
      <c r="I2465" s="1" t="s">
        <v>10467</v>
      </c>
      <c r="J2465" s="1" t="s">
        <v>11000</v>
      </c>
      <c r="K2465" s="1" t="s">
        <v>32</v>
      </c>
      <c r="L2465" s="1" t="s">
        <v>32</v>
      </c>
      <c r="M2465" s="1" t="s">
        <v>45</v>
      </c>
      <c r="N2465" s="1" t="s">
        <v>46</v>
      </c>
      <c r="O2465" s="1" t="s">
        <v>56</v>
      </c>
      <c r="P2465" s="1" t="s">
        <v>11001</v>
      </c>
      <c r="Q2465" s="1" t="s">
        <v>206</v>
      </c>
      <c r="R2465" s="1" t="s">
        <v>11002</v>
      </c>
      <c r="S2465" s="1" t="str">
        <f t="shared" si="77"/>
        <v>QUISO URBINA, JOSE ELIGIO</v>
      </c>
      <c r="T2465" s="1" t="s">
        <v>63</v>
      </c>
      <c r="U2465" s="1" t="s">
        <v>10920</v>
      </c>
      <c r="V2465" s="1" t="s">
        <v>52</v>
      </c>
      <c r="W2465" s="1" t="s">
        <v>11003</v>
      </c>
      <c r="X2465" s="3">
        <v>25281</v>
      </c>
      <c r="Y2465" s="1" t="s">
        <v>11004</v>
      </c>
      <c r="AB2465" s="1" t="s">
        <v>41</v>
      </c>
      <c r="AC2465" s="1" t="s">
        <v>42</v>
      </c>
      <c r="AD2465" s="1" t="s">
        <v>43</v>
      </c>
    </row>
    <row r="2466" spans="1:30" x14ac:dyDescent="0.2">
      <c r="A2466" s="1" t="str">
        <f t="shared" si="76"/>
        <v>1101118411E9</v>
      </c>
      <c r="B2466" s="1" t="s">
        <v>28</v>
      </c>
      <c r="C2466" s="1" t="s">
        <v>29</v>
      </c>
      <c r="D2466" s="1" t="s">
        <v>30</v>
      </c>
      <c r="E2466" s="1" t="s">
        <v>31</v>
      </c>
      <c r="F2466" s="1" t="s">
        <v>10465</v>
      </c>
      <c r="G2466" s="1" t="s">
        <v>10978</v>
      </c>
      <c r="H2466" s="1" t="s">
        <v>10910</v>
      </c>
      <c r="I2466" s="1" t="s">
        <v>10467</v>
      </c>
      <c r="J2466" s="1" t="s">
        <v>11005</v>
      </c>
      <c r="K2466" s="1" t="s">
        <v>32</v>
      </c>
      <c r="L2466" s="1" t="s">
        <v>32</v>
      </c>
      <c r="M2466" s="1" t="s">
        <v>45</v>
      </c>
      <c r="N2466" s="1" t="s">
        <v>46</v>
      </c>
      <c r="O2466" s="1" t="s">
        <v>56</v>
      </c>
      <c r="P2466" s="1" t="s">
        <v>248</v>
      </c>
      <c r="Q2466" s="1" t="s">
        <v>929</v>
      </c>
      <c r="R2466" s="1" t="s">
        <v>11006</v>
      </c>
      <c r="S2466" s="1" t="str">
        <f t="shared" si="77"/>
        <v>TICONA TUMI, ELIO MACARIO</v>
      </c>
      <c r="T2466" s="1" t="s">
        <v>50</v>
      </c>
      <c r="U2466" s="1" t="s">
        <v>10920</v>
      </c>
      <c r="V2466" s="1" t="s">
        <v>52</v>
      </c>
      <c r="W2466" s="1" t="s">
        <v>11007</v>
      </c>
      <c r="X2466" s="3">
        <v>20091</v>
      </c>
      <c r="Y2466" s="1" t="s">
        <v>11008</v>
      </c>
      <c r="AB2466" s="1" t="s">
        <v>41</v>
      </c>
      <c r="AC2466" s="1" t="s">
        <v>42</v>
      </c>
      <c r="AD2466" s="1" t="s">
        <v>43</v>
      </c>
    </row>
    <row r="2467" spans="1:30" x14ac:dyDescent="0.2">
      <c r="A2467" s="1" t="str">
        <f t="shared" si="76"/>
        <v>1101118421E2</v>
      </c>
      <c r="B2467" s="1" t="s">
        <v>28</v>
      </c>
      <c r="C2467" s="1" t="s">
        <v>29</v>
      </c>
      <c r="D2467" s="1" t="s">
        <v>30</v>
      </c>
      <c r="E2467" s="1" t="s">
        <v>31</v>
      </c>
      <c r="F2467" s="1" t="s">
        <v>10465</v>
      </c>
      <c r="G2467" s="1" t="s">
        <v>10978</v>
      </c>
      <c r="H2467" s="1" t="s">
        <v>10910</v>
      </c>
      <c r="I2467" s="1" t="s">
        <v>10467</v>
      </c>
      <c r="J2467" s="1" t="s">
        <v>11009</v>
      </c>
      <c r="K2467" s="1" t="s">
        <v>32</v>
      </c>
      <c r="L2467" s="1" t="s">
        <v>32</v>
      </c>
      <c r="M2467" s="1" t="s">
        <v>45</v>
      </c>
      <c r="N2467" s="1" t="s">
        <v>46</v>
      </c>
      <c r="O2467" s="1" t="s">
        <v>11010</v>
      </c>
      <c r="P2467" s="1" t="s">
        <v>82</v>
      </c>
      <c r="Q2467" s="1" t="s">
        <v>114</v>
      </c>
      <c r="R2467" s="1" t="s">
        <v>11011</v>
      </c>
      <c r="S2467" s="1" t="str">
        <f t="shared" si="77"/>
        <v>QUISPE MAMANI, IRENE ROSA</v>
      </c>
      <c r="T2467" s="1" t="s">
        <v>341</v>
      </c>
      <c r="U2467" s="1" t="s">
        <v>10920</v>
      </c>
      <c r="V2467" s="1" t="s">
        <v>52</v>
      </c>
      <c r="W2467" s="1" t="s">
        <v>11012</v>
      </c>
      <c r="X2467" s="3">
        <v>23837</v>
      </c>
      <c r="Y2467" s="1" t="s">
        <v>11013</v>
      </c>
      <c r="AB2467" s="1" t="s">
        <v>41</v>
      </c>
      <c r="AC2467" s="1" t="s">
        <v>42</v>
      </c>
      <c r="AD2467" s="1" t="s">
        <v>43</v>
      </c>
    </row>
    <row r="2468" spans="1:30" x14ac:dyDescent="0.2">
      <c r="A2468" s="1" t="str">
        <f t="shared" si="76"/>
        <v>1101118421E4</v>
      </c>
      <c r="B2468" s="1" t="s">
        <v>28</v>
      </c>
      <c r="C2468" s="1" t="s">
        <v>29</v>
      </c>
      <c r="D2468" s="1" t="s">
        <v>30</v>
      </c>
      <c r="E2468" s="1" t="s">
        <v>31</v>
      </c>
      <c r="F2468" s="1" t="s">
        <v>10465</v>
      </c>
      <c r="G2468" s="1" t="s">
        <v>10978</v>
      </c>
      <c r="H2468" s="1" t="s">
        <v>10910</v>
      </c>
      <c r="I2468" s="1" t="s">
        <v>10467</v>
      </c>
      <c r="J2468" s="1" t="s">
        <v>11014</v>
      </c>
      <c r="K2468" s="1" t="s">
        <v>32</v>
      </c>
      <c r="L2468" s="1" t="s">
        <v>32</v>
      </c>
      <c r="M2468" s="1" t="s">
        <v>45</v>
      </c>
      <c r="N2468" s="1" t="s">
        <v>46</v>
      </c>
      <c r="O2468" s="1" t="s">
        <v>1239</v>
      </c>
      <c r="P2468" s="1" t="s">
        <v>533</v>
      </c>
      <c r="Q2468" s="1" t="s">
        <v>114</v>
      </c>
      <c r="R2468" s="1" t="s">
        <v>11015</v>
      </c>
      <c r="S2468" s="1" t="str">
        <f t="shared" si="77"/>
        <v>PARICAHUA MAMANI, ZENAIDA ODILIA</v>
      </c>
      <c r="T2468" s="1" t="s">
        <v>38</v>
      </c>
      <c r="U2468" s="1" t="s">
        <v>10920</v>
      </c>
      <c r="V2468" s="1" t="s">
        <v>52</v>
      </c>
      <c r="W2468" s="1" t="s">
        <v>11016</v>
      </c>
      <c r="X2468" s="3">
        <v>24196</v>
      </c>
      <c r="Y2468" s="1" t="s">
        <v>11017</v>
      </c>
      <c r="AB2468" s="1" t="s">
        <v>41</v>
      </c>
      <c r="AC2468" s="1" t="s">
        <v>42</v>
      </c>
      <c r="AD2468" s="1" t="s">
        <v>43</v>
      </c>
    </row>
    <row r="2469" spans="1:30" x14ac:dyDescent="0.2">
      <c r="A2469" s="1" t="str">
        <f t="shared" si="76"/>
        <v>1101118421E6</v>
      </c>
      <c r="B2469" s="1" t="s">
        <v>28</v>
      </c>
      <c r="C2469" s="1" t="s">
        <v>29</v>
      </c>
      <c r="D2469" s="1" t="s">
        <v>30</v>
      </c>
      <c r="E2469" s="1" t="s">
        <v>31</v>
      </c>
      <c r="F2469" s="1" t="s">
        <v>10465</v>
      </c>
      <c r="G2469" s="1" t="s">
        <v>10978</v>
      </c>
      <c r="H2469" s="1" t="s">
        <v>10910</v>
      </c>
      <c r="I2469" s="1" t="s">
        <v>10467</v>
      </c>
      <c r="J2469" s="1" t="s">
        <v>11018</v>
      </c>
      <c r="K2469" s="1" t="s">
        <v>32</v>
      </c>
      <c r="L2469" s="1" t="s">
        <v>32</v>
      </c>
      <c r="M2469" s="1" t="s">
        <v>45</v>
      </c>
      <c r="N2469" s="1" t="s">
        <v>46</v>
      </c>
      <c r="O2469" s="1" t="s">
        <v>11019</v>
      </c>
      <c r="P2469" s="1" t="s">
        <v>119</v>
      </c>
      <c r="Q2469" s="1" t="s">
        <v>151</v>
      </c>
      <c r="R2469" s="1" t="s">
        <v>1724</v>
      </c>
      <c r="S2469" s="1" t="str">
        <f t="shared" si="77"/>
        <v>SILVA DUEÑAS, JUAN JOSE</v>
      </c>
      <c r="T2469" s="1" t="s">
        <v>50</v>
      </c>
      <c r="U2469" s="1" t="s">
        <v>10920</v>
      </c>
      <c r="V2469" s="1" t="s">
        <v>52</v>
      </c>
      <c r="W2469" s="1" t="s">
        <v>11020</v>
      </c>
      <c r="X2469" s="3">
        <v>23441</v>
      </c>
      <c r="Y2469" s="1" t="s">
        <v>11021</v>
      </c>
      <c r="AB2469" s="1" t="s">
        <v>41</v>
      </c>
      <c r="AC2469" s="1" t="s">
        <v>42</v>
      </c>
      <c r="AD2469" s="1" t="s">
        <v>43</v>
      </c>
    </row>
    <row r="2470" spans="1:30" x14ac:dyDescent="0.2">
      <c r="A2470" s="1" t="str">
        <f t="shared" si="76"/>
        <v>1121110321E5</v>
      </c>
      <c r="B2470" s="1" t="s">
        <v>28</v>
      </c>
      <c r="C2470" s="1" t="s">
        <v>29</v>
      </c>
      <c r="D2470" s="1" t="s">
        <v>30</v>
      </c>
      <c r="E2470" s="1" t="s">
        <v>31</v>
      </c>
      <c r="F2470" s="1" t="s">
        <v>10465</v>
      </c>
      <c r="G2470" s="1" t="s">
        <v>10978</v>
      </c>
      <c r="H2470" s="1" t="s">
        <v>10910</v>
      </c>
      <c r="I2470" s="1" t="s">
        <v>10467</v>
      </c>
      <c r="J2470" s="1" t="s">
        <v>11022</v>
      </c>
      <c r="K2470" s="1" t="s">
        <v>32</v>
      </c>
      <c r="L2470" s="1" t="s">
        <v>32</v>
      </c>
      <c r="M2470" s="1" t="s">
        <v>45</v>
      </c>
      <c r="N2470" s="1" t="s">
        <v>66</v>
      </c>
      <c r="O2470" s="1" t="s">
        <v>11023</v>
      </c>
      <c r="P2470" s="1" t="s">
        <v>82</v>
      </c>
      <c r="Q2470" s="1" t="s">
        <v>143</v>
      </c>
      <c r="R2470" s="1" t="s">
        <v>609</v>
      </c>
      <c r="S2470" s="1" t="str">
        <f t="shared" si="77"/>
        <v>QUISPE COILA, SABINA</v>
      </c>
      <c r="T2470" s="1" t="s">
        <v>69</v>
      </c>
      <c r="U2470" s="1" t="s">
        <v>10920</v>
      </c>
      <c r="V2470" s="1" t="s">
        <v>52</v>
      </c>
      <c r="W2470" s="1" t="s">
        <v>11024</v>
      </c>
      <c r="X2470" s="3">
        <v>26655</v>
      </c>
      <c r="Y2470" s="1" t="s">
        <v>11025</v>
      </c>
      <c r="Z2470" s="3">
        <v>42795</v>
      </c>
      <c r="AA2470" s="3">
        <v>43100</v>
      </c>
      <c r="AB2470" s="1" t="s">
        <v>41</v>
      </c>
      <c r="AC2470" s="1" t="s">
        <v>71</v>
      </c>
      <c r="AD2470" s="1" t="s">
        <v>43</v>
      </c>
    </row>
    <row r="2471" spans="1:30" x14ac:dyDescent="0.2">
      <c r="A2471" s="1" t="str">
        <f t="shared" si="76"/>
        <v>1152118411E5</v>
      </c>
      <c r="B2471" s="1" t="s">
        <v>28</v>
      </c>
      <c r="C2471" s="1" t="s">
        <v>29</v>
      </c>
      <c r="D2471" s="1" t="s">
        <v>30</v>
      </c>
      <c r="E2471" s="1" t="s">
        <v>31</v>
      </c>
      <c r="F2471" s="1" t="s">
        <v>10458</v>
      </c>
      <c r="G2471" s="1" t="s">
        <v>11026</v>
      </c>
      <c r="H2471" s="1" t="s">
        <v>10910</v>
      </c>
      <c r="I2471" s="1" t="s">
        <v>10460</v>
      </c>
      <c r="J2471" s="1" t="s">
        <v>11027</v>
      </c>
      <c r="K2471" s="1" t="s">
        <v>32</v>
      </c>
      <c r="L2471" s="1" t="s">
        <v>33</v>
      </c>
      <c r="M2471" s="1" t="s">
        <v>776</v>
      </c>
      <c r="N2471" s="1" t="s">
        <v>35</v>
      </c>
      <c r="O2471" s="1" t="s">
        <v>11028</v>
      </c>
      <c r="P2471" s="1" t="s">
        <v>61</v>
      </c>
      <c r="Q2471" s="1" t="s">
        <v>939</v>
      </c>
      <c r="R2471" s="1" t="s">
        <v>483</v>
      </c>
      <c r="S2471" s="1" t="str">
        <f t="shared" si="77"/>
        <v>VILCA SOTO, JOSE</v>
      </c>
      <c r="T2471" s="1" t="s">
        <v>63</v>
      </c>
      <c r="U2471" s="1" t="s">
        <v>39</v>
      </c>
      <c r="V2471" s="1" t="s">
        <v>112</v>
      </c>
      <c r="W2471" s="1" t="s">
        <v>11029</v>
      </c>
      <c r="X2471" s="3">
        <v>25324</v>
      </c>
      <c r="Y2471" s="1" t="s">
        <v>11030</v>
      </c>
      <c r="Z2471" s="3">
        <v>42064</v>
      </c>
      <c r="AA2471" s="3">
        <v>43524</v>
      </c>
      <c r="AB2471" s="1" t="s">
        <v>41</v>
      </c>
      <c r="AC2471" s="1" t="s">
        <v>42</v>
      </c>
      <c r="AD2471" s="1" t="s">
        <v>43</v>
      </c>
    </row>
    <row r="2472" spans="1:30" x14ac:dyDescent="0.2">
      <c r="A2472" s="1" t="str">
        <f t="shared" si="76"/>
        <v>1152118411E0</v>
      </c>
      <c r="B2472" s="1" t="s">
        <v>28</v>
      </c>
      <c r="C2472" s="1" t="s">
        <v>29</v>
      </c>
      <c r="D2472" s="1" t="s">
        <v>30</v>
      </c>
      <c r="E2472" s="1" t="s">
        <v>31</v>
      </c>
      <c r="F2472" s="1" t="s">
        <v>10458</v>
      </c>
      <c r="G2472" s="1" t="s">
        <v>11026</v>
      </c>
      <c r="H2472" s="1" t="s">
        <v>10910</v>
      </c>
      <c r="I2472" s="1" t="s">
        <v>10460</v>
      </c>
      <c r="J2472" s="1" t="s">
        <v>11031</v>
      </c>
      <c r="K2472" s="1" t="s">
        <v>32</v>
      </c>
      <c r="L2472" s="1" t="s">
        <v>32</v>
      </c>
      <c r="M2472" s="1" t="s">
        <v>45</v>
      </c>
      <c r="N2472" s="1" t="s">
        <v>46</v>
      </c>
      <c r="O2472" s="1" t="s">
        <v>11032</v>
      </c>
      <c r="P2472" s="1" t="s">
        <v>698</v>
      </c>
      <c r="Q2472" s="1" t="s">
        <v>114</v>
      </c>
      <c r="R2472" s="1" t="s">
        <v>345</v>
      </c>
      <c r="S2472" s="1" t="str">
        <f t="shared" si="77"/>
        <v>CCAMA MAMANI, DELIA</v>
      </c>
      <c r="T2472" s="1" t="s">
        <v>50</v>
      </c>
      <c r="U2472" s="1" t="s">
        <v>10920</v>
      </c>
      <c r="V2472" s="1" t="s">
        <v>52</v>
      </c>
      <c r="W2472" s="1" t="s">
        <v>11033</v>
      </c>
      <c r="X2472" s="3">
        <v>27827</v>
      </c>
      <c r="Y2472" s="1" t="s">
        <v>11034</v>
      </c>
      <c r="Z2472" s="3">
        <v>42430</v>
      </c>
      <c r="AB2472" s="1" t="s">
        <v>41</v>
      </c>
      <c r="AC2472" s="1" t="s">
        <v>42</v>
      </c>
      <c r="AD2472" s="1" t="s">
        <v>43</v>
      </c>
    </row>
    <row r="2473" spans="1:30" x14ac:dyDescent="0.2">
      <c r="A2473" s="1" t="str">
        <f t="shared" si="76"/>
        <v>1152118411E2</v>
      </c>
      <c r="B2473" s="1" t="s">
        <v>28</v>
      </c>
      <c r="C2473" s="1" t="s">
        <v>29</v>
      </c>
      <c r="D2473" s="1" t="s">
        <v>30</v>
      </c>
      <c r="E2473" s="1" t="s">
        <v>31</v>
      </c>
      <c r="F2473" s="1" t="s">
        <v>10458</v>
      </c>
      <c r="G2473" s="1" t="s">
        <v>11026</v>
      </c>
      <c r="H2473" s="1" t="s">
        <v>10910</v>
      </c>
      <c r="I2473" s="1" t="s">
        <v>10460</v>
      </c>
      <c r="J2473" s="1" t="s">
        <v>11035</v>
      </c>
      <c r="K2473" s="1" t="s">
        <v>32</v>
      </c>
      <c r="L2473" s="1" t="s">
        <v>32</v>
      </c>
      <c r="M2473" s="1" t="s">
        <v>45</v>
      </c>
      <c r="N2473" s="1" t="s">
        <v>66</v>
      </c>
      <c r="O2473" s="1" t="s">
        <v>11036</v>
      </c>
      <c r="P2473" s="1" t="s">
        <v>82</v>
      </c>
      <c r="Q2473" s="1" t="s">
        <v>83</v>
      </c>
      <c r="R2473" s="1" t="s">
        <v>11037</v>
      </c>
      <c r="S2473" s="1" t="str">
        <f t="shared" si="77"/>
        <v>QUISPE CONDORI, JAVIER ELI</v>
      </c>
      <c r="T2473" s="1" t="s">
        <v>69</v>
      </c>
      <c r="U2473" s="1" t="s">
        <v>10920</v>
      </c>
      <c r="V2473" s="1" t="s">
        <v>52</v>
      </c>
      <c r="W2473" s="1" t="s">
        <v>11038</v>
      </c>
      <c r="X2473" s="3">
        <v>28462</v>
      </c>
      <c r="Y2473" s="1" t="s">
        <v>11039</v>
      </c>
      <c r="Z2473" s="3">
        <v>42803</v>
      </c>
      <c r="AA2473" s="3">
        <v>43100</v>
      </c>
      <c r="AB2473" s="1" t="s">
        <v>41</v>
      </c>
      <c r="AC2473" s="1" t="s">
        <v>71</v>
      </c>
      <c r="AD2473" s="1" t="s">
        <v>43</v>
      </c>
    </row>
    <row r="2474" spans="1:30" x14ac:dyDescent="0.2">
      <c r="A2474" s="1" t="str">
        <f t="shared" si="76"/>
        <v>1152118411E3</v>
      </c>
      <c r="B2474" s="1" t="s">
        <v>28</v>
      </c>
      <c r="C2474" s="1" t="s">
        <v>29</v>
      </c>
      <c r="D2474" s="1" t="s">
        <v>30</v>
      </c>
      <c r="E2474" s="1" t="s">
        <v>31</v>
      </c>
      <c r="F2474" s="1" t="s">
        <v>10458</v>
      </c>
      <c r="G2474" s="1" t="s">
        <v>11026</v>
      </c>
      <c r="H2474" s="1" t="s">
        <v>10910</v>
      </c>
      <c r="I2474" s="1" t="s">
        <v>10460</v>
      </c>
      <c r="J2474" s="1" t="s">
        <v>11040</v>
      </c>
      <c r="K2474" s="1" t="s">
        <v>32</v>
      </c>
      <c r="L2474" s="1" t="s">
        <v>32</v>
      </c>
      <c r="M2474" s="1" t="s">
        <v>45</v>
      </c>
      <c r="N2474" s="1" t="s">
        <v>66</v>
      </c>
      <c r="O2474" s="1" t="s">
        <v>11041</v>
      </c>
      <c r="P2474" s="1" t="s">
        <v>82</v>
      </c>
      <c r="Q2474" s="1" t="s">
        <v>82</v>
      </c>
      <c r="R2474" s="1" t="s">
        <v>11042</v>
      </c>
      <c r="S2474" s="1" t="str">
        <f t="shared" si="77"/>
        <v>QUISPE QUISPE, CLARET</v>
      </c>
      <c r="T2474" s="1" t="s">
        <v>69</v>
      </c>
      <c r="U2474" s="1" t="s">
        <v>10920</v>
      </c>
      <c r="V2474" s="1" t="s">
        <v>52</v>
      </c>
      <c r="W2474" s="1" t="s">
        <v>11043</v>
      </c>
      <c r="X2474" s="3">
        <v>29898</v>
      </c>
      <c r="Y2474" s="1" t="s">
        <v>11044</v>
      </c>
      <c r="Z2474" s="3">
        <v>42795</v>
      </c>
      <c r="AA2474" s="3">
        <v>43100</v>
      </c>
      <c r="AB2474" s="1" t="s">
        <v>41</v>
      </c>
      <c r="AC2474" s="1" t="s">
        <v>71</v>
      </c>
      <c r="AD2474" s="1" t="s">
        <v>43</v>
      </c>
    </row>
    <row r="2475" spans="1:30" x14ac:dyDescent="0.2">
      <c r="A2475" s="1" t="str">
        <f t="shared" si="76"/>
        <v>1152118411E4</v>
      </c>
      <c r="B2475" s="1" t="s">
        <v>28</v>
      </c>
      <c r="C2475" s="1" t="s">
        <v>29</v>
      </c>
      <c r="D2475" s="1" t="s">
        <v>30</v>
      </c>
      <c r="E2475" s="1" t="s">
        <v>31</v>
      </c>
      <c r="F2475" s="1" t="s">
        <v>10458</v>
      </c>
      <c r="G2475" s="1" t="s">
        <v>11026</v>
      </c>
      <c r="H2475" s="1" t="s">
        <v>10910</v>
      </c>
      <c r="I2475" s="1" t="s">
        <v>10460</v>
      </c>
      <c r="J2475" s="1" t="s">
        <v>11045</v>
      </c>
      <c r="K2475" s="1" t="s">
        <v>32</v>
      </c>
      <c r="L2475" s="1" t="s">
        <v>32</v>
      </c>
      <c r="M2475" s="1" t="s">
        <v>45</v>
      </c>
      <c r="N2475" s="1" t="s">
        <v>46</v>
      </c>
      <c r="O2475" s="1" t="s">
        <v>11046</v>
      </c>
      <c r="P2475" s="1" t="s">
        <v>299</v>
      </c>
      <c r="Q2475" s="1" t="s">
        <v>794</v>
      </c>
      <c r="R2475" s="1" t="s">
        <v>745</v>
      </c>
      <c r="S2475" s="1" t="str">
        <f t="shared" si="77"/>
        <v>CUEVA ALMONTE, VIDAL</v>
      </c>
      <c r="T2475" s="1" t="s">
        <v>55</v>
      </c>
      <c r="U2475" s="1" t="s">
        <v>10920</v>
      </c>
      <c r="V2475" s="1" t="s">
        <v>52</v>
      </c>
      <c r="W2475" s="1" t="s">
        <v>11047</v>
      </c>
      <c r="X2475" s="3">
        <v>23200</v>
      </c>
      <c r="Y2475" s="1" t="s">
        <v>11048</v>
      </c>
      <c r="Z2475" s="3">
        <v>42430</v>
      </c>
      <c r="AB2475" s="1" t="s">
        <v>41</v>
      </c>
      <c r="AC2475" s="1" t="s">
        <v>42</v>
      </c>
      <c r="AD2475" s="1" t="s">
        <v>43</v>
      </c>
    </row>
    <row r="2476" spans="1:30" x14ac:dyDescent="0.2">
      <c r="A2476" s="1" t="str">
        <f t="shared" si="76"/>
        <v>1152118411E8</v>
      </c>
      <c r="B2476" s="1" t="s">
        <v>28</v>
      </c>
      <c r="C2476" s="1" t="s">
        <v>29</v>
      </c>
      <c r="D2476" s="1" t="s">
        <v>30</v>
      </c>
      <c r="E2476" s="1" t="s">
        <v>31</v>
      </c>
      <c r="F2476" s="1" t="s">
        <v>10458</v>
      </c>
      <c r="G2476" s="1" t="s">
        <v>11026</v>
      </c>
      <c r="H2476" s="1" t="s">
        <v>10910</v>
      </c>
      <c r="I2476" s="1" t="s">
        <v>10460</v>
      </c>
      <c r="J2476" s="1" t="s">
        <v>11049</v>
      </c>
      <c r="K2476" s="1" t="s">
        <v>32</v>
      </c>
      <c r="L2476" s="1" t="s">
        <v>32</v>
      </c>
      <c r="M2476" s="1" t="s">
        <v>45</v>
      </c>
      <c r="N2476" s="1" t="s">
        <v>46</v>
      </c>
      <c r="O2476" s="1" t="s">
        <v>56</v>
      </c>
      <c r="P2476" s="1" t="s">
        <v>480</v>
      </c>
      <c r="Q2476" s="1" t="s">
        <v>61</v>
      </c>
      <c r="R2476" s="1" t="s">
        <v>11050</v>
      </c>
      <c r="S2476" s="1" t="str">
        <f t="shared" si="77"/>
        <v>LUNA VILCA, LIZANDRO</v>
      </c>
      <c r="T2476" s="1" t="s">
        <v>50</v>
      </c>
      <c r="U2476" s="1" t="s">
        <v>10920</v>
      </c>
      <c r="V2476" s="1" t="s">
        <v>325</v>
      </c>
      <c r="W2476" s="1" t="s">
        <v>11051</v>
      </c>
      <c r="X2476" s="3">
        <v>20336</v>
      </c>
      <c r="Y2476" s="1" t="s">
        <v>11052</v>
      </c>
      <c r="Z2476" s="3">
        <v>42863</v>
      </c>
      <c r="AA2476" s="3">
        <v>42952</v>
      </c>
      <c r="AB2476" s="1" t="s">
        <v>41</v>
      </c>
      <c r="AC2476" s="1" t="s">
        <v>42</v>
      </c>
      <c r="AD2476" s="1" t="s">
        <v>43</v>
      </c>
    </row>
    <row r="2477" spans="1:30" x14ac:dyDescent="0.2">
      <c r="A2477" s="1" t="str">
        <f t="shared" si="76"/>
        <v>1152118411E8</v>
      </c>
      <c r="B2477" s="1" t="s">
        <v>28</v>
      </c>
      <c r="C2477" s="1" t="s">
        <v>29</v>
      </c>
      <c r="D2477" s="1" t="s">
        <v>30</v>
      </c>
      <c r="E2477" s="1" t="s">
        <v>31</v>
      </c>
      <c r="F2477" s="1" t="s">
        <v>10458</v>
      </c>
      <c r="G2477" s="1" t="s">
        <v>11026</v>
      </c>
      <c r="H2477" s="1" t="s">
        <v>10910</v>
      </c>
      <c r="I2477" s="1" t="s">
        <v>10460</v>
      </c>
      <c r="J2477" s="1" t="s">
        <v>11049</v>
      </c>
      <c r="K2477" s="1" t="s">
        <v>32</v>
      </c>
      <c r="L2477" s="1" t="s">
        <v>32</v>
      </c>
      <c r="M2477" s="1" t="s">
        <v>45</v>
      </c>
      <c r="N2477" s="1" t="s">
        <v>66</v>
      </c>
      <c r="O2477" s="1" t="s">
        <v>11053</v>
      </c>
      <c r="P2477" s="1" t="s">
        <v>61</v>
      </c>
      <c r="Q2477" s="1" t="s">
        <v>114</v>
      </c>
      <c r="R2477" s="1" t="s">
        <v>279</v>
      </c>
      <c r="S2477" s="1" t="str">
        <f t="shared" si="77"/>
        <v>VILCA MAMANI, LINO</v>
      </c>
      <c r="T2477" s="1" t="s">
        <v>69</v>
      </c>
      <c r="U2477" s="1" t="s">
        <v>10920</v>
      </c>
      <c r="V2477" s="1" t="s">
        <v>52</v>
      </c>
      <c r="W2477" s="1" t="s">
        <v>11054</v>
      </c>
      <c r="X2477" s="3">
        <v>25387</v>
      </c>
      <c r="Y2477" s="1" t="s">
        <v>11055</v>
      </c>
      <c r="Z2477" s="3">
        <v>42863</v>
      </c>
      <c r="AA2477" s="3">
        <v>42952</v>
      </c>
      <c r="AB2477" s="1" t="s">
        <v>324</v>
      </c>
      <c r="AC2477" s="1" t="s">
        <v>71</v>
      </c>
      <c r="AD2477" s="1" t="s">
        <v>43</v>
      </c>
    </row>
    <row r="2478" spans="1:30" x14ac:dyDescent="0.2">
      <c r="A2478" s="1" t="str">
        <f t="shared" si="76"/>
        <v>1152118411E9</v>
      </c>
      <c r="B2478" s="1" t="s">
        <v>28</v>
      </c>
      <c r="C2478" s="1" t="s">
        <v>29</v>
      </c>
      <c r="D2478" s="1" t="s">
        <v>30</v>
      </c>
      <c r="E2478" s="1" t="s">
        <v>31</v>
      </c>
      <c r="F2478" s="1" t="s">
        <v>10458</v>
      </c>
      <c r="G2478" s="1" t="s">
        <v>11026</v>
      </c>
      <c r="H2478" s="1" t="s">
        <v>10910</v>
      </c>
      <c r="I2478" s="1" t="s">
        <v>10460</v>
      </c>
      <c r="J2478" s="1" t="s">
        <v>11056</v>
      </c>
      <c r="K2478" s="1" t="s">
        <v>32</v>
      </c>
      <c r="L2478" s="1" t="s">
        <v>32</v>
      </c>
      <c r="M2478" s="1" t="s">
        <v>45</v>
      </c>
      <c r="N2478" s="1" t="s">
        <v>46</v>
      </c>
      <c r="O2478" s="1" t="s">
        <v>11057</v>
      </c>
      <c r="P2478" s="1" t="s">
        <v>61</v>
      </c>
      <c r="Q2478" s="1" t="s">
        <v>241</v>
      </c>
      <c r="R2478" s="1" t="s">
        <v>11058</v>
      </c>
      <c r="S2478" s="1" t="str">
        <f t="shared" si="77"/>
        <v>VILCA ARCE, PERCY LEON</v>
      </c>
      <c r="T2478" s="1" t="s">
        <v>63</v>
      </c>
      <c r="U2478" s="1" t="s">
        <v>10920</v>
      </c>
      <c r="V2478" s="1" t="s">
        <v>52</v>
      </c>
      <c r="W2478" s="1" t="s">
        <v>11059</v>
      </c>
      <c r="X2478" s="3">
        <v>24827</v>
      </c>
      <c r="Y2478" s="1" t="s">
        <v>11060</v>
      </c>
      <c r="Z2478" s="3">
        <v>42795</v>
      </c>
      <c r="AB2478" s="1" t="s">
        <v>41</v>
      </c>
      <c r="AC2478" s="1" t="s">
        <v>42</v>
      </c>
      <c r="AD2478" s="1" t="s">
        <v>43</v>
      </c>
    </row>
    <row r="2479" spans="1:30" x14ac:dyDescent="0.2">
      <c r="A2479" s="1" t="str">
        <f t="shared" si="76"/>
        <v>1152118421E1</v>
      </c>
      <c r="B2479" s="1" t="s">
        <v>28</v>
      </c>
      <c r="C2479" s="1" t="s">
        <v>29</v>
      </c>
      <c r="D2479" s="1" t="s">
        <v>30</v>
      </c>
      <c r="E2479" s="1" t="s">
        <v>31</v>
      </c>
      <c r="F2479" s="1" t="s">
        <v>10458</v>
      </c>
      <c r="G2479" s="1" t="s">
        <v>11026</v>
      </c>
      <c r="H2479" s="1" t="s">
        <v>10910</v>
      </c>
      <c r="I2479" s="1" t="s">
        <v>10460</v>
      </c>
      <c r="J2479" s="1" t="s">
        <v>11061</v>
      </c>
      <c r="K2479" s="1" t="s">
        <v>32</v>
      </c>
      <c r="L2479" s="1" t="s">
        <v>32</v>
      </c>
      <c r="M2479" s="1" t="s">
        <v>45</v>
      </c>
      <c r="N2479" s="1" t="s">
        <v>46</v>
      </c>
      <c r="O2479" s="1" t="s">
        <v>56</v>
      </c>
      <c r="P2479" s="1" t="s">
        <v>11062</v>
      </c>
      <c r="Q2479" s="1" t="s">
        <v>174</v>
      </c>
      <c r="R2479" s="1" t="s">
        <v>11063</v>
      </c>
      <c r="S2479" s="1" t="str">
        <f t="shared" si="77"/>
        <v>ZUBIA CORTEZ, JUAN JAVIER</v>
      </c>
      <c r="T2479" s="1" t="s">
        <v>50</v>
      </c>
      <c r="U2479" s="1" t="s">
        <v>10920</v>
      </c>
      <c r="V2479" s="1" t="s">
        <v>52</v>
      </c>
      <c r="W2479" s="1" t="s">
        <v>11064</v>
      </c>
      <c r="X2479" s="3">
        <v>20793</v>
      </c>
      <c r="Y2479" s="1" t="s">
        <v>11065</v>
      </c>
      <c r="AB2479" s="1" t="s">
        <v>41</v>
      </c>
      <c r="AC2479" s="1" t="s">
        <v>42</v>
      </c>
      <c r="AD2479" s="1" t="s">
        <v>43</v>
      </c>
    </row>
    <row r="2480" spans="1:30" x14ac:dyDescent="0.2">
      <c r="A2480" s="1" t="str">
        <f t="shared" si="76"/>
        <v>1152118421E3</v>
      </c>
      <c r="B2480" s="1" t="s">
        <v>28</v>
      </c>
      <c r="C2480" s="1" t="s">
        <v>29</v>
      </c>
      <c r="D2480" s="1" t="s">
        <v>30</v>
      </c>
      <c r="E2480" s="1" t="s">
        <v>31</v>
      </c>
      <c r="F2480" s="1" t="s">
        <v>10458</v>
      </c>
      <c r="G2480" s="1" t="s">
        <v>11026</v>
      </c>
      <c r="H2480" s="1" t="s">
        <v>10910</v>
      </c>
      <c r="I2480" s="1" t="s">
        <v>10460</v>
      </c>
      <c r="J2480" s="1" t="s">
        <v>11066</v>
      </c>
      <c r="K2480" s="1" t="s">
        <v>32</v>
      </c>
      <c r="L2480" s="1" t="s">
        <v>32</v>
      </c>
      <c r="M2480" s="1" t="s">
        <v>45</v>
      </c>
      <c r="N2480" s="1" t="s">
        <v>46</v>
      </c>
      <c r="O2480" s="1" t="s">
        <v>11067</v>
      </c>
      <c r="P2480" s="1" t="s">
        <v>168</v>
      </c>
      <c r="Q2480" s="1" t="s">
        <v>114</v>
      </c>
      <c r="R2480" s="1" t="s">
        <v>5907</v>
      </c>
      <c r="S2480" s="1" t="str">
        <f t="shared" si="77"/>
        <v>CHURA MAMANI, NELLY FLORA</v>
      </c>
      <c r="T2480" s="1" t="s">
        <v>50</v>
      </c>
      <c r="U2480" s="1" t="s">
        <v>10920</v>
      </c>
      <c r="V2480" s="1" t="s">
        <v>52</v>
      </c>
      <c r="W2480" s="1" t="s">
        <v>276</v>
      </c>
      <c r="X2480" s="3">
        <v>21541</v>
      </c>
      <c r="Y2480" s="1" t="s">
        <v>5908</v>
      </c>
      <c r="AB2480" s="1" t="s">
        <v>41</v>
      </c>
      <c r="AC2480" s="1" t="s">
        <v>42</v>
      </c>
      <c r="AD2480" s="1" t="s">
        <v>43</v>
      </c>
    </row>
    <row r="2481" spans="1:30" x14ac:dyDescent="0.2">
      <c r="A2481" s="1" t="str">
        <f t="shared" si="76"/>
        <v>1188118411E7</v>
      </c>
      <c r="B2481" s="1" t="s">
        <v>28</v>
      </c>
      <c r="C2481" s="1" t="s">
        <v>29</v>
      </c>
      <c r="D2481" s="1" t="s">
        <v>30</v>
      </c>
      <c r="E2481" s="1" t="s">
        <v>31</v>
      </c>
      <c r="F2481" s="1" t="s">
        <v>11068</v>
      </c>
      <c r="G2481" s="1" t="s">
        <v>11069</v>
      </c>
      <c r="H2481" s="1" t="s">
        <v>10910</v>
      </c>
      <c r="I2481" s="1" t="s">
        <v>11070</v>
      </c>
      <c r="J2481" s="1" t="s">
        <v>11071</v>
      </c>
      <c r="K2481" s="1" t="s">
        <v>32</v>
      </c>
      <c r="L2481" s="1" t="s">
        <v>33</v>
      </c>
      <c r="M2481" s="1" t="s">
        <v>776</v>
      </c>
      <c r="N2481" s="1" t="s">
        <v>35</v>
      </c>
      <c r="O2481" s="1" t="s">
        <v>11072</v>
      </c>
      <c r="P2481" s="1" t="s">
        <v>227</v>
      </c>
      <c r="Q2481" s="1" t="s">
        <v>227</v>
      </c>
      <c r="R2481" s="1" t="s">
        <v>11073</v>
      </c>
      <c r="S2481" s="1" t="str">
        <f t="shared" si="77"/>
        <v>SUCARI SUCARI, HECTOR RAUL</v>
      </c>
      <c r="T2481" s="1" t="s">
        <v>50</v>
      </c>
      <c r="U2481" s="1" t="s">
        <v>39</v>
      </c>
      <c r="V2481" s="1" t="s">
        <v>112</v>
      </c>
      <c r="W2481" s="1" t="s">
        <v>11074</v>
      </c>
      <c r="X2481" s="3">
        <v>20848</v>
      </c>
      <c r="Y2481" s="1" t="s">
        <v>11075</v>
      </c>
      <c r="Z2481" s="3">
        <v>42064</v>
      </c>
      <c r="AA2481" s="3">
        <v>43524</v>
      </c>
      <c r="AB2481" s="1" t="s">
        <v>41</v>
      </c>
      <c r="AC2481" s="1" t="s">
        <v>42</v>
      </c>
      <c r="AD2481" s="1" t="s">
        <v>43</v>
      </c>
    </row>
    <row r="2482" spans="1:30" x14ac:dyDescent="0.2">
      <c r="A2482" s="1" t="str">
        <f t="shared" si="76"/>
        <v>1188118411E0</v>
      </c>
      <c r="B2482" s="1" t="s">
        <v>28</v>
      </c>
      <c r="C2482" s="1" t="s">
        <v>29</v>
      </c>
      <c r="D2482" s="1" t="s">
        <v>30</v>
      </c>
      <c r="E2482" s="1" t="s">
        <v>31</v>
      </c>
      <c r="F2482" s="1" t="s">
        <v>11068</v>
      </c>
      <c r="G2482" s="1" t="s">
        <v>11069</v>
      </c>
      <c r="H2482" s="1" t="s">
        <v>10910</v>
      </c>
      <c r="I2482" s="1" t="s">
        <v>11070</v>
      </c>
      <c r="J2482" s="1" t="s">
        <v>11076</v>
      </c>
      <c r="K2482" s="1" t="s">
        <v>32</v>
      </c>
      <c r="L2482" s="1" t="s">
        <v>32</v>
      </c>
      <c r="M2482" s="1" t="s">
        <v>45</v>
      </c>
      <c r="N2482" s="1" t="s">
        <v>46</v>
      </c>
      <c r="O2482" s="1" t="s">
        <v>11077</v>
      </c>
      <c r="P2482" s="1" t="s">
        <v>11078</v>
      </c>
      <c r="Q2482" s="1" t="s">
        <v>141</v>
      </c>
      <c r="R2482" s="1" t="s">
        <v>1095</v>
      </c>
      <c r="S2482" s="1" t="str">
        <f t="shared" si="77"/>
        <v>YUNCA CRUZ, ELIAS</v>
      </c>
      <c r="T2482" s="1" t="s">
        <v>50</v>
      </c>
      <c r="U2482" s="1" t="s">
        <v>10920</v>
      </c>
      <c r="V2482" s="1" t="s">
        <v>52</v>
      </c>
      <c r="W2482" s="1" t="s">
        <v>11079</v>
      </c>
      <c r="X2482" s="3">
        <v>20867</v>
      </c>
      <c r="Y2482" s="1" t="s">
        <v>11080</v>
      </c>
      <c r="Z2482" s="3">
        <v>42795</v>
      </c>
      <c r="AB2482" s="1" t="s">
        <v>41</v>
      </c>
      <c r="AC2482" s="1" t="s">
        <v>42</v>
      </c>
      <c r="AD2482" s="1" t="s">
        <v>43</v>
      </c>
    </row>
    <row r="2483" spans="1:30" x14ac:dyDescent="0.2">
      <c r="A2483" s="1" t="str">
        <f t="shared" si="76"/>
        <v>1188118411E2</v>
      </c>
      <c r="B2483" s="1" t="s">
        <v>28</v>
      </c>
      <c r="C2483" s="1" t="s">
        <v>29</v>
      </c>
      <c r="D2483" s="1" t="s">
        <v>30</v>
      </c>
      <c r="E2483" s="1" t="s">
        <v>31</v>
      </c>
      <c r="F2483" s="1" t="s">
        <v>11068</v>
      </c>
      <c r="G2483" s="1" t="s">
        <v>11069</v>
      </c>
      <c r="H2483" s="1" t="s">
        <v>10910</v>
      </c>
      <c r="I2483" s="1" t="s">
        <v>11070</v>
      </c>
      <c r="J2483" s="1" t="s">
        <v>11081</v>
      </c>
      <c r="K2483" s="1" t="s">
        <v>32</v>
      </c>
      <c r="L2483" s="1" t="s">
        <v>32</v>
      </c>
      <c r="M2483" s="1" t="s">
        <v>45</v>
      </c>
      <c r="N2483" s="1" t="s">
        <v>46</v>
      </c>
      <c r="O2483" s="1" t="s">
        <v>11082</v>
      </c>
      <c r="P2483" s="1" t="s">
        <v>83</v>
      </c>
      <c r="Q2483" s="1" t="s">
        <v>68</v>
      </c>
      <c r="R2483" s="1" t="s">
        <v>4527</v>
      </c>
      <c r="S2483" s="1" t="str">
        <f t="shared" si="77"/>
        <v>CONDORI ORTIZ, CRISPIN</v>
      </c>
      <c r="T2483" s="1" t="s">
        <v>50</v>
      </c>
      <c r="U2483" s="1" t="s">
        <v>10920</v>
      </c>
      <c r="V2483" s="1" t="s">
        <v>52</v>
      </c>
      <c r="W2483" s="1" t="s">
        <v>11083</v>
      </c>
      <c r="X2483" s="3">
        <v>20250</v>
      </c>
      <c r="Y2483" s="1" t="s">
        <v>11084</v>
      </c>
      <c r="AB2483" s="1" t="s">
        <v>41</v>
      </c>
      <c r="AC2483" s="1" t="s">
        <v>42</v>
      </c>
      <c r="AD2483" s="1" t="s">
        <v>43</v>
      </c>
    </row>
    <row r="2484" spans="1:30" x14ac:dyDescent="0.2">
      <c r="A2484" s="1" t="str">
        <f t="shared" si="76"/>
        <v>1188118411E3</v>
      </c>
      <c r="B2484" s="1" t="s">
        <v>28</v>
      </c>
      <c r="C2484" s="1" t="s">
        <v>29</v>
      </c>
      <c r="D2484" s="1" t="s">
        <v>30</v>
      </c>
      <c r="E2484" s="1" t="s">
        <v>31</v>
      </c>
      <c r="F2484" s="1" t="s">
        <v>11068</v>
      </c>
      <c r="G2484" s="1" t="s">
        <v>11069</v>
      </c>
      <c r="H2484" s="1" t="s">
        <v>10910</v>
      </c>
      <c r="I2484" s="1" t="s">
        <v>11070</v>
      </c>
      <c r="J2484" s="1" t="s">
        <v>11085</v>
      </c>
      <c r="K2484" s="1" t="s">
        <v>32</v>
      </c>
      <c r="L2484" s="1" t="s">
        <v>32</v>
      </c>
      <c r="M2484" s="1" t="s">
        <v>45</v>
      </c>
      <c r="N2484" s="1" t="s">
        <v>46</v>
      </c>
      <c r="O2484" s="1" t="s">
        <v>11086</v>
      </c>
      <c r="P2484" s="1" t="s">
        <v>82</v>
      </c>
      <c r="Q2484" s="1" t="s">
        <v>288</v>
      </c>
      <c r="R2484" s="1" t="s">
        <v>1822</v>
      </c>
      <c r="S2484" s="1" t="str">
        <f t="shared" si="77"/>
        <v>QUISPE SANIZO, SANTIAGO</v>
      </c>
      <c r="T2484" s="1" t="s">
        <v>50</v>
      </c>
      <c r="U2484" s="1" t="s">
        <v>10920</v>
      </c>
      <c r="V2484" s="1" t="s">
        <v>52</v>
      </c>
      <c r="W2484" s="1" t="s">
        <v>11087</v>
      </c>
      <c r="X2484" s="3">
        <v>24312</v>
      </c>
      <c r="Y2484" s="1" t="s">
        <v>11088</v>
      </c>
      <c r="AB2484" s="1" t="s">
        <v>41</v>
      </c>
      <c r="AC2484" s="1" t="s">
        <v>42</v>
      </c>
      <c r="AD2484" s="1" t="s">
        <v>43</v>
      </c>
    </row>
    <row r="2485" spans="1:30" x14ac:dyDescent="0.2">
      <c r="A2485" s="1" t="str">
        <f t="shared" si="76"/>
        <v>1188118411E5</v>
      </c>
      <c r="B2485" s="1" t="s">
        <v>28</v>
      </c>
      <c r="C2485" s="1" t="s">
        <v>29</v>
      </c>
      <c r="D2485" s="1" t="s">
        <v>30</v>
      </c>
      <c r="E2485" s="1" t="s">
        <v>31</v>
      </c>
      <c r="F2485" s="1" t="s">
        <v>11068</v>
      </c>
      <c r="G2485" s="1" t="s">
        <v>11069</v>
      </c>
      <c r="H2485" s="1" t="s">
        <v>10910</v>
      </c>
      <c r="I2485" s="1" t="s">
        <v>11070</v>
      </c>
      <c r="J2485" s="1" t="s">
        <v>11089</v>
      </c>
      <c r="K2485" s="1" t="s">
        <v>32</v>
      </c>
      <c r="L2485" s="1" t="s">
        <v>32</v>
      </c>
      <c r="M2485" s="1" t="s">
        <v>45</v>
      </c>
      <c r="N2485" s="1" t="s">
        <v>66</v>
      </c>
      <c r="O2485" s="1" t="s">
        <v>11090</v>
      </c>
      <c r="P2485" s="1" t="s">
        <v>7017</v>
      </c>
      <c r="Q2485" s="1" t="s">
        <v>273</v>
      </c>
      <c r="R2485" s="1" t="s">
        <v>11091</v>
      </c>
      <c r="S2485" s="1" t="str">
        <f t="shared" si="77"/>
        <v>OCHOCHOQUE MAYTA, LESTER FERRER</v>
      </c>
      <c r="T2485" s="1" t="s">
        <v>69</v>
      </c>
      <c r="U2485" s="1" t="s">
        <v>10920</v>
      </c>
      <c r="V2485" s="1" t="s">
        <v>52</v>
      </c>
      <c r="W2485" s="1" t="s">
        <v>11092</v>
      </c>
      <c r="X2485" s="3">
        <v>27722</v>
      </c>
      <c r="Y2485" s="1" t="s">
        <v>11093</v>
      </c>
      <c r="Z2485" s="3">
        <v>42803</v>
      </c>
      <c r="AA2485" s="3">
        <v>43100</v>
      </c>
      <c r="AB2485" s="1" t="s">
        <v>41</v>
      </c>
      <c r="AC2485" s="1" t="s">
        <v>71</v>
      </c>
      <c r="AD2485" s="1" t="s">
        <v>43</v>
      </c>
    </row>
    <row r="2486" spans="1:30" x14ac:dyDescent="0.2">
      <c r="A2486" s="1" t="str">
        <f t="shared" si="76"/>
        <v>1188118411E6</v>
      </c>
      <c r="B2486" s="1" t="s">
        <v>28</v>
      </c>
      <c r="C2486" s="1" t="s">
        <v>29</v>
      </c>
      <c r="D2486" s="1" t="s">
        <v>30</v>
      </c>
      <c r="E2486" s="1" t="s">
        <v>31</v>
      </c>
      <c r="F2486" s="1" t="s">
        <v>11068</v>
      </c>
      <c r="G2486" s="1" t="s">
        <v>11069</v>
      </c>
      <c r="H2486" s="1" t="s">
        <v>10910</v>
      </c>
      <c r="I2486" s="1" t="s">
        <v>11070</v>
      </c>
      <c r="J2486" s="1" t="s">
        <v>11094</v>
      </c>
      <c r="K2486" s="1" t="s">
        <v>32</v>
      </c>
      <c r="L2486" s="1" t="s">
        <v>32</v>
      </c>
      <c r="M2486" s="1" t="s">
        <v>45</v>
      </c>
      <c r="N2486" s="1" t="s">
        <v>46</v>
      </c>
      <c r="O2486" s="1" t="s">
        <v>56</v>
      </c>
      <c r="P2486" s="1" t="s">
        <v>255</v>
      </c>
      <c r="Q2486" s="1" t="s">
        <v>726</v>
      </c>
      <c r="R2486" s="1" t="s">
        <v>399</v>
      </c>
      <c r="S2486" s="1" t="str">
        <f t="shared" si="77"/>
        <v>VASQUEZ QUIJO, RAUL</v>
      </c>
      <c r="T2486" s="1" t="s">
        <v>50</v>
      </c>
      <c r="U2486" s="1" t="s">
        <v>10920</v>
      </c>
      <c r="V2486" s="1" t="s">
        <v>52</v>
      </c>
      <c r="W2486" s="1" t="s">
        <v>11095</v>
      </c>
      <c r="X2486" s="3">
        <v>21101</v>
      </c>
      <c r="Y2486" s="1" t="s">
        <v>11096</v>
      </c>
      <c r="AB2486" s="1" t="s">
        <v>41</v>
      </c>
      <c r="AC2486" s="1" t="s">
        <v>42</v>
      </c>
      <c r="AD2486" s="1" t="s">
        <v>43</v>
      </c>
    </row>
    <row r="2487" spans="1:30" x14ac:dyDescent="0.2">
      <c r="A2487" s="1" t="str">
        <f t="shared" si="76"/>
        <v>1188118411E8</v>
      </c>
      <c r="B2487" s="1" t="s">
        <v>28</v>
      </c>
      <c r="C2487" s="1" t="s">
        <v>29</v>
      </c>
      <c r="D2487" s="1" t="s">
        <v>30</v>
      </c>
      <c r="E2487" s="1" t="s">
        <v>31</v>
      </c>
      <c r="F2487" s="1" t="s">
        <v>11068</v>
      </c>
      <c r="G2487" s="1" t="s">
        <v>11069</v>
      </c>
      <c r="H2487" s="1" t="s">
        <v>10910</v>
      </c>
      <c r="I2487" s="1" t="s">
        <v>11070</v>
      </c>
      <c r="J2487" s="1" t="s">
        <v>11097</v>
      </c>
      <c r="K2487" s="1" t="s">
        <v>32</v>
      </c>
      <c r="L2487" s="1" t="s">
        <v>32</v>
      </c>
      <c r="M2487" s="1" t="s">
        <v>45</v>
      </c>
      <c r="N2487" s="1" t="s">
        <v>66</v>
      </c>
      <c r="O2487" s="1" t="s">
        <v>11098</v>
      </c>
      <c r="P2487" s="1" t="s">
        <v>1070</v>
      </c>
      <c r="Q2487" s="1" t="s">
        <v>37</v>
      </c>
      <c r="R2487" s="1" t="s">
        <v>11099</v>
      </c>
      <c r="S2487" s="1" t="str">
        <f t="shared" si="77"/>
        <v>CCOSI ROQUE, YANETH ROXANA</v>
      </c>
      <c r="T2487" s="1" t="s">
        <v>69</v>
      </c>
      <c r="U2487" s="1" t="s">
        <v>10920</v>
      </c>
      <c r="V2487" s="1" t="s">
        <v>52</v>
      </c>
      <c r="W2487" s="1" t="s">
        <v>11100</v>
      </c>
      <c r="X2487" s="3">
        <v>32494</v>
      </c>
      <c r="Y2487" s="1" t="s">
        <v>11101</v>
      </c>
      <c r="Z2487" s="3">
        <v>42828</v>
      </c>
      <c r="AA2487" s="3">
        <v>43007</v>
      </c>
      <c r="AB2487" s="1" t="s">
        <v>324</v>
      </c>
      <c r="AC2487" s="1" t="s">
        <v>71</v>
      </c>
      <c r="AD2487" s="1" t="s">
        <v>43</v>
      </c>
    </row>
    <row r="2488" spans="1:30" x14ac:dyDescent="0.2">
      <c r="A2488" s="1" t="str">
        <f t="shared" si="76"/>
        <v>1188118411E8</v>
      </c>
      <c r="B2488" s="1" t="s">
        <v>28</v>
      </c>
      <c r="C2488" s="1" t="s">
        <v>29</v>
      </c>
      <c r="D2488" s="1" t="s">
        <v>30</v>
      </c>
      <c r="E2488" s="1" t="s">
        <v>31</v>
      </c>
      <c r="F2488" s="1" t="s">
        <v>11068</v>
      </c>
      <c r="G2488" s="1" t="s">
        <v>11069</v>
      </c>
      <c r="H2488" s="1" t="s">
        <v>10910</v>
      </c>
      <c r="I2488" s="1" t="s">
        <v>11070</v>
      </c>
      <c r="J2488" s="1" t="s">
        <v>11097</v>
      </c>
      <c r="K2488" s="1" t="s">
        <v>32</v>
      </c>
      <c r="L2488" s="1" t="s">
        <v>32</v>
      </c>
      <c r="M2488" s="1" t="s">
        <v>45</v>
      </c>
      <c r="N2488" s="1" t="s">
        <v>46</v>
      </c>
      <c r="O2488" s="1" t="s">
        <v>11102</v>
      </c>
      <c r="P2488" s="1" t="s">
        <v>1068</v>
      </c>
      <c r="Q2488" s="1" t="s">
        <v>197</v>
      </c>
      <c r="R2488" s="1" t="s">
        <v>11103</v>
      </c>
      <c r="S2488" s="1" t="str">
        <f t="shared" si="77"/>
        <v>JAPURA ESCARCENA, NELLY HILDA</v>
      </c>
      <c r="T2488" s="1" t="s">
        <v>50</v>
      </c>
      <c r="U2488" s="1" t="s">
        <v>10920</v>
      </c>
      <c r="V2488" s="1" t="s">
        <v>325</v>
      </c>
      <c r="W2488" s="1" t="s">
        <v>11104</v>
      </c>
      <c r="X2488" s="3">
        <v>24900</v>
      </c>
      <c r="Y2488" s="1" t="s">
        <v>11105</v>
      </c>
      <c r="Z2488" s="3">
        <v>42828</v>
      </c>
      <c r="AA2488" s="3">
        <v>43007</v>
      </c>
      <c r="AB2488" s="1" t="s">
        <v>41</v>
      </c>
      <c r="AC2488" s="1" t="s">
        <v>42</v>
      </c>
      <c r="AD2488" s="1" t="s">
        <v>43</v>
      </c>
    </row>
    <row r="2489" spans="1:30" x14ac:dyDescent="0.2">
      <c r="A2489" s="1" t="str">
        <f t="shared" si="76"/>
        <v>1188118411E9</v>
      </c>
      <c r="B2489" s="1" t="s">
        <v>28</v>
      </c>
      <c r="C2489" s="1" t="s">
        <v>29</v>
      </c>
      <c r="D2489" s="1" t="s">
        <v>30</v>
      </c>
      <c r="E2489" s="1" t="s">
        <v>31</v>
      </c>
      <c r="F2489" s="1" t="s">
        <v>11068</v>
      </c>
      <c r="G2489" s="1" t="s">
        <v>11069</v>
      </c>
      <c r="H2489" s="1" t="s">
        <v>10910</v>
      </c>
      <c r="I2489" s="1" t="s">
        <v>11070</v>
      </c>
      <c r="J2489" s="1" t="s">
        <v>11106</v>
      </c>
      <c r="K2489" s="1" t="s">
        <v>32</v>
      </c>
      <c r="L2489" s="1" t="s">
        <v>32</v>
      </c>
      <c r="M2489" s="1" t="s">
        <v>45</v>
      </c>
      <c r="N2489" s="1" t="s">
        <v>46</v>
      </c>
      <c r="O2489" s="1" t="s">
        <v>11107</v>
      </c>
      <c r="P2489" s="1" t="s">
        <v>946</v>
      </c>
      <c r="Q2489" s="1" t="s">
        <v>114</v>
      </c>
      <c r="R2489" s="1" t="s">
        <v>903</v>
      </c>
      <c r="S2489" s="1" t="str">
        <f t="shared" si="77"/>
        <v>JALLO MAMANI, LUIS</v>
      </c>
      <c r="T2489" s="1" t="s">
        <v>50</v>
      </c>
      <c r="U2489" s="1" t="s">
        <v>10920</v>
      </c>
      <c r="V2489" s="1" t="s">
        <v>52</v>
      </c>
      <c r="W2489" s="1" t="s">
        <v>11108</v>
      </c>
      <c r="X2489" s="3">
        <v>20802</v>
      </c>
      <c r="Y2489" s="1" t="s">
        <v>11109</v>
      </c>
      <c r="Z2489" s="3">
        <v>42795</v>
      </c>
      <c r="AB2489" s="1" t="s">
        <v>41</v>
      </c>
      <c r="AC2489" s="1" t="s">
        <v>42</v>
      </c>
      <c r="AD2489" s="1" t="s">
        <v>43</v>
      </c>
    </row>
    <row r="2490" spans="1:30" x14ac:dyDescent="0.2">
      <c r="A2490" s="1" t="str">
        <f t="shared" si="76"/>
        <v>1188118421E1</v>
      </c>
      <c r="B2490" s="1" t="s">
        <v>28</v>
      </c>
      <c r="C2490" s="1" t="s">
        <v>29</v>
      </c>
      <c r="D2490" s="1" t="s">
        <v>30</v>
      </c>
      <c r="E2490" s="1" t="s">
        <v>31</v>
      </c>
      <c r="F2490" s="1" t="s">
        <v>11068</v>
      </c>
      <c r="G2490" s="1" t="s">
        <v>11069</v>
      </c>
      <c r="H2490" s="1" t="s">
        <v>10910</v>
      </c>
      <c r="I2490" s="1" t="s">
        <v>11070</v>
      </c>
      <c r="J2490" s="1" t="s">
        <v>11110</v>
      </c>
      <c r="K2490" s="1" t="s">
        <v>32</v>
      </c>
      <c r="L2490" s="1" t="s">
        <v>32</v>
      </c>
      <c r="M2490" s="1" t="s">
        <v>45</v>
      </c>
      <c r="N2490" s="1" t="s">
        <v>46</v>
      </c>
      <c r="O2490" s="1" t="s">
        <v>11111</v>
      </c>
      <c r="P2490" s="1" t="s">
        <v>248</v>
      </c>
      <c r="Q2490" s="1" t="s">
        <v>492</v>
      </c>
      <c r="R2490" s="1" t="s">
        <v>11112</v>
      </c>
      <c r="S2490" s="1" t="str">
        <f t="shared" si="77"/>
        <v>TICONA SARAVIA, JUANA FRANCISCA</v>
      </c>
      <c r="T2490" s="1" t="s">
        <v>50</v>
      </c>
      <c r="U2490" s="1" t="s">
        <v>10920</v>
      </c>
      <c r="V2490" s="1" t="s">
        <v>52</v>
      </c>
      <c r="W2490" s="1" t="s">
        <v>11113</v>
      </c>
      <c r="X2490" s="3">
        <v>22149</v>
      </c>
      <c r="Y2490" s="1" t="s">
        <v>11114</v>
      </c>
      <c r="AB2490" s="1" t="s">
        <v>41</v>
      </c>
      <c r="AC2490" s="1" t="s">
        <v>42</v>
      </c>
      <c r="AD2490" s="1" t="s">
        <v>43</v>
      </c>
    </row>
    <row r="2491" spans="1:30" x14ac:dyDescent="0.2">
      <c r="A2491" s="1" t="str">
        <f t="shared" si="76"/>
        <v>1188118411E4</v>
      </c>
      <c r="B2491" s="1" t="s">
        <v>28</v>
      </c>
      <c r="C2491" s="1" t="s">
        <v>29</v>
      </c>
      <c r="D2491" s="1" t="s">
        <v>30</v>
      </c>
      <c r="E2491" s="1" t="s">
        <v>31</v>
      </c>
      <c r="F2491" s="1" t="s">
        <v>11068</v>
      </c>
      <c r="G2491" s="1" t="s">
        <v>11069</v>
      </c>
      <c r="H2491" s="1" t="s">
        <v>10910</v>
      </c>
      <c r="I2491" s="1" t="s">
        <v>11070</v>
      </c>
      <c r="J2491" s="1" t="s">
        <v>11115</v>
      </c>
      <c r="K2491" s="1" t="s">
        <v>32</v>
      </c>
      <c r="L2491" s="1" t="s">
        <v>84</v>
      </c>
      <c r="M2491" s="1" t="s">
        <v>84</v>
      </c>
      <c r="N2491" s="1" t="s">
        <v>46</v>
      </c>
      <c r="O2491" s="1" t="s">
        <v>56</v>
      </c>
      <c r="P2491" s="1" t="s">
        <v>155</v>
      </c>
      <c r="Q2491" s="1" t="s">
        <v>11116</v>
      </c>
      <c r="R2491" s="1" t="s">
        <v>11117</v>
      </c>
      <c r="S2491" s="1" t="str">
        <f t="shared" si="77"/>
        <v>FLOREZ SANTOS DE TUERO, NILDA CARINA BEATRIZ</v>
      </c>
      <c r="T2491" s="1" t="s">
        <v>44</v>
      </c>
      <c r="U2491" s="1" t="s">
        <v>51</v>
      </c>
      <c r="V2491" s="1" t="s">
        <v>52</v>
      </c>
      <c r="W2491" s="1" t="s">
        <v>11118</v>
      </c>
      <c r="X2491" s="3">
        <v>21861</v>
      </c>
      <c r="Y2491" s="1" t="s">
        <v>11119</v>
      </c>
      <c r="AB2491" s="1" t="s">
        <v>41</v>
      </c>
      <c r="AC2491" s="1" t="s">
        <v>87</v>
      </c>
      <c r="AD2491" s="1" t="s">
        <v>43</v>
      </c>
    </row>
    <row r="2492" spans="1:30" x14ac:dyDescent="0.2">
      <c r="A2492" s="1" t="str">
        <f t="shared" si="76"/>
        <v>1187118521E2</v>
      </c>
      <c r="B2492" s="1" t="s">
        <v>28</v>
      </c>
      <c r="C2492" s="1" t="s">
        <v>29</v>
      </c>
      <c r="D2492" s="1" t="s">
        <v>30</v>
      </c>
      <c r="E2492" s="1" t="s">
        <v>31</v>
      </c>
      <c r="F2492" s="1" t="s">
        <v>11120</v>
      </c>
      <c r="G2492" s="1" t="s">
        <v>11121</v>
      </c>
      <c r="H2492" s="1" t="s">
        <v>10910</v>
      </c>
      <c r="I2492" s="1" t="s">
        <v>11122</v>
      </c>
      <c r="J2492" s="1" t="s">
        <v>11123</v>
      </c>
      <c r="K2492" s="1" t="s">
        <v>32</v>
      </c>
      <c r="L2492" s="1" t="s">
        <v>33</v>
      </c>
      <c r="M2492" s="1" t="s">
        <v>776</v>
      </c>
      <c r="N2492" s="1" t="s">
        <v>35</v>
      </c>
      <c r="O2492" s="1" t="s">
        <v>11124</v>
      </c>
      <c r="P2492" s="1" t="s">
        <v>553</v>
      </c>
      <c r="Q2492" s="1" t="s">
        <v>135</v>
      </c>
      <c r="R2492" s="1" t="s">
        <v>1036</v>
      </c>
      <c r="S2492" s="1" t="str">
        <f t="shared" si="77"/>
        <v>CUSI ALFARO, MARCOS</v>
      </c>
      <c r="T2492" s="1" t="s">
        <v>38</v>
      </c>
      <c r="U2492" s="1" t="s">
        <v>39</v>
      </c>
      <c r="V2492" s="1" t="s">
        <v>112</v>
      </c>
      <c r="W2492" s="1" t="s">
        <v>11125</v>
      </c>
      <c r="X2492" s="3">
        <v>23857</v>
      </c>
      <c r="Y2492" s="1" t="s">
        <v>11126</v>
      </c>
      <c r="Z2492" s="3">
        <v>42064</v>
      </c>
      <c r="AA2492" s="3">
        <v>43524</v>
      </c>
      <c r="AB2492" s="1" t="s">
        <v>41</v>
      </c>
      <c r="AC2492" s="1" t="s">
        <v>42</v>
      </c>
      <c r="AD2492" s="1" t="s">
        <v>43</v>
      </c>
    </row>
    <row r="2493" spans="1:30" x14ac:dyDescent="0.2">
      <c r="A2493" s="1" t="str">
        <f t="shared" si="76"/>
        <v>1187118511E3</v>
      </c>
      <c r="B2493" s="1" t="s">
        <v>28</v>
      </c>
      <c r="C2493" s="1" t="s">
        <v>29</v>
      </c>
      <c r="D2493" s="1" t="s">
        <v>30</v>
      </c>
      <c r="E2493" s="1" t="s">
        <v>31</v>
      </c>
      <c r="F2493" s="1" t="s">
        <v>11120</v>
      </c>
      <c r="G2493" s="1" t="s">
        <v>11121</v>
      </c>
      <c r="H2493" s="1" t="s">
        <v>10910</v>
      </c>
      <c r="I2493" s="1" t="s">
        <v>11122</v>
      </c>
      <c r="J2493" s="1" t="s">
        <v>11127</v>
      </c>
      <c r="K2493" s="1" t="s">
        <v>32</v>
      </c>
      <c r="L2493" s="1" t="s">
        <v>32</v>
      </c>
      <c r="M2493" s="1" t="s">
        <v>45</v>
      </c>
      <c r="N2493" s="1" t="s">
        <v>46</v>
      </c>
      <c r="O2493" s="1" t="s">
        <v>56</v>
      </c>
      <c r="P2493" s="1" t="s">
        <v>7519</v>
      </c>
      <c r="Q2493" s="1" t="s">
        <v>545</v>
      </c>
      <c r="R2493" s="1" t="s">
        <v>11128</v>
      </c>
      <c r="S2493" s="1" t="str">
        <f t="shared" si="77"/>
        <v>CALLE ZUÑIGA, SERAFIN ENRIQUE</v>
      </c>
      <c r="T2493" s="1" t="s">
        <v>50</v>
      </c>
      <c r="U2493" s="1" t="s">
        <v>10920</v>
      </c>
      <c r="V2493" s="1" t="s">
        <v>52</v>
      </c>
      <c r="W2493" s="1" t="s">
        <v>11129</v>
      </c>
      <c r="X2493" s="3">
        <v>19279</v>
      </c>
      <c r="Y2493" s="1" t="s">
        <v>11130</v>
      </c>
      <c r="AB2493" s="1" t="s">
        <v>41</v>
      </c>
      <c r="AC2493" s="1" t="s">
        <v>42</v>
      </c>
      <c r="AD2493" s="1" t="s">
        <v>43</v>
      </c>
    </row>
    <row r="2494" spans="1:30" x14ac:dyDescent="0.2">
      <c r="A2494" s="1" t="str">
        <f t="shared" si="76"/>
        <v>1187118511E6</v>
      </c>
      <c r="B2494" s="1" t="s">
        <v>28</v>
      </c>
      <c r="C2494" s="1" t="s">
        <v>29</v>
      </c>
      <c r="D2494" s="1" t="s">
        <v>30</v>
      </c>
      <c r="E2494" s="1" t="s">
        <v>31</v>
      </c>
      <c r="F2494" s="1" t="s">
        <v>11120</v>
      </c>
      <c r="G2494" s="1" t="s">
        <v>11121</v>
      </c>
      <c r="H2494" s="1" t="s">
        <v>10910</v>
      </c>
      <c r="I2494" s="1" t="s">
        <v>11122</v>
      </c>
      <c r="J2494" s="1" t="s">
        <v>11131</v>
      </c>
      <c r="K2494" s="1" t="s">
        <v>32</v>
      </c>
      <c r="L2494" s="1" t="s">
        <v>32</v>
      </c>
      <c r="M2494" s="1" t="s">
        <v>45</v>
      </c>
      <c r="N2494" s="1" t="s">
        <v>46</v>
      </c>
      <c r="O2494" s="1" t="s">
        <v>56</v>
      </c>
      <c r="P2494" s="1" t="s">
        <v>134</v>
      </c>
      <c r="Q2494" s="1" t="s">
        <v>196</v>
      </c>
      <c r="R2494" s="1" t="s">
        <v>1039</v>
      </c>
      <c r="S2494" s="1" t="str">
        <f t="shared" si="77"/>
        <v>FLORES ORDOÑEZ, ANTONIA</v>
      </c>
      <c r="T2494" s="1" t="s">
        <v>63</v>
      </c>
      <c r="U2494" s="1" t="s">
        <v>10920</v>
      </c>
      <c r="V2494" s="1" t="s">
        <v>52</v>
      </c>
      <c r="W2494" s="1" t="s">
        <v>11132</v>
      </c>
      <c r="X2494" s="3">
        <v>23135</v>
      </c>
      <c r="Y2494" s="1" t="s">
        <v>11133</v>
      </c>
      <c r="AB2494" s="1" t="s">
        <v>41</v>
      </c>
      <c r="AC2494" s="1" t="s">
        <v>42</v>
      </c>
      <c r="AD2494" s="1" t="s">
        <v>43</v>
      </c>
    </row>
    <row r="2495" spans="1:30" x14ac:dyDescent="0.2">
      <c r="A2495" s="1" t="str">
        <f t="shared" si="76"/>
        <v>1187118511E8</v>
      </c>
      <c r="B2495" s="1" t="s">
        <v>28</v>
      </c>
      <c r="C2495" s="1" t="s">
        <v>29</v>
      </c>
      <c r="D2495" s="1" t="s">
        <v>30</v>
      </c>
      <c r="E2495" s="1" t="s">
        <v>31</v>
      </c>
      <c r="F2495" s="1" t="s">
        <v>11120</v>
      </c>
      <c r="G2495" s="1" t="s">
        <v>11121</v>
      </c>
      <c r="H2495" s="1" t="s">
        <v>10910</v>
      </c>
      <c r="I2495" s="1" t="s">
        <v>11122</v>
      </c>
      <c r="J2495" s="1" t="s">
        <v>11134</v>
      </c>
      <c r="K2495" s="1" t="s">
        <v>32</v>
      </c>
      <c r="L2495" s="1" t="s">
        <v>32</v>
      </c>
      <c r="M2495" s="1" t="s">
        <v>45</v>
      </c>
      <c r="N2495" s="1" t="s">
        <v>46</v>
      </c>
      <c r="O2495" s="1" t="s">
        <v>56</v>
      </c>
      <c r="P2495" s="1" t="s">
        <v>88</v>
      </c>
      <c r="Q2495" s="1" t="s">
        <v>11135</v>
      </c>
      <c r="R2495" s="1" t="s">
        <v>11136</v>
      </c>
      <c r="S2495" s="1" t="str">
        <f t="shared" si="77"/>
        <v>LARICO CHALLCHA, ANTONIO SANTIAGO</v>
      </c>
      <c r="T2495" s="1" t="s">
        <v>63</v>
      </c>
      <c r="U2495" s="1" t="s">
        <v>10920</v>
      </c>
      <c r="V2495" s="1" t="s">
        <v>52</v>
      </c>
      <c r="W2495" s="1" t="s">
        <v>11137</v>
      </c>
      <c r="X2495" s="3">
        <v>20986</v>
      </c>
      <c r="Y2495" s="1" t="s">
        <v>11138</v>
      </c>
      <c r="AB2495" s="1" t="s">
        <v>41</v>
      </c>
      <c r="AC2495" s="1" t="s">
        <v>42</v>
      </c>
      <c r="AD2495" s="1" t="s">
        <v>43</v>
      </c>
    </row>
    <row r="2496" spans="1:30" x14ac:dyDescent="0.2">
      <c r="A2496" s="1" t="str">
        <f t="shared" si="76"/>
        <v>1187118511E9</v>
      </c>
      <c r="B2496" s="1" t="s">
        <v>28</v>
      </c>
      <c r="C2496" s="1" t="s">
        <v>29</v>
      </c>
      <c r="D2496" s="1" t="s">
        <v>30</v>
      </c>
      <c r="E2496" s="1" t="s">
        <v>31</v>
      </c>
      <c r="F2496" s="1" t="s">
        <v>11120</v>
      </c>
      <c r="G2496" s="1" t="s">
        <v>11121</v>
      </c>
      <c r="H2496" s="1" t="s">
        <v>10910</v>
      </c>
      <c r="I2496" s="1" t="s">
        <v>11122</v>
      </c>
      <c r="J2496" s="1" t="s">
        <v>11139</v>
      </c>
      <c r="K2496" s="1" t="s">
        <v>32</v>
      </c>
      <c r="L2496" s="1" t="s">
        <v>32</v>
      </c>
      <c r="M2496" s="1" t="s">
        <v>45</v>
      </c>
      <c r="N2496" s="1" t="s">
        <v>46</v>
      </c>
      <c r="O2496" s="1" t="s">
        <v>56</v>
      </c>
      <c r="P2496" s="1" t="s">
        <v>114</v>
      </c>
      <c r="Q2496" s="1" t="s">
        <v>114</v>
      </c>
      <c r="R2496" s="1" t="s">
        <v>769</v>
      </c>
      <c r="S2496" s="1" t="str">
        <f t="shared" si="77"/>
        <v>MAMANI MAMANI, JUAN</v>
      </c>
      <c r="T2496" s="1" t="s">
        <v>63</v>
      </c>
      <c r="U2496" s="1" t="s">
        <v>10920</v>
      </c>
      <c r="V2496" s="1" t="s">
        <v>52</v>
      </c>
      <c r="W2496" s="1" t="s">
        <v>11140</v>
      </c>
      <c r="X2496" s="3">
        <v>20266</v>
      </c>
      <c r="Y2496" s="1" t="s">
        <v>11141</v>
      </c>
      <c r="AB2496" s="1" t="s">
        <v>41</v>
      </c>
      <c r="AC2496" s="1" t="s">
        <v>42</v>
      </c>
      <c r="AD2496" s="1" t="s">
        <v>43</v>
      </c>
    </row>
    <row r="2497" spans="1:30" x14ac:dyDescent="0.2">
      <c r="A2497" s="1" t="str">
        <f t="shared" si="76"/>
        <v>1187118521E1</v>
      </c>
      <c r="B2497" s="1" t="s">
        <v>28</v>
      </c>
      <c r="C2497" s="1" t="s">
        <v>29</v>
      </c>
      <c r="D2497" s="1" t="s">
        <v>30</v>
      </c>
      <c r="E2497" s="1" t="s">
        <v>31</v>
      </c>
      <c r="F2497" s="1" t="s">
        <v>11120</v>
      </c>
      <c r="G2497" s="1" t="s">
        <v>11121</v>
      </c>
      <c r="H2497" s="1" t="s">
        <v>10910</v>
      </c>
      <c r="I2497" s="1" t="s">
        <v>11122</v>
      </c>
      <c r="J2497" s="1" t="s">
        <v>11142</v>
      </c>
      <c r="K2497" s="1" t="s">
        <v>32</v>
      </c>
      <c r="L2497" s="1" t="s">
        <v>32</v>
      </c>
      <c r="M2497" s="1" t="s">
        <v>45</v>
      </c>
      <c r="N2497" s="1" t="s">
        <v>66</v>
      </c>
      <c r="O2497" s="1" t="s">
        <v>11143</v>
      </c>
      <c r="P2497" s="1" t="s">
        <v>82</v>
      </c>
      <c r="Q2497" s="1" t="s">
        <v>522</v>
      </c>
      <c r="R2497" s="1" t="s">
        <v>523</v>
      </c>
      <c r="S2497" s="1" t="str">
        <f t="shared" si="77"/>
        <v>QUISPE LUPACA, EDWER</v>
      </c>
      <c r="T2497" s="1" t="s">
        <v>69</v>
      </c>
      <c r="U2497" s="1" t="s">
        <v>10920</v>
      </c>
      <c r="V2497" s="1" t="s">
        <v>52</v>
      </c>
      <c r="W2497" s="1" t="s">
        <v>524</v>
      </c>
      <c r="X2497" s="3">
        <v>29211</v>
      </c>
      <c r="Y2497" s="1" t="s">
        <v>525</v>
      </c>
      <c r="Z2497" s="3">
        <v>42795</v>
      </c>
      <c r="AA2497" s="3">
        <v>43100</v>
      </c>
      <c r="AB2497" s="1" t="s">
        <v>41</v>
      </c>
      <c r="AC2497" s="1" t="s">
        <v>71</v>
      </c>
      <c r="AD2497" s="1" t="s">
        <v>43</v>
      </c>
    </row>
    <row r="2498" spans="1:30" x14ac:dyDescent="0.2">
      <c r="A2498" s="1" t="str">
        <f t="shared" si="76"/>
        <v>1187118521E3</v>
      </c>
      <c r="B2498" s="1" t="s">
        <v>28</v>
      </c>
      <c r="C2498" s="1" t="s">
        <v>29</v>
      </c>
      <c r="D2498" s="1" t="s">
        <v>30</v>
      </c>
      <c r="E2498" s="1" t="s">
        <v>31</v>
      </c>
      <c r="F2498" s="1" t="s">
        <v>11120</v>
      </c>
      <c r="G2498" s="1" t="s">
        <v>11121</v>
      </c>
      <c r="H2498" s="1" t="s">
        <v>10910</v>
      </c>
      <c r="I2498" s="1" t="s">
        <v>11122</v>
      </c>
      <c r="J2498" s="1" t="s">
        <v>11144</v>
      </c>
      <c r="K2498" s="1" t="s">
        <v>32</v>
      </c>
      <c r="L2498" s="1" t="s">
        <v>32</v>
      </c>
      <c r="M2498" s="1" t="s">
        <v>45</v>
      </c>
      <c r="N2498" s="1" t="s">
        <v>46</v>
      </c>
      <c r="O2498" s="1" t="s">
        <v>56</v>
      </c>
      <c r="P2498" s="1" t="s">
        <v>11145</v>
      </c>
      <c r="Q2498" s="1" t="s">
        <v>11146</v>
      </c>
      <c r="R2498" s="1" t="s">
        <v>11147</v>
      </c>
      <c r="S2498" s="1" t="str">
        <f t="shared" si="77"/>
        <v>GONGORA FOLLANO, MATILDE ELIZABETH</v>
      </c>
      <c r="T2498" s="1" t="s">
        <v>55</v>
      </c>
      <c r="U2498" s="1" t="s">
        <v>10920</v>
      </c>
      <c r="V2498" s="1" t="s">
        <v>52</v>
      </c>
      <c r="W2498" s="1" t="s">
        <v>11148</v>
      </c>
      <c r="X2498" s="3">
        <v>20542</v>
      </c>
      <c r="Y2498" s="1" t="s">
        <v>11149</v>
      </c>
      <c r="AB2498" s="1" t="s">
        <v>41</v>
      </c>
      <c r="AC2498" s="1" t="s">
        <v>42</v>
      </c>
      <c r="AD2498" s="1" t="s">
        <v>43</v>
      </c>
    </row>
    <row r="2499" spans="1:30" x14ac:dyDescent="0.2">
      <c r="A2499" s="1" t="str">
        <f t="shared" si="76"/>
        <v>CD1E12501017</v>
      </c>
      <c r="B2499" s="1" t="s">
        <v>28</v>
      </c>
      <c r="C2499" s="1" t="s">
        <v>29</v>
      </c>
      <c r="D2499" s="1" t="s">
        <v>30</v>
      </c>
      <c r="E2499" s="1" t="s">
        <v>31</v>
      </c>
      <c r="F2499" s="1" t="s">
        <v>11120</v>
      </c>
      <c r="G2499" s="1" t="s">
        <v>11121</v>
      </c>
      <c r="H2499" s="1" t="s">
        <v>10910</v>
      </c>
      <c r="I2499" s="1" t="s">
        <v>11122</v>
      </c>
      <c r="J2499" s="1" t="s">
        <v>11150</v>
      </c>
      <c r="K2499" s="1" t="s">
        <v>32</v>
      </c>
      <c r="L2499" s="1" t="s">
        <v>32</v>
      </c>
      <c r="M2499" s="1" t="s">
        <v>45</v>
      </c>
      <c r="N2499" s="1" t="s">
        <v>66</v>
      </c>
      <c r="O2499" s="1" t="s">
        <v>2995</v>
      </c>
      <c r="P2499" s="1" t="s">
        <v>197</v>
      </c>
      <c r="Q2499" s="1" t="s">
        <v>82</v>
      </c>
      <c r="R2499" s="1" t="s">
        <v>7501</v>
      </c>
      <c r="S2499" s="1" t="str">
        <f t="shared" si="77"/>
        <v>ESCARCENA QUISPE, LUZDELIA ELIZABETH</v>
      </c>
      <c r="T2499" s="1" t="s">
        <v>69</v>
      </c>
      <c r="U2499" s="1" t="s">
        <v>860</v>
      </c>
      <c r="V2499" s="1" t="s">
        <v>52</v>
      </c>
      <c r="W2499" s="1" t="s">
        <v>7502</v>
      </c>
      <c r="X2499" s="3">
        <v>27523</v>
      </c>
      <c r="Y2499" s="1" t="s">
        <v>7503</v>
      </c>
      <c r="Z2499" s="3">
        <v>42795</v>
      </c>
      <c r="AA2499" s="3">
        <v>43100</v>
      </c>
      <c r="AB2499" s="1" t="s">
        <v>3000</v>
      </c>
      <c r="AC2499" s="1" t="s">
        <v>71</v>
      </c>
      <c r="AD2499" s="1" t="s">
        <v>43</v>
      </c>
    </row>
    <row r="2500" spans="1:30" x14ac:dyDescent="0.2">
      <c r="A2500" s="1" t="str">
        <f t="shared" ref="A2500:A2550" si="78">J2500</f>
        <v>1187118511E5</v>
      </c>
      <c r="B2500" s="1" t="s">
        <v>28</v>
      </c>
      <c r="C2500" s="1" t="s">
        <v>29</v>
      </c>
      <c r="D2500" s="1" t="s">
        <v>30</v>
      </c>
      <c r="E2500" s="1" t="s">
        <v>31</v>
      </c>
      <c r="F2500" s="1" t="s">
        <v>11120</v>
      </c>
      <c r="G2500" s="1" t="s">
        <v>11121</v>
      </c>
      <c r="H2500" s="1" t="s">
        <v>10910</v>
      </c>
      <c r="I2500" s="1" t="s">
        <v>11122</v>
      </c>
      <c r="J2500" s="1" t="s">
        <v>11151</v>
      </c>
      <c r="K2500" s="1" t="s">
        <v>97</v>
      </c>
      <c r="L2500" s="1" t="s">
        <v>788</v>
      </c>
      <c r="M2500" s="1" t="s">
        <v>840</v>
      </c>
      <c r="N2500" s="1" t="s">
        <v>46</v>
      </c>
      <c r="O2500" s="1" t="s">
        <v>11152</v>
      </c>
      <c r="P2500" s="1" t="s">
        <v>469</v>
      </c>
      <c r="Q2500" s="1" t="s">
        <v>139</v>
      </c>
      <c r="R2500" s="1" t="s">
        <v>357</v>
      </c>
      <c r="S2500" s="1" t="str">
        <f t="shared" ref="S2500:S2550" si="79">CONCATENATE(P2500," ",Q2500,", ",R2500)</f>
        <v>MELO MACHACA, GUMERCINDA</v>
      </c>
      <c r="T2500" s="1" t="s">
        <v>790</v>
      </c>
      <c r="U2500" s="1" t="s">
        <v>39</v>
      </c>
      <c r="V2500" s="1" t="s">
        <v>52</v>
      </c>
      <c r="W2500" s="1" t="s">
        <v>11153</v>
      </c>
      <c r="X2500" s="3">
        <v>22294</v>
      </c>
      <c r="Y2500" s="1" t="s">
        <v>11154</v>
      </c>
      <c r="AB2500" s="1" t="s">
        <v>41</v>
      </c>
      <c r="AC2500" s="1" t="s">
        <v>102</v>
      </c>
      <c r="AD2500" s="1" t="s">
        <v>43</v>
      </c>
    </row>
    <row r="2501" spans="1:30" x14ac:dyDescent="0.2">
      <c r="A2501" s="1" t="str">
        <f t="shared" si="78"/>
        <v>1135218511E6</v>
      </c>
      <c r="B2501" s="1" t="s">
        <v>28</v>
      </c>
      <c r="C2501" s="1" t="s">
        <v>29</v>
      </c>
      <c r="D2501" s="1" t="s">
        <v>30</v>
      </c>
      <c r="E2501" s="1" t="s">
        <v>426</v>
      </c>
      <c r="F2501" s="1" t="s">
        <v>11155</v>
      </c>
      <c r="G2501" s="1" t="s">
        <v>11156</v>
      </c>
      <c r="H2501" s="1" t="s">
        <v>10910</v>
      </c>
      <c r="I2501" s="1" t="s">
        <v>11157</v>
      </c>
      <c r="J2501" s="1" t="s">
        <v>11158</v>
      </c>
      <c r="K2501" s="1" t="s">
        <v>32</v>
      </c>
      <c r="L2501" s="1" t="s">
        <v>33</v>
      </c>
      <c r="M2501" s="1" t="s">
        <v>34</v>
      </c>
      <c r="N2501" s="1" t="s">
        <v>35</v>
      </c>
      <c r="O2501" s="1" t="s">
        <v>11159</v>
      </c>
      <c r="P2501" s="1" t="s">
        <v>735</v>
      </c>
      <c r="Q2501" s="1" t="s">
        <v>1131</v>
      </c>
      <c r="R2501" s="1" t="s">
        <v>769</v>
      </c>
      <c r="S2501" s="1" t="str">
        <f t="shared" si="79"/>
        <v>OVIEDO PACHAURI, JUAN</v>
      </c>
      <c r="T2501" s="1" t="s">
        <v>63</v>
      </c>
      <c r="U2501" s="1" t="s">
        <v>39</v>
      </c>
      <c r="V2501" s="1" t="s">
        <v>112</v>
      </c>
      <c r="W2501" s="1" t="s">
        <v>11160</v>
      </c>
      <c r="X2501" s="3">
        <v>24635</v>
      </c>
      <c r="Y2501" s="1" t="s">
        <v>11161</v>
      </c>
      <c r="Z2501" s="3">
        <v>42064</v>
      </c>
      <c r="AA2501" s="3">
        <v>43524</v>
      </c>
      <c r="AB2501" s="1" t="s">
        <v>41</v>
      </c>
      <c r="AC2501" s="1" t="s">
        <v>42</v>
      </c>
      <c r="AD2501" s="1" t="s">
        <v>43</v>
      </c>
    </row>
    <row r="2502" spans="1:30" x14ac:dyDescent="0.2">
      <c r="A2502" s="1" t="str">
        <f t="shared" si="78"/>
        <v>1135218511E2</v>
      </c>
      <c r="B2502" s="1" t="s">
        <v>28</v>
      </c>
      <c r="C2502" s="1" t="s">
        <v>29</v>
      </c>
      <c r="D2502" s="1" t="s">
        <v>30</v>
      </c>
      <c r="E2502" s="1" t="s">
        <v>426</v>
      </c>
      <c r="F2502" s="1" t="s">
        <v>11155</v>
      </c>
      <c r="G2502" s="1" t="s">
        <v>11156</v>
      </c>
      <c r="H2502" s="1" t="s">
        <v>10910</v>
      </c>
      <c r="I2502" s="1" t="s">
        <v>11157</v>
      </c>
      <c r="J2502" s="1" t="s">
        <v>11162</v>
      </c>
      <c r="K2502" s="1" t="s">
        <v>32</v>
      </c>
      <c r="L2502" s="1" t="s">
        <v>32</v>
      </c>
      <c r="M2502" s="1" t="s">
        <v>45</v>
      </c>
      <c r="N2502" s="1" t="s">
        <v>66</v>
      </c>
      <c r="O2502" s="1" t="s">
        <v>11163</v>
      </c>
      <c r="P2502" s="1" t="s">
        <v>141</v>
      </c>
      <c r="Q2502" s="1" t="s">
        <v>352</v>
      </c>
      <c r="R2502" s="1" t="s">
        <v>4456</v>
      </c>
      <c r="S2502" s="1" t="str">
        <f t="shared" si="79"/>
        <v>CRUZ MENDOZA, SONIA MARIA</v>
      </c>
      <c r="T2502" s="1" t="s">
        <v>69</v>
      </c>
      <c r="U2502" s="1" t="s">
        <v>10920</v>
      </c>
      <c r="V2502" s="1" t="s">
        <v>52</v>
      </c>
      <c r="W2502" s="1" t="s">
        <v>4457</v>
      </c>
      <c r="X2502" s="3">
        <v>28144</v>
      </c>
      <c r="Y2502" s="1" t="s">
        <v>4458</v>
      </c>
      <c r="Z2502" s="3">
        <v>42801</v>
      </c>
      <c r="AA2502" s="3">
        <v>43100</v>
      </c>
      <c r="AB2502" s="1" t="s">
        <v>41</v>
      </c>
      <c r="AC2502" s="1" t="s">
        <v>71</v>
      </c>
      <c r="AD2502" s="1" t="s">
        <v>43</v>
      </c>
    </row>
    <row r="2503" spans="1:30" x14ac:dyDescent="0.2">
      <c r="A2503" s="1" t="str">
        <f t="shared" si="78"/>
        <v>1135218511E3</v>
      </c>
      <c r="B2503" s="1" t="s">
        <v>28</v>
      </c>
      <c r="C2503" s="1" t="s">
        <v>29</v>
      </c>
      <c r="D2503" s="1" t="s">
        <v>30</v>
      </c>
      <c r="E2503" s="1" t="s">
        <v>426</v>
      </c>
      <c r="F2503" s="1" t="s">
        <v>11155</v>
      </c>
      <c r="G2503" s="1" t="s">
        <v>11156</v>
      </c>
      <c r="H2503" s="1" t="s">
        <v>10910</v>
      </c>
      <c r="I2503" s="1" t="s">
        <v>11157</v>
      </c>
      <c r="J2503" s="1" t="s">
        <v>11164</v>
      </c>
      <c r="K2503" s="1" t="s">
        <v>32</v>
      </c>
      <c r="L2503" s="1" t="s">
        <v>32</v>
      </c>
      <c r="M2503" s="1" t="s">
        <v>45</v>
      </c>
      <c r="N2503" s="1" t="s">
        <v>46</v>
      </c>
      <c r="O2503" s="1" t="s">
        <v>56</v>
      </c>
      <c r="P2503" s="1" t="s">
        <v>466</v>
      </c>
      <c r="Q2503" s="1" t="s">
        <v>81</v>
      </c>
      <c r="R2503" s="1" t="s">
        <v>11165</v>
      </c>
      <c r="S2503" s="1" t="str">
        <f t="shared" si="79"/>
        <v>CUTIMBO HUANCA, SILVIA JULIA</v>
      </c>
      <c r="T2503" s="1" t="s">
        <v>50</v>
      </c>
      <c r="U2503" s="1" t="s">
        <v>10920</v>
      </c>
      <c r="V2503" s="1" t="s">
        <v>52</v>
      </c>
      <c r="W2503" s="1" t="s">
        <v>11166</v>
      </c>
      <c r="X2503" s="3">
        <v>24473</v>
      </c>
      <c r="Y2503" s="1" t="s">
        <v>11167</v>
      </c>
      <c r="AB2503" s="1" t="s">
        <v>41</v>
      </c>
      <c r="AC2503" s="1" t="s">
        <v>42</v>
      </c>
      <c r="AD2503" s="1" t="s">
        <v>43</v>
      </c>
    </row>
    <row r="2504" spans="1:30" x14ac:dyDescent="0.2">
      <c r="A2504" s="1" t="str">
        <f t="shared" si="78"/>
        <v>1135218511E4</v>
      </c>
      <c r="B2504" s="1" t="s">
        <v>28</v>
      </c>
      <c r="C2504" s="1" t="s">
        <v>29</v>
      </c>
      <c r="D2504" s="1" t="s">
        <v>30</v>
      </c>
      <c r="E2504" s="1" t="s">
        <v>426</v>
      </c>
      <c r="F2504" s="1" t="s">
        <v>11155</v>
      </c>
      <c r="G2504" s="1" t="s">
        <v>11156</v>
      </c>
      <c r="H2504" s="1" t="s">
        <v>10910</v>
      </c>
      <c r="I2504" s="1" t="s">
        <v>11157</v>
      </c>
      <c r="J2504" s="1" t="s">
        <v>11168</v>
      </c>
      <c r="K2504" s="1" t="s">
        <v>32</v>
      </c>
      <c r="L2504" s="1" t="s">
        <v>32</v>
      </c>
      <c r="M2504" s="1" t="s">
        <v>45</v>
      </c>
      <c r="N2504" s="1" t="s">
        <v>46</v>
      </c>
      <c r="O2504" s="1" t="s">
        <v>56</v>
      </c>
      <c r="P2504" s="1" t="s">
        <v>159</v>
      </c>
      <c r="Q2504" s="1" t="s">
        <v>58</v>
      </c>
      <c r="R2504" s="1" t="s">
        <v>689</v>
      </c>
      <c r="S2504" s="1" t="str">
        <f t="shared" si="79"/>
        <v>LAURA ARPASI, ADOLFO</v>
      </c>
      <c r="T2504" s="1" t="s">
        <v>38</v>
      </c>
      <c r="U2504" s="1" t="s">
        <v>10920</v>
      </c>
      <c r="V2504" s="1" t="s">
        <v>52</v>
      </c>
      <c r="W2504" s="1" t="s">
        <v>11169</v>
      </c>
      <c r="X2504" s="3">
        <v>22549</v>
      </c>
      <c r="Y2504" s="1" t="s">
        <v>11170</v>
      </c>
      <c r="AB2504" s="1" t="s">
        <v>41</v>
      </c>
      <c r="AC2504" s="1" t="s">
        <v>42</v>
      </c>
      <c r="AD2504" s="1" t="s">
        <v>43</v>
      </c>
    </row>
    <row r="2505" spans="1:30" x14ac:dyDescent="0.2">
      <c r="A2505" s="1" t="str">
        <f t="shared" si="78"/>
        <v>1135218511E5</v>
      </c>
      <c r="B2505" s="1" t="s">
        <v>28</v>
      </c>
      <c r="C2505" s="1" t="s">
        <v>29</v>
      </c>
      <c r="D2505" s="1" t="s">
        <v>30</v>
      </c>
      <c r="E2505" s="1" t="s">
        <v>426</v>
      </c>
      <c r="F2505" s="1" t="s">
        <v>11155</v>
      </c>
      <c r="G2505" s="1" t="s">
        <v>11156</v>
      </c>
      <c r="H2505" s="1" t="s">
        <v>10910</v>
      </c>
      <c r="I2505" s="1" t="s">
        <v>11157</v>
      </c>
      <c r="J2505" s="1" t="s">
        <v>11171</v>
      </c>
      <c r="K2505" s="1" t="s">
        <v>32</v>
      </c>
      <c r="L2505" s="1" t="s">
        <v>32</v>
      </c>
      <c r="M2505" s="1" t="s">
        <v>45</v>
      </c>
      <c r="N2505" s="1" t="s">
        <v>46</v>
      </c>
      <c r="O2505" s="1" t="s">
        <v>56</v>
      </c>
      <c r="P2505" s="1" t="s">
        <v>232</v>
      </c>
      <c r="Q2505" s="1" t="s">
        <v>1015</v>
      </c>
      <c r="R2505" s="1" t="s">
        <v>750</v>
      </c>
      <c r="S2505" s="1" t="str">
        <f t="shared" si="79"/>
        <v>PARI HUACASI, EPIFANIO</v>
      </c>
      <c r="T2505" s="1" t="s">
        <v>341</v>
      </c>
      <c r="U2505" s="1" t="s">
        <v>10920</v>
      </c>
      <c r="V2505" s="1" t="s">
        <v>52</v>
      </c>
      <c r="W2505" s="1" t="s">
        <v>11172</v>
      </c>
      <c r="X2505" s="3">
        <v>22743</v>
      </c>
      <c r="Y2505" s="1" t="s">
        <v>11173</v>
      </c>
      <c r="AB2505" s="1" t="s">
        <v>41</v>
      </c>
      <c r="AC2505" s="1" t="s">
        <v>42</v>
      </c>
      <c r="AD2505" s="1" t="s">
        <v>43</v>
      </c>
    </row>
    <row r="2506" spans="1:30" x14ac:dyDescent="0.2">
      <c r="A2506" s="1" t="str">
        <f t="shared" si="78"/>
        <v>1135218511E8</v>
      </c>
      <c r="B2506" s="1" t="s">
        <v>28</v>
      </c>
      <c r="C2506" s="1" t="s">
        <v>29</v>
      </c>
      <c r="D2506" s="1" t="s">
        <v>30</v>
      </c>
      <c r="E2506" s="1" t="s">
        <v>426</v>
      </c>
      <c r="F2506" s="1" t="s">
        <v>11155</v>
      </c>
      <c r="G2506" s="1" t="s">
        <v>11156</v>
      </c>
      <c r="H2506" s="1" t="s">
        <v>10910</v>
      </c>
      <c r="I2506" s="1" t="s">
        <v>11157</v>
      </c>
      <c r="J2506" s="1" t="s">
        <v>11174</v>
      </c>
      <c r="K2506" s="1" t="s">
        <v>97</v>
      </c>
      <c r="L2506" s="1" t="s">
        <v>98</v>
      </c>
      <c r="M2506" s="1" t="s">
        <v>99</v>
      </c>
      <c r="N2506" s="1" t="s">
        <v>46</v>
      </c>
      <c r="O2506" s="1" t="s">
        <v>56</v>
      </c>
      <c r="P2506" s="1" t="s">
        <v>4037</v>
      </c>
      <c r="Q2506" s="1" t="s">
        <v>11175</v>
      </c>
      <c r="R2506" s="1" t="s">
        <v>961</v>
      </c>
      <c r="S2506" s="1" t="str">
        <f t="shared" si="79"/>
        <v>YUNGA SABALAGA, ANGEL</v>
      </c>
      <c r="T2506" s="1" t="s">
        <v>185</v>
      </c>
      <c r="U2506" s="1" t="s">
        <v>39</v>
      </c>
      <c r="V2506" s="1" t="s">
        <v>52</v>
      </c>
      <c r="W2506" s="1" t="s">
        <v>11176</v>
      </c>
      <c r="X2506" s="3">
        <v>23770</v>
      </c>
      <c r="Y2506" s="1" t="s">
        <v>11177</v>
      </c>
      <c r="AB2506" s="1" t="s">
        <v>41</v>
      </c>
      <c r="AC2506" s="1" t="s">
        <v>102</v>
      </c>
      <c r="AD2506" s="1" t="s">
        <v>43</v>
      </c>
    </row>
    <row r="2507" spans="1:30" x14ac:dyDescent="0.2">
      <c r="A2507" s="1" t="str">
        <f t="shared" si="78"/>
        <v>1111218412E2</v>
      </c>
      <c r="B2507" s="1" t="s">
        <v>458</v>
      </c>
      <c r="C2507" s="1" t="s">
        <v>29</v>
      </c>
      <c r="D2507" s="1" t="s">
        <v>30</v>
      </c>
      <c r="E2507" s="1" t="s">
        <v>252</v>
      </c>
      <c r="F2507" s="1" t="s">
        <v>11178</v>
      </c>
      <c r="G2507" s="1" t="s">
        <v>11179</v>
      </c>
      <c r="H2507" s="1" t="s">
        <v>10910</v>
      </c>
      <c r="I2507" s="1" t="s">
        <v>11180</v>
      </c>
      <c r="J2507" s="1" t="s">
        <v>11181</v>
      </c>
      <c r="K2507" s="1" t="s">
        <v>32</v>
      </c>
      <c r="L2507" s="1" t="s">
        <v>32</v>
      </c>
      <c r="M2507" s="1" t="s">
        <v>45</v>
      </c>
      <c r="N2507" s="1" t="s">
        <v>46</v>
      </c>
      <c r="O2507" s="1" t="s">
        <v>11182</v>
      </c>
      <c r="P2507" s="1" t="s">
        <v>927</v>
      </c>
      <c r="Q2507" s="1" t="s">
        <v>927</v>
      </c>
      <c r="R2507" s="1" t="s">
        <v>1104</v>
      </c>
      <c r="S2507" s="1" t="str">
        <f t="shared" si="79"/>
        <v>HUANACUNI HUANACUNI, GREGORIO</v>
      </c>
      <c r="T2507" s="1" t="s">
        <v>50</v>
      </c>
      <c r="U2507" s="1" t="s">
        <v>10920</v>
      </c>
      <c r="V2507" s="1" t="s">
        <v>52</v>
      </c>
      <c r="W2507" s="1" t="s">
        <v>11183</v>
      </c>
      <c r="X2507" s="3">
        <v>23364</v>
      </c>
      <c r="Y2507" s="1" t="s">
        <v>11184</v>
      </c>
      <c r="AB2507" s="1" t="s">
        <v>41</v>
      </c>
      <c r="AC2507" s="1" t="s">
        <v>42</v>
      </c>
      <c r="AD2507" s="1" t="s">
        <v>43</v>
      </c>
    </row>
    <row r="2508" spans="1:30" x14ac:dyDescent="0.2">
      <c r="A2508" s="1" t="str">
        <f t="shared" si="78"/>
        <v>1111218412E3</v>
      </c>
      <c r="B2508" s="1" t="s">
        <v>458</v>
      </c>
      <c r="C2508" s="1" t="s">
        <v>29</v>
      </c>
      <c r="D2508" s="1" t="s">
        <v>30</v>
      </c>
      <c r="E2508" s="1" t="s">
        <v>252</v>
      </c>
      <c r="F2508" s="1" t="s">
        <v>11178</v>
      </c>
      <c r="G2508" s="1" t="s">
        <v>11179</v>
      </c>
      <c r="H2508" s="1" t="s">
        <v>10910</v>
      </c>
      <c r="I2508" s="1" t="s">
        <v>11180</v>
      </c>
      <c r="J2508" s="1" t="s">
        <v>11185</v>
      </c>
      <c r="K2508" s="1" t="s">
        <v>32</v>
      </c>
      <c r="L2508" s="1" t="s">
        <v>32</v>
      </c>
      <c r="M2508" s="1" t="s">
        <v>45</v>
      </c>
      <c r="N2508" s="1" t="s">
        <v>46</v>
      </c>
      <c r="O2508" s="1" t="s">
        <v>11186</v>
      </c>
      <c r="P2508" s="1" t="s">
        <v>144</v>
      </c>
      <c r="Q2508" s="1" t="s">
        <v>177</v>
      </c>
      <c r="R2508" s="1" t="s">
        <v>11187</v>
      </c>
      <c r="S2508" s="1" t="str">
        <f t="shared" si="79"/>
        <v>CARPIO ORTEGA, BUENAVENTURA JUSTO</v>
      </c>
      <c r="T2508" s="1" t="s">
        <v>50</v>
      </c>
      <c r="U2508" s="1" t="s">
        <v>10920</v>
      </c>
      <c r="V2508" s="1" t="s">
        <v>52</v>
      </c>
      <c r="W2508" s="1" t="s">
        <v>11188</v>
      </c>
      <c r="X2508" s="3">
        <v>21745</v>
      </c>
      <c r="Y2508" s="1" t="s">
        <v>11189</v>
      </c>
      <c r="AB2508" s="1" t="s">
        <v>41</v>
      </c>
      <c r="AC2508" s="1" t="s">
        <v>42</v>
      </c>
      <c r="AD2508" s="1" t="s">
        <v>43</v>
      </c>
    </row>
    <row r="2509" spans="1:30" x14ac:dyDescent="0.2">
      <c r="A2509" s="1" t="str">
        <f t="shared" si="78"/>
        <v>1111218412E4</v>
      </c>
      <c r="B2509" s="1" t="s">
        <v>458</v>
      </c>
      <c r="C2509" s="1" t="s">
        <v>29</v>
      </c>
      <c r="D2509" s="1" t="s">
        <v>30</v>
      </c>
      <c r="E2509" s="1" t="s">
        <v>252</v>
      </c>
      <c r="F2509" s="1" t="s">
        <v>11178</v>
      </c>
      <c r="G2509" s="1" t="s">
        <v>11179</v>
      </c>
      <c r="H2509" s="1" t="s">
        <v>10910</v>
      </c>
      <c r="I2509" s="1" t="s">
        <v>11180</v>
      </c>
      <c r="J2509" s="1" t="s">
        <v>11190</v>
      </c>
      <c r="K2509" s="1" t="s">
        <v>32</v>
      </c>
      <c r="L2509" s="1" t="s">
        <v>32</v>
      </c>
      <c r="M2509" s="1" t="s">
        <v>313</v>
      </c>
      <c r="N2509" s="1" t="s">
        <v>46</v>
      </c>
      <c r="O2509" s="1" t="s">
        <v>11186</v>
      </c>
      <c r="P2509" s="1" t="s">
        <v>11191</v>
      </c>
      <c r="Q2509" s="1" t="s">
        <v>2829</v>
      </c>
      <c r="R2509" s="1" t="s">
        <v>11192</v>
      </c>
      <c r="S2509" s="1" t="str">
        <f t="shared" si="79"/>
        <v>HERENCIA LIRA, FELIX EDUARDO</v>
      </c>
      <c r="T2509" s="1" t="s">
        <v>50</v>
      </c>
      <c r="U2509" s="1" t="s">
        <v>10920</v>
      </c>
      <c r="V2509" s="1" t="s">
        <v>52</v>
      </c>
      <c r="W2509" s="1" t="s">
        <v>11193</v>
      </c>
      <c r="X2509" s="3">
        <v>24486</v>
      </c>
      <c r="Y2509" s="1" t="s">
        <v>11194</v>
      </c>
      <c r="Z2509" s="3">
        <v>42736</v>
      </c>
      <c r="AA2509" s="3">
        <v>43100</v>
      </c>
      <c r="AB2509" s="1" t="s">
        <v>41</v>
      </c>
      <c r="AC2509" s="1" t="s">
        <v>42</v>
      </c>
      <c r="AD2509" s="1" t="s">
        <v>43</v>
      </c>
    </row>
    <row r="2510" spans="1:30" x14ac:dyDescent="0.2">
      <c r="A2510" s="1" t="str">
        <f t="shared" si="78"/>
        <v>1111218412E5</v>
      </c>
      <c r="B2510" s="1" t="s">
        <v>458</v>
      </c>
      <c r="C2510" s="1" t="s">
        <v>29</v>
      </c>
      <c r="D2510" s="1" t="s">
        <v>30</v>
      </c>
      <c r="E2510" s="1" t="s">
        <v>252</v>
      </c>
      <c r="F2510" s="1" t="s">
        <v>11178</v>
      </c>
      <c r="G2510" s="1" t="s">
        <v>11179</v>
      </c>
      <c r="H2510" s="1" t="s">
        <v>10910</v>
      </c>
      <c r="I2510" s="1" t="s">
        <v>11180</v>
      </c>
      <c r="J2510" s="1" t="s">
        <v>11195</v>
      </c>
      <c r="K2510" s="1" t="s">
        <v>32</v>
      </c>
      <c r="L2510" s="1" t="s">
        <v>32</v>
      </c>
      <c r="M2510" s="1" t="s">
        <v>45</v>
      </c>
      <c r="N2510" s="1" t="s">
        <v>66</v>
      </c>
      <c r="O2510" s="1" t="s">
        <v>11196</v>
      </c>
      <c r="P2510" s="1" t="s">
        <v>484</v>
      </c>
      <c r="Q2510" s="1" t="s">
        <v>159</v>
      </c>
      <c r="R2510" s="1" t="s">
        <v>866</v>
      </c>
      <c r="S2510" s="1" t="str">
        <f t="shared" si="79"/>
        <v>COTRADO LAURA, ABDON</v>
      </c>
      <c r="T2510" s="1" t="s">
        <v>69</v>
      </c>
      <c r="U2510" s="1" t="s">
        <v>10920</v>
      </c>
      <c r="V2510" s="1" t="s">
        <v>52</v>
      </c>
      <c r="W2510" s="1" t="s">
        <v>11197</v>
      </c>
      <c r="X2510" s="3">
        <v>26839</v>
      </c>
      <c r="Y2510" s="1" t="s">
        <v>11198</v>
      </c>
      <c r="Z2510" s="3">
        <v>43032</v>
      </c>
      <c r="AA2510" s="3">
        <v>43100</v>
      </c>
      <c r="AB2510" s="1" t="s">
        <v>41</v>
      </c>
      <c r="AC2510" s="1" t="s">
        <v>71</v>
      </c>
      <c r="AD2510" s="1" t="s">
        <v>43</v>
      </c>
    </row>
    <row r="2511" spans="1:30" x14ac:dyDescent="0.2">
      <c r="A2511" s="1" t="str">
        <f t="shared" si="78"/>
        <v>1111218412E6</v>
      </c>
      <c r="B2511" s="1" t="s">
        <v>458</v>
      </c>
      <c r="C2511" s="1" t="s">
        <v>29</v>
      </c>
      <c r="D2511" s="1" t="s">
        <v>30</v>
      </c>
      <c r="E2511" s="1" t="s">
        <v>252</v>
      </c>
      <c r="F2511" s="1" t="s">
        <v>11178</v>
      </c>
      <c r="G2511" s="1" t="s">
        <v>11179</v>
      </c>
      <c r="H2511" s="1" t="s">
        <v>10910</v>
      </c>
      <c r="I2511" s="1" t="s">
        <v>11180</v>
      </c>
      <c r="J2511" s="1" t="s">
        <v>11199</v>
      </c>
      <c r="K2511" s="1" t="s">
        <v>32</v>
      </c>
      <c r="L2511" s="1" t="s">
        <v>32</v>
      </c>
      <c r="M2511" s="1" t="s">
        <v>45</v>
      </c>
      <c r="N2511" s="1" t="s">
        <v>46</v>
      </c>
      <c r="O2511" s="1" t="s">
        <v>11186</v>
      </c>
      <c r="P2511" s="1" t="s">
        <v>1993</v>
      </c>
      <c r="Q2511" s="1" t="s">
        <v>11200</v>
      </c>
      <c r="R2511" s="1" t="s">
        <v>11201</v>
      </c>
      <c r="S2511" s="1" t="str">
        <f t="shared" si="79"/>
        <v>CANAHUA SAGA, DEMETRIA</v>
      </c>
      <c r="T2511" s="1" t="s">
        <v>55</v>
      </c>
      <c r="U2511" s="1" t="s">
        <v>10920</v>
      </c>
      <c r="V2511" s="1" t="s">
        <v>52</v>
      </c>
      <c r="W2511" s="1" t="s">
        <v>11202</v>
      </c>
      <c r="X2511" s="3">
        <v>20111</v>
      </c>
      <c r="Y2511" s="1" t="s">
        <v>11203</v>
      </c>
      <c r="AB2511" s="1" t="s">
        <v>41</v>
      </c>
      <c r="AC2511" s="1" t="s">
        <v>42</v>
      </c>
      <c r="AD2511" s="1" t="s">
        <v>43</v>
      </c>
    </row>
    <row r="2512" spans="1:30" x14ac:dyDescent="0.2">
      <c r="A2512" s="1" t="str">
        <f t="shared" si="78"/>
        <v>1135218511E9</v>
      </c>
      <c r="B2512" s="1" t="s">
        <v>28</v>
      </c>
      <c r="C2512" s="1" t="s">
        <v>29</v>
      </c>
      <c r="D2512" s="1" t="s">
        <v>30</v>
      </c>
      <c r="E2512" s="1" t="s">
        <v>587</v>
      </c>
      <c r="F2512" s="1" t="s">
        <v>11204</v>
      </c>
      <c r="G2512" s="1" t="s">
        <v>11205</v>
      </c>
      <c r="H2512" s="1" t="s">
        <v>10910</v>
      </c>
      <c r="I2512" s="1" t="s">
        <v>11206</v>
      </c>
      <c r="J2512" s="1" t="s">
        <v>11207</v>
      </c>
      <c r="K2512" s="1" t="s">
        <v>32</v>
      </c>
      <c r="L2512" s="1" t="s">
        <v>33</v>
      </c>
      <c r="M2512" s="1" t="s">
        <v>776</v>
      </c>
      <c r="N2512" s="1" t="s">
        <v>35</v>
      </c>
      <c r="O2512" s="1" t="s">
        <v>11208</v>
      </c>
      <c r="P2512" s="1" t="s">
        <v>305</v>
      </c>
      <c r="Q2512" s="1" t="s">
        <v>2099</v>
      </c>
      <c r="R2512" s="1" t="s">
        <v>11209</v>
      </c>
      <c r="S2512" s="1" t="str">
        <f t="shared" si="79"/>
        <v>CHAMBILLA JALIRE, JHON EMERSON</v>
      </c>
      <c r="T2512" s="1" t="s">
        <v>63</v>
      </c>
      <c r="U2512" s="1" t="s">
        <v>39</v>
      </c>
      <c r="V2512" s="1" t="s">
        <v>112</v>
      </c>
      <c r="W2512" s="1" t="s">
        <v>11210</v>
      </c>
      <c r="X2512" s="3">
        <v>23687</v>
      </c>
      <c r="Y2512" s="1" t="s">
        <v>11211</v>
      </c>
      <c r="Z2512" s="3">
        <v>42064</v>
      </c>
      <c r="AA2512" s="3">
        <v>43524</v>
      </c>
      <c r="AB2512" s="1" t="s">
        <v>41</v>
      </c>
      <c r="AC2512" s="1" t="s">
        <v>42</v>
      </c>
      <c r="AD2512" s="1" t="s">
        <v>43</v>
      </c>
    </row>
    <row r="2513" spans="1:30" x14ac:dyDescent="0.2">
      <c r="A2513" s="1" t="str">
        <f t="shared" si="78"/>
        <v>1161119511E0</v>
      </c>
      <c r="B2513" s="1" t="s">
        <v>28</v>
      </c>
      <c r="C2513" s="1" t="s">
        <v>29</v>
      </c>
      <c r="D2513" s="1" t="s">
        <v>30</v>
      </c>
      <c r="E2513" s="1" t="s">
        <v>31</v>
      </c>
      <c r="F2513" s="1" t="s">
        <v>11212</v>
      </c>
      <c r="G2513" s="1" t="s">
        <v>11213</v>
      </c>
      <c r="H2513" s="1" t="s">
        <v>11214</v>
      </c>
      <c r="I2513" s="1" t="s">
        <v>11215</v>
      </c>
      <c r="J2513" s="1" t="s">
        <v>11216</v>
      </c>
      <c r="K2513" s="1" t="s">
        <v>32</v>
      </c>
      <c r="L2513" s="1" t="s">
        <v>33</v>
      </c>
      <c r="M2513" s="1" t="s">
        <v>34</v>
      </c>
      <c r="N2513" s="1" t="s">
        <v>35</v>
      </c>
      <c r="O2513" s="1" t="s">
        <v>56</v>
      </c>
      <c r="P2513" s="1" t="s">
        <v>371</v>
      </c>
      <c r="Q2513" s="1" t="s">
        <v>64</v>
      </c>
      <c r="R2513" s="1" t="s">
        <v>11217</v>
      </c>
      <c r="S2513" s="1" t="str">
        <f t="shared" si="79"/>
        <v>GUTIERREZ GALLEGOS, ROBIN LEOPOLDO</v>
      </c>
      <c r="T2513" s="1" t="s">
        <v>341</v>
      </c>
      <c r="U2513" s="1" t="s">
        <v>39</v>
      </c>
      <c r="V2513" s="1" t="s">
        <v>40</v>
      </c>
      <c r="W2513" s="1" t="s">
        <v>11218</v>
      </c>
      <c r="X2513" s="3">
        <v>23443</v>
      </c>
      <c r="Y2513" s="1" t="s">
        <v>11219</v>
      </c>
      <c r="Z2513" s="3">
        <v>41913</v>
      </c>
      <c r="AA2513" s="3">
        <v>43373</v>
      </c>
      <c r="AB2513" s="1" t="s">
        <v>41</v>
      </c>
      <c r="AC2513" s="1" t="s">
        <v>42</v>
      </c>
      <c r="AD2513" s="1" t="s">
        <v>43</v>
      </c>
    </row>
    <row r="2514" spans="1:30" x14ac:dyDescent="0.2">
      <c r="A2514" s="1" t="str">
        <f t="shared" si="78"/>
        <v>1161119521E3</v>
      </c>
      <c r="B2514" s="1" t="s">
        <v>28</v>
      </c>
      <c r="C2514" s="1" t="s">
        <v>29</v>
      </c>
      <c r="D2514" s="1" t="s">
        <v>30</v>
      </c>
      <c r="E2514" s="1" t="s">
        <v>31</v>
      </c>
      <c r="F2514" s="1" t="s">
        <v>11212</v>
      </c>
      <c r="G2514" s="1" t="s">
        <v>11213</v>
      </c>
      <c r="H2514" s="1" t="s">
        <v>11214</v>
      </c>
      <c r="I2514" s="1" t="s">
        <v>11215</v>
      </c>
      <c r="J2514" s="1" t="s">
        <v>11220</v>
      </c>
      <c r="K2514" s="1" t="s">
        <v>32</v>
      </c>
      <c r="L2514" s="1" t="s">
        <v>1326</v>
      </c>
      <c r="M2514" s="1" t="s">
        <v>1876</v>
      </c>
      <c r="N2514" s="1" t="s">
        <v>765</v>
      </c>
      <c r="O2514" s="1" t="s">
        <v>11221</v>
      </c>
      <c r="P2514" s="1" t="s">
        <v>588</v>
      </c>
      <c r="Q2514" s="1" t="s">
        <v>826</v>
      </c>
      <c r="R2514" s="1" t="s">
        <v>11222</v>
      </c>
      <c r="S2514" s="1" t="str">
        <f t="shared" si="79"/>
        <v>BANEGAS CARIAPAZA, MARINA INES</v>
      </c>
      <c r="T2514" s="1" t="s">
        <v>50</v>
      </c>
      <c r="U2514" s="1" t="s">
        <v>39</v>
      </c>
      <c r="V2514" s="1" t="s">
        <v>52</v>
      </c>
      <c r="W2514" s="1" t="s">
        <v>11223</v>
      </c>
      <c r="X2514" s="3">
        <v>23110</v>
      </c>
      <c r="Y2514" s="1" t="s">
        <v>11224</v>
      </c>
      <c r="Z2514" s="3">
        <v>42795</v>
      </c>
      <c r="AA2514" s="3">
        <v>43100</v>
      </c>
      <c r="AB2514" s="1" t="s">
        <v>41</v>
      </c>
      <c r="AC2514" s="1" t="s">
        <v>42</v>
      </c>
      <c r="AD2514" s="1" t="s">
        <v>43</v>
      </c>
    </row>
    <row r="2515" spans="1:30" x14ac:dyDescent="0.2">
      <c r="A2515" s="1" t="str">
        <f t="shared" si="78"/>
        <v>1161119511E2</v>
      </c>
      <c r="B2515" s="1" t="s">
        <v>28</v>
      </c>
      <c r="C2515" s="1" t="s">
        <v>29</v>
      </c>
      <c r="D2515" s="1" t="s">
        <v>30</v>
      </c>
      <c r="E2515" s="1" t="s">
        <v>31</v>
      </c>
      <c r="F2515" s="1" t="s">
        <v>11212</v>
      </c>
      <c r="G2515" s="1" t="s">
        <v>11213</v>
      </c>
      <c r="H2515" s="1" t="s">
        <v>11214</v>
      </c>
      <c r="I2515" s="1" t="s">
        <v>11215</v>
      </c>
      <c r="J2515" s="1" t="s">
        <v>11225</v>
      </c>
      <c r="K2515" s="1" t="s">
        <v>32</v>
      </c>
      <c r="L2515" s="1" t="s">
        <v>32</v>
      </c>
      <c r="M2515" s="1" t="s">
        <v>45</v>
      </c>
      <c r="N2515" s="1" t="s">
        <v>46</v>
      </c>
      <c r="O2515" s="1" t="s">
        <v>56</v>
      </c>
      <c r="P2515" s="1" t="s">
        <v>60</v>
      </c>
      <c r="Q2515" s="1" t="s">
        <v>935</v>
      </c>
      <c r="R2515" s="1" t="s">
        <v>459</v>
      </c>
      <c r="S2515" s="1" t="str">
        <f t="shared" si="79"/>
        <v>ARIAS PERALTA, MARIA ELIZABETH</v>
      </c>
      <c r="T2515" s="1" t="s">
        <v>63</v>
      </c>
      <c r="U2515" s="1" t="s">
        <v>51</v>
      </c>
      <c r="V2515" s="1" t="s">
        <v>52</v>
      </c>
      <c r="W2515" s="1" t="s">
        <v>11226</v>
      </c>
      <c r="X2515" s="3">
        <v>23797</v>
      </c>
      <c r="Y2515" s="1" t="s">
        <v>11227</v>
      </c>
      <c r="AB2515" s="1" t="s">
        <v>41</v>
      </c>
      <c r="AC2515" s="1" t="s">
        <v>42</v>
      </c>
      <c r="AD2515" s="1" t="s">
        <v>43</v>
      </c>
    </row>
    <row r="2516" spans="1:30" x14ac:dyDescent="0.2">
      <c r="A2516" s="1" t="str">
        <f t="shared" si="78"/>
        <v>1161119511E3</v>
      </c>
      <c r="B2516" s="1" t="s">
        <v>28</v>
      </c>
      <c r="C2516" s="1" t="s">
        <v>29</v>
      </c>
      <c r="D2516" s="1" t="s">
        <v>30</v>
      </c>
      <c r="E2516" s="1" t="s">
        <v>31</v>
      </c>
      <c r="F2516" s="1" t="s">
        <v>11212</v>
      </c>
      <c r="G2516" s="1" t="s">
        <v>11213</v>
      </c>
      <c r="H2516" s="1" t="s">
        <v>11214</v>
      </c>
      <c r="I2516" s="1" t="s">
        <v>11215</v>
      </c>
      <c r="J2516" s="1" t="s">
        <v>11228</v>
      </c>
      <c r="K2516" s="1" t="s">
        <v>32</v>
      </c>
      <c r="L2516" s="1" t="s">
        <v>32</v>
      </c>
      <c r="M2516" s="1" t="s">
        <v>45</v>
      </c>
      <c r="N2516" s="1" t="s">
        <v>66</v>
      </c>
      <c r="O2516" s="1" t="s">
        <v>11229</v>
      </c>
      <c r="P2516" s="1" t="s">
        <v>2872</v>
      </c>
      <c r="Q2516" s="1" t="s">
        <v>274</v>
      </c>
      <c r="R2516" s="1" t="s">
        <v>11230</v>
      </c>
      <c r="S2516" s="1" t="str">
        <f t="shared" si="79"/>
        <v>LOVON SANCHEZ, LIZBETH VILMA</v>
      </c>
      <c r="T2516" s="1" t="s">
        <v>69</v>
      </c>
      <c r="U2516" s="1" t="s">
        <v>51</v>
      </c>
      <c r="V2516" s="1" t="s">
        <v>52</v>
      </c>
      <c r="W2516" s="1" t="s">
        <v>11231</v>
      </c>
      <c r="X2516" s="3">
        <v>31417</v>
      </c>
      <c r="Y2516" s="1" t="s">
        <v>11232</v>
      </c>
      <c r="Z2516" s="3">
        <v>42795</v>
      </c>
      <c r="AA2516" s="3">
        <v>43100</v>
      </c>
      <c r="AB2516" s="1" t="s">
        <v>41</v>
      </c>
      <c r="AC2516" s="1" t="s">
        <v>71</v>
      </c>
      <c r="AD2516" s="1" t="s">
        <v>43</v>
      </c>
    </row>
    <row r="2517" spans="1:30" x14ac:dyDescent="0.2">
      <c r="A2517" s="1" t="str">
        <f t="shared" si="78"/>
        <v>1161119511E5</v>
      </c>
      <c r="B2517" s="1" t="s">
        <v>28</v>
      </c>
      <c r="C2517" s="1" t="s">
        <v>29</v>
      </c>
      <c r="D2517" s="1" t="s">
        <v>30</v>
      </c>
      <c r="E2517" s="1" t="s">
        <v>31</v>
      </c>
      <c r="F2517" s="1" t="s">
        <v>11212</v>
      </c>
      <c r="G2517" s="1" t="s">
        <v>11213</v>
      </c>
      <c r="H2517" s="1" t="s">
        <v>11214</v>
      </c>
      <c r="I2517" s="1" t="s">
        <v>11215</v>
      </c>
      <c r="J2517" s="1" t="s">
        <v>11233</v>
      </c>
      <c r="K2517" s="1" t="s">
        <v>32</v>
      </c>
      <c r="L2517" s="1" t="s">
        <v>32</v>
      </c>
      <c r="M2517" s="1" t="s">
        <v>45</v>
      </c>
      <c r="N2517" s="1" t="s">
        <v>46</v>
      </c>
      <c r="O2517" s="1" t="s">
        <v>56</v>
      </c>
      <c r="P2517" s="1" t="s">
        <v>623</v>
      </c>
      <c r="Q2517" s="1" t="s">
        <v>182</v>
      </c>
      <c r="R2517" s="1" t="s">
        <v>1107</v>
      </c>
      <c r="S2517" s="1" t="str">
        <f t="shared" si="79"/>
        <v>CACHICATARI LOZA, ANIBAL</v>
      </c>
      <c r="T2517" s="1" t="s">
        <v>63</v>
      </c>
      <c r="U2517" s="1" t="s">
        <v>51</v>
      </c>
      <c r="V2517" s="1" t="s">
        <v>52</v>
      </c>
      <c r="W2517" s="1" t="s">
        <v>11234</v>
      </c>
      <c r="X2517" s="3">
        <v>23445</v>
      </c>
      <c r="Y2517" s="1" t="s">
        <v>11235</v>
      </c>
      <c r="AB2517" s="1" t="s">
        <v>41</v>
      </c>
      <c r="AC2517" s="1" t="s">
        <v>42</v>
      </c>
      <c r="AD2517" s="1" t="s">
        <v>43</v>
      </c>
    </row>
    <row r="2518" spans="1:30" x14ac:dyDescent="0.2">
      <c r="A2518" s="1" t="str">
        <f t="shared" si="78"/>
        <v>1161119511E6</v>
      </c>
      <c r="B2518" s="1" t="s">
        <v>28</v>
      </c>
      <c r="C2518" s="1" t="s">
        <v>29</v>
      </c>
      <c r="D2518" s="1" t="s">
        <v>30</v>
      </c>
      <c r="E2518" s="1" t="s">
        <v>31</v>
      </c>
      <c r="F2518" s="1" t="s">
        <v>11212</v>
      </c>
      <c r="G2518" s="1" t="s">
        <v>11213</v>
      </c>
      <c r="H2518" s="1" t="s">
        <v>11214</v>
      </c>
      <c r="I2518" s="1" t="s">
        <v>11215</v>
      </c>
      <c r="J2518" s="1" t="s">
        <v>11236</v>
      </c>
      <c r="K2518" s="1" t="s">
        <v>32</v>
      </c>
      <c r="L2518" s="1" t="s">
        <v>32</v>
      </c>
      <c r="M2518" s="1" t="s">
        <v>45</v>
      </c>
      <c r="N2518" s="1" t="s">
        <v>66</v>
      </c>
      <c r="O2518" s="1" t="s">
        <v>11237</v>
      </c>
      <c r="P2518" s="1" t="s">
        <v>11238</v>
      </c>
      <c r="Q2518" s="1" t="s">
        <v>114</v>
      </c>
      <c r="R2518" s="1" t="s">
        <v>1254</v>
      </c>
      <c r="S2518" s="1" t="str">
        <f t="shared" si="79"/>
        <v>MANDAMIENTO MAMANI, WILSON</v>
      </c>
      <c r="T2518" s="1" t="s">
        <v>69</v>
      </c>
      <c r="U2518" s="1" t="s">
        <v>51</v>
      </c>
      <c r="V2518" s="1" t="s">
        <v>52</v>
      </c>
      <c r="W2518" s="1" t="s">
        <v>11239</v>
      </c>
      <c r="X2518" s="3">
        <v>29114</v>
      </c>
      <c r="Y2518" s="1" t="s">
        <v>11240</v>
      </c>
      <c r="Z2518" s="3">
        <v>42795</v>
      </c>
      <c r="AA2518" s="3">
        <v>43100</v>
      </c>
      <c r="AB2518" s="1" t="s">
        <v>41</v>
      </c>
      <c r="AC2518" s="1" t="s">
        <v>71</v>
      </c>
      <c r="AD2518" s="1" t="s">
        <v>43</v>
      </c>
    </row>
    <row r="2519" spans="1:30" x14ac:dyDescent="0.2">
      <c r="A2519" s="1" t="str">
        <f t="shared" si="78"/>
        <v>1161119511E7</v>
      </c>
      <c r="B2519" s="1" t="s">
        <v>28</v>
      </c>
      <c r="C2519" s="1" t="s">
        <v>29</v>
      </c>
      <c r="D2519" s="1" t="s">
        <v>30</v>
      </c>
      <c r="E2519" s="1" t="s">
        <v>31</v>
      </c>
      <c r="F2519" s="1" t="s">
        <v>11212</v>
      </c>
      <c r="G2519" s="1" t="s">
        <v>11213</v>
      </c>
      <c r="H2519" s="1" t="s">
        <v>11214</v>
      </c>
      <c r="I2519" s="1" t="s">
        <v>11215</v>
      </c>
      <c r="J2519" s="1" t="s">
        <v>11241</v>
      </c>
      <c r="K2519" s="1" t="s">
        <v>32</v>
      </c>
      <c r="L2519" s="1" t="s">
        <v>32</v>
      </c>
      <c r="M2519" s="1" t="s">
        <v>45</v>
      </c>
      <c r="N2519" s="1" t="s">
        <v>66</v>
      </c>
      <c r="O2519" s="1" t="s">
        <v>11242</v>
      </c>
      <c r="P2519" s="1" t="s">
        <v>811</v>
      </c>
      <c r="Q2519" s="1" t="s">
        <v>11243</v>
      </c>
      <c r="R2519" s="1" t="s">
        <v>11244</v>
      </c>
      <c r="S2519" s="1" t="str">
        <f t="shared" si="79"/>
        <v>GOYZUETA MADUEÑO, YESENIA YAQUELINE</v>
      </c>
      <c r="T2519" s="1" t="s">
        <v>69</v>
      </c>
      <c r="U2519" s="1" t="s">
        <v>51</v>
      </c>
      <c r="V2519" s="1" t="s">
        <v>52</v>
      </c>
      <c r="W2519" s="1" t="s">
        <v>11245</v>
      </c>
      <c r="X2519" s="3">
        <v>31910</v>
      </c>
      <c r="Y2519" s="1" t="s">
        <v>11246</v>
      </c>
      <c r="Z2519" s="3">
        <v>42795</v>
      </c>
      <c r="AA2519" s="3">
        <v>43100</v>
      </c>
      <c r="AB2519" s="1" t="s">
        <v>41</v>
      </c>
      <c r="AC2519" s="1" t="s">
        <v>71</v>
      </c>
      <c r="AD2519" s="1" t="s">
        <v>43</v>
      </c>
    </row>
    <row r="2520" spans="1:30" x14ac:dyDescent="0.2">
      <c r="A2520" s="1" t="str">
        <f t="shared" si="78"/>
        <v>1161119511E9</v>
      </c>
      <c r="B2520" s="1" t="s">
        <v>28</v>
      </c>
      <c r="C2520" s="1" t="s">
        <v>29</v>
      </c>
      <c r="D2520" s="1" t="s">
        <v>30</v>
      </c>
      <c r="E2520" s="1" t="s">
        <v>31</v>
      </c>
      <c r="F2520" s="1" t="s">
        <v>11212</v>
      </c>
      <c r="G2520" s="1" t="s">
        <v>11213</v>
      </c>
      <c r="H2520" s="1" t="s">
        <v>11214</v>
      </c>
      <c r="I2520" s="1" t="s">
        <v>11215</v>
      </c>
      <c r="J2520" s="1" t="s">
        <v>11247</v>
      </c>
      <c r="K2520" s="1" t="s">
        <v>32</v>
      </c>
      <c r="L2520" s="1" t="s">
        <v>32</v>
      </c>
      <c r="M2520" s="1" t="s">
        <v>45</v>
      </c>
      <c r="N2520" s="1" t="s">
        <v>46</v>
      </c>
      <c r="O2520" s="1" t="s">
        <v>56</v>
      </c>
      <c r="P2520" s="1" t="s">
        <v>79</v>
      </c>
      <c r="Q2520" s="1" t="s">
        <v>11248</v>
      </c>
      <c r="R2520" s="1" t="s">
        <v>11249</v>
      </c>
      <c r="S2520" s="1" t="str">
        <f t="shared" si="79"/>
        <v>GUERRA HIDALGO, BESST KATHERINE</v>
      </c>
      <c r="T2520" s="1" t="s">
        <v>63</v>
      </c>
      <c r="U2520" s="1" t="s">
        <v>51</v>
      </c>
      <c r="V2520" s="1" t="s">
        <v>52</v>
      </c>
      <c r="W2520" s="1" t="s">
        <v>11250</v>
      </c>
      <c r="X2520" s="3">
        <v>27850</v>
      </c>
      <c r="Y2520" s="1" t="s">
        <v>11251</v>
      </c>
      <c r="AB2520" s="1" t="s">
        <v>41</v>
      </c>
      <c r="AC2520" s="1" t="s">
        <v>42</v>
      </c>
      <c r="AD2520" s="1" t="s">
        <v>43</v>
      </c>
    </row>
    <row r="2521" spans="1:30" x14ac:dyDescent="0.2">
      <c r="A2521" s="1" t="str">
        <f t="shared" si="78"/>
        <v>1161119521E0</v>
      </c>
      <c r="B2521" s="1" t="s">
        <v>28</v>
      </c>
      <c r="C2521" s="1" t="s">
        <v>29</v>
      </c>
      <c r="D2521" s="1" t="s">
        <v>30</v>
      </c>
      <c r="E2521" s="1" t="s">
        <v>31</v>
      </c>
      <c r="F2521" s="1" t="s">
        <v>11212</v>
      </c>
      <c r="G2521" s="1" t="s">
        <v>11213</v>
      </c>
      <c r="H2521" s="1" t="s">
        <v>11214</v>
      </c>
      <c r="I2521" s="1" t="s">
        <v>11215</v>
      </c>
      <c r="J2521" s="1" t="s">
        <v>11252</v>
      </c>
      <c r="K2521" s="1" t="s">
        <v>32</v>
      </c>
      <c r="L2521" s="1" t="s">
        <v>32</v>
      </c>
      <c r="M2521" s="1" t="s">
        <v>45</v>
      </c>
      <c r="N2521" s="1" t="s">
        <v>66</v>
      </c>
      <c r="O2521" s="1" t="s">
        <v>11253</v>
      </c>
      <c r="P2521" s="1" t="s">
        <v>83</v>
      </c>
      <c r="Q2521" s="1" t="s">
        <v>11254</v>
      </c>
      <c r="R2521" s="1" t="s">
        <v>11255</v>
      </c>
      <c r="S2521" s="1" t="str">
        <f t="shared" si="79"/>
        <v>CONDORI HUANCCOLLO, IRENE BRENDA</v>
      </c>
      <c r="T2521" s="1" t="s">
        <v>11256</v>
      </c>
      <c r="U2521" s="1" t="s">
        <v>51</v>
      </c>
      <c r="V2521" s="1" t="s">
        <v>52</v>
      </c>
      <c r="W2521" s="1" t="s">
        <v>11257</v>
      </c>
      <c r="X2521" s="3">
        <v>33045</v>
      </c>
      <c r="Y2521" s="1" t="s">
        <v>11258</v>
      </c>
      <c r="Z2521" s="3">
        <v>42795</v>
      </c>
      <c r="AA2521" s="3">
        <v>43100</v>
      </c>
      <c r="AB2521" s="1" t="s">
        <v>41</v>
      </c>
      <c r="AC2521" s="1" t="s">
        <v>71</v>
      </c>
      <c r="AD2521" s="1" t="s">
        <v>43</v>
      </c>
    </row>
    <row r="2522" spans="1:30" x14ac:dyDescent="0.2">
      <c r="A2522" s="1" t="str">
        <f t="shared" si="78"/>
        <v>1161119521E1</v>
      </c>
      <c r="B2522" s="1" t="s">
        <v>28</v>
      </c>
      <c r="C2522" s="1" t="s">
        <v>29</v>
      </c>
      <c r="D2522" s="1" t="s">
        <v>30</v>
      </c>
      <c r="E2522" s="1" t="s">
        <v>31</v>
      </c>
      <c r="F2522" s="1" t="s">
        <v>11212</v>
      </c>
      <c r="G2522" s="1" t="s">
        <v>11213</v>
      </c>
      <c r="H2522" s="1" t="s">
        <v>11214</v>
      </c>
      <c r="I2522" s="1" t="s">
        <v>11215</v>
      </c>
      <c r="J2522" s="1" t="s">
        <v>11259</v>
      </c>
      <c r="K2522" s="1" t="s">
        <v>32</v>
      </c>
      <c r="L2522" s="1" t="s">
        <v>32</v>
      </c>
      <c r="M2522" s="1" t="s">
        <v>45</v>
      </c>
      <c r="N2522" s="1" t="s">
        <v>46</v>
      </c>
      <c r="O2522" s="1" t="s">
        <v>56</v>
      </c>
      <c r="P2522" s="1" t="s">
        <v>123</v>
      </c>
      <c r="Q2522" s="1" t="s">
        <v>137</v>
      </c>
      <c r="R2522" s="1" t="s">
        <v>11260</v>
      </c>
      <c r="S2522" s="1" t="str">
        <f t="shared" si="79"/>
        <v>PACORI HERRERA, MARTHA EUFEMIA</v>
      </c>
      <c r="T2522" s="1" t="s">
        <v>55</v>
      </c>
      <c r="U2522" s="1" t="s">
        <v>51</v>
      </c>
      <c r="V2522" s="1" t="s">
        <v>52</v>
      </c>
      <c r="W2522" s="1" t="s">
        <v>11261</v>
      </c>
      <c r="X2522" s="3">
        <v>24551</v>
      </c>
      <c r="Y2522" s="1" t="s">
        <v>11262</v>
      </c>
      <c r="AB2522" s="1" t="s">
        <v>41</v>
      </c>
      <c r="AC2522" s="1" t="s">
        <v>42</v>
      </c>
      <c r="AD2522" s="1" t="s">
        <v>43</v>
      </c>
    </row>
    <row r="2523" spans="1:30" x14ac:dyDescent="0.2">
      <c r="A2523" s="1" t="str">
        <f t="shared" si="78"/>
        <v>1161119521E2</v>
      </c>
      <c r="B2523" s="1" t="s">
        <v>28</v>
      </c>
      <c r="C2523" s="1" t="s">
        <v>29</v>
      </c>
      <c r="D2523" s="1" t="s">
        <v>30</v>
      </c>
      <c r="E2523" s="1" t="s">
        <v>31</v>
      </c>
      <c r="F2523" s="1" t="s">
        <v>11212</v>
      </c>
      <c r="G2523" s="1" t="s">
        <v>11213</v>
      </c>
      <c r="H2523" s="1" t="s">
        <v>11214</v>
      </c>
      <c r="I2523" s="1" t="s">
        <v>11215</v>
      </c>
      <c r="J2523" s="1" t="s">
        <v>11263</v>
      </c>
      <c r="K2523" s="1" t="s">
        <v>32</v>
      </c>
      <c r="L2523" s="1" t="s">
        <v>32</v>
      </c>
      <c r="M2523" s="1" t="s">
        <v>45</v>
      </c>
      <c r="N2523" s="1" t="s">
        <v>46</v>
      </c>
      <c r="O2523" s="1" t="s">
        <v>56</v>
      </c>
      <c r="P2523" s="1" t="s">
        <v>6904</v>
      </c>
      <c r="Q2523" s="1" t="s">
        <v>455</v>
      </c>
      <c r="R2523" s="1" t="s">
        <v>11264</v>
      </c>
      <c r="S2523" s="1" t="str">
        <f t="shared" si="79"/>
        <v>PARICOTO RIVAS, PEDRO PABLO</v>
      </c>
      <c r="T2523" s="1" t="s">
        <v>55</v>
      </c>
      <c r="U2523" s="1" t="s">
        <v>51</v>
      </c>
      <c r="V2523" s="1" t="s">
        <v>52</v>
      </c>
      <c r="W2523" s="1" t="s">
        <v>11265</v>
      </c>
      <c r="X2523" s="3">
        <v>25383</v>
      </c>
      <c r="Y2523" s="1" t="s">
        <v>11266</v>
      </c>
      <c r="AB2523" s="1" t="s">
        <v>41</v>
      </c>
      <c r="AC2523" s="1" t="s">
        <v>42</v>
      </c>
      <c r="AD2523" s="1" t="s">
        <v>43</v>
      </c>
    </row>
    <row r="2524" spans="1:30" x14ac:dyDescent="0.2">
      <c r="A2524" s="1" t="str">
        <f t="shared" si="78"/>
        <v>1161119521E6</v>
      </c>
      <c r="B2524" s="1" t="s">
        <v>28</v>
      </c>
      <c r="C2524" s="1" t="s">
        <v>29</v>
      </c>
      <c r="D2524" s="1" t="s">
        <v>30</v>
      </c>
      <c r="E2524" s="1" t="s">
        <v>31</v>
      </c>
      <c r="F2524" s="1" t="s">
        <v>11212</v>
      </c>
      <c r="G2524" s="1" t="s">
        <v>11213</v>
      </c>
      <c r="H2524" s="1" t="s">
        <v>11214</v>
      </c>
      <c r="I2524" s="1" t="s">
        <v>11215</v>
      </c>
      <c r="J2524" s="1" t="s">
        <v>11267</v>
      </c>
      <c r="K2524" s="1" t="s">
        <v>32</v>
      </c>
      <c r="L2524" s="1" t="s">
        <v>32</v>
      </c>
      <c r="M2524" s="1" t="s">
        <v>45</v>
      </c>
      <c r="N2524" s="1" t="s">
        <v>66</v>
      </c>
      <c r="O2524" s="1" t="s">
        <v>11268</v>
      </c>
      <c r="P2524" s="1" t="s">
        <v>11269</v>
      </c>
      <c r="Q2524" s="1" t="s">
        <v>328</v>
      </c>
      <c r="R2524" s="1" t="s">
        <v>1003</v>
      </c>
      <c r="S2524" s="1" t="str">
        <f t="shared" si="79"/>
        <v>CENTELLAS RODRIGUEZ, VILMA</v>
      </c>
      <c r="T2524" s="1" t="s">
        <v>69</v>
      </c>
      <c r="U2524" s="1" t="s">
        <v>51</v>
      </c>
      <c r="V2524" s="1" t="s">
        <v>52</v>
      </c>
      <c r="W2524" s="1" t="s">
        <v>11270</v>
      </c>
      <c r="X2524" s="3">
        <v>28501</v>
      </c>
      <c r="Y2524" s="1" t="s">
        <v>11271</v>
      </c>
      <c r="Z2524" s="3">
        <v>42795</v>
      </c>
      <c r="AA2524" s="3">
        <v>43100</v>
      </c>
      <c r="AB2524" s="1" t="s">
        <v>41</v>
      </c>
      <c r="AC2524" s="1" t="s">
        <v>71</v>
      </c>
      <c r="AD2524" s="1" t="s">
        <v>43</v>
      </c>
    </row>
    <row r="2525" spans="1:30" x14ac:dyDescent="0.2">
      <c r="A2525" s="1" t="str">
        <f t="shared" si="78"/>
        <v>1161119521E7</v>
      </c>
      <c r="B2525" s="1" t="s">
        <v>28</v>
      </c>
      <c r="C2525" s="1" t="s">
        <v>29</v>
      </c>
      <c r="D2525" s="1" t="s">
        <v>30</v>
      </c>
      <c r="E2525" s="1" t="s">
        <v>31</v>
      </c>
      <c r="F2525" s="1" t="s">
        <v>11212</v>
      </c>
      <c r="G2525" s="1" t="s">
        <v>11213</v>
      </c>
      <c r="H2525" s="1" t="s">
        <v>11214</v>
      </c>
      <c r="I2525" s="1" t="s">
        <v>11215</v>
      </c>
      <c r="J2525" s="1" t="s">
        <v>11272</v>
      </c>
      <c r="K2525" s="1" t="s">
        <v>32</v>
      </c>
      <c r="L2525" s="1" t="s">
        <v>32</v>
      </c>
      <c r="M2525" s="1" t="s">
        <v>45</v>
      </c>
      <c r="N2525" s="1" t="s">
        <v>46</v>
      </c>
      <c r="O2525" s="1" t="s">
        <v>11273</v>
      </c>
      <c r="P2525" s="1" t="s">
        <v>588</v>
      </c>
      <c r="Q2525" s="1" t="s">
        <v>826</v>
      </c>
      <c r="R2525" s="1" t="s">
        <v>11222</v>
      </c>
      <c r="S2525" s="1" t="str">
        <f t="shared" si="79"/>
        <v>BANEGAS CARIAPAZA, MARINA INES</v>
      </c>
      <c r="T2525" s="1" t="s">
        <v>50</v>
      </c>
      <c r="U2525" s="1" t="s">
        <v>51</v>
      </c>
      <c r="V2525" s="1" t="s">
        <v>891</v>
      </c>
      <c r="W2525" s="1" t="s">
        <v>11223</v>
      </c>
      <c r="X2525" s="3">
        <v>23110</v>
      </c>
      <c r="Y2525" s="1" t="s">
        <v>11224</v>
      </c>
      <c r="Z2525" s="3">
        <v>42795</v>
      </c>
      <c r="AA2525" s="3">
        <v>43100</v>
      </c>
      <c r="AB2525" s="1" t="s">
        <v>41</v>
      </c>
      <c r="AC2525" s="1" t="s">
        <v>42</v>
      </c>
      <c r="AD2525" s="1" t="s">
        <v>43</v>
      </c>
    </row>
    <row r="2526" spans="1:30" x14ac:dyDescent="0.2">
      <c r="A2526" s="1" t="str">
        <f t="shared" si="78"/>
        <v>1161119521E7</v>
      </c>
      <c r="B2526" s="1" t="s">
        <v>28</v>
      </c>
      <c r="C2526" s="1" t="s">
        <v>29</v>
      </c>
      <c r="D2526" s="1" t="s">
        <v>30</v>
      </c>
      <c r="E2526" s="1" t="s">
        <v>31</v>
      </c>
      <c r="F2526" s="1" t="s">
        <v>11212</v>
      </c>
      <c r="G2526" s="1" t="s">
        <v>11213</v>
      </c>
      <c r="H2526" s="1" t="s">
        <v>11214</v>
      </c>
      <c r="I2526" s="1" t="s">
        <v>11215</v>
      </c>
      <c r="J2526" s="1" t="s">
        <v>11272</v>
      </c>
      <c r="K2526" s="1" t="s">
        <v>32</v>
      </c>
      <c r="L2526" s="1" t="s">
        <v>32</v>
      </c>
      <c r="M2526" s="1" t="s">
        <v>45</v>
      </c>
      <c r="N2526" s="1" t="s">
        <v>66</v>
      </c>
      <c r="O2526" s="1" t="s">
        <v>11274</v>
      </c>
      <c r="P2526" s="1" t="s">
        <v>796</v>
      </c>
      <c r="Q2526" s="1" t="s">
        <v>429</v>
      </c>
      <c r="R2526" s="1" t="s">
        <v>11275</v>
      </c>
      <c r="S2526" s="1" t="str">
        <f t="shared" si="79"/>
        <v>LEON HANCCO, LESY BERLY</v>
      </c>
      <c r="T2526" s="1" t="s">
        <v>69</v>
      </c>
      <c r="U2526" s="1" t="s">
        <v>51</v>
      </c>
      <c r="V2526" s="1" t="s">
        <v>52</v>
      </c>
      <c r="W2526" s="1" t="s">
        <v>11276</v>
      </c>
      <c r="X2526" s="3">
        <v>29218</v>
      </c>
      <c r="Y2526" s="1" t="s">
        <v>11277</v>
      </c>
      <c r="Z2526" s="3">
        <v>42795</v>
      </c>
      <c r="AA2526" s="3">
        <v>43100</v>
      </c>
      <c r="AB2526" s="1" t="s">
        <v>324</v>
      </c>
      <c r="AC2526" s="1" t="s">
        <v>71</v>
      </c>
      <c r="AD2526" s="1" t="s">
        <v>43</v>
      </c>
    </row>
    <row r="2527" spans="1:30" x14ac:dyDescent="0.2">
      <c r="A2527" s="1" t="str">
        <f t="shared" si="78"/>
        <v>1161119511E8</v>
      </c>
      <c r="B2527" s="1" t="s">
        <v>28</v>
      </c>
      <c r="C2527" s="1" t="s">
        <v>29</v>
      </c>
      <c r="D2527" s="1" t="s">
        <v>30</v>
      </c>
      <c r="E2527" s="1" t="s">
        <v>31</v>
      </c>
      <c r="F2527" s="1" t="s">
        <v>11212</v>
      </c>
      <c r="G2527" s="1" t="s">
        <v>11213</v>
      </c>
      <c r="H2527" s="1" t="s">
        <v>11214</v>
      </c>
      <c r="I2527" s="1" t="s">
        <v>11215</v>
      </c>
      <c r="J2527" s="1" t="s">
        <v>11278</v>
      </c>
      <c r="K2527" s="1" t="s">
        <v>32</v>
      </c>
      <c r="L2527" s="1" t="s">
        <v>84</v>
      </c>
      <c r="M2527" s="1" t="s">
        <v>84</v>
      </c>
      <c r="N2527" s="1" t="s">
        <v>66</v>
      </c>
      <c r="O2527" s="1" t="s">
        <v>11279</v>
      </c>
      <c r="P2527" s="1" t="s">
        <v>603</v>
      </c>
      <c r="Q2527" s="1" t="s">
        <v>54</v>
      </c>
      <c r="R2527" s="1" t="s">
        <v>737</v>
      </c>
      <c r="S2527" s="1" t="str">
        <f t="shared" si="79"/>
        <v>CALLA CHOQUEMAMANI, NANCY</v>
      </c>
      <c r="T2527" s="1" t="s">
        <v>44</v>
      </c>
      <c r="U2527" s="1" t="s">
        <v>51</v>
      </c>
      <c r="V2527" s="1" t="s">
        <v>52</v>
      </c>
      <c r="W2527" s="1" t="s">
        <v>11280</v>
      </c>
      <c r="X2527" s="3">
        <v>24469</v>
      </c>
      <c r="Y2527" s="1" t="s">
        <v>11281</v>
      </c>
      <c r="Z2527" s="3">
        <v>42961</v>
      </c>
      <c r="AA2527" s="3">
        <v>43100</v>
      </c>
      <c r="AB2527" s="1" t="s">
        <v>41</v>
      </c>
      <c r="AC2527" s="1" t="s">
        <v>87</v>
      </c>
      <c r="AD2527" s="1" t="s">
        <v>43</v>
      </c>
    </row>
    <row r="2528" spans="1:30" x14ac:dyDescent="0.2">
      <c r="A2528" s="1" t="str">
        <f t="shared" si="78"/>
        <v>1161119521E8</v>
      </c>
      <c r="B2528" s="1" t="s">
        <v>28</v>
      </c>
      <c r="C2528" s="1" t="s">
        <v>29</v>
      </c>
      <c r="D2528" s="1" t="s">
        <v>30</v>
      </c>
      <c r="E2528" s="1" t="s">
        <v>31</v>
      </c>
      <c r="F2528" s="1" t="s">
        <v>11212</v>
      </c>
      <c r="G2528" s="1" t="s">
        <v>11213</v>
      </c>
      <c r="H2528" s="1" t="s">
        <v>11214</v>
      </c>
      <c r="I2528" s="1" t="s">
        <v>11215</v>
      </c>
      <c r="J2528" s="1" t="s">
        <v>11282</v>
      </c>
      <c r="K2528" s="1" t="s">
        <v>32</v>
      </c>
      <c r="L2528" s="1" t="s">
        <v>84</v>
      </c>
      <c r="M2528" s="1" t="s">
        <v>84</v>
      </c>
      <c r="N2528" s="1" t="s">
        <v>46</v>
      </c>
      <c r="O2528" s="1" t="s">
        <v>11283</v>
      </c>
      <c r="P2528" s="1" t="s">
        <v>1062</v>
      </c>
      <c r="Q2528" s="1" t="s">
        <v>135</v>
      </c>
      <c r="R2528" s="1" t="s">
        <v>11284</v>
      </c>
      <c r="S2528" s="1" t="str">
        <f t="shared" si="79"/>
        <v>ENCINAS ALFARO, LILIAN MARGOT</v>
      </c>
      <c r="T2528" s="1" t="s">
        <v>44</v>
      </c>
      <c r="U2528" s="1" t="s">
        <v>51</v>
      </c>
      <c r="V2528" s="1" t="s">
        <v>52</v>
      </c>
      <c r="W2528" s="1" t="s">
        <v>11285</v>
      </c>
      <c r="X2528" s="3">
        <v>23622</v>
      </c>
      <c r="Y2528" s="1" t="s">
        <v>11286</v>
      </c>
      <c r="AB2528" s="1" t="s">
        <v>41</v>
      </c>
      <c r="AC2528" s="1" t="s">
        <v>87</v>
      </c>
      <c r="AD2528" s="1" t="s">
        <v>43</v>
      </c>
    </row>
    <row r="2529" spans="1:30" x14ac:dyDescent="0.2">
      <c r="A2529" s="1" t="str">
        <f t="shared" si="78"/>
        <v>1161119521E9</v>
      </c>
      <c r="B2529" s="1" t="s">
        <v>28</v>
      </c>
      <c r="C2529" s="1" t="s">
        <v>29</v>
      </c>
      <c r="D2529" s="1" t="s">
        <v>30</v>
      </c>
      <c r="E2529" s="1" t="s">
        <v>31</v>
      </c>
      <c r="F2529" s="1" t="s">
        <v>11212</v>
      </c>
      <c r="G2529" s="1" t="s">
        <v>11213</v>
      </c>
      <c r="H2529" s="1" t="s">
        <v>11214</v>
      </c>
      <c r="I2529" s="1" t="s">
        <v>11215</v>
      </c>
      <c r="J2529" s="1" t="s">
        <v>11287</v>
      </c>
      <c r="K2529" s="1" t="s">
        <v>32</v>
      </c>
      <c r="L2529" s="1" t="s">
        <v>84</v>
      </c>
      <c r="M2529" s="1" t="s">
        <v>84</v>
      </c>
      <c r="N2529" s="1" t="s">
        <v>46</v>
      </c>
      <c r="O2529" s="1" t="s">
        <v>56</v>
      </c>
      <c r="P2529" s="1" t="s">
        <v>211</v>
      </c>
      <c r="Q2529" s="1" t="s">
        <v>212</v>
      </c>
      <c r="R2529" s="1" t="s">
        <v>11288</v>
      </c>
      <c r="S2529" s="1" t="str">
        <f t="shared" si="79"/>
        <v>SULLO CANAZA, AGRIPINA LUCRECIA</v>
      </c>
      <c r="T2529" s="1" t="s">
        <v>44</v>
      </c>
      <c r="U2529" s="1" t="s">
        <v>51</v>
      </c>
      <c r="V2529" s="1" t="s">
        <v>52</v>
      </c>
      <c r="W2529" s="1" t="s">
        <v>11289</v>
      </c>
      <c r="X2529" s="3">
        <v>22382</v>
      </c>
      <c r="Y2529" s="1" t="s">
        <v>11290</v>
      </c>
      <c r="AB2529" s="1" t="s">
        <v>41</v>
      </c>
      <c r="AC2529" s="1" t="s">
        <v>87</v>
      </c>
      <c r="AD2529" s="1" t="s">
        <v>43</v>
      </c>
    </row>
    <row r="2530" spans="1:30" x14ac:dyDescent="0.2">
      <c r="A2530" s="1" t="str">
        <f t="shared" si="78"/>
        <v>1161119521E4</v>
      </c>
      <c r="B2530" s="1" t="s">
        <v>28</v>
      </c>
      <c r="C2530" s="1" t="s">
        <v>29</v>
      </c>
      <c r="D2530" s="1" t="s">
        <v>30</v>
      </c>
      <c r="E2530" s="1" t="s">
        <v>31</v>
      </c>
      <c r="F2530" s="1" t="s">
        <v>11212</v>
      </c>
      <c r="G2530" s="1" t="s">
        <v>11213</v>
      </c>
      <c r="H2530" s="1" t="s">
        <v>11214</v>
      </c>
      <c r="I2530" s="1" t="s">
        <v>11215</v>
      </c>
      <c r="J2530" s="1" t="s">
        <v>11291</v>
      </c>
      <c r="K2530" s="1" t="s">
        <v>97</v>
      </c>
      <c r="L2530" s="1" t="s">
        <v>799</v>
      </c>
      <c r="M2530" s="1" t="s">
        <v>11292</v>
      </c>
      <c r="N2530" s="1" t="s">
        <v>46</v>
      </c>
      <c r="O2530" s="1" t="s">
        <v>11293</v>
      </c>
      <c r="P2530" s="1" t="s">
        <v>271</v>
      </c>
      <c r="Q2530" s="1" t="s">
        <v>89</v>
      </c>
      <c r="R2530" s="1" t="s">
        <v>11294</v>
      </c>
      <c r="S2530" s="1" t="str">
        <f t="shared" si="79"/>
        <v>PUMA RIQUELME, FRANCISCA MALTILDE</v>
      </c>
      <c r="T2530" s="1" t="s">
        <v>897</v>
      </c>
      <c r="U2530" s="1" t="s">
        <v>39</v>
      </c>
      <c r="V2530" s="1" t="s">
        <v>52</v>
      </c>
      <c r="W2530" s="1" t="s">
        <v>11295</v>
      </c>
      <c r="X2530" s="3">
        <v>19514</v>
      </c>
      <c r="Y2530" s="1" t="s">
        <v>11296</v>
      </c>
      <c r="AB2530" s="1" t="s">
        <v>41</v>
      </c>
      <c r="AC2530" s="1" t="s">
        <v>102</v>
      </c>
      <c r="AD2530" s="1" t="s">
        <v>43</v>
      </c>
    </row>
    <row r="2531" spans="1:30" x14ac:dyDescent="0.2">
      <c r="A2531" s="1" t="str">
        <f t="shared" si="78"/>
        <v>1161119511E4</v>
      </c>
      <c r="B2531" s="1" t="s">
        <v>28</v>
      </c>
      <c r="C2531" s="1" t="s">
        <v>29</v>
      </c>
      <c r="D2531" s="1" t="s">
        <v>30</v>
      </c>
      <c r="E2531" s="1" t="s">
        <v>31</v>
      </c>
      <c r="F2531" s="1" t="s">
        <v>11212</v>
      </c>
      <c r="G2531" s="1" t="s">
        <v>11213</v>
      </c>
      <c r="H2531" s="1" t="s">
        <v>11214</v>
      </c>
      <c r="I2531" s="1" t="s">
        <v>11215</v>
      </c>
      <c r="J2531" s="1" t="s">
        <v>11297</v>
      </c>
      <c r="K2531" s="1" t="s">
        <v>97</v>
      </c>
      <c r="L2531" s="1" t="s">
        <v>98</v>
      </c>
      <c r="M2531" s="1" t="s">
        <v>99</v>
      </c>
      <c r="N2531" s="1" t="s">
        <v>46</v>
      </c>
      <c r="O2531" s="1" t="s">
        <v>11298</v>
      </c>
      <c r="P2531" s="1" t="s">
        <v>387</v>
      </c>
      <c r="Q2531" s="1" t="s">
        <v>320</v>
      </c>
      <c r="R2531" s="1" t="s">
        <v>11299</v>
      </c>
      <c r="S2531" s="1" t="str">
        <f t="shared" si="79"/>
        <v>TIQUILLOCA AGUILAR, GABRIEL</v>
      </c>
      <c r="T2531" s="1" t="s">
        <v>109</v>
      </c>
      <c r="U2531" s="1" t="s">
        <v>39</v>
      </c>
      <c r="V2531" s="1" t="s">
        <v>52</v>
      </c>
      <c r="W2531" s="1" t="s">
        <v>11300</v>
      </c>
      <c r="X2531" s="3">
        <v>25167</v>
      </c>
      <c r="Y2531" s="1" t="s">
        <v>11301</v>
      </c>
      <c r="AB2531" s="1" t="s">
        <v>41</v>
      </c>
      <c r="AC2531" s="1" t="s">
        <v>102</v>
      </c>
      <c r="AD2531" s="1" t="s">
        <v>43</v>
      </c>
    </row>
    <row r="2532" spans="1:30" x14ac:dyDescent="0.2">
      <c r="A2532" s="1" t="str">
        <f t="shared" si="78"/>
        <v>1161119521E5</v>
      </c>
      <c r="B2532" s="1" t="s">
        <v>28</v>
      </c>
      <c r="C2532" s="1" t="s">
        <v>29</v>
      </c>
      <c r="D2532" s="1" t="s">
        <v>30</v>
      </c>
      <c r="E2532" s="1" t="s">
        <v>31</v>
      </c>
      <c r="F2532" s="1" t="s">
        <v>11212</v>
      </c>
      <c r="G2532" s="1" t="s">
        <v>11213</v>
      </c>
      <c r="H2532" s="1" t="s">
        <v>11214</v>
      </c>
      <c r="I2532" s="1" t="s">
        <v>11215</v>
      </c>
      <c r="J2532" s="1" t="s">
        <v>11302</v>
      </c>
      <c r="K2532" s="1" t="s">
        <v>97</v>
      </c>
      <c r="L2532" s="1" t="s">
        <v>98</v>
      </c>
      <c r="M2532" s="1" t="s">
        <v>99</v>
      </c>
      <c r="N2532" s="1" t="s">
        <v>46</v>
      </c>
      <c r="O2532" s="1" t="s">
        <v>56</v>
      </c>
      <c r="P2532" s="1" t="s">
        <v>82</v>
      </c>
      <c r="Q2532" s="1" t="s">
        <v>924</v>
      </c>
      <c r="R2532" s="1" t="s">
        <v>106</v>
      </c>
      <c r="S2532" s="1" t="str">
        <f t="shared" si="79"/>
        <v>QUISPE CHOQUECAHUA, ESTEBAN</v>
      </c>
      <c r="T2532" s="1" t="s">
        <v>185</v>
      </c>
      <c r="U2532" s="1" t="s">
        <v>39</v>
      </c>
      <c r="V2532" s="1" t="s">
        <v>52</v>
      </c>
      <c r="W2532" s="1" t="s">
        <v>11303</v>
      </c>
      <c r="X2532" s="3">
        <v>22146</v>
      </c>
      <c r="Y2532" s="1" t="s">
        <v>11304</v>
      </c>
      <c r="AB2532" s="1" t="s">
        <v>41</v>
      </c>
      <c r="AC2532" s="1" t="s">
        <v>102</v>
      </c>
      <c r="AD2532" s="1" t="s">
        <v>43</v>
      </c>
    </row>
    <row r="2533" spans="1:30" x14ac:dyDescent="0.2">
      <c r="A2533" s="1" t="str">
        <f t="shared" si="78"/>
        <v>1112119511E7</v>
      </c>
      <c r="B2533" s="1" t="s">
        <v>28</v>
      </c>
      <c r="C2533" s="1" t="s">
        <v>29</v>
      </c>
      <c r="D2533" s="1" t="s">
        <v>30</v>
      </c>
      <c r="E2533" s="1" t="s">
        <v>31</v>
      </c>
      <c r="F2533" s="1" t="s">
        <v>11305</v>
      </c>
      <c r="G2533" s="1" t="s">
        <v>11306</v>
      </c>
      <c r="H2533" s="1" t="s">
        <v>11214</v>
      </c>
      <c r="I2533" s="1" t="s">
        <v>11307</v>
      </c>
      <c r="J2533" s="1" t="s">
        <v>11308</v>
      </c>
      <c r="K2533" s="1" t="s">
        <v>32</v>
      </c>
      <c r="L2533" s="1" t="s">
        <v>33</v>
      </c>
      <c r="M2533" s="1" t="s">
        <v>34</v>
      </c>
      <c r="N2533" s="1" t="s">
        <v>35</v>
      </c>
      <c r="O2533" s="1" t="s">
        <v>11309</v>
      </c>
      <c r="P2533" s="1" t="s">
        <v>500</v>
      </c>
      <c r="Q2533" s="1" t="s">
        <v>64</v>
      </c>
      <c r="R2533" s="1" t="s">
        <v>195</v>
      </c>
      <c r="S2533" s="1" t="str">
        <f t="shared" si="79"/>
        <v>QUIZA GALLEGOS, ELIZABETH</v>
      </c>
      <c r="T2533" s="1" t="s">
        <v>63</v>
      </c>
      <c r="U2533" s="1" t="s">
        <v>39</v>
      </c>
      <c r="V2533" s="1" t="s">
        <v>112</v>
      </c>
      <c r="W2533" s="1" t="s">
        <v>11310</v>
      </c>
      <c r="X2533" s="3">
        <v>24939</v>
      </c>
      <c r="Y2533" s="1" t="s">
        <v>11311</v>
      </c>
      <c r="Z2533" s="3">
        <v>42064</v>
      </c>
      <c r="AA2533" s="3">
        <v>43524</v>
      </c>
      <c r="AB2533" s="1" t="s">
        <v>41</v>
      </c>
      <c r="AC2533" s="1" t="s">
        <v>42</v>
      </c>
      <c r="AD2533" s="1" t="s">
        <v>43</v>
      </c>
    </row>
    <row r="2534" spans="1:30" x14ac:dyDescent="0.2">
      <c r="A2534" s="1" t="str">
        <f t="shared" si="78"/>
        <v>1112119511E2</v>
      </c>
      <c r="B2534" s="1" t="s">
        <v>28</v>
      </c>
      <c r="C2534" s="1" t="s">
        <v>29</v>
      </c>
      <c r="D2534" s="1" t="s">
        <v>30</v>
      </c>
      <c r="E2534" s="1" t="s">
        <v>31</v>
      </c>
      <c r="F2534" s="1" t="s">
        <v>11305</v>
      </c>
      <c r="G2534" s="1" t="s">
        <v>11306</v>
      </c>
      <c r="H2534" s="1" t="s">
        <v>11214</v>
      </c>
      <c r="I2534" s="1" t="s">
        <v>11307</v>
      </c>
      <c r="J2534" s="1" t="s">
        <v>11312</v>
      </c>
      <c r="K2534" s="1" t="s">
        <v>32</v>
      </c>
      <c r="L2534" s="1" t="s">
        <v>32</v>
      </c>
      <c r="M2534" s="1" t="s">
        <v>45</v>
      </c>
      <c r="N2534" s="1" t="s">
        <v>46</v>
      </c>
      <c r="O2534" s="1" t="s">
        <v>56</v>
      </c>
      <c r="P2534" s="1" t="s">
        <v>867</v>
      </c>
      <c r="Q2534" s="1" t="s">
        <v>283</v>
      </c>
      <c r="R2534" s="1" t="s">
        <v>528</v>
      </c>
      <c r="S2534" s="1" t="str">
        <f t="shared" si="79"/>
        <v>COPA FUENTES, VICTORIA</v>
      </c>
      <c r="T2534" s="1" t="s">
        <v>50</v>
      </c>
      <c r="U2534" s="1" t="s">
        <v>51</v>
      </c>
      <c r="V2534" s="1" t="s">
        <v>52</v>
      </c>
      <c r="W2534" s="1" t="s">
        <v>11313</v>
      </c>
      <c r="X2534" s="3">
        <v>21491</v>
      </c>
      <c r="Y2534" s="1" t="s">
        <v>11314</v>
      </c>
      <c r="AB2534" s="1" t="s">
        <v>41</v>
      </c>
      <c r="AC2534" s="1" t="s">
        <v>42</v>
      </c>
      <c r="AD2534" s="1" t="s">
        <v>43</v>
      </c>
    </row>
    <row r="2535" spans="1:30" x14ac:dyDescent="0.2">
      <c r="A2535" s="1" t="str">
        <f t="shared" si="78"/>
        <v>1112119511E5</v>
      </c>
      <c r="B2535" s="1" t="s">
        <v>28</v>
      </c>
      <c r="C2535" s="1" t="s">
        <v>29</v>
      </c>
      <c r="D2535" s="1" t="s">
        <v>30</v>
      </c>
      <c r="E2535" s="1" t="s">
        <v>31</v>
      </c>
      <c r="F2535" s="1" t="s">
        <v>11305</v>
      </c>
      <c r="G2535" s="1" t="s">
        <v>11306</v>
      </c>
      <c r="H2535" s="1" t="s">
        <v>11214</v>
      </c>
      <c r="I2535" s="1" t="s">
        <v>11307</v>
      </c>
      <c r="J2535" s="1" t="s">
        <v>11315</v>
      </c>
      <c r="K2535" s="1" t="s">
        <v>32</v>
      </c>
      <c r="L2535" s="1" t="s">
        <v>32</v>
      </c>
      <c r="M2535" s="1" t="s">
        <v>45</v>
      </c>
      <c r="N2535" s="1" t="s">
        <v>46</v>
      </c>
      <c r="O2535" s="1" t="s">
        <v>56</v>
      </c>
      <c r="P2535" s="1" t="s">
        <v>344</v>
      </c>
      <c r="Q2535" s="1" t="s">
        <v>146</v>
      </c>
      <c r="R2535" s="1" t="s">
        <v>11316</v>
      </c>
      <c r="S2535" s="1" t="str">
        <f t="shared" si="79"/>
        <v>PEÑA GONZALES, DAICY</v>
      </c>
      <c r="T2535" s="1" t="s">
        <v>50</v>
      </c>
      <c r="U2535" s="1" t="s">
        <v>51</v>
      </c>
      <c r="V2535" s="1" t="s">
        <v>52</v>
      </c>
      <c r="W2535" s="1" t="s">
        <v>11317</v>
      </c>
      <c r="X2535" s="3">
        <v>21730</v>
      </c>
      <c r="Y2535" s="1" t="s">
        <v>11318</v>
      </c>
      <c r="AB2535" s="1" t="s">
        <v>41</v>
      </c>
      <c r="AC2535" s="1" t="s">
        <v>42</v>
      </c>
      <c r="AD2535" s="1" t="s">
        <v>43</v>
      </c>
    </row>
    <row r="2536" spans="1:30" x14ac:dyDescent="0.2">
      <c r="A2536" s="1" t="str">
        <f t="shared" si="78"/>
        <v>1112119511E6</v>
      </c>
      <c r="B2536" s="1" t="s">
        <v>28</v>
      </c>
      <c r="C2536" s="1" t="s">
        <v>29</v>
      </c>
      <c r="D2536" s="1" t="s">
        <v>30</v>
      </c>
      <c r="E2536" s="1" t="s">
        <v>31</v>
      </c>
      <c r="F2536" s="1" t="s">
        <v>11305</v>
      </c>
      <c r="G2536" s="1" t="s">
        <v>11306</v>
      </c>
      <c r="H2536" s="1" t="s">
        <v>11214</v>
      </c>
      <c r="I2536" s="1" t="s">
        <v>11307</v>
      </c>
      <c r="J2536" s="1" t="s">
        <v>11319</v>
      </c>
      <c r="K2536" s="1" t="s">
        <v>32</v>
      </c>
      <c r="L2536" s="1" t="s">
        <v>32</v>
      </c>
      <c r="M2536" s="1" t="s">
        <v>45</v>
      </c>
      <c r="N2536" s="1" t="s">
        <v>66</v>
      </c>
      <c r="O2536" s="1" t="s">
        <v>11320</v>
      </c>
      <c r="P2536" s="1" t="s">
        <v>82</v>
      </c>
      <c r="Q2536" s="1" t="s">
        <v>82</v>
      </c>
      <c r="R2536" s="1" t="s">
        <v>11321</v>
      </c>
      <c r="S2536" s="1" t="str">
        <f t="shared" si="79"/>
        <v>QUISPE QUISPE, YULY MARISOL</v>
      </c>
      <c r="T2536" s="1" t="s">
        <v>69</v>
      </c>
      <c r="U2536" s="1" t="s">
        <v>51</v>
      </c>
      <c r="V2536" s="1" t="s">
        <v>52</v>
      </c>
      <c r="W2536" s="1" t="s">
        <v>11322</v>
      </c>
      <c r="X2536" s="3">
        <v>34028</v>
      </c>
      <c r="Y2536" s="1" t="s">
        <v>11323</v>
      </c>
      <c r="Z2536" s="3">
        <v>42830</v>
      </c>
      <c r="AA2536" s="3">
        <v>43100</v>
      </c>
      <c r="AB2536" s="1" t="s">
        <v>41</v>
      </c>
      <c r="AC2536" s="1" t="s">
        <v>71</v>
      </c>
      <c r="AD2536" s="1" t="s">
        <v>43</v>
      </c>
    </row>
    <row r="2537" spans="1:30" x14ac:dyDescent="0.2">
      <c r="A2537" s="1" t="str">
        <f t="shared" si="78"/>
        <v>1112119511E3</v>
      </c>
      <c r="B2537" s="1" t="s">
        <v>28</v>
      </c>
      <c r="C2537" s="1" t="s">
        <v>29</v>
      </c>
      <c r="D2537" s="1" t="s">
        <v>30</v>
      </c>
      <c r="E2537" s="1" t="s">
        <v>31</v>
      </c>
      <c r="F2537" s="1" t="s">
        <v>11305</v>
      </c>
      <c r="G2537" s="1" t="s">
        <v>11306</v>
      </c>
      <c r="H2537" s="1" t="s">
        <v>11214</v>
      </c>
      <c r="I2537" s="1" t="s">
        <v>11307</v>
      </c>
      <c r="J2537" s="1" t="s">
        <v>11324</v>
      </c>
      <c r="K2537" s="1" t="s">
        <v>32</v>
      </c>
      <c r="L2537" s="1" t="s">
        <v>84</v>
      </c>
      <c r="M2537" s="1" t="s">
        <v>84</v>
      </c>
      <c r="N2537" s="1" t="s">
        <v>66</v>
      </c>
      <c r="O2537" s="1" t="s">
        <v>11325</v>
      </c>
      <c r="P2537" s="1" t="s">
        <v>351</v>
      </c>
      <c r="Q2537" s="1" t="s">
        <v>640</v>
      </c>
      <c r="R2537" s="1" t="s">
        <v>11326</v>
      </c>
      <c r="S2537" s="1" t="str">
        <f t="shared" si="79"/>
        <v>MERMA CHAHUARES, ORLANDO NESTOR</v>
      </c>
      <c r="T2537" s="1" t="s">
        <v>44</v>
      </c>
      <c r="U2537" s="1" t="s">
        <v>51</v>
      </c>
      <c r="V2537" s="1" t="s">
        <v>52</v>
      </c>
      <c r="W2537" s="1" t="s">
        <v>11327</v>
      </c>
      <c r="X2537" s="3">
        <v>25873</v>
      </c>
      <c r="Y2537" s="1" t="s">
        <v>11328</v>
      </c>
      <c r="Z2537" s="3">
        <v>42795</v>
      </c>
      <c r="AA2537" s="3">
        <v>43100</v>
      </c>
      <c r="AB2537" s="1" t="s">
        <v>41</v>
      </c>
      <c r="AC2537" s="1" t="s">
        <v>87</v>
      </c>
      <c r="AD2537" s="1" t="s">
        <v>43</v>
      </c>
    </row>
    <row r="2538" spans="1:30" x14ac:dyDescent="0.2">
      <c r="A2538" s="1" t="str">
        <f t="shared" si="78"/>
        <v>1112119511E4</v>
      </c>
      <c r="B2538" s="1" t="s">
        <v>28</v>
      </c>
      <c r="C2538" s="1" t="s">
        <v>29</v>
      </c>
      <c r="D2538" s="1" t="s">
        <v>30</v>
      </c>
      <c r="E2538" s="1" t="s">
        <v>31</v>
      </c>
      <c r="F2538" s="1" t="s">
        <v>11305</v>
      </c>
      <c r="G2538" s="1" t="s">
        <v>11306</v>
      </c>
      <c r="H2538" s="1" t="s">
        <v>11214</v>
      </c>
      <c r="I2538" s="1" t="s">
        <v>11307</v>
      </c>
      <c r="J2538" s="1" t="s">
        <v>11329</v>
      </c>
      <c r="K2538" s="1" t="s">
        <v>32</v>
      </c>
      <c r="L2538" s="1" t="s">
        <v>84</v>
      </c>
      <c r="M2538" s="1" t="s">
        <v>84</v>
      </c>
      <c r="N2538" s="1" t="s">
        <v>46</v>
      </c>
      <c r="O2538" s="1" t="s">
        <v>56</v>
      </c>
      <c r="P2538" s="1" t="s">
        <v>72</v>
      </c>
      <c r="Q2538" s="1" t="s">
        <v>4799</v>
      </c>
      <c r="R2538" s="1" t="s">
        <v>11330</v>
      </c>
      <c r="S2538" s="1" t="str">
        <f t="shared" si="79"/>
        <v>LOAYZA AYLLON, JULIETA ZULEMA</v>
      </c>
      <c r="T2538" s="1" t="s">
        <v>44</v>
      </c>
      <c r="U2538" s="1" t="s">
        <v>51</v>
      </c>
      <c r="V2538" s="1" t="s">
        <v>52</v>
      </c>
      <c r="W2538" s="1" t="s">
        <v>11331</v>
      </c>
      <c r="X2538" s="3">
        <v>22309</v>
      </c>
      <c r="Y2538" s="1" t="s">
        <v>11332</v>
      </c>
      <c r="AB2538" s="1" t="s">
        <v>41</v>
      </c>
      <c r="AC2538" s="1" t="s">
        <v>87</v>
      </c>
      <c r="AD2538" s="1" t="s">
        <v>43</v>
      </c>
    </row>
    <row r="2539" spans="1:30" x14ac:dyDescent="0.2">
      <c r="A2539" s="1" t="str">
        <f t="shared" si="78"/>
        <v>21C000125641</v>
      </c>
      <c r="B2539" s="1" t="s">
        <v>28</v>
      </c>
      <c r="C2539" s="1" t="s">
        <v>29</v>
      </c>
      <c r="D2539" s="1" t="s">
        <v>30</v>
      </c>
      <c r="E2539" s="1" t="s">
        <v>31</v>
      </c>
      <c r="F2539" s="1" t="s">
        <v>11305</v>
      </c>
      <c r="G2539" s="1" t="s">
        <v>11306</v>
      </c>
      <c r="H2539" s="1" t="s">
        <v>11214</v>
      </c>
      <c r="I2539" s="1" t="s">
        <v>11307</v>
      </c>
      <c r="J2539" s="1" t="s">
        <v>11333</v>
      </c>
      <c r="K2539" s="1" t="s">
        <v>846</v>
      </c>
      <c r="L2539" s="1" t="s">
        <v>11334</v>
      </c>
      <c r="M2539" s="1" t="s">
        <v>11335</v>
      </c>
      <c r="N2539" s="1" t="s">
        <v>66</v>
      </c>
      <c r="O2539" s="1" t="s">
        <v>847</v>
      </c>
      <c r="P2539" s="1" t="s">
        <v>121</v>
      </c>
      <c r="Q2539" s="1" t="s">
        <v>243</v>
      </c>
      <c r="R2539" s="1" t="s">
        <v>11336</v>
      </c>
      <c r="S2539" s="1" t="str">
        <f t="shared" si="79"/>
        <v>PAREDES NAVIA, DENNYS OTHOYO</v>
      </c>
      <c r="T2539" s="1" t="s">
        <v>849</v>
      </c>
      <c r="U2539" s="1" t="s">
        <v>850</v>
      </c>
      <c r="V2539" s="1" t="s">
        <v>52</v>
      </c>
      <c r="W2539" s="1" t="s">
        <v>276</v>
      </c>
      <c r="X2539" s="3">
        <v>32568</v>
      </c>
      <c r="Y2539" s="1" t="s">
        <v>11337</v>
      </c>
      <c r="Z2539" s="3">
        <v>42968</v>
      </c>
      <c r="AA2539" s="3">
        <v>43069</v>
      </c>
      <c r="AB2539" s="1" t="s">
        <v>852</v>
      </c>
      <c r="AC2539" s="1" t="s">
        <v>853</v>
      </c>
      <c r="AD2539" s="1" t="s">
        <v>43</v>
      </c>
    </row>
    <row r="2540" spans="1:30" x14ac:dyDescent="0.2">
      <c r="A2540" s="1" t="str">
        <f t="shared" si="78"/>
        <v>1162119511E0</v>
      </c>
      <c r="B2540" s="1" t="s">
        <v>28</v>
      </c>
      <c r="C2540" s="1" t="s">
        <v>29</v>
      </c>
      <c r="D2540" s="1" t="s">
        <v>30</v>
      </c>
      <c r="E2540" s="1" t="s">
        <v>31</v>
      </c>
      <c r="F2540" s="1" t="s">
        <v>11338</v>
      </c>
      <c r="G2540" s="1" t="s">
        <v>11339</v>
      </c>
      <c r="H2540" s="1" t="s">
        <v>11214</v>
      </c>
      <c r="I2540" s="1" t="s">
        <v>11340</v>
      </c>
      <c r="J2540" s="1" t="s">
        <v>11341</v>
      </c>
      <c r="K2540" s="1" t="s">
        <v>32</v>
      </c>
      <c r="L2540" s="1" t="s">
        <v>32</v>
      </c>
      <c r="M2540" s="1" t="s">
        <v>313</v>
      </c>
      <c r="N2540" s="1" t="s">
        <v>46</v>
      </c>
      <c r="O2540" s="1" t="s">
        <v>11342</v>
      </c>
      <c r="P2540" s="1" t="s">
        <v>114</v>
      </c>
      <c r="Q2540" s="1" t="s">
        <v>73</v>
      </c>
      <c r="R2540" s="1" t="s">
        <v>11343</v>
      </c>
      <c r="S2540" s="1" t="str">
        <f t="shared" si="79"/>
        <v>MAMANI CHOQUE, NANCY GLORIA</v>
      </c>
      <c r="T2540" s="1" t="s">
        <v>55</v>
      </c>
      <c r="U2540" s="1" t="s">
        <v>51</v>
      </c>
      <c r="V2540" s="1" t="s">
        <v>52</v>
      </c>
      <c r="W2540" s="1" t="s">
        <v>11344</v>
      </c>
      <c r="X2540" s="3">
        <v>25317</v>
      </c>
      <c r="Y2540" s="1" t="s">
        <v>11345</v>
      </c>
      <c r="Z2540" s="3">
        <v>42795</v>
      </c>
      <c r="AA2540" s="3">
        <v>43100</v>
      </c>
      <c r="AB2540" s="1" t="s">
        <v>41</v>
      </c>
      <c r="AC2540" s="1" t="s">
        <v>42</v>
      </c>
      <c r="AD2540" s="1" t="s">
        <v>43</v>
      </c>
    </row>
    <row r="2541" spans="1:30" x14ac:dyDescent="0.2">
      <c r="A2541" s="1" t="str">
        <f t="shared" si="78"/>
        <v>1162119511E2</v>
      </c>
      <c r="B2541" s="1" t="s">
        <v>28</v>
      </c>
      <c r="C2541" s="1" t="s">
        <v>29</v>
      </c>
      <c r="D2541" s="1" t="s">
        <v>30</v>
      </c>
      <c r="E2541" s="1" t="s">
        <v>31</v>
      </c>
      <c r="F2541" s="1" t="s">
        <v>11338</v>
      </c>
      <c r="G2541" s="1" t="s">
        <v>11339</v>
      </c>
      <c r="H2541" s="1" t="s">
        <v>11214</v>
      </c>
      <c r="I2541" s="1" t="s">
        <v>11340</v>
      </c>
      <c r="J2541" s="1" t="s">
        <v>11346</v>
      </c>
      <c r="K2541" s="1" t="s">
        <v>32</v>
      </c>
      <c r="L2541" s="1" t="s">
        <v>32</v>
      </c>
      <c r="M2541" s="1" t="s">
        <v>45</v>
      </c>
      <c r="N2541" s="1" t="s">
        <v>46</v>
      </c>
      <c r="O2541" s="1" t="s">
        <v>56</v>
      </c>
      <c r="P2541" s="1" t="s">
        <v>2872</v>
      </c>
      <c r="Q2541" s="1" t="s">
        <v>274</v>
      </c>
      <c r="R2541" s="1" t="s">
        <v>199</v>
      </c>
      <c r="S2541" s="1" t="str">
        <f t="shared" si="79"/>
        <v>LOVON SANCHEZ, GLADYS</v>
      </c>
      <c r="T2541" s="1" t="s">
        <v>63</v>
      </c>
      <c r="U2541" s="1" t="s">
        <v>51</v>
      </c>
      <c r="V2541" s="1" t="s">
        <v>52</v>
      </c>
      <c r="W2541" s="1" t="s">
        <v>11347</v>
      </c>
      <c r="X2541" s="3">
        <v>27579</v>
      </c>
      <c r="Y2541" s="1" t="s">
        <v>11348</v>
      </c>
      <c r="AB2541" s="1" t="s">
        <v>41</v>
      </c>
      <c r="AC2541" s="1" t="s">
        <v>42</v>
      </c>
      <c r="AD2541" s="1" t="s">
        <v>43</v>
      </c>
    </row>
    <row r="2542" spans="1:30" x14ac:dyDescent="0.2">
      <c r="A2542" s="1" t="str">
        <f t="shared" si="78"/>
        <v>1162119511E3</v>
      </c>
      <c r="B2542" s="1" t="s">
        <v>28</v>
      </c>
      <c r="C2542" s="1" t="s">
        <v>29</v>
      </c>
      <c r="D2542" s="1" t="s">
        <v>30</v>
      </c>
      <c r="E2542" s="1" t="s">
        <v>31</v>
      </c>
      <c r="F2542" s="1" t="s">
        <v>11338</v>
      </c>
      <c r="G2542" s="1" t="s">
        <v>11339</v>
      </c>
      <c r="H2542" s="1" t="s">
        <v>11214</v>
      </c>
      <c r="I2542" s="1" t="s">
        <v>11340</v>
      </c>
      <c r="J2542" s="1" t="s">
        <v>11349</v>
      </c>
      <c r="K2542" s="1" t="s">
        <v>32</v>
      </c>
      <c r="L2542" s="1" t="s">
        <v>32</v>
      </c>
      <c r="M2542" s="1" t="s">
        <v>45</v>
      </c>
      <c r="N2542" s="1" t="s">
        <v>46</v>
      </c>
      <c r="O2542" s="1" t="s">
        <v>56</v>
      </c>
      <c r="P2542" s="1" t="s">
        <v>11350</v>
      </c>
      <c r="Q2542" s="1" t="s">
        <v>125</v>
      </c>
      <c r="R2542" s="1" t="s">
        <v>11351</v>
      </c>
      <c r="S2542" s="1" t="str">
        <f t="shared" si="79"/>
        <v>LOZADA BELTRAN, ANA MARCELA</v>
      </c>
      <c r="T2542" s="1" t="s">
        <v>50</v>
      </c>
      <c r="U2542" s="1" t="s">
        <v>51</v>
      </c>
      <c r="V2542" s="1" t="s">
        <v>52</v>
      </c>
      <c r="W2542" s="1" t="s">
        <v>11352</v>
      </c>
      <c r="X2542" s="3">
        <v>27843</v>
      </c>
      <c r="Y2542" s="1" t="s">
        <v>11353</v>
      </c>
      <c r="AB2542" s="1" t="s">
        <v>41</v>
      </c>
      <c r="AC2542" s="1" t="s">
        <v>42</v>
      </c>
      <c r="AD2542" s="1" t="s">
        <v>43</v>
      </c>
    </row>
    <row r="2543" spans="1:30" x14ac:dyDescent="0.2">
      <c r="A2543" s="1" t="str">
        <f t="shared" si="78"/>
        <v>1162119511E4</v>
      </c>
      <c r="B2543" s="1" t="s">
        <v>28</v>
      </c>
      <c r="C2543" s="1" t="s">
        <v>29</v>
      </c>
      <c r="D2543" s="1" t="s">
        <v>30</v>
      </c>
      <c r="E2543" s="1" t="s">
        <v>31</v>
      </c>
      <c r="F2543" s="1" t="s">
        <v>11338</v>
      </c>
      <c r="G2543" s="1" t="s">
        <v>11339</v>
      </c>
      <c r="H2543" s="1" t="s">
        <v>11214</v>
      </c>
      <c r="I2543" s="1" t="s">
        <v>11340</v>
      </c>
      <c r="J2543" s="1" t="s">
        <v>11354</v>
      </c>
      <c r="K2543" s="1" t="s">
        <v>32</v>
      </c>
      <c r="L2543" s="1" t="s">
        <v>32</v>
      </c>
      <c r="M2543" s="1" t="s">
        <v>45</v>
      </c>
      <c r="N2543" s="1" t="s">
        <v>66</v>
      </c>
      <c r="O2543" s="1" t="s">
        <v>11355</v>
      </c>
      <c r="P2543" s="1" t="s">
        <v>567</v>
      </c>
      <c r="Q2543" s="1" t="s">
        <v>875</v>
      </c>
      <c r="R2543" s="1" t="s">
        <v>556</v>
      </c>
      <c r="S2543" s="1" t="str">
        <f t="shared" si="79"/>
        <v>ÑACA CANQUI, NELIDA</v>
      </c>
      <c r="T2543" s="1" t="s">
        <v>69</v>
      </c>
      <c r="U2543" s="1" t="s">
        <v>51</v>
      </c>
      <c r="V2543" s="1" t="s">
        <v>52</v>
      </c>
      <c r="W2543" s="1" t="s">
        <v>11356</v>
      </c>
      <c r="X2543" s="3">
        <v>25962</v>
      </c>
      <c r="Y2543" s="1" t="s">
        <v>11357</v>
      </c>
      <c r="Z2543" s="3">
        <v>42795</v>
      </c>
      <c r="AA2543" s="3">
        <v>43100</v>
      </c>
      <c r="AB2543" s="1" t="s">
        <v>41</v>
      </c>
      <c r="AC2543" s="1" t="s">
        <v>71</v>
      </c>
      <c r="AD2543" s="1" t="s">
        <v>43</v>
      </c>
    </row>
    <row r="2544" spans="1:30" x14ac:dyDescent="0.2">
      <c r="A2544" s="1" t="str">
        <f t="shared" si="78"/>
        <v>1162119511E6</v>
      </c>
      <c r="B2544" s="1" t="s">
        <v>28</v>
      </c>
      <c r="C2544" s="1" t="s">
        <v>29</v>
      </c>
      <c r="D2544" s="1" t="s">
        <v>30</v>
      </c>
      <c r="E2544" s="1" t="s">
        <v>31</v>
      </c>
      <c r="F2544" s="1" t="s">
        <v>11338</v>
      </c>
      <c r="G2544" s="1" t="s">
        <v>11339</v>
      </c>
      <c r="H2544" s="1" t="s">
        <v>11214</v>
      </c>
      <c r="I2544" s="1" t="s">
        <v>11340</v>
      </c>
      <c r="J2544" s="1" t="s">
        <v>11358</v>
      </c>
      <c r="K2544" s="1" t="s">
        <v>32</v>
      </c>
      <c r="L2544" s="1" t="s">
        <v>32</v>
      </c>
      <c r="M2544" s="1" t="s">
        <v>45</v>
      </c>
      <c r="N2544" s="1" t="s">
        <v>66</v>
      </c>
      <c r="O2544" s="1" t="s">
        <v>11359</v>
      </c>
      <c r="P2544" s="1" t="s">
        <v>1000</v>
      </c>
      <c r="Q2544" s="1" t="s">
        <v>141</v>
      </c>
      <c r="R2544" s="1" t="s">
        <v>11360</v>
      </c>
      <c r="S2544" s="1" t="str">
        <f t="shared" si="79"/>
        <v>BALCON CRUZ, JUAN EDGAR</v>
      </c>
      <c r="T2544" s="1" t="s">
        <v>69</v>
      </c>
      <c r="U2544" s="1" t="s">
        <v>51</v>
      </c>
      <c r="V2544" s="1" t="s">
        <v>52</v>
      </c>
      <c r="W2544" s="1" t="s">
        <v>11361</v>
      </c>
      <c r="X2544" s="3">
        <v>29898</v>
      </c>
      <c r="Y2544" s="1" t="s">
        <v>11362</v>
      </c>
      <c r="Z2544" s="3">
        <v>42795</v>
      </c>
      <c r="AA2544" s="3">
        <v>43100</v>
      </c>
      <c r="AB2544" s="1" t="s">
        <v>41</v>
      </c>
      <c r="AC2544" s="1" t="s">
        <v>71</v>
      </c>
      <c r="AD2544" s="1" t="s">
        <v>43</v>
      </c>
    </row>
    <row r="2545" spans="1:30" x14ac:dyDescent="0.2">
      <c r="A2545" s="1" t="str">
        <f t="shared" si="78"/>
        <v>1162119511E7</v>
      </c>
      <c r="B2545" s="1" t="s">
        <v>28</v>
      </c>
      <c r="C2545" s="1" t="s">
        <v>29</v>
      </c>
      <c r="D2545" s="1" t="s">
        <v>30</v>
      </c>
      <c r="E2545" s="1" t="s">
        <v>31</v>
      </c>
      <c r="F2545" s="1" t="s">
        <v>11338</v>
      </c>
      <c r="G2545" s="1" t="s">
        <v>11339</v>
      </c>
      <c r="H2545" s="1" t="s">
        <v>11214</v>
      </c>
      <c r="I2545" s="1" t="s">
        <v>11340</v>
      </c>
      <c r="J2545" s="1" t="s">
        <v>11363</v>
      </c>
      <c r="K2545" s="1" t="s">
        <v>32</v>
      </c>
      <c r="L2545" s="1" t="s">
        <v>32</v>
      </c>
      <c r="M2545" s="1" t="s">
        <v>45</v>
      </c>
      <c r="N2545" s="1" t="s">
        <v>46</v>
      </c>
      <c r="O2545" s="1" t="s">
        <v>56</v>
      </c>
      <c r="P2545" s="1" t="s">
        <v>61</v>
      </c>
      <c r="Q2545" s="1" t="s">
        <v>134</v>
      </c>
      <c r="R2545" s="1" t="s">
        <v>11364</v>
      </c>
      <c r="S2545" s="1" t="str">
        <f t="shared" si="79"/>
        <v>VILCA FLORES, NIEVES MARISOL</v>
      </c>
      <c r="T2545" s="1" t="s">
        <v>50</v>
      </c>
      <c r="U2545" s="1" t="s">
        <v>51</v>
      </c>
      <c r="V2545" s="1" t="s">
        <v>52</v>
      </c>
      <c r="W2545" s="1" t="s">
        <v>11365</v>
      </c>
      <c r="X2545" s="3">
        <v>26215</v>
      </c>
      <c r="Y2545" s="1" t="s">
        <v>11366</v>
      </c>
      <c r="AB2545" s="1" t="s">
        <v>41</v>
      </c>
      <c r="AC2545" s="1" t="s">
        <v>42</v>
      </c>
      <c r="AD2545" s="1" t="s">
        <v>43</v>
      </c>
    </row>
    <row r="2546" spans="1:30" x14ac:dyDescent="0.2">
      <c r="A2546" s="1" t="str">
        <f t="shared" si="78"/>
        <v>1162119511E5</v>
      </c>
      <c r="B2546" s="1" t="s">
        <v>28</v>
      </c>
      <c r="C2546" s="1" t="s">
        <v>29</v>
      </c>
      <c r="D2546" s="1" t="s">
        <v>30</v>
      </c>
      <c r="E2546" s="1" t="s">
        <v>31</v>
      </c>
      <c r="F2546" s="1" t="s">
        <v>11338</v>
      </c>
      <c r="G2546" s="1" t="s">
        <v>11339</v>
      </c>
      <c r="H2546" s="1" t="s">
        <v>11214</v>
      </c>
      <c r="I2546" s="1" t="s">
        <v>11340</v>
      </c>
      <c r="J2546" s="1" t="s">
        <v>11367</v>
      </c>
      <c r="K2546" s="1" t="s">
        <v>97</v>
      </c>
      <c r="L2546" s="1" t="s">
        <v>799</v>
      </c>
      <c r="M2546" s="1" t="s">
        <v>11368</v>
      </c>
      <c r="N2546" s="1" t="s">
        <v>46</v>
      </c>
      <c r="O2546" s="1" t="s">
        <v>56</v>
      </c>
      <c r="P2546" s="1" t="s">
        <v>11369</v>
      </c>
      <c r="Q2546" s="1" t="s">
        <v>242</v>
      </c>
      <c r="R2546" s="1" t="s">
        <v>319</v>
      </c>
      <c r="S2546" s="1" t="str">
        <f t="shared" si="79"/>
        <v>TERRAZAS JIMENEZ, CELIA</v>
      </c>
      <c r="T2546" s="1" t="s">
        <v>1670</v>
      </c>
      <c r="U2546" s="1" t="s">
        <v>39</v>
      </c>
      <c r="V2546" s="1" t="s">
        <v>52</v>
      </c>
      <c r="W2546" s="1" t="s">
        <v>11370</v>
      </c>
      <c r="X2546" s="3">
        <v>19863</v>
      </c>
      <c r="Y2546" s="1" t="s">
        <v>11371</v>
      </c>
      <c r="AB2546" s="1" t="s">
        <v>41</v>
      </c>
      <c r="AC2546" s="1" t="s">
        <v>102</v>
      </c>
      <c r="AD2546" s="1" t="s">
        <v>43</v>
      </c>
    </row>
    <row r="2547" spans="1:30" x14ac:dyDescent="0.2">
      <c r="A2547" s="1" t="str">
        <f t="shared" si="78"/>
        <v>1162119521E1</v>
      </c>
      <c r="B2547" s="1" t="s">
        <v>28</v>
      </c>
      <c r="C2547" s="1" t="s">
        <v>29</v>
      </c>
      <c r="D2547" s="1" t="s">
        <v>30</v>
      </c>
      <c r="E2547" s="1" t="s">
        <v>31</v>
      </c>
      <c r="F2547" s="1" t="s">
        <v>11338</v>
      </c>
      <c r="G2547" s="1" t="s">
        <v>11339</v>
      </c>
      <c r="H2547" s="1" t="s">
        <v>11214</v>
      </c>
      <c r="I2547" s="1" t="s">
        <v>11340</v>
      </c>
      <c r="J2547" s="1" t="s">
        <v>11372</v>
      </c>
      <c r="K2547" s="1" t="s">
        <v>97</v>
      </c>
      <c r="L2547" s="1" t="s">
        <v>788</v>
      </c>
      <c r="M2547" s="1" t="s">
        <v>11373</v>
      </c>
      <c r="N2547" s="1" t="s">
        <v>46</v>
      </c>
      <c r="O2547" s="1" t="s">
        <v>11374</v>
      </c>
      <c r="P2547" s="1" t="s">
        <v>6526</v>
      </c>
      <c r="Q2547" s="1" t="s">
        <v>225</v>
      </c>
      <c r="R2547" s="1" t="s">
        <v>11375</v>
      </c>
      <c r="S2547" s="1" t="str">
        <f t="shared" si="79"/>
        <v>BALCONA CUNO, JULIO JESUS</v>
      </c>
      <c r="T2547" s="1" t="s">
        <v>439</v>
      </c>
      <c r="U2547" s="1" t="s">
        <v>39</v>
      </c>
      <c r="V2547" s="1" t="s">
        <v>52</v>
      </c>
      <c r="W2547" s="1" t="s">
        <v>11376</v>
      </c>
      <c r="X2547" s="3">
        <v>23665</v>
      </c>
      <c r="Y2547" s="1" t="s">
        <v>11377</v>
      </c>
      <c r="AB2547" s="1" t="s">
        <v>41</v>
      </c>
      <c r="AC2547" s="1" t="s">
        <v>102</v>
      </c>
      <c r="AD2547" s="1" t="s">
        <v>43</v>
      </c>
    </row>
    <row r="2548" spans="1:30" x14ac:dyDescent="0.2">
      <c r="A2548" s="1" t="str">
        <f t="shared" si="78"/>
        <v>1162119511E8</v>
      </c>
      <c r="B2548" s="1" t="s">
        <v>28</v>
      </c>
      <c r="C2548" s="1" t="s">
        <v>29</v>
      </c>
      <c r="D2548" s="1" t="s">
        <v>30</v>
      </c>
      <c r="E2548" s="1" t="s">
        <v>31</v>
      </c>
      <c r="F2548" s="1" t="s">
        <v>11338</v>
      </c>
      <c r="G2548" s="1" t="s">
        <v>11339</v>
      </c>
      <c r="H2548" s="1" t="s">
        <v>11214</v>
      </c>
      <c r="I2548" s="1" t="s">
        <v>11340</v>
      </c>
      <c r="J2548" s="1" t="s">
        <v>11378</v>
      </c>
      <c r="K2548" s="1" t="s">
        <v>97</v>
      </c>
      <c r="L2548" s="1" t="s">
        <v>98</v>
      </c>
      <c r="M2548" s="1" t="s">
        <v>99</v>
      </c>
      <c r="N2548" s="1" t="s">
        <v>46</v>
      </c>
      <c r="O2548" s="1" t="s">
        <v>463</v>
      </c>
      <c r="P2548" s="1" t="s">
        <v>134</v>
      </c>
      <c r="Q2548" s="1" t="s">
        <v>161</v>
      </c>
      <c r="R2548" s="1" t="s">
        <v>885</v>
      </c>
      <c r="S2548" s="1" t="str">
        <f t="shared" si="79"/>
        <v>FLORES RAMOS, MARIA MAGDALENA</v>
      </c>
      <c r="T2548" s="1" t="s">
        <v>109</v>
      </c>
      <c r="U2548" s="1" t="s">
        <v>39</v>
      </c>
      <c r="V2548" s="1" t="s">
        <v>52</v>
      </c>
      <c r="W2548" s="1" t="s">
        <v>11379</v>
      </c>
      <c r="X2548" s="3">
        <v>22794</v>
      </c>
      <c r="Y2548" s="1" t="s">
        <v>11380</v>
      </c>
      <c r="AB2548" s="1" t="s">
        <v>41</v>
      </c>
      <c r="AC2548" s="1" t="s">
        <v>102</v>
      </c>
      <c r="AD2548" s="1" t="s">
        <v>43</v>
      </c>
    </row>
    <row r="2549" spans="1:30" x14ac:dyDescent="0.2">
      <c r="A2549" s="1" t="str">
        <f t="shared" si="78"/>
        <v>1162119511E9</v>
      </c>
      <c r="B2549" s="1" t="s">
        <v>28</v>
      </c>
      <c r="C2549" s="1" t="s">
        <v>29</v>
      </c>
      <c r="D2549" s="1" t="s">
        <v>30</v>
      </c>
      <c r="E2549" s="1" t="s">
        <v>31</v>
      </c>
      <c r="F2549" s="1" t="s">
        <v>11338</v>
      </c>
      <c r="G2549" s="1" t="s">
        <v>11339</v>
      </c>
      <c r="H2549" s="1" t="s">
        <v>11214</v>
      </c>
      <c r="I2549" s="1" t="s">
        <v>11340</v>
      </c>
      <c r="J2549" s="1" t="s">
        <v>11381</v>
      </c>
      <c r="K2549" s="1" t="s">
        <v>97</v>
      </c>
      <c r="L2549" s="1" t="s">
        <v>98</v>
      </c>
      <c r="M2549" s="1" t="s">
        <v>99</v>
      </c>
      <c r="N2549" s="1" t="s">
        <v>46</v>
      </c>
      <c r="O2549" s="1" t="s">
        <v>463</v>
      </c>
      <c r="P2549" s="1" t="s">
        <v>11382</v>
      </c>
      <c r="Q2549" s="1" t="s">
        <v>77</v>
      </c>
      <c r="R2549" s="1" t="s">
        <v>11383</v>
      </c>
      <c r="S2549" s="1" t="str">
        <f t="shared" si="79"/>
        <v>BENITES PONCE, DOMINGA MAGNOLI</v>
      </c>
      <c r="T2549" s="1" t="s">
        <v>109</v>
      </c>
      <c r="U2549" s="1" t="s">
        <v>39</v>
      </c>
      <c r="V2549" s="1" t="s">
        <v>52</v>
      </c>
      <c r="W2549" s="1" t="s">
        <v>11384</v>
      </c>
      <c r="X2549" s="3">
        <v>25700</v>
      </c>
      <c r="Y2549" s="1" t="s">
        <v>11385</v>
      </c>
      <c r="AB2549" s="1" t="s">
        <v>41</v>
      </c>
      <c r="AC2549" s="1" t="s">
        <v>102</v>
      </c>
      <c r="AD2549" s="1" t="s">
        <v>43</v>
      </c>
    </row>
    <row r="2550" spans="1:30" x14ac:dyDescent="0.2">
      <c r="A2550" s="1" t="str">
        <f t="shared" si="78"/>
        <v>1113213512E3</v>
      </c>
      <c r="B2550" s="1" t="s">
        <v>28</v>
      </c>
      <c r="C2550" s="1" t="s">
        <v>312</v>
      </c>
      <c r="D2550" s="1" t="s">
        <v>30</v>
      </c>
      <c r="E2550" s="1" t="s">
        <v>587</v>
      </c>
      <c r="F2550" s="1" t="s">
        <v>11386</v>
      </c>
      <c r="G2550" s="1" t="s">
        <v>11387</v>
      </c>
      <c r="H2550" s="1" t="s">
        <v>11214</v>
      </c>
      <c r="I2550" s="1" t="s">
        <v>11388</v>
      </c>
      <c r="J2550" s="1" t="s">
        <v>11389</v>
      </c>
      <c r="K2550" s="1" t="s">
        <v>32</v>
      </c>
      <c r="L2550" s="1" t="s">
        <v>32</v>
      </c>
      <c r="M2550" s="1" t="s">
        <v>45</v>
      </c>
      <c r="N2550" s="1" t="s">
        <v>66</v>
      </c>
      <c r="O2550" s="1" t="s">
        <v>11390</v>
      </c>
      <c r="P2550" s="1" t="s">
        <v>203</v>
      </c>
      <c r="Q2550" s="1" t="s">
        <v>461</v>
      </c>
      <c r="R2550" s="1" t="s">
        <v>536</v>
      </c>
      <c r="S2550" s="1" t="str">
        <f t="shared" si="79"/>
        <v>APAZA ACERO, RAQUEL</v>
      </c>
      <c r="T2550" s="1" t="s">
        <v>69</v>
      </c>
      <c r="U2550" s="1" t="s">
        <v>51</v>
      </c>
      <c r="V2550" s="1" t="s">
        <v>52</v>
      </c>
      <c r="W2550" s="1" t="s">
        <v>11391</v>
      </c>
      <c r="X2550" s="3">
        <v>28256</v>
      </c>
      <c r="Y2550" s="1" t="s">
        <v>11392</v>
      </c>
      <c r="Z2550" s="3">
        <v>42795</v>
      </c>
      <c r="AA2550" s="3">
        <v>43100</v>
      </c>
      <c r="AB2550" s="1" t="s">
        <v>41</v>
      </c>
      <c r="AC2550" s="1" t="s">
        <v>71</v>
      </c>
      <c r="AD2550" s="1" t="s">
        <v>43</v>
      </c>
    </row>
  </sheetData>
  <autoFilter ref="A2:AD255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6"/>
  <sheetViews>
    <sheetView workbookViewId="0"/>
  </sheetViews>
  <sheetFormatPr baseColWidth="10" defaultRowHeight="15" x14ac:dyDescent="0.25"/>
  <cols>
    <col min="1" max="1" width="9" style="5" customWidth="1"/>
    <col min="2" max="2" width="9.5703125" style="4" customWidth="1"/>
    <col min="3" max="3" width="9" style="4" customWidth="1"/>
    <col min="4" max="4" width="13.42578125" style="4" customWidth="1"/>
    <col min="5" max="5" width="13.5703125" style="4" customWidth="1"/>
    <col min="6" max="7" width="13.42578125" style="4" customWidth="1"/>
    <col min="8" max="8" width="8" style="4" customWidth="1"/>
    <col min="9" max="9" width="6.7109375" style="4" customWidth="1"/>
    <col min="10" max="10" width="16" style="4" customWidth="1"/>
    <col min="11" max="11" width="13.7109375" style="4" customWidth="1"/>
    <col min="12" max="12" width="13.5703125" style="4" customWidth="1"/>
    <col min="13" max="13" width="14.5703125" style="4" customWidth="1"/>
    <col min="14" max="14" width="5.7109375" style="4" customWidth="1"/>
    <col min="15" max="15" width="5.28515625" style="4" customWidth="1"/>
    <col min="16" max="16" width="2.42578125" style="4" customWidth="1"/>
    <col min="17" max="17" width="4.42578125" style="4" customWidth="1"/>
    <col min="18" max="18" width="2.42578125" style="4" customWidth="1"/>
    <col min="19" max="19" width="1.140625" style="4" customWidth="1"/>
    <col min="20" max="20" width="2.42578125" style="4" customWidth="1"/>
    <col min="21" max="21" width="7.85546875" style="4" customWidth="1"/>
    <col min="22" max="22" width="8.42578125" style="4" customWidth="1"/>
    <col min="23" max="25" width="6.28515625" style="4" customWidth="1"/>
    <col min="26" max="35" width="4.28515625" style="4" customWidth="1"/>
    <col min="36" max="36" width="12.5703125" style="5" bestFit="1" customWidth="1"/>
    <col min="37" max="41" width="5.28515625" style="4" customWidth="1"/>
    <col min="42" max="16384" width="11.42578125" style="4"/>
  </cols>
  <sheetData>
    <row r="1" spans="1:41" x14ac:dyDescent="0.25">
      <c r="A1" s="7" t="s">
        <v>44</v>
      </c>
      <c r="B1" s="6" t="s">
        <v>44</v>
      </c>
      <c r="C1" s="6" t="s">
        <v>44</v>
      </c>
      <c r="D1" s="6" t="s">
        <v>44</v>
      </c>
      <c r="E1" s="6" t="s">
        <v>44</v>
      </c>
      <c r="F1" s="6" t="s">
        <v>44</v>
      </c>
      <c r="G1" s="6" t="s">
        <v>44</v>
      </c>
      <c r="H1" s="6" t="s">
        <v>44</v>
      </c>
      <c r="I1" s="6" t="s">
        <v>44</v>
      </c>
      <c r="J1" s="6" t="s">
        <v>44</v>
      </c>
      <c r="K1" s="6" t="s">
        <v>44</v>
      </c>
      <c r="L1" s="6" t="s">
        <v>44</v>
      </c>
      <c r="M1" s="6" t="s">
        <v>44</v>
      </c>
      <c r="N1" s="194" t="s">
        <v>44</v>
      </c>
      <c r="O1" s="195"/>
      <c r="P1" s="194" t="s">
        <v>44</v>
      </c>
      <c r="Q1" s="195"/>
      <c r="R1" s="194" t="s">
        <v>44</v>
      </c>
      <c r="S1" s="196"/>
      <c r="T1" s="195"/>
      <c r="U1" s="6" t="s">
        <v>44</v>
      </c>
      <c r="V1" s="6" t="s">
        <v>44</v>
      </c>
      <c r="W1" s="204" t="s">
        <v>44</v>
      </c>
      <c r="X1" s="196"/>
      <c r="Y1" s="195"/>
      <c r="Z1" s="197" t="s">
        <v>11393</v>
      </c>
      <c r="AA1" s="203"/>
      <c r="AB1" s="203"/>
      <c r="AC1" s="203"/>
      <c r="AD1" s="203"/>
      <c r="AE1" s="203"/>
      <c r="AF1" s="203"/>
      <c r="AG1" s="203"/>
      <c r="AH1" s="203"/>
      <c r="AI1" s="198"/>
      <c r="AJ1" s="7" t="s">
        <v>44</v>
      </c>
      <c r="AK1" s="7" t="s">
        <v>44</v>
      </c>
      <c r="AL1" s="7" t="s">
        <v>44</v>
      </c>
      <c r="AM1" s="7" t="s">
        <v>44</v>
      </c>
      <c r="AN1" s="7" t="s">
        <v>44</v>
      </c>
      <c r="AO1" s="7" t="s">
        <v>44</v>
      </c>
    </row>
    <row r="2" spans="1:41" ht="27" x14ac:dyDescent="0.25">
      <c r="A2" s="9" t="s">
        <v>11629</v>
      </c>
      <c r="B2" s="8" t="s">
        <v>11394</v>
      </c>
      <c r="C2" s="8" t="s">
        <v>11395</v>
      </c>
      <c r="D2" s="8" t="s">
        <v>11396</v>
      </c>
      <c r="E2" s="8" t="s">
        <v>11397</v>
      </c>
      <c r="F2" s="8" t="s">
        <v>11398</v>
      </c>
      <c r="G2" s="8" t="s">
        <v>11399</v>
      </c>
      <c r="H2" s="8" t="s">
        <v>11400</v>
      </c>
      <c r="I2" s="8" t="s">
        <v>11401</v>
      </c>
      <c r="J2" s="8" t="s">
        <v>11402</v>
      </c>
      <c r="K2" s="8" t="s">
        <v>11403</v>
      </c>
      <c r="L2" s="8" t="s">
        <v>11404</v>
      </c>
      <c r="M2" s="8" t="s">
        <v>11405</v>
      </c>
      <c r="N2" s="205" t="s">
        <v>11490</v>
      </c>
      <c r="O2" s="206"/>
      <c r="P2" s="205" t="s">
        <v>11406</v>
      </c>
      <c r="Q2" s="206"/>
      <c r="R2" s="205" t="s">
        <v>11407</v>
      </c>
      <c r="S2" s="207"/>
      <c r="T2" s="206"/>
      <c r="U2" s="8" t="s">
        <v>11408</v>
      </c>
      <c r="V2" s="8" t="s">
        <v>11409</v>
      </c>
      <c r="W2" s="208" t="s">
        <v>11410</v>
      </c>
      <c r="X2" s="207"/>
      <c r="Y2" s="206"/>
      <c r="Z2" s="197" t="s">
        <v>11411</v>
      </c>
      <c r="AA2" s="198"/>
      <c r="AB2" s="197" t="s">
        <v>11412</v>
      </c>
      <c r="AC2" s="198"/>
      <c r="AD2" s="197" t="s">
        <v>11413</v>
      </c>
      <c r="AE2" s="198"/>
      <c r="AF2" s="197" t="s">
        <v>11414</v>
      </c>
      <c r="AG2" s="198"/>
      <c r="AH2" s="197" t="s">
        <v>11415</v>
      </c>
      <c r="AI2" s="198"/>
      <c r="AJ2" s="21" t="s">
        <v>11638</v>
      </c>
      <c r="AK2" s="21" t="s">
        <v>11594</v>
      </c>
      <c r="AL2" s="21" t="s">
        <v>11595</v>
      </c>
      <c r="AM2" s="21" t="s">
        <v>11596</v>
      </c>
      <c r="AN2" s="21" t="s">
        <v>11597</v>
      </c>
      <c r="AO2" s="21" t="s">
        <v>11598</v>
      </c>
    </row>
    <row r="3" spans="1:41" ht="27" x14ac:dyDescent="0.25">
      <c r="A3" s="11" t="s">
        <v>44</v>
      </c>
      <c r="B3" s="10" t="s">
        <v>44</v>
      </c>
      <c r="C3" s="10" t="s">
        <v>44</v>
      </c>
      <c r="D3" s="10" t="s">
        <v>44</v>
      </c>
      <c r="E3" s="10" t="s">
        <v>44</v>
      </c>
      <c r="F3" s="10" t="s">
        <v>44</v>
      </c>
      <c r="G3" s="10" t="s">
        <v>44</v>
      </c>
      <c r="H3" s="10" t="s">
        <v>44</v>
      </c>
      <c r="I3" s="10" t="s">
        <v>44</v>
      </c>
      <c r="J3" s="10" t="s">
        <v>44</v>
      </c>
      <c r="K3" s="10" t="s">
        <v>44</v>
      </c>
      <c r="L3" s="10" t="s">
        <v>44</v>
      </c>
      <c r="M3" s="10" t="s">
        <v>44</v>
      </c>
      <c r="N3" s="199" t="s">
        <v>44</v>
      </c>
      <c r="O3" s="200"/>
      <c r="P3" s="199" t="s">
        <v>44</v>
      </c>
      <c r="Q3" s="200"/>
      <c r="R3" s="199" t="s">
        <v>44</v>
      </c>
      <c r="S3" s="201"/>
      <c r="T3" s="200"/>
      <c r="U3" s="10" t="s">
        <v>44</v>
      </c>
      <c r="V3" s="10" t="s">
        <v>44</v>
      </c>
      <c r="W3" s="12" t="s">
        <v>11416</v>
      </c>
      <c r="X3" s="12" t="s">
        <v>11417</v>
      </c>
      <c r="Y3" s="12" t="s">
        <v>11418</v>
      </c>
      <c r="Z3" s="12" t="s">
        <v>11419</v>
      </c>
      <c r="AA3" s="12" t="s">
        <v>11420</v>
      </c>
      <c r="AB3" s="12" t="s">
        <v>11419</v>
      </c>
      <c r="AC3" s="12" t="s">
        <v>11420</v>
      </c>
      <c r="AD3" s="12" t="s">
        <v>11419</v>
      </c>
      <c r="AE3" s="12" t="s">
        <v>11420</v>
      </c>
      <c r="AF3" s="12" t="s">
        <v>11419</v>
      </c>
      <c r="AG3" s="12" t="s">
        <v>11420</v>
      </c>
      <c r="AH3" s="12" t="s">
        <v>11419</v>
      </c>
      <c r="AI3" s="12" t="s">
        <v>11420</v>
      </c>
      <c r="AJ3" s="11" t="s">
        <v>44</v>
      </c>
      <c r="AK3" s="11" t="s">
        <v>44</v>
      </c>
      <c r="AL3" s="11" t="s">
        <v>44</v>
      </c>
      <c r="AM3" s="11" t="s">
        <v>44</v>
      </c>
      <c r="AN3" s="11" t="s">
        <v>44</v>
      </c>
      <c r="AO3" s="11" t="s">
        <v>44</v>
      </c>
    </row>
    <row r="4" spans="1:41" ht="18" x14ac:dyDescent="0.25">
      <c r="A4" s="5">
        <f>VALUE(H4)</f>
        <v>1571587</v>
      </c>
      <c r="B4" s="13" t="s">
        <v>11421</v>
      </c>
      <c r="C4" s="13" t="s">
        <v>11422</v>
      </c>
      <c r="D4" s="13" t="s">
        <v>28</v>
      </c>
      <c r="E4" s="13" t="s">
        <v>28</v>
      </c>
      <c r="F4" s="13" t="s">
        <v>440</v>
      </c>
      <c r="G4" s="13" t="s">
        <v>11423</v>
      </c>
      <c r="H4" s="13" t="s">
        <v>10296</v>
      </c>
      <c r="I4" s="13" t="s">
        <v>56</v>
      </c>
      <c r="J4" s="14" t="s">
        <v>11500</v>
      </c>
      <c r="K4" s="13" t="s">
        <v>11633</v>
      </c>
      <c r="L4" s="13" t="s">
        <v>11424</v>
      </c>
      <c r="M4" s="13" t="s">
        <v>11425</v>
      </c>
      <c r="N4" s="202">
        <v>51</v>
      </c>
      <c r="O4" s="198"/>
      <c r="P4" s="202">
        <v>51</v>
      </c>
      <c r="Q4" s="198"/>
      <c r="R4" s="202">
        <v>0</v>
      </c>
      <c r="S4" s="203"/>
      <c r="T4" s="198"/>
      <c r="U4" s="13">
        <v>5</v>
      </c>
      <c r="V4" s="13">
        <v>5</v>
      </c>
      <c r="W4" s="13">
        <v>0</v>
      </c>
      <c r="X4" s="13">
        <v>5</v>
      </c>
      <c r="Y4" s="13">
        <v>0</v>
      </c>
      <c r="Z4" s="13">
        <v>4</v>
      </c>
      <c r="AA4" s="13">
        <v>5</v>
      </c>
      <c r="AB4" s="13">
        <v>2</v>
      </c>
      <c r="AC4" s="13">
        <v>3</v>
      </c>
      <c r="AD4" s="13">
        <v>3</v>
      </c>
      <c r="AE4" s="13">
        <v>11</v>
      </c>
      <c r="AF4" s="13">
        <v>12</v>
      </c>
      <c r="AG4" s="13">
        <v>4</v>
      </c>
      <c r="AH4" s="13">
        <v>3</v>
      </c>
      <c r="AI4" s="13">
        <v>4</v>
      </c>
      <c r="AJ4" s="15" t="str">
        <f>CONCATENATE(AK4,", ",AL4,", ",AM4,", ",AN4,", ",AO4)</f>
        <v>9, 5, 14, 16, 7</v>
      </c>
      <c r="AK4" s="15">
        <f>SUM(Z4:AA4)</f>
        <v>9</v>
      </c>
      <c r="AL4" s="15">
        <f>SUM(AB4:AC4)</f>
        <v>5</v>
      </c>
      <c r="AM4" s="15">
        <f>SUM(AD4:AE4)</f>
        <v>14</v>
      </c>
      <c r="AN4" s="15">
        <f>SUM(AF4:AG4)</f>
        <v>16</v>
      </c>
      <c r="AO4" s="15">
        <f>SUM(AH4:AI4)</f>
        <v>7</v>
      </c>
    </row>
    <row r="5" spans="1:41" ht="18" x14ac:dyDescent="0.25">
      <c r="A5" s="5">
        <f t="shared" ref="A5:A68" si="0">VALUE(H5)</f>
        <v>522292</v>
      </c>
      <c r="B5" s="13" t="s">
        <v>11421</v>
      </c>
      <c r="C5" s="13" t="s">
        <v>11422</v>
      </c>
      <c r="D5" s="13" t="s">
        <v>28</v>
      </c>
      <c r="E5" s="13" t="s">
        <v>28</v>
      </c>
      <c r="F5" s="13" t="s">
        <v>440</v>
      </c>
      <c r="G5" s="13" t="s">
        <v>440</v>
      </c>
      <c r="H5" s="13" t="s">
        <v>7065</v>
      </c>
      <c r="I5" s="13" t="s">
        <v>56</v>
      </c>
      <c r="J5" s="14" t="s">
        <v>684</v>
      </c>
      <c r="K5" s="15" t="s">
        <v>11633</v>
      </c>
      <c r="L5" s="13" t="s">
        <v>11424</v>
      </c>
      <c r="M5" s="13" t="s">
        <v>11425</v>
      </c>
      <c r="N5" s="202">
        <v>158</v>
      </c>
      <c r="O5" s="198"/>
      <c r="P5" s="202">
        <v>158</v>
      </c>
      <c r="Q5" s="198"/>
      <c r="R5" s="202">
        <v>0</v>
      </c>
      <c r="S5" s="203"/>
      <c r="T5" s="198"/>
      <c r="U5" s="13">
        <v>5</v>
      </c>
      <c r="V5" s="13">
        <v>10</v>
      </c>
      <c r="W5" s="13">
        <v>0</v>
      </c>
      <c r="X5" s="13">
        <v>10</v>
      </c>
      <c r="Y5" s="13">
        <v>0</v>
      </c>
      <c r="Z5" s="13">
        <v>19</v>
      </c>
      <c r="AA5" s="13">
        <v>11</v>
      </c>
      <c r="AB5" s="13">
        <v>11</v>
      </c>
      <c r="AC5" s="13">
        <v>11</v>
      </c>
      <c r="AD5" s="13">
        <v>21</v>
      </c>
      <c r="AE5" s="13">
        <v>23</v>
      </c>
      <c r="AF5" s="13">
        <v>18</v>
      </c>
      <c r="AG5" s="13">
        <v>11</v>
      </c>
      <c r="AH5" s="13">
        <v>16</v>
      </c>
      <c r="AI5" s="13">
        <v>17</v>
      </c>
      <c r="AJ5" s="15" t="str">
        <f t="shared" ref="AJ5:AJ68" si="1">CONCATENATE(AK5,", ",AL5,", ",AM5,", ",AN5,", ",AO5)</f>
        <v>30, 22, 44, 29, 33</v>
      </c>
      <c r="AK5" s="15">
        <f t="shared" ref="AK5:AK9" si="2">SUM(Z5:AA5)</f>
        <v>30</v>
      </c>
      <c r="AL5" s="15">
        <f t="shared" ref="AL5:AL9" si="3">SUM(AB5:AC5)</f>
        <v>22</v>
      </c>
      <c r="AM5" s="15">
        <f t="shared" ref="AM5:AM9" si="4">SUM(AD5:AE5)</f>
        <v>44</v>
      </c>
      <c r="AN5" s="15">
        <f t="shared" ref="AN5:AN9" si="5">SUM(AF5:AG5)</f>
        <v>29</v>
      </c>
      <c r="AO5" s="15">
        <f t="shared" ref="AO5:AO9" si="6">SUM(AH5:AI5)</f>
        <v>33</v>
      </c>
    </row>
    <row r="6" spans="1:41" ht="18" x14ac:dyDescent="0.25">
      <c r="A6" s="5">
        <f t="shared" si="0"/>
        <v>1154491</v>
      </c>
      <c r="B6" s="13" t="s">
        <v>11421</v>
      </c>
      <c r="C6" s="13" t="s">
        <v>11422</v>
      </c>
      <c r="D6" s="13" t="s">
        <v>28</v>
      </c>
      <c r="E6" s="13" t="s">
        <v>28</v>
      </c>
      <c r="F6" s="13" t="s">
        <v>448</v>
      </c>
      <c r="G6" s="13" t="s">
        <v>11427</v>
      </c>
      <c r="H6" s="13" t="s">
        <v>8347</v>
      </c>
      <c r="I6" s="13" t="s">
        <v>56</v>
      </c>
      <c r="J6" s="14" t="s">
        <v>11501</v>
      </c>
      <c r="K6" s="15" t="s">
        <v>11633</v>
      </c>
      <c r="L6" s="13" t="s">
        <v>11424</v>
      </c>
      <c r="M6" s="13" t="s">
        <v>11425</v>
      </c>
      <c r="N6" s="202">
        <v>53</v>
      </c>
      <c r="O6" s="198"/>
      <c r="P6" s="202">
        <v>53</v>
      </c>
      <c r="Q6" s="198"/>
      <c r="R6" s="202">
        <v>0</v>
      </c>
      <c r="S6" s="203"/>
      <c r="T6" s="198"/>
      <c r="U6" s="13">
        <v>5</v>
      </c>
      <c r="V6" s="13">
        <v>5</v>
      </c>
      <c r="W6" s="13">
        <v>0</v>
      </c>
      <c r="X6" s="13">
        <v>5</v>
      </c>
      <c r="Y6" s="13">
        <v>0</v>
      </c>
      <c r="Z6" s="13">
        <v>3</v>
      </c>
      <c r="AA6" s="13">
        <v>7</v>
      </c>
      <c r="AB6" s="13">
        <v>10</v>
      </c>
      <c r="AC6" s="13">
        <v>5</v>
      </c>
      <c r="AD6" s="13">
        <v>4</v>
      </c>
      <c r="AE6" s="13">
        <v>5</v>
      </c>
      <c r="AF6" s="13">
        <v>5</v>
      </c>
      <c r="AG6" s="13">
        <v>5</v>
      </c>
      <c r="AH6" s="13">
        <v>4</v>
      </c>
      <c r="AI6" s="13">
        <v>5</v>
      </c>
      <c r="AJ6" s="15" t="str">
        <f t="shared" si="1"/>
        <v>10, 15, 9, 10, 9</v>
      </c>
      <c r="AK6" s="15">
        <f t="shared" si="2"/>
        <v>10</v>
      </c>
      <c r="AL6" s="15">
        <f t="shared" si="3"/>
        <v>15</v>
      </c>
      <c r="AM6" s="15">
        <f t="shared" si="4"/>
        <v>9</v>
      </c>
      <c r="AN6" s="15">
        <f t="shared" si="5"/>
        <v>10</v>
      </c>
      <c r="AO6" s="15">
        <f t="shared" si="6"/>
        <v>9</v>
      </c>
    </row>
    <row r="7" spans="1:41" ht="18" x14ac:dyDescent="0.25">
      <c r="A7" s="5">
        <f t="shared" si="0"/>
        <v>1023407</v>
      </c>
      <c r="B7" s="13" t="s">
        <v>11421</v>
      </c>
      <c r="C7" s="13" t="s">
        <v>11422</v>
      </c>
      <c r="D7" s="13" t="s">
        <v>28</v>
      </c>
      <c r="E7" s="13" t="s">
        <v>28</v>
      </c>
      <c r="F7" s="13" t="s">
        <v>448</v>
      </c>
      <c r="G7" s="13" t="s">
        <v>11430</v>
      </c>
      <c r="H7" s="13" t="s">
        <v>8304</v>
      </c>
      <c r="I7" s="13" t="s">
        <v>56</v>
      </c>
      <c r="J7" s="14" t="s">
        <v>11502</v>
      </c>
      <c r="K7" s="15" t="s">
        <v>11633</v>
      </c>
      <c r="L7" s="13" t="s">
        <v>11424</v>
      </c>
      <c r="M7" s="13" t="s">
        <v>11425</v>
      </c>
      <c r="N7" s="202">
        <v>48</v>
      </c>
      <c r="O7" s="198"/>
      <c r="P7" s="202">
        <v>48</v>
      </c>
      <c r="Q7" s="198"/>
      <c r="R7" s="202">
        <v>0</v>
      </c>
      <c r="S7" s="203"/>
      <c r="T7" s="198"/>
      <c r="U7" s="13">
        <v>5</v>
      </c>
      <c r="V7" s="13">
        <v>5</v>
      </c>
      <c r="W7" s="13">
        <v>0</v>
      </c>
      <c r="X7" s="13">
        <v>5</v>
      </c>
      <c r="Y7" s="13">
        <v>0</v>
      </c>
      <c r="Z7" s="13">
        <v>1</v>
      </c>
      <c r="AA7" s="13">
        <v>7</v>
      </c>
      <c r="AB7" s="13">
        <v>4</v>
      </c>
      <c r="AC7" s="13">
        <v>6</v>
      </c>
      <c r="AD7" s="13">
        <v>6</v>
      </c>
      <c r="AE7" s="13">
        <v>6</v>
      </c>
      <c r="AF7" s="13">
        <v>4</v>
      </c>
      <c r="AG7" s="13">
        <v>6</v>
      </c>
      <c r="AH7" s="13">
        <v>6</v>
      </c>
      <c r="AI7" s="13">
        <v>2</v>
      </c>
      <c r="AJ7" s="15" t="str">
        <f t="shared" si="1"/>
        <v>8, 10, 12, 10, 8</v>
      </c>
      <c r="AK7" s="15">
        <f t="shared" si="2"/>
        <v>8</v>
      </c>
      <c r="AL7" s="15">
        <f t="shared" si="3"/>
        <v>10</v>
      </c>
      <c r="AM7" s="15">
        <f t="shared" si="4"/>
        <v>12</v>
      </c>
      <c r="AN7" s="15">
        <f t="shared" si="5"/>
        <v>10</v>
      </c>
      <c r="AO7" s="15">
        <f t="shared" si="6"/>
        <v>8</v>
      </c>
    </row>
    <row r="8" spans="1:41" ht="18" x14ac:dyDescent="0.25">
      <c r="A8" s="5">
        <f t="shared" si="0"/>
        <v>1023365</v>
      </c>
      <c r="B8" s="13" t="s">
        <v>11421</v>
      </c>
      <c r="C8" s="13" t="s">
        <v>11422</v>
      </c>
      <c r="D8" s="13" t="s">
        <v>28</v>
      </c>
      <c r="E8" s="13" t="s">
        <v>28</v>
      </c>
      <c r="F8" s="13" t="s">
        <v>448</v>
      </c>
      <c r="G8" s="13" t="s">
        <v>708</v>
      </c>
      <c r="H8" s="13" t="s">
        <v>8253</v>
      </c>
      <c r="I8" s="13" t="s">
        <v>56</v>
      </c>
      <c r="J8" s="14" t="s">
        <v>11503</v>
      </c>
      <c r="K8" s="15" t="s">
        <v>11633</v>
      </c>
      <c r="L8" s="13" t="s">
        <v>11424</v>
      </c>
      <c r="M8" s="13" t="s">
        <v>11425</v>
      </c>
      <c r="N8" s="202">
        <v>58</v>
      </c>
      <c r="O8" s="198"/>
      <c r="P8" s="202">
        <v>58</v>
      </c>
      <c r="Q8" s="198"/>
      <c r="R8" s="202">
        <v>0</v>
      </c>
      <c r="S8" s="203"/>
      <c r="T8" s="198"/>
      <c r="U8" s="13">
        <v>5</v>
      </c>
      <c r="V8" s="13">
        <v>5</v>
      </c>
      <c r="W8" s="13">
        <v>0</v>
      </c>
      <c r="X8" s="13">
        <v>5</v>
      </c>
      <c r="Y8" s="13">
        <v>0</v>
      </c>
      <c r="Z8" s="13">
        <v>8</v>
      </c>
      <c r="AA8" s="13">
        <v>4</v>
      </c>
      <c r="AB8" s="13">
        <v>5</v>
      </c>
      <c r="AC8" s="13">
        <v>4</v>
      </c>
      <c r="AD8" s="13">
        <v>5</v>
      </c>
      <c r="AE8" s="13">
        <v>3</v>
      </c>
      <c r="AF8" s="13">
        <v>5</v>
      </c>
      <c r="AG8" s="13">
        <v>9</v>
      </c>
      <c r="AH8" s="13">
        <v>8</v>
      </c>
      <c r="AI8" s="13">
        <v>7</v>
      </c>
      <c r="AJ8" s="15" t="str">
        <f t="shared" si="1"/>
        <v>12, 9, 8, 14, 15</v>
      </c>
      <c r="AK8" s="15">
        <f t="shared" si="2"/>
        <v>12</v>
      </c>
      <c r="AL8" s="15">
        <f t="shared" si="3"/>
        <v>9</v>
      </c>
      <c r="AM8" s="15">
        <f t="shared" si="4"/>
        <v>8</v>
      </c>
      <c r="AN8" s="15">
        <f t="shared" si="5"/>
        <v>14</v>
      </c>
      <c r="AO8" s="15">
        <f t="shared" si="6"/>
        <v>15</v>
      </c>
    </row>
    <row r="9" spans="1:41" ht="18" x14ac:dyDescent="0.25">
      <c r="A9" s="5">
        <f t="shared" si="0"/>
        <v>1364629</v>
      </c>
      <c r="B9" s="13" t="s">
        <v>11421</v>
      </c>
      <c r="C9" s="13" t="s">
        <v>11422</v>
      </c>
      <c r="D9" s="13" t="s">
        <v>28</v>
      </c>
      <c r="E9" s="13" t="s">
        <v>28</v>
      </c>
      <c r="F9" s="13" t="s">
        <v>448</v>
      </c>
      <c r="G9" s="13" t="s">
        <v>11428</v>
      </c>
      <c r="H9" s="13" t="s">
        <v>10158</v>
      </c>
      <c r="I9" s="13" t="s">
        <v>56</v>
      </c>
      <c r="J9" s="14" t="s">
        <v>11428</v>
      </c>
      <c r="K9" s="15" t="s">
        <v>11633</v>
      </c>
      <c r="L9" s="13" t="s">
        <v>11424</v>
      </c>
      <c r="M9" s="13" t="s">
        <v>11425</v>
      </c>
      <c r="N9" s="202">
        <v>40</v>
      </c>
      <c r="O9" s="198"/>
      <c r="P9" s="202">
        <v>39</v>
      </c>
      <c r="Q9" s="198"/>
      <c r="R9" s="202">
        <v>1</v>
      </c>
      <c r="S9" s="203"/>
      <c r="T9" s="198"/>
      <c r="U9" s="13">
        <v>5</v>
      </c>
      <c r="V9" s="13">
        <v>5</v>
      </c>
      <c r="W9" s="13">
        <v>0</v>
      </c>
      <c r="X9" s="13">
        <v>5</v>
      </c>
      <c r="Y9" s="13">
        <v>0</v>
      </c>
      <c r="Z9" s="13">
        <v>2</v>
      </c>
      <c r="AA9" s="13">
        <v>0</v>
      </c>
      <c r="AB9" s="13">
        <v>7</v>
      </c>
      <c r="AC9" s="13">
        <v>4</v>
      </c>
      <c r="AD9" s="13">
        <v>8</v>
      </c>
      <c r="AE9" s="13">
        <v>0</v>
      </c>
      <c r="AF9" s="13">
        <v>6</v>
      </c>
      <c r="AG9" s="13">
        <v>6</v>
      </c>
      <c r="AH9" s="13">
        <v>5</v>
      </c>
      <c r="AI9" s="13">
        <v>2</v>
      </c>
      <c r="AJ9" s="15" t="str">
        <f t="shared" si="1"/>
        <v>2, 11, 8, 12, 7</v>
      </c>
      <c r="AK9" s="15">
        <f t="shared" si="2"/>
        <v>2</v>
      </c>
      <c r="AL9" s="15">
        <f t="shared" si="3"/>
        <v>11</v>
      </c>
      <c r="AM9" s="15">
        <f t="shared" si="4"/>
        <v>8</v>
      </c>
      <c r="AN9" s="15">
        <f t="shared" si="5"/>
        <v>12</v>
      </c>
      <c r="AO9" s="15">
        <f t="shared" si="6"/>
        <v>7</v>
      </c>
    </row>
    <row r="10" spans="1:41" ht="18" x14ac:dyDescent="0.25">
      <c r="A10" s="5">
        <f t="shared" si="0"/>
        <v>578930</v>
      </c>
      <c r="B10" s="13" t="s">
        <v>11421</v>
      </c>
      <c r="C10" s="13" t="s">
        <v>11422</v>
      </c>
      <c r="D10" s="13" t="s">
        <v>28</v>
      </c>
      <c r="E10" s="13" t="s">
        <v>28</v>
      </c>
      <c r="F10" s="13" t="s">
        <v>448</v>
      </c>
      <c r="G10" s="13" t="s">
        <v>11426</v>
      </c>
      <c r="H10" s="13" t="s">
        <v>8207</v>
      </c>
      <c r="I10" s="13" t="s">
        <v>56</v>
      </c>
      <c r="J10" s="14" t="s">
        <v>11504</v>
      </c>
      <c r="K10" s="15" t="s">
        <v>11633</v>
      </c>
      <c r="L10" s="13" t="s">
        <v>11424</v>
      </c>
      <c r="M10" s="13" t="s">
        <v>11425</v>
      </c>
      <c r="N10" s="202">
        <v>88</v>
      </c>
      <c r="O10" s="198"/>
      <c r="P10" s="202">
        <v>88</v>
      </c>
      <c r="Q10" s="198"/>
      <c r="R10" s="202">
        <v>0</v>
      </c>
      <c r="S10" s="203"/>
      <c r="T10" s="198"/>
      <c r="U10" s="13">
        <v>5</v>
      </c>
      <c r="V10" s="13">
        <v>5</v>
      </c>
      <c r="W10" s="13">
        <v>0</v>
      </c>
      <c r="X10" s="13">
        <v>5</v>
      </c>
      <c r="Y10" s="13">
        <v>0</v>
      </c>
      <c r="Z10" s="13">
        <v>7</v>
      </c>
      <c r="AA10" s="13">
        <v>13</v>
      </c>
      <c r="AB10" s="13">
        <v>12</v>
      </c>
      <c r="AC10" s="13">
        <v>6</v>
      </c>
      <c r="AD10" s="13">
        <v>13</v>
      </c>
      <c r="AE10" s="13">
        <v>3</v>
      </c>
      <c r="AF10" s="13">
        <v>13</v>
      </c>
      <c r="AG10" s="13">
        <v>4</v>
      </c>
      <c r="AH10" s="13">
        <v>8</v>
      </c>
      <c r="AI10" s="13">
        <v>9</v>
      </c>
      <c r="AJ10" s="15" t="str">
        <f t="shared" si="1"/>
        <v>20, 18, 16, 17, 17</v>
      </c>
      <c r="AK10" s="15">
        <f t="shared" ref="AK10:AK73" si="7">SUM(Z10:AA10)</f>
        <v>20</v>
      </c>
      <c r="AL10" s="15">
        <f t="shared" ref="AL10:AL73" si="8">SUM(AB10:AC10)</f>
        <v>18</v>
      </c>
      <c r="AM10" s="15">
        <f t="shared" ref="AM10:AM73" si="9">SUM(AD10:AE10)</f>
        <v>16</v>
      </c>
      <c r="AN10" s="15">
        <f t="shared" ref="AN10:AN73" si="10">SUM(AF10:AG10)</f>
        <v>17</v>
      </c>
      <c r="AO10" s="15">
        <f t="shared" ref="AO10:AO73" si="11">SUM(AH10:AI10)</f>
        <v>17</v>
      </c>
    </row>
    <row r="11" spans="1:41" ht="18" x14ac:dyDescent="0.25">
      <c r="A11" s="5">
        <f t="shared" si="0"/>
        <v>239723</v>
      </c>
      <c r="B11" s="13" t="s">
        <v>11421</v>
      </c>
      <c r="C11" s="13" t="s">
        <v>11422</v>
      </c>
      <c r="D11" s="13" t="s">
        <v>28</v>
      </c>
      <c r="E11" s="13" t="s">
        <v>28</v>
      </c>
      <c r="F11" s="13" t="s">
        <v>448</v>
      </c>
      <c r="G11" s="13" t="s">
        <v>11429</v>
      </c>
      <c r="H11" s="13" t="s">
        <v>7934</v>
      </c>
      <c r="I11" s="13" t="s">
        <v>56</v>
      </c>
      <c r="J11" s="14" t="s">
        <v>11505</v>
      </c>
      <c r="K11" s="15" t="s">
        <v>11633</v>
      </c>
      <c r="L11" s="13" t="s">
        <v>11424</v>
      </c>
      <c r="M11" s="13" t="s">
        <v>11425</v>
      </c>
      <c r="N11" s="202">
        <v>114</v>
      </c>
      <c r="O11" s="198"/>
      <c r="P11" s="202">
        <v>114</v>
      </c>
      <c r="Q11" s="198"/>
      <c r="R11" s="202">
        <v>0</v>
      </c>
      <c r="S11" s="203"/>
      <c r="T11" s="198"/>
      <c r="U11" s="13">
        <v>5</v>
      </c>
      <c r="V11" s="13">
        <v>8</v>
      </c>
      <c r="W11" s="13">
        <v>0</v>
      </c>
      <c r="X11" s="13">
        <v>8</v>
      </c>
      <c r="Y11" s="13">
        <v>0</v>
      </c>
      <c r="Z11" s="13">
        <v>15</v>
      </c>
      <c r="AA11" s="13">
        <v>13</v>
      </c>
      <c r="AB11" s="13">
        <v>11</v>
      </c>
      <c r="AC11" s="13">
        <v>12</v>
      </c>
      <c r="AD11" s="13">
        <v>7</v>
      </c>
      <c r="AE11" s="13">
        <v>14</v>
      </c>
      <c r="AF11" s="13">
        <v>12</v>
      </c>
      <c r="AG11" s="13">
        <v>12</v>
      </c>
      <c r="AH11" s="13">
        <v>10</v>
      </c>
      <c r="AI11" s="13">
        <v>8</v>
      </c>
      <c r="AJ11" s="15" t="str">
        <f t="shared" si="1"/>
        <v>28, 23, 21, 24, 18</v>
      </c>
      <c r="AK11" s="15">
        <f t="shared" si="7"/>
        <v>28</v>
      </c>
      <c r="AL11" s="15">
        <f t="shared" si="8"/>
        <v>23</v>
      </c>
      <c r="AM11" s="15">
        <f t="shared" si="9"/>
        <v>21</v>
      </c>
      <c r="AN11" s="15">
        <f t="shared" si="10"/>
        <v>24</v>
      </c>
      <c r="AO11" s="15">
        <f t="shared" si="11"/>
        <v>18</v>
      </c>
    </row>
    <row r="12" spans="1:41" ht="18" x14ac:dyDescent="0.25">
      <c r="A12" s="5">
        <f t="shared" si="0"/>
        <v>474452</v>
      </c>
      <c r="B12" s="13" t="s">
        <v>11421</v>
      </c>
      <c r="C12" s="13" t="s">
        <v>11422</v>
      </c>
      <c r="D12" s="13" t="s">
        <v>28</v>
      </c>
      <c r="E12" s="13" t="s">
        <v>28</v>
      </c>
      <c r="F12" s="13" t="s">
        <v>448</v>
      </c>
      <c r="G12" s="13" t="s">
        <v>448</v>
      </c>
      <c r="H12" s="13" t="s">
        <v>8059</v>
      </c>
      <c r="I12" s="13" t="s">
        <v>56</v>
      </c>
      <c r="J12" s="14" t="s">
        <v>11506</v>
      </c>
      <c r="K12" s="15" t="s">
        <v>11633</v>
      </c>
      <c r="L12" s="13" t="s">
        <v>11424</v>
      </c>
      <c r="M12" s="13" t="s">
        <v>11425</v>
      </c>
      <c r="N12" s="202">
        <v>240</v>
      </c>
      <c r="O12" s="198"/>
      <c r="P12" s="202">
        <v>240</v>
      </c>
      <c r="Q12" s="198"/>
      <c r="R12" s="202">
        <v>0</v>
      </c>
      <c r="S12" s="203"/>
      <c r="T12" s="198"/>
      <c r="U12" s="13">
        <v>5</v>
      </c>
      <c r="V12" s="13">
        <v>12</v>
      </c>
      <c r="W12" s="13">
        <v>0</v>
      </c>
      <c r="X12" s="13">
        <v>12</v>
      </c>
      <c r="Y12" s="13">
        <v>0</v>
      </c>
      <c r="Z12" s="13">
        <v>29</v>
      </c>
      <c r="AA12" s="13">
        <v>20</v>
      </c>
      <c r="AB12" s="13">
        <v>28</v>
      </c>
      <c r="AC12" s="13">
        <v>17</v>
      </c>
      <c r="AD12" s="13">
        <v>34</v>
      </c>
      <c r="AE12" s="13">
        <v>30</v>
      </c>
      <c r="AF12" s="13">
        <v>19</v>
      </c>
      <c r="AG12" s="13">
        <v>20</v>
      </c>
      <c r="AH12" s="13">
        <v>18</v>
      </c>
      <c r="AI12" s="13">
        <v>25</v>
      </c>
      <c r="AJ12" s="15" t="str">
        <f t="shared" si="1"/>
        <v>49, 45, 64, 39, 43</v>
      </c>
      <c r="AK12" s="15">
        <f t="shared" si="7"/>
        <v>49</v>
      </c>
      <c r="AL12" s="15">
        <f t="shared" si="8"/>
        <v>45</v>
      </c>
      <c r="AM12" s="15">
        <f t="shared" si="9"/>
        <v>64</v>
      </c>
      <c r="AN12" s="15">
        <f t="shared" si="10"/>
        <v>39</v>
      </c>
      <c r="AO12" s="15">
        <f t="shared" si="11"/>
        <v>43</v>
      </c>
    </row>
    <row r="13" spans="1:41" ht="18" x14ac:dyDescent="0.25">
      <c r="A13" s="5">
        <f t="shared" si="0"/>
        <v>522193</v>
      </c>
      <c r="B13" s="13" t="s">
        <v>11421</v>
      </c>
      <c r="C13" s="13" t="s">
        <v>11422</v>
      </c>
      <c r="D13" s="13" t="s">
        <v>28</v>
      </c>
      <c r="E13" s="13" t="s">
        <v>28</v>
      </c>
      <c r="F13" s="13" t="s">
        <v>445</v>
      </c>
      <c r="G13" s="13" t="s">
        <v>649</v>
      </c>
      <c r="H13" s="13" t="s">
        <v>7667</v>
      </c>
      <c r="I13" s="13" t="s">
        <v>56</v>
      </c>
      <c r="J13" s="14" t="s">
        <v>660</v>
      </c>
      <c r="K13" s="15" t="s">
        <v>11633</v>
      </c>
      <c r="L13" s="13" t="s">
        <v>11424</v>
      </c>
      <c r="M13" s="13" t="s">
        <v>11425</v>
      </c>
      <c r="N13" s="202">
        <v>244</v>
      </c>
      <c r="O13" s="198"/>
      <c r="P13" s="202">
        <v>244</v>
      </c>
      <c r="Q13" s="198"/>
      <c r="R13" s="202">
        <v>0</v>
      </c>
      <c r="S13" s="203"/>
      <c r="T13" s="198"/>
      <c r="U13" s="13">
        <v>5</v>
      </c>
      <c r="V13" s="13">
        <v>10</v>
      </c>
      <c r="W13" s="13">
        <v>0</v>
      </c>
      <c r="X13" s="13">
        <v>10</v>
      </c>
      <c r="Y13" s="13">
        <v>0</v>
      </c>
      <c r="Z13" s="13">
        <v>30</v>
      </c>
      <c r="AA13" s="13">
        <v>21</v>
      </c>
      <c r="AB13" s="13">
        <v>24</v>
      </c>
      <c r="AC13" s="13">
        <v>26</v>
      </c>
      <c r="AD13" s="13">
        <v>29</v>
      </c>
      <c r="AE13" s="13">
        <v>20</v>
      </c>
      <c r="AF13" s="13">
        <v>30</v>
      </c>
      <c r="AG13" s="13">
        <v>18</v>
      </c>
      <c r="AH13" s="13">
        <v>26</v>
      </c>
      <c r="AI13" s="13">
        <v>20</v>
      </c>
      <c r="AJ13" s="15" t="str">
        <f t="shared" si="1"/>
        <v>51, 50, 49, 48, 46</v>
      </c>
      <c r="AK13" s="15">
        <f t="shared" si="7"/>
        <v>51</v>
      </c>
      <c r="AL13" s="15">
        <f t="shared" si="8"/>
        <v>50</v>
      </c>
      <c r="AM13" s="15">
        <f t="shared" si="9"/>
        <v>49</v>
      </c>
      <c r="AN13" s="15">
        <f t="shared" si="10"/>
        <v>48</v>
      </c>
      <c r="AO13" s="15">
        <f t="shared" si="11"/>
        <v>46</v>
      </c>
    </row>
    <row r="14" spans="1:41" ht="18" x14ac:dyDescent="0.25">
      <c r="A14" s="5">
        <f t="shared" si="0"/>
        <v>1753730</v>
      </c>
      <c r="B14" s="13" t="s">
        <v>11421</v>
      </c>
      <c r="C14" s="13" t="s">
        <v>11422</v>
      </c>
      <c r="D14" s="13" t="s">
        <v>28</v>
      </c>
      <c r="E14" s="13" t="s">
        <v>28</v>
      </c>
      <c r="F14" s="13" t="s">
        <v>445</v>
      </c>
      <c r="G14" s="13" t="s">
        <v>649</v>
      </c>
      <c r="H14" s="13" t="s">
        <v>10439</v>
      </c>
      <c r="I14" s="13" t="s">
        <v>56</v>
      </c>
      <c r="J14" s="14" t="s">
        <v>11507</v>
      </c>
      <c r="K14" s="15" t="s">
        <v>11633</v>
      </c>
      <c r="L14" s="13" t="s">
        <v>11424</v>
      </c>
      <c r="M14" s="13" t="s">
        <v>11425</v>
      </c>
      <c r="N14" s="202">
        <v>28</v>
      </c>
      <c r="O14" s="198"/>
      <c r="P14" s="202">
        <v>19</v>
      </c>
      <c r="Q14" s="198"/>
      <c r="R14" s="202">
        <v>0</v>
      </c>
      <c r="S14" s="203"/>
      <c r="T14" s="198"/>
      <c r="U14" s="13">
        <v>2</v>
      </c>
      <c r="V14" s="13">
        <v>2</v>
      </c>
      <c r="W14" s="13">
        <v>0</v>
      </c>
      <c r="X14" s="13">
        <v>1</v>
      </c>
      <c r="Y14" s="13">
        <v>0</v>
      </c>
      <c r="Z14" s="13">
        <v>9</v>
      </c>
      <c r="AA14" s="13">
        <v>9</v>
      </c>
      <c r="AB14" s="13">
        <v>5</v>
      </c>
      <c r="AC14" s="13">
        <v>5</v>
      </c>
      <c r="AD14" s="13">
        <v>0</v>
      </c>
      <c r="AE14" s="13">
        <v>0</v>
      </c>
      <c r="AF14" s="13">
        <v>0</v>
      </c>
      <c r="AG14" s="13">
        <v>0</v>
      </c>
      <c r="AH14" s="13">
        <v>0</v>
      </c>
      <c r="AI14" s="13">
        <v>0</v>
      </c>
      <c r="AJ14" s="15" t="str">
        <f t="shared" si="1"/>
        <v>18, 10, 0, 0, 0</v>
      </c>
      <c r="AK14" s="15">
        <f t="shared" si="7"/>
        <v>18</v>
      </c>
      <c r="AL14" s="15">
        <f t="shared" si="8"/>
        <v>10</v>
      </c>
      <c r="AM14" s="15">
        <f t="shared" si="9"/>
        <v>0</v>
      </c>
      <c r="AN14" s="15">
        <f t="shared" si="10"/>
        <v>0</v>
      </c>
      <c r="AO14" s="15">
        <f t="shared" si="11"/>
        <v>0</v>
      </c>
    </row>
    <row r="15" spans="1:41" ht="18" x14ac:dyDescent="0.25">
      <c r="A15" s="5">
        <f t="shared" si="0"/>
        <v>631333</v>
      </c>
      <c r="B15" s="13" t="s">
        <v>11421</v>
      </c>
      <c r="C15" s="13" t="s">
        <v>11422</v>
      </c>
      <c r="D15" s="13" t="s">
        <v>28</v>
      </c>
      <c r="E15" s="13" t="s">
        <v>28</v>
      </c>
      <c r="F15" s="13" t="s">
        <v>468</v>
      </c>
      <c r="G15" s="13" t="s">
        <v>468</v>
      </c>
      <c r="H15" s="13" t="s">
        <v>9024</v>
      </c>
      <c r="I15" s="13" t="s">
        <v>56</v>
      </c>
      <c r="J15" s="14" t="s">
        <v>11508</v>
      </c>
      <c r="K15" s="15" t="s">
        <v>11633</v>
      </c>
      <c r="L15" s="13" t="s">
        <v>11424</v>
      </c>
      <c r="M15" s="13" t="s">
        <v>11425</v>
      </c>
      <c r="N15" s="202">
        <v>164</v>
      </c>
      <c r="O15" s="198"/>
      <c r="P15" s="202">
        <v>164</v>
      </c>
      <c r="Q15" s="198"/>
      <c r="R15" s="202">
        <v>0</v>
      </c>
      <c r="S15" s="203"/>
      <c r="T15" s="198"/>
      <c r="U15" s="13">
        <v>5</v>
      </c>
      <c r="V15" s="13">
        <v>10</v>
      </c>
      <c r="W15" s="13">
        <v>0</v>
      </c>
      <c r="X15" s="13">
        <v>10</v>
      </c>
      <c r="Y15" s="13">
        <v>0</v>
      </c>
      <c r="Z15" s="13">
        <v>20</v>
      </c>
      <c r="AA15" s="13">
        <v>17</v>
      </c>
      <c r="AB15" s="13">
        <v>22</v>
      </c>
      <c r="AC15" s="13">
        <v>12</v>
      </c>
      <c r="AD15" s="13">
        <v>19</v>
      </c>
      <c r="AE15" s="13">
        <v>16</v>
      </c>
      <c r="AF15" s="13">
        <v>17</v>
      </c>
      <c r="AG15" s="13">
        <v>13</v>
      </c>
      <c r="AH15" s="13">
        <v>17</v>
      </c>
      <c r="AI15" s="13">
        <v>11</v>
      </c>
      <c r="AJ15" s="15" t="str">
        <f t="shared" si="1"/>
        <v>37, 34, 35, 30, 28</v>
      </c>
      <c r="AK15" s="15">
        <f t="shared" si="7"/>
        <v>37</v>
      </c>
      <c r="AL15" s="15">
        <f t="shared" si="8"/>
        <v>34</v>
      </c>
      <c r="AM15" s="15">
        <f t="shared" si="9"/>
        <v>35</v>
      </c>
      <c r="AN15" s="15">
        <f t="shared" si="10"/>
        <v>30</v>
      </c>
      <c r="AO15" s="15">
        <f t="shared" si="11"/>
        <v>28</v>
      </c>
    </row>
    <row r="16" spans="1:41" ht="18" x14ac:dyDescent="0.25">
      <c r="A16" s="5">
        <f t="shared" si="0"/>
        <v>1569219</v>
      </c>
      <c r="B16" s="13" t="s">
        <v>11421</v>
      </c>
      <c r="C16" s="13" t="s">
        <v>11422</v>
      </c>
      <c r="D16" s="13" t="s">
        <v>28</v>
      </c>
      <c r="E16" s="13" t="s">
        <v>28</v>
      </c>
      <c r="F16" s="13" t="s">
        <v>468</v>
      </c>
      <c r="G16" s="13" t="s">
        <v>11431</v>
      </c>
      <c r="H16" s="13" t="s">
        <v>10370</v>
      </c>
      <c r="I16" s="13" t="s">
        <v>56</v>
      </c>
      <c r="J16" s="14" t="s">
        <v>11499</v>
      </c>
      <c r="K16" s="15" t="s">
        <v>11633</v>
      </c>
      <c r="L16" s="13" t="s">
        <v>11424</v>
      </c>
      <c r="M16" s="13" t="s">
        <v>11509</v>
      </c>
      <c r="N16" s="202">
        <v>45</v>
      </c>
      <c r="O16" s="198"/>
      <c r="P16" s="202">
        <v>45</v>
      </c>
      <c r="Q16" s="198"/>
      <c r="R16" s="202">
        <v>0</v>
      </c>
      <c r="S16" s="203"/>
      <c r="T16" s="198"/>
      <c r="U16" s="13">
        <v>5</v>
      </c>
      <c r="V16" s="13">
        <v>5</v>
      </c>
      <c r="W16" s="13">
        <v>0</v>
      </c>
      <c r="X16" s="13">
        <v>5</v>
      </c>
      <c r="Y16" s="13">
        <v>0</v>
      </c>
      <c r="Z16" s="13">
        <v>6</v>
      </c>
      <c r="AA16" s="13">
        <v>5</v>
      </c>
      <c r="AB16" s="13">
        <v>2</v>
      </c>
      <c r="AC16" s="13">
        <v>8</v>
      </c>
      <c r="AD16" s="13">
        <v>5</v>
      </c>
      <c r="AE16" s="13">
        <v>4</v>
      </c>
      <c r="AF16" s="13">
        <v>4</v>
      </c>
      <c r="AG16" s="13">
        <v>7</v>
      </c>
      <c r="AH16" s="13">
        <v>2</v>
      </c>
      <c r="AI16" s="13">
        <v>2</v>
      </c>
      <c r="AJ16" s="15" t="str">
        <f t="shared" si="1"/>
        <v>11, 10, 9, 11, 4</v>
      </c>
      <c r="AK16" s="15">
        <f t="shared" si="7"/>
        <v>11</v>
      </c>
      <c r="AL16" s="15">
        <f t="shared" si="8"/>
        <v>10</v>
      </c>
      <c r="AM16" s="15">
        <f t="shared" si="9"/>
        <v>9</v>
      </c>
      <c r="AN16" s="15">
        <f t="shared" si="10"/>
        <v>11</v>
      </c>
      <c r="AO16" s="15">
        <f t="shared" si="11"/>
        <v>4</v>
      </c>
    </row>
    <row r="17" spans="1:41" ht="18" x14ac:dyDescent="0.25">
      <c r="A17" s="5">
        <f t="shared" si="0"/>
        <v>615351</v>
      </c>
      <c r="B17" s="13" t="s">
        <v>11421</v>
      </c>
      <c r="C17" s="13" t="s">
        <v>11422</v>
      </c>
      <c r="D17" s="13" t="s">
        <v>28</v>
      </c>
      <c r="E17" s="13" t="s">
        <v>28</v>
      </c>
      <c r="F17" s="13" t="s">
        <v>409</v>
      </c>
      <c r="G17" s="13" t="s">
        <v>685</v>
      </c>
      <c r="H17" s="13" t="s">
        <v>6270</v>
      </c>
      <c r="I17" s="13" t="s">
        <v>56</v>
      </c>
      <c r="J17" s="14" t="s">
        <v>695</v>
      </c>
      <c r="K17" s="15" t="s">
        <v>11633</v>
      </c>
      <c r="L17" s="13" t="s">
        <v>11424</v>
      </c>
      <c r="M17" s="13" t="s">
        <v>11425</v>
      </c>
      <c r="N17" s="202">
        <v>91</v>
      </c>
      <c r="O17" s="198"/>
      <c r="P17" s="202">
        <v>89</v>
      </c>
      <c r="Q17" s="198"/>
      <c r="R17" s="202">
        <v>2</v>
      </c>
      <c r="S17" s="203"/>
      <c r="T17" s="198"/>
      <c r="U17" s="13">
        <v>5</v>
      </c>
      <c r="V17" s="13">
        <v>6</v>
      </c>
      <c r="W17" s="13">
        <v>0</v>
      </c>
      <c r="X17" s="13">
        <v>6</v>
      </c>
      <c r="Y17" s="13">
        <v>0</v>
      </c>
      <c r="Z17" s="13">
        <v>4</v>
      </c>
      <c r="AA17" s="13">
        <v>9</v>
      </c>
      <c r="AB17" s="13">
        <v>10</v>
      </c>
      <c r="AC17" s="13">
        <v>10</v>
      </c>
      <c r="AD17" s="13">
        <v>9</v>
      </c>
      <c r="AE17" s="13">
        <v>11</v>
      </c>
      <c r="AF17" s="13">
        <v>14</v>
      </c>
      <c r="AG17" s="13">
        <v>8</v>
      </c>
      <c r="AH17" s="13">
        <v>12</v>
      </c>
      <c r="AI17" s="13">
        <v>4</v>
      </c>
      <c r="AJ17" s="15" t="str">
        <f t="shared" si="1"/>
        <v>13, 20, 20, 22, 16</v>
      </c>
      <c r="AK17" s="15">
        <f t="shared" si="7"/>
        <v>13</v>
      </c>
      <c r="AL17" s="15">
        <f t="shared" si="8"/>
        <v>20</v>
      </c>
      <c r="AM17" s="15">
        <f t="shared" si="9"/>
        <v>20</v>
      </c>
      <c r="AN17" s="15">
        <f t="shared" si="10"/>
        <v>22</v>
      </c>
      <c r="AO17" s="15">
        <f t="shared" si="11"/>
        <v>16</v>
      </c>
    </row>
    <row r="18" spans="1:41" ht="18" x14ac:dyDescent="0.25">
      <c r="A18" s="5">
        <f t="shared" si="0"/>
        <v>706580</v>
      </c>
      <c r="B18" s="13" t="s">
        <v>11421</v>
      </c>
      <c r="C18" s="13" t="s">
        <v>11422</v>
      </c>
      <c r="D18" s="13" t="s">
        <v>28</v>
      </c>
      <c r="E18" s="13" t="s">
        <v>28</v>
      </c>
      <c r="F18" s="13" t="s">
        <v>409</v>
      </c>
      <c r="G18" s="13" t="s">
        <v>11443</v>
      </c>
      <c r="H18" s="13" t="s">
        <v>6505</v>
      </c>
      <c r="I18" s="13" t="s">
        <v>56</v>
      </c>
      <c r="J18" s="14" t="s">
        <v>11510</v>
      </c>
      <c r="K18" s="15" t="s">
        <v>11633</v>
      </c>
      <c r="L18" s="13" t="s">
        <v>11424</v>
      </c>
      <c r="M18" s="13" t="s">
        <v>11425</v>
      </c>
      <c r="N18" s="202">
        <v>77</v>
      </c>
      <c r="O18" s="198"/>
      <c r="P18" s="202">
        <v>77</v>
      </c>
      <c r="Q18" s="198"/>
      <c r="R18" s="202">
        <v>0</v>
      </c>
      <c r="S18" s="203"/>
      <c r="T18" s="198"/>
      <c r="U18" s="13">
        <v>5</v>
      </c>
      <c r="V18" s="13">
        <v>6</v>
      </c>
      <c r="W18" s="13">
        <v>0</v>
      </c>
      <c r="X18" s="13">
        <v>6</v>
      </c>
      <c r="Y18" s="13">
        <v>0</v>
      </c>
      <c r="Z18" s="13">
        <v>6</v>
      </c>
      <c r="AA18" s="13">
        <v>3</v>
      </c>
      <c r="AB18" s="13">
        <v>7</v>
      </c>
      <c r="AC18" s="13">
        <v>3</v>
      </c>
      <c r="AD18" s="13">
        <v>15</v>
      </c>
      <c r="AE18" s="13">
        <v>11</v>
      </c>
      <c r="AF18" s="13">
        <v>11</v>
      </c>
      <c r="AG18" s="13">
        <v>9</v>
      </c>
      <c r="AH18" s="13">
        <v>5</v>
      </c>
      <c r="AI18" s="13">
        <v>7</v>
      </c>
      <c r="AJ18" s="15" t="str">
        <f t="shared" si="1"/>
        <v>9, 10, 26, 20, 12</v>
      </c>
      <c r="AK18" s="15">
        <f t="shared" si="7"/>
        <v>9</v>
      </c>
      <c r="AL18" s="15">
        <f t="shared" si="8"/>
        <v>10</v>
      </c>
      <c r="AM18" s="15">
        <f t="shared" si="9"/>
        <v>26</v>
      </c>
      <c r="AN18" s="15">
        <f t="shared" si="10"/>
        <v>20</v>
      </c>
      <c r="AO18" s="15">
        <f t="shared" si="11"/>
        <v>12</v>
      </c>
    </row>
    <row r="19" spans="1:41" ht="18" x14ac:dyDescent="0.25">
      <c r="A19" s="5">
        <f t="shared" si="0"/>
        <v>744441</v>
      </c>
      <c r="B19" s="13" t="s">
        <v>11421</v>
      </c>
      <c r="C19" s="13" t="s">
        <v>11422</v>
      </c>
      <c r="D19" s="13" t="s">
        <v>28</v>
      </c>
      <c r="E19" s="13" t="s">
        <v>28</v>
      </c>
      <c r="F19" s="13" t="s">
        <v>409</v>
      </c>
      <c r="G19" s="13" t="s">
        <v>11442</v>
      </c>
      <c r="H19" s="13" t="s">
        <v>6598</v>
      </c>
      <c r="I19" s="13" t="s">
        <v>56</v>
      </c>
      <c r="J19" s="14" t="s">
        <v>11442</v>
      </c>
      <c r="K19" s="15" t="s">
        <v>11633</v>
      </c>
      <c r="L19" s="13" t="s">
        <v>11424</v>
      </c>
      <c r="M19" s="13" t="s">
        <v>11425</v>
      </c>
      <c r="N19" s="202">
        <v>48</v>
      </c>
      <c r="O19" s="198"/>
      <c r="P19" s="202">
        <v>48</v>
      </c>
      <c r="Q19" s="198"/>
      <c r="R19" s="202">
        <v>0</v>
      </c>
      <c r="S19" s="203"/>
      <c r="T19" s="198"/>
      <c r="U19" s="13">
        <v>5</v>
      </c>
      <c r="V19" s="13">
        <v>5</v>
      </c>
      <c r="W19" s="13">
        <v>0</v>
      </c>
      <c r="X19" s="13">
        <v>5</v>
      </c>
      <c r="Y19" s="13">
        <v>0</v>
      </c>
      <c r="Z19" s="13">
        <v>3</v>
      </c>
      <c r="AA19" s="13">
        <v>3</v>
      </c>
      <c r="AB19" s="13">
        <v>6</v>
      </c>
      <c r="AC19" s="13">
        <v>2</v>
      </c>
      <c r="AD19" s="13">
        <v>3</v>
      </c>
      <c r="AE19" s="13">
        <v>8</v>
      </c>
      <c r="AF19" s="13">
        <v>7</v>
      </c>
      <c r="AG19" s="13">
        <v>2</v>
      </c>
      <c r="AH19" s="13">
        <v>6</v>
      </c>
      <c r="AI19" s="13">
        <v>8</v>
      </c>
      <c r="AJ19" s="15" t="str">
        <f t="shared" si="1"/>
        <v>6, 8, 11, 9, 14</v>
      </c>
      <c r="AK19" s="15">
        <f t="shared" si="7"/>
        <v>6</v>
      </c>
      <c r="AL19" s="15">
        <f t="shared" si="8"/>
        <v>8</v>
      </c>
      <c r="AM19" s="15">
        <f t="shared" si="9"/>
        <v>11</v>
      </c>
      <c r="AN19" s="15">
        <f t="shared" si="10"/>
        <v>9</v>
      </c>
      <c r="AO19" s="15">
        <f t="shared" si="11"/>
        <v>14</v>
      </c>
    </row>
    <row r="20" spans="1:41" ht="18" x14ac:dyDescent="0.25">
      <c r="A20" s="5">
        <f t="shared" si="0"/>
        <v>660282</v>
      </c>
      <c r="B20" s="13" t="s">
        <v>11421</v>
      </c>
      <c r="C20" s="13" t="s">
        <v>11422</v>
      </c>
      <c r="D20" s="13" t="s">
        <v>28</v>
      </c>
      <c r="E20" s="13" t="s">
        <v>28</v>
      </c>
      <c r="F20" s="13" t="s">
        <v>409</v>
      </c>
      <c r="G20" s="13" t="s">
        <v>11432</v>
      </c>
      <c r="H20" s="13" t="s">
        <v>6218</v>
      </c>
      <c r="I20" s="13" t="s">
        <v>56</v>
      </c>
      <c r="J20" s="14" t="s">
        <v>619</v>
      </c>
      <c r="K20" s="15" t="s">
        <v>11633</v>
      </c>
      <c r="L20" s="13" t="s">
        <v>11424</v>
      </c>
      <c r="M20" s="13" t="s">
        <v>11425</v>
      </c>
      <c r="N20" s="202">
        <v>52</v>
      </c>
      <c r="O20" s="198"/>
      <c r="P20" s="202">
        <v>52</v>
      </c>
      <c r="Q20" s="198"/>
      <c r="R20" s="202">
        <v>0</v>
      </c>
      <c r="S20" s="203"/>
      <c r="T20" s="198"/>
      <c r="U20" s="13">
        <v>5</v>
      </c>
      <c r="V20" s="13">
        <v>5</v>
      </c>
      <c r="W20" s="13">
        <v>0</v>
      </c>
      <c r="X20" s="13">
        <v>5</v>
      </c>
      <c r="Y20" s="13">
        <v>0</v>
      </c>
      <c r="Z20" s="13">
        <v>0</v>
      </c>
      <c r="AA20" s="13">
        <v>4</v>
      </c>
      <c r="AB20" s="13">
        <v>5</v>
      </c>
      <c r="AC20" s="13">
        <v>7</v>
      </c>
      <c r="AD20" s="13">
        <v>8</v>
      </c>
      <c r="AE20" s="13">
        <v>5</v>
      </c>
      <c r="AF20" s="13">
        <v>5</v>
      </c>
      <c r="AG20" s="13">
        <v>8</v>
      </c>
      <c r="AH20" s="13">
        <v>3</v>
      </c>
      <c r="AI20" s="13">
        <v>7</v>
      </c>
      <c r="AJ20" s="15" t="str">
        <f t="shared" si="1"/>
        <v>4, 12, 13, 13, 10</v>
      </c>
      <c r="AK20" s="15">
        <f t="shared" si="7"/>
        <v>4</v>
      </c>
      <c r="AL20" s="15">
        <f t="shared" si="8"/>
        <v>12</v>
      </c>
      <c r="AM20" s="15">
        <f t="shared" si="9"/>
        <v>13</v>
      </c>
      <c r="AN20" s="15">
        <f t="shared" si="10"/>
        <v>13</v>
      </c>
      <c r="AO20" s="15">
        <f t="shared" si="11"/>
        <v>10</v>
      </c>
    </row>
    <row r="21" spans="1:41" ht="18" x14ac:dyDescent="0.25">
      <c r="A21" s="5">
        <f t="shared" si="0"/>
        <v>240341</v>
      </c>
      <c r="B21" s="13" t="s">
        <v>11421</v>
      </c>
      <c r="C21" s="13" t="s">
        <v>11422</v>
      </c>
      <c r="D21" s="13" t="s">
        <v>28</v>
      </c>
      <c r="E21" s="13" t="s">
        <v>28</v>
      </c>
      <c r="F21" s="13" t="s">
        <v>409</v>
      </c>
      <c r="G21" s="13" t="s">
        <v>409</v>
      </c>
      <c r="H21" s="13" t="s">
        <v>5665</v>
      </c>
      <c r="I21" s="13" t="s">
        <v>56</v>
      </c>
      <c r="J21" s="14" t="s">
        <v>11511</v>
      </c>
      <c r="K21" s="15" t="s">
        <v>11633</v>
      </c>
      <c r="L21" s="13" t="s">
        <v>11424</v>
      </c>
      <c r="M21" s="13" t="s">
        <v>11425</v>
      </c>
      <c r="N21" s="202">
        <v>419</v>
      </c>
      <c r="O21" s="198"/>
      <c r="P21" s="202">
        <v>415</v>
      </c>
      <c r="Q21" s="198"/>
      <c r="R21" s="202">
        <v>4</v>
      </c>
      <c r="S21" s="203"/>
      <c r="T21" s="198"/>
      <c r="U21" s="13">
        <v>5</v>
      </c>
      <c r="V21" s="13">
        <v>20</v>
      </c>
      <c r="W21" s="13">
        <v>0</v>
      </c>
      <c r="X21" s="13">
        <v>20</v>
      </c>
      <c r="Y21" s="13">
        <v>0</v>
      </c>
      <c r="Z21" s="13">
        <v>45</v>
      </c>
      <c r="AA21" s="13">
        <v>36</v>
      </c>
      <c r="AB21" s="13">
        <v>54</v>
      </c>
      <c r="AC21" s="13">
        <v>46</v>
      </c>
      <c r="AD21" s="13">
        <v>32</v>
      </c>
      <c r="AE21" s="13">
        <v>39</v>
      </c>
      <c r="AF21" s="13">
        <v>43</v>
      </c>
      <c r="AG21" s="13">
        <v>41</v>
      </c>
      <c r="AH21" s="13">
        <v>48</v>
      </c>
      <c r="AI21" s="13">
        <v>35</v>
      </c>
      <c r="AJ21" s="15" t="str">
        <f t="shared" si="1"/>
        <v>81, 100, 71, 84, 83</v>
      </c>
      <c r="AK21" s="15">
        <f t="shared" si="7"/>
        <v>81</v>
      </c>
      <c r="AL21" s="15">
        <f t="shared" si="8"/>
        <v>100</v>
      </c>
      <c r="AM21" s="15">
        <f t="shared" si="9"/>
        <v>71</v>
      </c>
      <c r="AN21" s="15">
        <f t="shared" si="10"/>
        <v>84</v>
      </c>
      <c r="AO21" s="15">
        <f t="shared" si="11"/>
        <v>83</v>
      </c>
    </row>
    <row r="22" spans="1:41" ht="18" x14ac:dyDescent="0.25">
      <c r="A22" s="5">
        <f t="shared" si="0"/>
        <v>579029</v>
      </c>
      <c r="B22" s="13" t="s">
        <v>11421</v>
      </c>
      <c r="C22" s="13" t="s">
        <v>11422</v>
      </c>
      <c r="D22" s="13" t="s">
        <v>28</v>
      </c>
      <c r="E22" s="13" t="s">
        <v>28</v>
      </c>
      <c r="F22" s="13" t="s">
        <v>409</v>
      </c>
      <c r="G22" s="13" t="s">
        <v>11448</v>
      </c>
      <c r="H22" s="13" t="s">
        <v>6684</v>
      </c>
      <c r="I22" s="13" t="s">
        <v>56</v>
      </c>
      <c r="J22" s="14" t="s">
        <v>11512</v>
      </c>
      <c r="K22" s="15" t="s">
        <v>11633</v>
      </c>
      <c r="L22" s="13" t="s">
        <v>11424</v>
      </c>
      <c r="M22" s="13" t="s">
        <v>11425</v>
      </c>
      <c r="N22" s="202">
        <v>115</v>
      </c>
      <c r="O22" s="198"/>
      <c r="P22" s="202">
        <v>113</v>
      </c>
      <c r="Q22" s="198"/>
      <c r="R22" s="202">
        <v>2</v>
      </c>
      <c r="S22" s="203"/>
      <c r="T22" s="198"/>
      <c r="U22" s="13">
        <v>5</v>
      </c>
      <c r="V22" s="13">
        <v>9</v>
      </c>
      <c r="W22" s="13">
        <v>0</v>
      </c>
      <c r="X22" s="13">
        <v>9</v>
      </c>
      <c r="Y22" s="13">
        <v>0</v>
      </c>
      <c r="Z22" s="13">
        <v>14</v>
      </c>
      <c r="AA22" s="13">
        <v>12</v>
      </c>
      <c r="AB22" s="13">
        <v>13</v>
      </c>
      <c r="AC22" s="13">
        <v>10</v>
      </c>
      <c r="AD22" s="13">
        <v>11</v>
      </c>
      <c r="AE22" s="13">
        <v>18</v>
      </c>
      <c r="AF22" s="13">
        <v>11</v>
      </c>
      <c r="AG22" s="13">
        <v>5</v>
      </c>
      <c r="AH22" s="13">
        <v>10</v>
      </c>
      <c r="AI22" s="13">
        <v>11</v>
      </c>
      <c r="AJ22" s="15" t="str">
        <f t="shared" si="1"/>
        <v>26, 23, 29, 16, 21</v>
      </c>
      <c r="AK22" s="15">
        <f t="shared" si="7"/>
        <v>26</v>
      </c>
      <c r="AL22" s="15">
        <f t="shared" si="8"/>
        <v>23</v>
      </c>
      <c r="AM22" s="15">
        <f t="shared" si="9"/>
        <v>29</v>
      </c>
      <c r="AN22" s="15">
        <f t="shared" si="10"/>
        <v>16</v>
      </c>
      <c r="AO22" s="15">
        <f t="shared" si="11"/>
        <v>21</v>
      </c>
    </row>
    <row r="23" spans="1:41" ht="18" x14ac:dyDescent="0.25">
      <c r="A23" s="5">
        <f t="shared" si="0"/>
        <v>578971</v>
      </c>
      <c r="B23" s="13" t="s">
        <v>11421</v>
      </c>
      <c r="C23" s="13" t="s">
        <v>11422</v>
      </c>
      <c r="D23" s="13" t="s">
        <v>28</v>
      </c>
      <c r="E23" s="13" t="s">
        <v>28</v>
      </c>
      <c r="F23" s="13" t="s">
        <v>409</v>
      </c>
      <c r="G23" s="13" t="s">
        <v>613</v>
      </c>
      <c r="H23" s="13" t="s">
        <v>6461</v>
      </c>
      <c r="I23" s="13" t="s">
        <v>56</v>
      </c>
      <c r="J23" s="14" t="s">
        <v>11513</v>
      </c>
      <c r="K23" s="15" t="s">
        <v>11633</v>
      </c>
      <c r="L23" s="13" t="s">
        <v>11424</v>
      </c>
      <c r="M23" s="13" t="s">
        <v>11425</v>
      </c>
      <c r="N23" s="202">
        <v>13</v>
      </c>
      <c r="O23" s="198"/>
      <c r="P23" s="202">
        <v>13</v>
      </c>
      <c r="Q23" s="198"/>
      <c r="R23" s="202">
        <v>0</v>
      </c>
      <c r="S23" s="203"/>
      <c r="T23" s="198"/>
      <c r="U23" s="13">
        <v>5</v>
      </c>
      <c r="V23" s="13">
        <v>5</v>
      </c>
      <c r="W23" s="13">
        <v>0</v>
      </c>
      <c r="X23" s="13">
        <v>5</v>
      </c>
      <c r="Y23" s="13">
        <v>0</v>
      </c>
      <c r="Z23" s="13">
        <v>2</v>
      </c>
      <c r="AA23" s="13">
        <v>0</v>
      </c>
      <c r="AB23" s="13">
        <v>3</v>
      </c>
      <c r="AC23" s="13">
        <v>0</v>
      </c>
      <c r="AD23" s="13">
        <v>1</v>
      </c>
      <c r="AE23" s="13">
        <v>3</v>
      </c>
      <c r="AF23" s="13">
        <v>2</v>
      </c>
      <c r="AG23" s="13">
        <v>1</v>
      </c>
      <c r="AH23" s="13">
        <v>1</v>
      </c>
      <c r="AI23" s="13">
        <v>0</v>
      </c>
      <c r="AJ23" s="15" t="str">
        <f t="shared" si="1"/>
        <v>2, 3, 4, 3, 1</v>
      </c>
      <c r="AK23" s="15">
        <f t="shared" si="7"/>
        <v>2</v>
      </c>
      <c r="AL23" s="15">
        <f t="shared" si="8"/>
        <v>3</v>
      </c>
      <c r="AM23" s="15">
        <f t="shared" si="9"/>
        <v>4</v>
      </c>
      <c r="AN23" s="15">
        <f t="shared" si="10"/>
        <v>3</v>
      </c>
      <c r="AO23" s="15">
        <f t="shared" si="11"/>
        <v>1</v>
      </c>
    </row>
    <row r="24" spans="1:41" ht="18" x14ac:dyDescent="0.25">
      <c r="A24" s="5">
        <f t="shared" si="0"/>
        <v>1025113</v>
      </c>
      <c r="B24" s="13" t="s">
        <v>11421</v>
      </c>
      <c r="C24" s="13" t="s">
        <v>11422</v>
      </c>
      <c r="D24" s="13" t="s">
        <v>28</v>
      </c>
      <c r="E24" s="13" t="s">
        <v>28</v>
      </c>
      <c r="F24" s="13" t="s">
        <v>409</v>
      </c>
      <c r="G24" s="13" t="s">
        <v>11445</v>
      </c>
      <c r="H24" s="13" t="s">
        <v>6645</v>
      </c>
      <c r="I24" s="13" t="s">
        <v>56</v>
      </c>
      <c r="J24" s="14" t="s">
        <v>11445</v>
      </c>
      <c r="K24" s="15" t="s">
        <v>11633</v>
      </c>
      <c r="L24" s="13" t="s">
        <v>11424</v>
      </c>
      <c r="M24" s="13" t="s">
        <v>11425</v>
      </c>
      <c r="N24" s="202">
        <v>20</v>
      </c>
      <c r="O24" s="198"/>
      <c r="P24" s="202">
        <v>20</v>
      </c>
      <c r="Q24" s="198"/>
      <c r="R24" s="202">
        <v>0</v>
      </c>
      <c r="S24" s="203"/>
      <c r="T24" s="198"/>
      <c r="U24" s="13">
        <v>5</v>
      </c>
      <c r="V24" s="13">
        <v>5</v>
      </c>
      <c r="W24" s="13">
        <v>0</v>
      </c>
      <c r="X24" s="13">
        <v>5</v>
      </c>
      <c r="Y24" s="13">
        <v>0</v>
      </c>
      <c r="Z24" s="13">
        <v>1</v>
      </c>
      <c r="AA24" s="13">
        <v>0</v>
      </c>
      <c r="AB24" s="13">
        <v>0</v>
      </c>
      <c r="AC24" s="13">
        <v>1</v>
      </c>
      <c r="AD24" s="13">
        <v>2</v>
      </c>
      <c r="AE24" s="13">
        <v>3</v>
      </c>
      <c r="AF24" s="13">
        <v>4</v>
      </c>
      <c r="AG24" s="13">
        <v>4</v>
      </c>
      <c r="AH24" s="13">
        <v>3</v>
      </c>
      <c r="AI24" s="13">
        <v>2</v>
      </c>
      <c r="AJ24" s="15" t="str">
        <f t="shared" si="1"/>
        <v>1, 1, 5, 8, 5</v>
      </c>
      <c r="AK24" s="15">
        <f t="shared" si="7"/>
        <v>1</v>
      </c>
      <c r="AL24" s="15">
        <f t="shared" si="8"/>
        <v>1</v>
      </c>
      <c r="AM24" s="15">
        <f t="shared" si="9"/>
        <v>5</v>
      </c>
      <c r="AN24" s="15">
        <f t="shared" si="10"/>
        <v>8</v>
      </c>
      <c r="AO24" s="15">
        <f t="shared" si="11"/>
        <v>5</v>
      </c>
    </row>
    <row r="25" spans="1:41" ht="18" x14ac:dyDescent="0.25">
      <c r="A25" s="5">
        <f t="shared" si="0"/>
        <v>535864</v>
      </c>
      <c r="B25" s="13" t="s">
        <v>11421</v>
      </c>
      <c r="C25" s="13" t="s">
        <v>11422</v>
      </c>
      <c r="D25" s="13" t="s">
        <v>28</v>
      </c>
      <c r="E25" s="13" t="s">
        <v>28</v>
      </c>
      <c r="F25" s="13" t="s">
        <v>409</v>
      </c>
      <c r="G25" s="13" t="s">
        <v>724</v>
      </c>
      <c r="H25" s="13" t="s">
        <v>6104</v>
      </c>
      <c r="I25" s="13" t="s">
        <v>56</v>
      </c>
      <c r="J25" s="14" t="s">
        <v>627</v>
      </c>
      <c r="K25" s="15" t="s">
        <v>11633</v>
      </c>
      <c r="L25" s="13" t="s">
        <v>11424</v>
      </c>
      <c r="M25" s="13" t="s">
        <v>11425</v>
      </c>
      <c r="N25" s="202">
        <v>142</v>
      </c>
      <c r="O25" s="198"/>
      <c r="P25" s="202">
        <v>142</v>
      </c>
      <c r="Q25" s="198"/>
      <c r="R25" s="202">
        <v>0</v>
      </c>
      <c r="S25" s="203"/>
      <c r="T25" s="198"/>
      <c r="U25" s="13">
        <v>5</v>
      </c>
      <c r="V25" s="13">
        <v>8</v>
      </c>
      <c r="W25" s="13">
        <v>0</v>
      </c>
      <c r="X25" s="13">
        <v>8</v>
      </c>
      <c r="Y25" s="13">
        <v>0</v>
      </c>
      <c r="Z25" s="13">
        <v>16</v>
      </c>
      <c r="AA25" s="13">
        <v>12</v>
      </c>
      <c r="AB25" s="13">
        <v>12</v>
      </c>
      <c r="AC25" s="13">
        <v>12</v>
      </c>
      <c r="AD25" s="13">
        <v>17</v>
      </c>
      <c r="AE25" s="13">
        <v>13</v>
      </c>
      <c r="AF25" s="13">
        <v>16</v>
      </c>
      <c r="AG25" s="13">
        <v>10</v>
      </c>
      <c r="AH25" s="13">
        <v>20</v>
      </c>
      <c r="AI25" s="13">
        <v>14</v>
      </c>
      <c r="AJ25" s="15" t="str">
        <f t="shared" si="1"/>
        <v>28, 24, 30, 26, 34</v>
      </c>
      <c r="AK25" s="15">
        <f t="shared" si="7"/>
        <v>28</v>
      </c>
      <c r="AL25" s="15">
        <f t="shared" si="8"/>
        <v>24</v>
      </c>
      <c r="AM25" s="15">
        <f t="shared" si="9"/>
        <v>30</v>
      </c>
      <c r="AN25" s="15">
        <f t="shared" si="10"/>
        <v>26</v>
      </c>
      <c r="AO25" s="15">
        <f t="shared" si="11"/>
        <v>34</v>
      </c>
    </row>
    <row r="26" spans="1:41" ht="18" x14ac:dyDescent="0.25">
      <c r="A26" s="5">
        <f t="shared" si="0"/>
        <v>474494</v>
      </c>
      <c r="B26" s="13" t="s">
        <v>11421</v>
      </c>
      <c r="C26" s="13" t="s">
        <v>11422</v>
      </c>
      <c r="D26" s="13" t="s">
        <v>28</v>
      </c>
      <c r="E26" s="13" t="s">
        <v>28</v>
      </c>
      <c r="F26" s="13" t="s">
        <v>409</v>
      </c>
      <c r="G26" s="13" t="s">
        <v>11456</v>
      </c>
      <c r="H26" s="13" t="s">
        <v>5917</v>
      </c>
      <c r="I26" s="13" t="s">
        <v>56</v>
      </c>
      <c r="J26" s="14" t="s">
        <v>11514</v>
      </c>
      <c r="K26" s="15" t="s">
        <v>11633</v>
      </c>
      <c r="L26" s="13" t="s">
        <v>11424</v>
      </c>
      <c r="M26" s="13" t="s">
        <v>11425</v>
      </c>
      <c r="N26" s="202">
        <v>69</v>
      </c>
      <c r="O26" s="198"/>
      <c r="P26" s="202">
        <v>69</v>
      </c>
      <c r="Q26" s="198"/>
      <c r="R26" s="202">
        <v>0</v>
      </c>
      <c r="S26" s="203"/>
      <c r="T26" s="198"/>
      <c r="U26" s="13">
        <v>5</v>
      </c>
      <c r="V26" s="13">
        <v>5</v>
      </c>
      <c r="W26" s="13">
        <v>0</v>
      </c>
      <c r="X26" s="13">
        <v>5</v>
      </c>
      <c r="Y26" s="13">
        <v>0</v>
      </c>
      <c r="Z26" s="13">
        <v>3</v>
      </c>
      <c r="AA26" s="13">
        <v>8</v>
      </c>
      <c r="AB26" s="13">
        <v>5</v>
      </c>
      <c r="AC26" s="13">
        <v>9</v>
      </c>
      <c r="AD26" s="13">
        <v>6</v>
      </c>
      <c r="AE26" s="13">
        <v>7</v>
      </c>
      <c r="AF26" s="13">
        <v>3</v>
      </c>
      <c r="AG26" s="13">
        <v>9</v>
      </c>
      <c r="AH26" s="13">
        <v>10</v>
      </c>
      <c r="AI26" s="13">
        <v>9</v>
      </c>
      <c r="AJ26" s="15" t="str">
        <f t="shared" si="1"/>
        <v>11, 14, 13, 12, 19</v>
      </c>
      <c r="AK26" s="15">
        <f t="shared" si="7"/>
        <v>11</v>
      </c>
      <c r="AL26" s="15">
        <f t="shared" si="8"/>
        <v>14</v>
      </c>
      <c r="AM26" s="15">
        <f t="shared" si="9"/>
        <v>13</v>
      </c>
      <c r="AN26" s="15">
        <f t="shared" si="10"/>
        <v>12</v>
      </c>
      <c r="AO26" s="15">
        <f t="shared" si="11"/>
        <v>19</v>
      </c>
    </row>
    <row r="27" spans="1:41" ht="18" x14ac:dyDescent="0.25">
      <c r="A27" s="5">
        <f t="shared" si="0"/>
        <v>1260124</v>
      </c>
      <c r="B27" s="13" t="s">
        <v>11421</v>
      </c>
      <c r="C27" s="13" t="s">
        <v>11422</v>
      </c>
      <c r="D27" s="13" t="s">
        <v>28</v>
      </c>
      <c r="E27" s="13" t="s">
        <v>28</v>
      </c>
      <c r="F27" s="13" t="s">
        <v>409</v>
      </c>
      <c r="G27" s="13" t="s">
        <v>11433</v>
      </c>
      <c r="H27" s="13" t="s">
        <v>6379</v>
      </c>
      <c r="I27" s="13" t="s">
        <v>56</v>
      </c>
      <c r="J27" s="14" t="s">
        <v>11515</v>
      </c>
      <c r="K27" s="15" t="s">
        <v>11633</v>
      </c>
      <c r="L27" s="13" t="s">
        <v>11424</v>
      </c>
      <c r="M27" s="13" t="s">
        <v>11425</v>
      </c>
      <c r="N27" s="202">
        <v>21</v>
      </c>
      <c r="O27" s="198"/>
      <c r="P27" s="202">
        <v>21</v>
      </c>
      <c r="Q27" s="198"/>
      <c r="R27" s="202">
        <v>0</v>
      </c>
      <c r="S27" s="203"/>
      <c r="T27" s="198"/>
      <c r="U27" s="13">
        <v>5</v>
      </c>
      <c r="V27" s="13">
        <v>5</v>
      </c>
      <c r="W27" s="13">
        <v>0</v>
      </c>
      <c r="X27" s="13">
        <v>5</v>
      </c>
      <c r="Y27" s="13">
        <v>0</v>
      </c>
      <c r="Z27" s="13">
        <v>2</v>
      </c>
      <c r="AA27" s="13">
        <v>2</v>
      </c>
      <c r="AB27" s="13">
        <v>3</v>
      </c>
      <c r="AC27" s="13">
        <v>4</v>
      </c>
      <c r="AD27" s="13">
        <v>3</v>
      </c>
      <c r="AE27" s="13">
        <v>1</v>
      </c>
      <c r="AF27" s="13">
        <v>1</v>
      </c>
      <c r="AG27" s="13">
        <v>2</v>
      </c>
      <c r="AH27" s="13">
        <v>2</v>
      </c>
      <c r="AI27" s="13">
        <v>1</v>
      </c>
      <c r="AJ27" s="15" t="str">
        <f t="shared" si="1"/>
        <v>4, 7, 4, 3, 3</v>
      </c>
      <c r="AK27" s="15">
        <f t="shared" si="7"/>
        <v>4</v>
      </c>
      <c r="AL27" s="15">
        <f t="shared" si="8"/>
        <v>7</v>
      </c>
      <c r="AM27" s="15">
        <f t="shared" si="9"/>
        <v>4</v>
      </c>
      <c r="AN27" s="15">
        <f t="shared" si="10"/>
        <v>3</v>
      </c>
      <c r="AO27" s="15">
        <f t="shared" si="11"/>
        <v>3</v>
      </c>
    </row>
    <row r="28" spans="1:41" ht="18" x14ac:dyDescent="0.25">
      <c r="A28" s="5">
        <f t="shared" si="0"/>
        <v>1025196</v>
      </c>
      <c r="B28" s="13" t="s">
        <v>11421</v>
      </c>
      <c r="C28" s="13" t="s">
        <v>11422</v>
      </c>
      <c r="D28" s="13" t="s">
        <v>28</v>
      </c>
      <c r="E28" s="13" t="s">
        <v>28</v>
      </c>
      <c r="F28" s="13" t="s">
        <v>409</v>
      </c>
      <c r="G28" s="13" t="s">
        <v>728</v>
      </c>
      <c r="H28" s="13" t="s">
        <v>5977</v>
      </c>
      <c r="I28" s="13" t="s">
        <v>56</v>
      </c>
      <c r="J28" s="14" t="s">
        <v>660</v>
      </c>
      <c r="K28" s="15" t="s">
        <v>11633</v>
      </c>
      <c r="L28" s="13" t="s">
        <v>11424</v>
      </c>
      <c r="M28" s="13" t="s">
        <v>11425</v>
      </c>
      <c r="N28" s="202">
        <v>35</v>
      </c>
      <c r="O28" s="198"/>
      <c r="P28" s="202">
        <v>35</v>
      </c>
      <c r="Q28" s="198"/>
      <c r="R28" s="202">
        <v>0</v>
      </c>
      <c r="S28" s="203"/>
      <c r="T28" s="198"/>
      <c r="U28" s="13">
        <v>5</v>
      </c>
      <c r="V28" s="13">
        <v>5</v>
      </c>
      <c r="W28" s="13">
        <v>0</v>
      </c>
      <c r="X28" s="13">
        <v>5</v>
      </c>
      <c r="Y28" s="13">
        <v>0</v>
      </c>
      <c r="Z28" s="13">
        <v>4</v>
      </c>
      <c r="AA28" s="13">
        <v>3</v>
      </c>
      <c r="AB28" s="13">
        <v>3</v>
      </c>
      <c r="AC28" s="13">
        <v>2</v>
      </c>
      <c r="AD28" s="13">
        <v>2</v>
      </c>
      <c r="AE28" s="13">
        <v>6</v>
      </c>
      <c r="AF28" s="13">
        <v>0</v>
      </c>
      <c r="AG28" s="13">
        <v>3</v>
      </c>
      <c r="AH28" s="13">
        <v>10</v>
      </c>
      <c r="AI28" s="13">
        <v>2</v>
      </c>
      <c r="AJ28" s="15" t="str">
        <f t="shared" si="1"/>
        <v>7, 5, 8, 3, 12</v>
      </c>
      <c r="AK28" s="15">
        <f t="shared" si="7"/>
        <v>7</v>
      </c>
      <c r="AL28" s="15">
        <f t="shared" si="8"/>
        <v>5</v>
      </c>
      <c r="AM28" s="15">
        <f t="shared" si="9"/>
        <v>8</v>
      </c>
      <c r="AN28" s="15">
        <f t="shared" si="10"/>
        <v>3</v>
      </c>
      <c r="AO28" s="15">
        <f t="shared" si="11"/>
        <v>12</v>
      </c>
    </row>
    <row r="29" spans="1:41" ht="18" x14ac:dyDescent="0.25">
      <c r="A29" s="5">
        <f t="shared" si="0"/>
        <v>1571397</v>
      </c>
      <c r="B29" s="13" t="s">
        <v>11421</v>
      </c>
      <c r="C29" s="13" t="s">
        <v>11422</v>
      </c>
      <c r="D29" s="13" t="s">
        <v>28</v>
      </c>
      <c r="E29" s="13" t="s">
        <v>28</v>
      </c>
      <c r="F29" s="13" t="s">
        <v>409</v>
      </c>
      <c r="G29" s="13" t="s">
        <v>409</v>
      </c>
      <c r="H29" s="13" t="s">
        <v>11516</v>
      </c>
      <c r="I29" s="13" t="s">
        <v>56</v>
      </c>
      <c r="J29" s="14" t="s">
        <v>11466</v>
      </c>
      <c r="K29" s="15" t="s">
        <v>11633</v>
      </c>
      <c r="L29" s="13" t="s">
        <v>11424</v>
      </c>
      <c r="M29" s="13" t="s">
        <v>11441</v>
      </c>
      <c r="N29" s="202">
        <v>1</v>
      </c>
      <c r="O29" s="198"/>
      <c r="P29" s="202">
        <v>1</v>
      </c>
      <c r="Q29" s="198"/>
      <c r="R29" s="202">
        <v>0</v>
      </c>
      <c r="S29" s="203"/>
      <c r="T29" s="198"/>
      <c r="U29" s="13">
        <v>2</v>
      </c>
      <c r="V29" s="13">
        <v>2</v>
      </c>
      <c r="W29" s="13">
        <v>0</v>
      </c>
      <c r="X29" s="13">
        <v>1</v>
      </c>
      <c r="Y29" s="13">
        <v>0</v>
      </c>
      <c r="Z29" s="13">
        <v>0</v>
      </c>
      <c r="AA29" s="13">
        <v>0</v>
      </c>
      <c r="AB29" s="13">
        <v>0</v>
      </c>
      <c r="AC29" s="13">
        <v>0</v>
      </c>
      <c r="AD29" s="13">
        <v>0</v>
      </c>
      <c r="AE29" s="13">
        <v>0</v>
      </c>
      <c r="AF29" s="13">
        <v>1</v>
      </c>
      <c r="AG29" s="13">
        <v>0</v>
      </c>
      <c r="AH29" s="13">
        <v>0</v>
      </c>
      <c r="AI29" s="13">
        <v>0</v>
      </c>
      <c r="AJ29" s="15" t="str">
        <f t="shared" si="1"/>
        <v>0, 0, 0, 1, 0</v>
      </c>
      <c r="AK29" s="15">
        <f t="shared" si="7"/>
        <v>0</v>
      </c>
      <c r="AL29" s="15">
        <f t="shared" si="8"/>
        <v>0</v>
      </c>
      <c r="AM29" s="15">
        <f t="shared" si="9"/>
        <v>0</v>
      </c>
      <c r="AN29" s="15">
        <f t="shared" si="10"/>
        <v>1</v>
      </c>
      <c r="AO29" s="15">
        <f t="shared" si="11"/>
        <v>0</v>
      </c>
    </row>
    <row r="30" spans="1:41" ht="18" x14ac:dyDescent="0.25">
      <c r="A30" s="5">
        <f t="shared" si="0"/>
        <v>1385061</v>
      </c>
      <c r="B30" s="13" t="s">
        <v>11421</v>
      </c>
      <c r="C30" s="13" t="s">
        <v>11422</v>
      </c>
      <c r="D30" s="13" t="s">
        <v>28</v>
      </c>
      <c r="E30" s="13" t="s">
        <v>28</v>
      </c>
      <c r="F30" s="13" t="s">
        <v>409</v>
      </c>
      <c r="G30" s="13" t="s">
        <v>11434</v>
      </c>
      <c r="H30" s="13" t="s">
        <v>10043</v>
      </c>
      <c r="I30" s="13" t="s">
        <v>56</v>
      </c>
      <c r="J30" s="14" t="s">
        <v>11517</v>
      </c>
      <c r="K30" s="15" t="s">
        <v>11633</v>
      </c>
      <c r="L30" s="13" t="s">
        <v>11424</v>
      </c>
      <c r="M30" s="13" t="s">
        <v>11425</v>
      </c>
      <c r="N30" s="202">
        <v>70</v>
      </c>
      <c r="O30" s="198"/>
      <c r="P30" s="202">
        <v>70</v>
      </c>
      <c r="Q30" s="198"/>
      <c r="R30" s="202">
        <v>0</v>
      </c>
      <c r="S30" s="203"/>
      <c r="T30" s="198"/>
      <c r="U30" s="13">
        <v>5</v>
      </c>
      <c r="V30" s="13">
        <v>5</v>
      </c>
      <c r="W30" s="13">
        <v>0</v>
      </c>
      <c r="X30" s="13">
        <v>5</v>
      </c>
      <c r="Y30" s="13">
        <v>0</v>
      </c>
      <c r="Z30" s="13">
        <v>5</v>
      </c>
      <c r="AA30" s="13">
        <v>6</v>
      </c>
      <c r="AB30" s="13">
        <v>8</v>
      </c>
      <c r="AC30" s="13">
        <v>4</v>
      </c>
      <c r="AD30" s="13">
        <v>5</v>
      </c>
      <c r="AE30" s="13">
        <v>6</v>
      </c>
      <c r="AF30" s="13">
        <v>4</v>
      </c>
      <c r="AG30" s="13">
        <v>13</v>
      </c>
      <c r="AH30" s="13">
        <v>12</v>
      </c>
      <c r="AI30" s="13">
        <v>7</v>
      </c>
      <c r="AJ30" s="15" t="str">
        <f t="shared" si="1"/>
        <v>11, 12, 11, 17, 19</v>
      </c>
      <c r="AK30" s="15">
        <f t="shared" si="7"/>
        <v>11</v>
      </c>
      <c r="AL30" s="15">
        <f t="shared" si="8"/>
        <v>12</v>
      </c>
      <c r="AM30" s="15">
        <f t="shared" si="9"/>
        <v>11</v>
      </c>
      <c r="AN30" s="15">
        <f t="shared" si="10"/>
        <v>17</v>
      </c>
      <c r="AO30" s="15">
        <f t="shared" si="11"/>
        <v>19</v>
      </c>
    </row>
    <row r="31" spans="1:41" ht="18" x14ac:dyDescent="0.25">
      <c r="A31" s="5">
        <f t="shared" si="0"/>
        <v>1027820</v>
      </c>
      <c r="B31" s="13" t="s">
        <v>11421</v>
      </c>
      <c r="C31" s="13" t="s">
        <v>11422</v>
      </c>
      <c r="D31" s="13" t="s">
        <v>28</v>
      </c>
      <c r="E31" s="13" t="s">
        <v>28</v>
      </c>
      <c r="F31" s="13" t="s">
        <v>409</v>
      </c>
      <c r="G31" s="13" t="s">
        <v>11518</v>
      </c>
      <c r="H31" s="13" t="s">
        <v>6069</v>
      </c>
      <c r="I31" s="13" t="s">
        <v>56</v>
      </c>
      <c r="J31" s="14" t="s">
        <v>11519</v>
      </c>
      <c r="K31" s="15" t="s">
        <v>11633</v>
      </c>
      <c r="L31" s="13" t="s">
        <v>11424</v>
      </c>
      <c r="M31" s="13" t="s">
        <v>11425</v>
      </c>
      <c r="N31" s="202">
        <v>54</v>
      </c>
      <c r="O31" s="198"/>
      <c r="P31" s="202">
        <v>53</v>
      </c>
      <c r="Q31" s="198"/>
      <c r="R31" s="202">
        <v>1</v>
      </c>
      <c r="S31" s="203"/>
      <c r="T31" s="198"/>
      <c r="U31" s="13">
        <v>5</v>
      </c>
      <c r="V31" s="13">
        <v>5</v>
      </c>
      <c r="W31" s="13">
        <v>0</v>
      </c>
      <c r="X31" s="13">
        <v>5</v>
      </c>
      <c r="Y31" s="13">
        <v>0</v>
      </c>
      <c r="Z31" s="13">
        <v>2</v>
      </c>
      <c r="AA31" s="13">
        <v>3</v>
      </c>
      <c r="AB31" s="13">
        <v>5</v>
      </c>
      <c r="AC31" s="13">
        <v>7</v>
      </c>
      <c r="AD31" s="13">
        <v>7</v>
      </c>
      <c r="AE31" s="13">
        <v>3</v>
      </c>
      <c r="AF31" s="13">
        <v>6</v>
      </c>
      <c r="AG31" s="13">
        <v>10</v>
      </c>
      <c r="AH31" s="13">
        <v>6</v>
      </c>
      <c r="AI31" s="13">
        <v>5</v>
      </c>
      <c r="AJ31" s="15" t="str">
        <f t="shared" si="1"/>
        <v>5, 12, 10, 16, 11</v>
      </c>
      <c r="AK31" s="15">
        <f t="shared" si="7"/>
        <v>5</v>
      </c>
      <c r="AL31" s="15">
        <f t="shared" si="8"/>
        <v>12</v>
      </c>
      <c r="AM31" s="15">
        <f t="shared" si="9"/>
        <v>10</v>
      </c>
      <c r="AN31" s="15">
        <f t="shared" si="10"/>
        <v>16</v>
      </c>
      <c r="AO31" s="15">
        <f t="shared" si="11"/>
        <v>11</v>
      </c>
    </row>
    <row r="32" spans="1:41" ht="18" x14ac:dyDescent="0.25">
      <c r="A32" s="5">
        <f t="shared" si="0"/>
        <v>1029982</v>
      </c>
      <c r="B32" s="13" t="s">
        <v>11421</v>
      </c>
      <c r="C32" s="13" t="s">
        <v>11422</v>
      </c>
      <c r="D32" s="13" t="s">
        <v>28</v>
      </c>
      <c r="E32" s="13" t="s">
        <v>28</v>
      </c>
      <c r="F32" s="13" t="s">
        <v>409</v>
      </c>
      <c r="G32" s="13" t="s">
        <v>11491</v>
      </c>
      <c r="H32" s="13" t="s">
        <v>6415</v>
      </c>
      <c r="I32" s="13" t="s">
        <v>56</v>
      </c>
      <c r="J32" s="14" t="s">
        <v>11491</v>
      </c>
      <c r="K32" s="15" t="s">
        <v>11633</v>
      </c>
      <c r="L32" s="13" t="s">
        <v>11424</v>
      </c>
      <c r="M32" s="13" t="s">
        <v>11425</v>
      </c>
      <c r="N32" s="202">
        <v>39</v>
      </c>
      <c r="O32" s="198"/>
      <c r="P32" s="202">
        <v>39</v>
      </c>
      <c r="Q32" s="198"/>
      <c r="R32" s="202">
        <v>0</v>
      </c>
      <c r="S32" s="203"/>
      <c r="T32" s="198"/>
      <c r="U32" s="13">
        <v>5</v>
      </c>
      <c r="V32" s="13">
        <v>5</v>
      </c>
      <c r="W32" s="13">
        <v>0</v>
      </c>
      <c r="X32" s="13">
        <v>5</v>
      </c>
      <c r="Y32" s="13">
        <v>0</v>
      </c>
      <c r="Z32" s="13">
        <v>5</v>
      </c>
      <c r="AA32" s="13">
        <v>2</v>
      </c>
      <c r="AB32" s="13">
        <v>3</v>
      </c>
      <c r="AC32" s="13">
        <v>5</v>
      </c>
      <c r="AD32" s="13">
        <v>8</v>
      </c>
      <c r="AE32" s="13">
        <v>3</v>
      </c>
      <c r="AF32" s="13">
        <v>3</v>
      </c>
      <c r="AG32" s="13">
        <v>3</v>
      </c>
      <c r="AH32" s="13">
        <v>4</v>
      </c>
      <c r="AI32" s="13">
        <v>3</v>
      </c>
      <c r="AJ32" s="15" t="str">
        <f t="shared" si="1"/>
        <v>7, 8, 11, 6, 7</v>
      </c>
      <c r="AK32" s="15">
        <f t="shared" si="7"/>
        <v>7</v>
      </c>
      <c r="AL32" s="15">
        <f t="shared" si="8"/>
        <v>8</v>
      </c>
      <c r="AM32" s="15">
        <f t="shared" si="9"/>
        <v>11</v>
      </c>
      <c r="AN32" s="15">
        <f t="shared" si="10"/>
        <v>6</v>
      </c>
      <c r="AO32" s="15">
        <f t="shared" si="11"/>
        <v>7</v>
      </c>
    </row>
    <row r="33" spans="1:41" ht="18" x14ac:dyDescent="0.25">
      <c r="A33" s="5">
        <f t="shared" si="0"/>
        <v>1572544</v>
      </c>
      <c r="B33" s="13" t="s">
        <v>11421</v>
      </c>
      <c r="C33" s="13" t="s">
        <v>11422</v>
      </c>
      <c r="D33" s="13" t="s">
        <v>28</v>
      </c>
      <c r="E33" s="13" t="s">
        <v>28</v>
      </c>
      <c r="F33" s="13" t="s">
        <v>409</v>
      </c>
      <c r="G33" s="13" t="s">
        <v>11462</v>
      </c>
      <c r="H33" s="13" t="s">
        <v>6026</v>
      </c>
      <c r="I33" s="13" t="s">
        <v>56</v>
      </c>
      <c r="J33" s="14" t="s">
        <v>11520</v>
      </c>
      <c r="K33" s="15" t="s">
        <v>11633</v>
      </c>
      <c r="L33" s="13" t="s">
        <v>11424</v>
      </c>
      <c r="M33" s="13" t="s">
        <v>11425</v>
      </c>
      <c r="N33" s="202">
        <v>9</v>
      </c>
      <c r="O33" s="198"/>
      <c r="P33" s="202">
        <v>9</v>
      </c>
      <c r="Q33" s="198"/>
      <c r="R33" s="202">
        <v>0</v>
      </c>
      <c r="S33" s="203"/>
      <c r="T33" s="198"/>
      <c r="U33" s="13">
        <v>4</v>
      </c>
      <c r="V33" s="13">
        <v>4</v>
      </c>
      <c r="W33" s="13">
        <v>0</v>
      </c>
      <c r="X33" s="13">
        <v>4</v>
      </c>
      <c r="Y33" s="13">
        <v>0</v>
      </c>
      <c r="Z33" s="13">
        <v>1</v>
      </c>
      <c r="AA33" s="13">
        <v>1</v>
      </c>
      <c r="AB33" s="13">
        <v>4</v>
      </c>
      <c r="AC33" s="13">
        <v>0</v>
      </c>
      <c r="AD33" s="13">
        <v>0</v>
      </c>
      <c r="AE33" s="13">
        <v>0</v>
      </c>
      <c r="AF33" s="13">
        <v>0</v>
      </c>
      <c r="AG33" s="13">
        <v>1</v>
      </c>
      <c r="AH33" s="13">
        <v>0</v>
      </c>
      <c r="AI33" s="13">
        <v>2</v>
      </c>
      <c r="AJ33" s="15" t="str">
        <f t="shared" si="1"/>
        <v>2, 4, 0, 1, 2</v>
      </c>
      <c r="AK33" s="15">
        <f t="shared" si="7"/>
        <v>2</v>
      </c>
      <c r="AL33" s="15">
        <f t="shared" si="8"/>
        <v>4</v>
      </c>
      <c r="AM33" s="15">
        <f t="shared" si="9"/>
        <v>0</v>
      </c>
      <c r="AN33" s="15">
        <f t="shared" si="10"/>
        <v>1</v>
      </c>
      <c r="AO33" s="15">
        <f t="shared" si="11"/>
        <v>2</v>
      </c>
    </row>
    <row r="34" spans="1:41" ht="27" x14ac:dyDescent="0.25">
      <c r="A34" s="5">
        <f t="shared" si="0"/>
        <v>1025154</v>
      </c>
      <c r="B34" s="13" t="s">
        <v>11421</v>
      </c>
      <c r="C34" s="13" t="s">
        <v>11422</v>
      </c>
      <c r="D34" s="13" t="s">
        <v>28</v>
      </c>
      <c r="E34" s="13" t="s">
        <v>28</v>
      </c>
      <c r="F34" s="13" t="s">
        <v>409</v>
      </c>
      <c r="G34" s="13" t="s">
        <v>11435</v>
      </c>
      <c r="H34" s="13" t="s">
        <v>6329</v>
      </c>
      <c r="I34" s="13" t="s">
        <v>56</v>
      </c>
      <c r="J34" s="14" t="s">
        <v>11521</v>
      </c>
      <c r="K34" s="15" t="s">
        <v>11633</v>
      </c>
      <c r="L34" s="13" t="s">
        <v>11424</v>
      </c>
      <c r="M34" s="13" t="s">
        <v>11425</v>
      </c>
      <c r="N34" s="202">
        <v>38</v>
      </c>
      <c r="O34" s="198"/>
      <c r="P34" s="202">
        <v>38</v>
      </c>
      <c r="Q34" s="198"/>
      <c r="R34" s="202">
        <v>0</v>
      </c>
      <c r="S34" s="203"/>
      <c r="T34" s="198"/>
      <c r="U34" s="13">
        <v>5</v>
      </c>
      <c r="V34" s="13">
        <v>5</v>
      </c>
      <c r="W34" s="13">
        <v>0</v>
      </c>
      <c r="X34" s="13">
        <v>5</v>
      </c>
      <c r="Y34" s="13">
        <v>0</v>
      </c>
      <c r="Z34" s="13">
        <v>3</v>
      </c>
      <c r="AA34" s="13">
        <v>2</v>
      </c>
      <c r="AB34" s="13">
        <v>8</v>
      </c>
      <c r="AC34" s="13">
        <v>3</v>
      </c>
      <c r="AD34" s="13">
        <v>7</v>
      </c>
      <c r="AE34" s="13">
        <v>1</v>
      </c>
      <c r="AF34" s="13">
        <v>4</v>
      </c>
      <c r="AG34" s="13">
        <v>3</v>
      </c>
      <c r="AH34" s="13">
        <v>5</v>
      </c>
      <c r="AI34" s="13">
        <v>2</v>
      </c>
      <c r="AJ34" s="15" t="str">
        <f t="shared" si="1"/>
        <v>5, 11, 8, 7, 7</v>
      </c>
      <c r="AK34" s="15">
        <f t="shared" si="7"/>
        <v>5</v>
      </c>
      <c r="AL34" s="15">
        <f t="shared" si="8"/>
        <v>11</v>
      </c>
      <c r="AM34" s="15">
        <f t="shared" si="9"/>
        <v>8</v>
      </c>
      <c r="AN34" s="15">
        <f t="shared" si="10"/>
        <v>7</v>
      </c>
      <c r="AO34" s="15">
        <f t="shared" si="11"/>
        <v>7</v>
      </c>
    </row>
    <row r="35" spans="1:41" ht="18" x14ac:dyDescent="0.25">
      <c r="A35" s="5">
        <f t="shared" si="0"/>
        <v>1418169</v>
      </c>
      <c r="B35" s="13" t="s">
        <v>11421</v>
      </c>
      <c r="C35" s="13" t="s">
        <v>11422</v>
      </c>
      <c r="D35" s="13" t="s">
        <v>28</v>
      </c>
      <c r="E35" s="13" t="s">
        <v>28</v>
      </c>
      <c r="F35" s="13" t="s">
        <v>409</v>
      </c>
      <c r="G35" s="13" t="s">
        <v>409</v>
      </c>
      <c r="H35" s="13" t="s">
        <v>11522</v>
      </c>
      <c r="I35" s="13" t="s">
        <v>56</v>
      </c>
      <c r="J35" s="14" t="s">
        <v>11523</v>
      </c>
      <c r="K35" s="15" t="s">
        <v>11633</v>
      </c>
      <c r="L35" s="13" t="s">
        <v>11424</v>
      </c>
      <c r="M35" s="13" t="s">
        <v>11524</v>
      </c>
      <c r="N35" s="202">
        <v>134</v>
      </c>
      <c r="O35" s="198"/>
      <c r="P35" s="202">
        <v>130</v>
      </c>
      <c r="Q35" s="198"/>
      <c r="R35" s="202">
        <v>4</v>
      </c>
      <c r="S35" s="203"/>
      <c r="T35" s="198"/>
      <c r="U35" s="13">
        <v>5</v>
      </c>
      <c r="V35" s="13">
        <v>7</v>
      </c>
      <c r="W35" s="13">
        <v>0</v>
      </c>
      <c r="X35" s="13">
        <v>7</v>
      </c>
      <c r="Y35" s="13">
        <v>0</v>
      </c>
      <c r="Z35" s="13">
        <v>18</v>
      </c>
      <c r="AA35" s="13">
        <v>10</v>
      </c>
      <c r="AB35" s="13">
        <v>9</v>
      </c>
      <c r="AC35" s="13">
        <v>13</v>
      </c>
      <c r="AD35" s="13">
        <v>18</v>
      </c>
      <c r="AE35" s="13">
        <v>11</v>
      </c>
      <c r="AF35" s="13">
        <v>12</v>
      </c>
      <c r="AG35" s="13">
        <v>10</v>
      </c>
      <c r="AH35" s="13">
        <v>15</v>
      </c>
      <c r="AI35" s="13">
        <v>18</v>
      </c>
      <c r="AJ35" s="15" t="str">
        <f t="shared" si="1"/>
        <v>28, 22, 29, 22, 33</v>
      </c>
      <c r="AK35" s="15">
        <f t="shared" si="7"/>
        <v>28</v>
      </c>
      <c r="AL35" s="15">
        <f t="shared" si="8"/>
        <v>22</v>
      </c>
      <c r="AM35" s="15">
        <f t="shared" si="9"/>
        <v>29</v>
      </c>
      <c r="AN35" s="15">
        <f t="shared" si="10"/>
        <v>22</v>
      </c>
      <c r="AO35" s="15">
        <f t="shared" si="11"/>
        <v>33</v>
      </c>
    </row>
    <row r="36" spans="1:41" ht="18" x14ac:dyDescent="0.25">
      <c r="A36" s="5">
        <f t="shared" si="0"/>
        <v>1541887</v>
      </c>
      <c r="B36" s="13" t="s">
        <v>11421</v>
      </c>
      <c r="C36" s="13" t="s">
        <v>11422</v>
      </c>
      <c r="D36" s="13" t="s">
        <v>28</v>
      </c>
      <c r="E36" s="13" t="s">
        <v>28</v>
      </c>
      <c r="F36" s="13" t="s">
        <v>409</v>
      </c>
      <c r="G36" s="13" t="s">
        <v>11449</v>
      </c>
      <c r="H36" s="13" t="s">
        <v>11525</v>
      </c>
      <c r="I36" s="13" t="s">
        <v>56</v>
      </c>
      <c r="J36" s="14" t="s">
        <v>11526</v>
      </c>
      <c r="K36" s="15" t="s">
        <v>11633</v>
      </c>
      <c r="L36" s="13" t="s">
        <v>11424</v>
      </c>
      <c r="M36" s="13" t="s">
        <v>11524</v>
      </c>
      <c r="N36" s="202">
        <v>42</v>
      </c>
      <c r="O36" s="198"/>
      <c r="P36" s="202">
        <v>40</v>
      </c>
      <c r="Q36" s="198"/>
      <c r="R36" s="202">
        <v>2</v>
      </c>
      <c r="S36" s="203"/>
      <c r="T36" s="198"/>
      <c r="U36" s="13">
        <v>5</v>
      </c>
      <c r="V36" s="13">
        <v>5</v>
      </c>
      <c r="W36" s="13">
        <v>0</v>
      </c>
      <c r="X36" s="13">
        <v>5</v>
      </c>
      <c r="Y36" s="13">
        <v>0</v>
      </c>
      <c r="Z36" s="13">
        <v>7</v>
      </c>
      <c r="AA36" s="13">
        <v>0</v>
      </c>
      <c r="AB36" s="13">
        <v>2</v>
      </c>
      <c r="AC36" s="13">
        <v>6</v>
      </c>
      <c r="AD36" s="13">
        <v>3</v>
      </c>
      <c r="AE36" s="13">
        <v>5</v>
      </c>
      <c r="AF36" s="13">
        <v>4</v>
      </c>
      <c r="AG36" s="13">
        <v>5</v>
      </c>
      <c r="AH36" s="13">
        <v>5</v>
      </c>
      <c r="AI36" s="13">
        <v>5</v>
      </c>
      <c r="AJ36" s="15" t="str">
        <f t="shared" si="1"/>
        <v>7, 8, 8, 9, 10</v>
      </c>
      <c r="AK36" s="15">
        <f t="shared" si="7"/>
        <v>7</v>
      </c>
      <c r="AL36" s="15">
        <f t="shared" si="8"/>
        <v>8</v>
      </c>
      <c r="AM36" s="15">
        <f t="shared" si="9"/>
        <v>8</v>
      </c>
      <c r="AN36" s="15">
        <f t="shared" si="10"/>
        <v>9</v>
      </c>
      <c r="AO36" s="15">
        <f t="shared" si="11"/>
        <v>10</v>
      </c>
    </row>
    <row r="37" spans="1:41" ht="18" x14ac:dyDescent="0.25">
      <c r="A37" s="5">
        <f t="shared" si="0"/>
        <v>631135</v>
      </c>
      <c r="B37" s="13" t="s">
        <v>11421</v>
      </c>
      <c r="C37" s="13" t="s">
        <v>11422</v>
      </c>
      <c r="D37" s="13" t="s">
        <v>28</v>
      </c>
      <c r="E37" s="13" t="s">
        <v>28</v>
      </c>
      <c r="F37" s="13" t="s">
        <v>425</v>
      </c>
      <c r="G37" s="13" t="s">
        <v>425</v>
      </c>
      <c r="H37" s="13" t="s">
        <v>6817</v>
      </c>
      <c r="I37" s="13" t="s">
        <v>56</v>
      </c>
      <c r="J37" s="14" t="s">
        <v>11527</v>
      </c>
      <c r="K37" s="15" t="s">
        <v>11633</v>
      </c>
      <c r="L37" s="13" t="s">
        <v>11424</v>
      </c>
      <c r="M37" s="13" t="s">
        <v>11425</v>
      </c>
      <c r="N37" s="202">
        <v>178</v>
      </c>
      <c r="O37" s="198"/>
      <c r="P37" s="202">
        <v>177</v>
      </c>
      <c r="Q37" s="198"/>
      <c r="R37" s="202">
        <v>1</v>
      </c>
      <c r="S37" s="203"/>
      <c r="T37" s="198"/>
      <c r="U37" s="13">
        <v>5</v>
      </c>
      <c r="V37" s="13">
        <v>10</v>
      </c>
      <c r="W37" s="13">
        <v>0</v>
      </c>
      <c r="X37" s="13">
        <v>10</v>
      </c>
      <c r="Y37" s="13">
        <v>0</v>
      </c>
      <c r="Z37" s="13">
        <v>23</v>
      </c>
      <c r="AA37" s="13">
        <v>19</v>
      </c>
      <c r="AB37" s="13">
        <v>22</v>
      </c>
      <c r="AC37" s="13">
        <v>23</v>
      </c>
      <c r="AD37" s="13">
        <v>20</v>
      </c>
      <c r="AE37" s="13">
        <v>11</v>
      </c>
      <c r="AF37" s="13">
        <v>18</v>
      </c>
      <c r="AG37" s="13">
        <v>13</v>
      </c>
      <c r="AH37" s="13">
        <v>16</v>
      </c>
      <c r="AI37" s="13">
        <v>13</v>
      </c>
      <c r="AJ37" s="15" t="str">
        <f t="shared" si="1"/>
        <v>42, 45, 31, 31, 29</v>
      </c>
      <c r="AK37" s="15">
        <f t="shared" si="7"/>
        <v>42</v>
      </c>
      <c r="AL37" s="15">
        <f t="shared" si="8"/>
        <v>45</v>
      </c>
      <c r="AM37" s="15">
        <f t="shared" si="9"/>
        <v>31</v>
      </c>
      <c r="AN37" s="15">
        <f t="shared" si="10"/>
        <v>31</v>
      </c>
      <c r="AO37" s="15">
        <f t="shared" si="11"/>
        <v>29</v>
      </c>
    </row>
    <row r="38" spans="1:41" ht="18" x14ac:dyDescent="0.25">
      <c r="A38" s="5">
        <f t="shared" si="0"/>
        <v>1025394</v>
      </c>
      <c r="B38" s="13" t="s">
        <v>11421</v>
      </c>
      <c r="C38" s="13" t="s">
        <v>11422</v>
      </c>
      <c r="D38" s="13" t="s">
        <v>28</v>
      </c>
      <c r="E38" s="13" t="s">
        <v>28</v>
      </c>
      <c r="F38" s="13" t="s">
        <v>425</v>
      </c>
      <c r="G38" s="13" t="s">
        <v>11467</v>
      </c>
      <c r="H38" s="13" t="s">
        <v>6961</v>
      </c>
      <c r="I38" s="13" t="s">
        <v>56</v>
      </c>
      <c r="J38" s="14" t="s">
        <v>11467</v>
      </c>
      <c r="K38" s="15" t="s">
        <v>11633</v>
      </c>
      <c r="L38" s="13" t="s">
        <v>11424</v>
      </c>
      <c r="M38" s="13" t="s">
        <v>11425</v>
      </c>
      <c r="N38" s="202">
        <v>155</v>
      </c>
      <c r="O38" s="198"/>
      <c r="P38" s="202">
        <v>155</v>
      </c>
      <c r="Q38" s="198"/>
      <c r="R38" s="202">
        <v>0</v>
      </c>
      <c r="S38" s="203"/>
      <c r="T38" s="198"/>
      <c r="U38" s="13">
        <v>5</v>
      </c>
      <c r="V38" s="13">
        <v>7</v>
      </c>
      <c r="W38" s="13">
        <v>0</v>
      </c>
      <c r="X38" s="13">
        <v>7</v>
      </c>
      <c r="Y38" s="13">
        <v>0</v>
      </c>
      <c r="Z38" s="13">
        <v>10</v>
      </c>
      <c r="AA38" s="13">
        <v>16</v>
      </c>
      <c r="AB38" s="13">
        <v>24</v>
      </c>
      <c r="AC38" s="13">
        <v>9</v>
      </c>
      <c r="AD38" s="13">
        <v>17</v>
      </c>
      <c r="AE38" s="13">
        <v>17</v>
      </c>
      <c r="AF38" s="13">
        <v>19</v>
      </c>
      <c r="AG38" s="13">
        <v>19</v>
      </c>
      <c r="AH38" s="13">
        <v>11</v>
      </c>
      <c r="AI38" s="13">
        <v>13</v>
      </c>
      <c r="AJ38" s="15" t="str">
        <f t="shared" si="1"/>
        <v>26, 33, 34, 38, 24</v>
      </c>
      <c r="AK38" s="15">
        <f t="shared" si="7"/>
        <v>26</v>
      </c>
      <c r="AL38" s="15">
        <f t="shared" si="8"/>
        <v>33</v>
      </c>
      <c r="AM38" s="15">
        <f t="shared" si="9"/>
        <v>34</v>
      </c>
      <c r="AN38" s="15">
        <f t="shared" si="10"/>
        <v>38</v>
      </c>
      <c r="AO38" s="15">
        <f t="shared" si="11"/>
        <v>24</v>
      </c>
    </row>
    <row r="39" spans="1:41" ht="18" x14ac:dyDescent="0.25">
      <c r="A39" s="5">
        <f t="shared" si="0"/>
        <v>1023480</v>
      </c>
      <c r="B39" s="13" t="s">
        <v>11421</v>
      </c>
      <c r="C39" s="13" t="s">
        <v>11422</v>
      </c>
      <c r="D39" s="13" t="s">
        <v>28</v>
      </c>
      <c r="E39" s="13" t="s">
        <v>28</v>
      </c>
      <c r="F39" s="13" t="s">
        <v>451</v>
      </c>
      <c r="G39" s="13" t="s">
        <v>11476</v>
      </c>
      <c r="H39" s="13" t="s">
        <v>8591</v>
      </c>
      <c r="I39" s="13" t="s">
        <v>56</v>
      </c>
      <c r="J39" s="14" t="s">
        <v>11528</v>
      </c>
      <c r="K39" s="15" t="s">
        <v>11633</v>
      </c>
      <c r="L39" s="13" t="s">
        <v>11424</v>
      </c>
      <c r="M39" s="13" t="s">
        <v>11425</v>
      </c>
      <c r="N39" s="202">
        <v>48</v>
      </c>
      <c r="O39" s="198"/>
      <c r="P39" s="202">
        <v>48</v>
      </c>
      <c r="Q39" s="198"/>
      <c r="R39" s="202">
        <v>0</v>
      </c>
      <c r="S39" s="203"/>
      <c r="T39" s="198"/>
      <c r="U39" s="13">
        <v>5</v>
      </c>
      <c r="V39" s="13">
        <v>5</v>
      </c>
      <c r="W39" s="13">
        <v>0</v>
      </c>
      <c r="X39" s="13">
        <v>5</v>
      </c>
      <c r="Y39" s="13">
        <v>0</v>
      </c>
      <c r="Z39" s="13">
        <v>4</v>
      </c>
      <c r="AA39" s="13">
        <v>6</v>
      </c>
      <c r="AB39" s="13">
        <v>10</v>
      </c>
      <c r="AC39" s="13">
        <v>4</v>
      </c>
      <c r="AD39" s="13">
        <v>4</v>
      </c>
      <c r="AE39" s="13">
        <v>4</v>
      </c>
      <c r="AF39" s="13">
        <v>3</v>
      </c>
      <c r="AG39" s="13">
        <v>4</v>
      </c>
      <c r="AH39" s="13">
        <v>5</v>
      </c>
      <c r="AI39" s="13">
        <v>4</v>
      </c>
      <c r="AJ39" s="15" t="str">
        <f t="shared" si="1"/>
        <v>10, 14, 8, 7, 9</v>
      </c>
      <c r="AK39" s="15">
        <f t="shared" si="7"/>
        <v>10</v>
      </c>
      <c r="AL39" s="15">
        <f t="shared" si="8"/>
        <v>14</v>
      </c>
      <c r="AM39" s="15">
        <f t="shared" si="9"/>
        <v>8</v>
      </c>
      <c r="AN39" s="15">
        <f t="shared" si="10"/>
        <v>7</v>
      </c>
      <c r="AO39" s="15">
        <f t="shared" si="11"/>
        <v>9</v>
      </c>
    </row>
    <row r="40" spans="1:41" ht="18" x14ac:dyDescent="0.25">
      <c r="A40" s="5">
        <f t="shared" si="0"/>
        <v>240358</v>
      </c>
      <c r="B40" s="13" t="s">
        <v>11421</v>
      </c>
      <c r="C40" s="13" t="s">
        <v>11422</v>
      </c>
      <c r="D40" s="13" t="s">
        <v>28</v>
      </c>
      <c r="E40" s="13" t="s">
        <v>28</v>
      </c>
      <c r="F40" s="13" t="s">
        <v>451</v>
      </c>
      <c r="G40" s="13" t="s">
        <v>451</v>
      </c>
      <c r="H40" s="13" t="s">
        <v>8396</v>
      </c>
      <c r="I40" s="13" t="s">
        <v>56</v>
      </c>
      <c r="J40" s="14" t="s">
        <v>11529</v>
      </c>
      <c r="K40" s="15" t="s">
        <v>11633</v>
      </c>
      <c r="L40" s="13" t="s">
        <v>11424</v>
      </c>
      <c r="M40" s="13" t="s">
        <v>11425</v>
      </c>
      <c r="N40" s="202">
        <v>156</v>
      </c>
      <c r="O40" s="198"/>
      <c r="P40" s="202">
        <v>155</v>
      </c>
      <c r="Q40" s="198"/>
      <c r="R40" s="202">
        <v>1</v>
      </c>
      <c r="S40" s="203"/>
      <c r="T40" s="198"/>
      <c r="U40" s="13">
        <v>5</v>
      </c>
      <c r="V40" s="13">
        <v>10</v>
      </c>
      <c r="W40" s="13">
        <v>0</v>
      </c>
      <c r="X40" s="13">
        <v>10</v>
      </c>
      <c r="Y40" s="13">
        <v>0</v>
      </c>
      <c r="Z40" s="13">
        <v>18</v>
      </c>
      <c r="AA40" s="13">
        <v>17</v>
      </c>
      <c r="AB40" s="13">
        <v>11</v>
      </c>
      <c r="AC40" s="13">
        <v>7</v>
      </c>
      <c r="AD40" s="13">
        <v>17</v>
      </c>
      <c r="AE40" s="13">
        <v>18</v>
      </c>
      <c r="AF40" s="13">
        <v>12</v>
      </c>
      <c r="AG40" s="13">
        <v>18</v>
      </c>
      <c r="AH40" s="13">
        <v>21</v>
      </c>
      <c r="AI40" s="13">
        <v>17</v>
      </c>
      <c r="AJ40" s="15" t="str">
        <f t="shared" si="1"/>
        <v>35, 18, 35, 30, 38</v>
      </c>
      <c r="AK40" s="15">
        <f t="shared" si="7"/>
        <v>35</v>
      </c>
      <c r="AL40" s="15">
        <f t="shared" si="8"/>
        <v>18</v>
      </c>
      <c r="AM40" s="15">
        <f t="shared" si="9"/>
        <v>35</v>
      </c>
      <c r="AN40" s="15">
        <f t="shared" si="10"/>
        <v>30</v>
      </c>
      <c r="AO40" s="15">
        <f t="shared" si="11"/>
        <v>38</v>
      </c>
    </row>
    <row r="41" spans="1:41" ht="18" x14ac:dyDescent="0.25">
      <c r="A41" s="5">
        <f t="shared" si="0"/>
        <v>521997</v>
      </c>
      <c r="B41" s="13" t="s">
        <v>11421</v>
      </c>
      <c r="C41" s="13" t="s">
        <v>11422</v>
      </c>
      <c r="D41" s="13" t="s">
        <v>28</v>
      </c>
      <c r="E41" s="13" t="s">
        <v>28</v>
      </c>
      <c r="F41" s="13" t="s">
        <v>451</v>
      </c>
      <c r="G41" s="13" t="s">
        <v>11492</v>
      </c>
      <c r="H41" s="13" t="s">
        <v>8547</v>
      </c>
      <c r="I41" s="13" t="s">
        <v>56</v>
      </c>
      <c r="J41" s="14" t="s">
        <v>11530</v>
      </c>
      <c r="K41" s="15" t="s">
        <v>11633</v>
      </c>
      <c r="L41" s="13" t="s">
        <v>11424</v>
      </c>
      <c r="M41" s="13" t="s">
        <v>11425</v>
      </c>
      <c r="N41" s="202">
        <v>51</v>
      </c>
      <c r="O41" s="198"/>
      <c r="P41" s="202">
        <v>51</v>
      </c>
      <c r="Q41" s="198"/>
      <c r="R41" s="202">
        <v>0</v>
      </c>
      <c r="S41" s="203"/>
      <c r="T41" s="198"/>
      <c r="U41" s="13">
        <v>5</v>
      </c>
      <c r="V41" s="13">
        <v>5</v>
      </c>
      <c r="W41" s="13">
        <v>0</v>
      </c>
      <c r="X41" s="13">
        <v>5</v>
      </c>
      <c r="Y41" s="13">
        <v>0</v>
      </c>
      <c r="Z41" s="13">
        <v>1</v>
      </c>
      <c r="AA41" s="13">
        <v>4</v>
      </c>
      <c r="AB41" s="13">
        <v>2</v>
      </c>
      <c r="AC41" s="13">
        <v>8</v>
      </c>
      <c r="AD41" s="13">
        <v>5</v>
      </c>
      <c r="AE41" s="13">
        <v>2</v>
      </c>
      <c r="AF41" s="13">
        <v>6</v>
      </c>
      <c r="AG41" s="13">
        <v>6</v>
      </c>
      <c r="AH41" s="13">
        <v>9</v>
      </c>
      <c r="AI41" s="13">
        <v>8</v>
      </c>
      <c r="AJ41" s="15" t="str">
        <f t="shared" si="1"/>
        <v>5, 10, 7, 12, 17</v>
      </c>
      <c r="AK41" s="15">
        <f t="shared" si="7"/>
        <v>5</v>
      </c>
      <c r="AL41" s="15">
        <f t="shared" si="8"/>
        <v>10</v>
      </c>
      <c r="AM41" s="15">
        <f t="shared" si="9"/>
        <v>7</v>
      </c>
      <c r="AN41" s="15">
        <f t="shared" si="10"/>
        <v>12</v>
      </c>
      <c r="AO41" s="15">
        <f t="shared" si="11"/>
        <v>17</v>
      </c>
    </row>
    <row r="42" spans="1:41" ht="18" x14ac:dyDescent="0.25">
      <c r="A42" s="5">
        <f t="shared" si="0"/>
        <v>1023522</v>
      </c>
      <c r="B42" s="13" t="s">
        <v>11421</v>
      </c>
      <c r="C42" s="13" t="s">
        <v>11422</v>
      </c>
      <c r="D42" s="13" t="s">
        <v>28</v>
      </c>
      <c r="E42" s="13" t="s">
        <v>28</v>
      </c>
      <c r="F42" s="13" t="s">
        <v>451</v>
      </c>
      <c r="G42" s="13" t="s">
        <v>11478</v>
      </c>
      <c r="H42" s="13" t="s">
        <v>8634</v>
      </c>
      <c r="I42" s="13" t="s">
        <v>56</v>
      </c>
      <c r="J42" s="14" t="s">
        <v>629</v>
      </c>
      <c r="K42" s="15" t="s">
        <v>11633</v>
      </c>
      <c r="L42" s="13" t="s">
        <v>11424</v>
      </c>
      <c r="M42" s="13" t="s">
        <v>11425</v>
      </c>
      <c r="N42" s="202">
        <v>71</v>
      </c>
      <c r="O42" s="198"/>
      <c r="P42" s="202">
        <v>71</v>
      </c>
      <c r="Q42" s="198"/>
      <c r="R42" s="202">
        <v>0</v>
      </c>
      <c r="S42" s="203"/>
      <c r="T42" s="198"/>
      <c r="U42" s="13">
        <v>5</v>
      </c>
      <c r="V42" s="13">
        <v>5</v>
      </c>
      <c r="W42" s="13">
        <v>0</v>
      </c>
      <c r="X42" s="13">
        <v>5</v>
      </c>
      <c r="Y42" s="13">
        <v>0</v>
      </c>
      <c r="Z42" s="13">
        <v>5</v>
      </c>
      <c r="AA42" s="13">
        <v>9</v>
      </c>
      <c r="AB42" s="13">
        <v>10</v>
      </c>
      <c r="AC42" s="13">
        <v>6</v>
      </c>
      <c r="AD42" s="13">
        <v>6</v>
      </c>
      <c r="AE42" s="13">
        <v>11</v>
      </c>
      <c r="AF42" s="13">
        <v>6</v>
      </c>
      <c r="AG42" s="13">
        <v>6</v>
      </c>
      <c r="AH42" s="13">
        <v>4</v>
      </c>
      <c r="AI42" s="13">
        <v>8</v>
      </c>
      <c r="AJ42" s="15" t="str">
        <f t="shared" si="1"/>
        <v>14, 16, 17, 12, 12</v>
      </c>
      <c r="AK42" s="15">
        <f t="shared" si="7"/>
        <v>14</v>
      </c>
      <c r="AL42" s="15">
        <f t="shared" si="8"/>
        <v>16</v>
      </c>
      <c r="AM42" s="15">
        <f t="shared" si="9"/>
        <v>17</v>
      </c>
      <c r="AN42" s="15">
        <f t="shared" si="10"/>
        <v>12</v>
      </c>
      <c r="AO42" s="15">
        <f t="shared" si="11"/>
        <v>12</v>
      </c>
    </row>
    <row r="43" spans="1:41" ht="18" x14ac:dyDescent="0.25">
      <c r="A43" s="5">
        <f t="shared" si="0"/>
        <v>1023605</v>
      </c>
      <c r="B43" s="13" t="s">
        <v>11421</v>
      </c>
      <c r="C43" s="13" t="s">
        <v>11422</v>
      </c>
      <c r="D43" s="13" t="s">
        <v>28</v>
      </c>
      <c r="E43" s="13" t="s">
        <v>28</v>
      </c>
      <c r="F43" s="13" t="s">
        <v>451</v>
      </c>
      <c r="G43" s="13" t="s">
        <v>11475</v>
      </c>
      <c r="H43" s="13" t="s">
        <v>8729</v>
      </c>
      <c r="I43" s="13" t="s">
        <v>56</v>
      </c>
      <c r="J43" s="14" t="s">
        <v>11475</v>
      </c>
      <c r="K43" s="15" t="s">
        <v>11633</v>
      </c>
      <c r="L43" s="13" t="s">
        <v>11424</v>
      </c>
      <c r="M43" s="13" t="s">
        <v>11425</v>
      </c>
      <c r="N43" s="202">
        <v>40</v>
      </c>
      <c r="O43" s="198"/>
      <c r="P43" s="202">
        <v>40</v>
      </c>
      <c r="Q43" s="198"/>
      <c r="R43" s="202">
        <v>0</v>
      </c>
      <c r="S43" s="203"/>
      <c r="T43" s="198"/>
      <c r="U43" s="13">
        <v>5</v>
      </c>
      <c r="V43" s="13">
        <v>5</v>
      </c>
      <c r="W43" s="13">
        <v>0</v>
      </c>
      <c r="X43" s="13">
        <v>5</v>
      </c>
      <c r="Y43" s="13">
        <v>0</v>
      </c>
      <c r="Z43" s="13">
        <v>2</v>
      </c>
      <c r="AA43" s="13">
        <v>2</v>
      </c>
      <c r="AB43" s="13">
        <v>5</v>
      </c>
      <c r="AC43" s="13">
        <v>3</v>
      </c>
      <c r="AD43" s="13">
        <v>8</v>
      </c>
      <c r="AE43" s="13">
        <v>2</v>
      </c>
      <c r="AF43" s="13">
        <v>5</v>
      </c>
      <c r="AG43" s="13">
        <v>6</v>
      </c>
      <c r="AH43" s="13">
        <v>2</v>
      </c>
      <c r="AI43" s="13">
        <v>5</v>
      </c>
      <c r="AJ43" s="15" t="str">
        <f t="shared" si="1"/>
        <v>4, 8, 10, 11, 7</v>
      </c>
      <c r="AK43" s="15">
        <f t="shared" si="7"/>
        <v>4</v>
      </c>
      <c r="AL43" s="15">
        <f t="shared" si="8"/>
        <v>8</v>
      </c>
      <c r="AM43" s="15">
        <f t="shared" si="9"/>
        <v>10</v>
      </c>
      <c r="AN43" s="15">
        <f t="shared" si="10"/>
        <v>11</v>
      </c>
      <c r="AO43" s="15">
        <f t="shared" si="11"/>
        <v>7</v>
      </c>
    </row>
    <row r="44" spans="1:41" ht="18" x14ac:dyDescent="0.25">
      <c r="A44" s="5">
        <f t="shared" si="0"/>
        <v>1023563</v>
      </c>
      <c r="B44" s="13" t="s">
        <v>11421</v>
      </c>
      <c r="C44" s="13" t="s">
        <v>11422</v>
      </c>
      <c r="D44" s="13" t="s">
        <v>28</v>
      </c>
      <c r="E44" s="13" t="s">
        <v>28</v>
      </c>
      <c r="F44" s="13" t="s">
        <v>451</v>
      </c>
      <c r="G44" s="13" t="s">
        <v>11477</v>
      </c>
      <c r="H44" s="13" t="s">
        <v>8681</v>
      </c>
      <c r="I44" s="13" t="s">
        <v>56</v>
      </c>
      <c r="J44" s="14" t="s">
        <v>11531</v>
      </c>
      <c r="K44" s="15" t="s">
        <v>11633</v>
      </c>
      <c r="L44" s="13" t="s">
        <v>11424</v>
      </c>
      <c r="M44" s="13" t="s">
        <v>11425</v>
      </c>
      <c r="N44" s="202">
        <v>42</v>
      </c>
      <c r="O44" s="198"/>
      <c r="P44" s="202">
        <v>42</v>
      </c>
      <c r="Q44" s="198"/>
      <c r="R44" s="202">
        <v>0</v>
      </c>
      <c r="S44" s="203"/>
      <c r="T44" s="198"/>
      <c r="U44" s="13">
        <v>5</v>
      </c>
      <c r="V44" s="13">
        <v>5</v>
      </c>
      <c r="W44" s="13">
        <v>0</v>
      </c>
      <c r="X44" s="13">
        <v>5</v>
      </c>
      <c r="Y44" s="13">
        <v>0</v>
      </c>
      <c r="Z44" s="13">
        <v>6</v>
      </c>
      <c r="AA44" s="13">
        <v>3</v>
      </c>
      <c r="AB44" s="13">
        <v>3</v>
      </c>
      <c r="AC44" s="13">
        <v>4</v>
      </c>
      <c r="AD44" s="13">
        <v>4</v>
      </c>
      <c r="AE44" s="13">
        <v>2</v>
      </c>
      <c r="AF44" s="13">
        <v>4</v>
      </c>
      <c r="AG44" s="13">
        <v>4</v>
      </c>
      <c r="AH44" s="13">
        <v>7</v>
      </c>
      <c r="AI44" s="13">
        <v>5</v>
      </c>
      <c r="AJ44" s="15" t="str">
        <f t="shared" si="1"/>
        <v>9, 7, 6, 8, 12</v>
      </c>
      <c r="AK44" s="15">
        <f t="shared" si="7"/>
        <v>9</v>
      </c>
      <c r="AL44" s="15">
        <f t="shared" si="8"/>
        <v>7</v>
      </c>
      <c r="AM44" s="15">
        <f t="shared" si="9"/>
        <v>6</v>
      </c>
      <c r="AN44" s="15">
        <f t="shared" si="10"/>
        <v>8</v>
      </c>
      <c r="AO44" s="15">
        <f t="shared" si="11"/>
        <v>12</v>
      </c>
    </row>
    <row r="45" spans="1:41" ht="18" x14ac:dyDescent="0.25">
      <c r="A45" s="5">
        <f t="shared" si="0"/>
        <v>1400738</v>
      </c>
      <c r="B45" s="13" t="s">
        <v>11421</v>
      </c>
      <c r="C45" s="13" t="s">
        <v>11422</v>
      </c>
      <c r="D45" s="13" t="s">
        <v>28</v>
      </c>
      <c r="E45" s="13" t="s">
        <v>28</v>
      </c>
      <c r="F45" s="13" t="s">
        <v>451</v>
      </c>
      <c r="G45" s="13" t="s">
        <v>11532</v>
      </c>
      <c r="H45" s="13" t="s">
        <v>10192</v>
      </c>
      <c r="I45" s="13" t="s">
        <v>56</v>
      </c>
      <c r="J45" s="14" t="s">
        <v>11468</v>
      </c>
      <c r="K45" s="15" t="s">
        <v>11633</v>
      </c>
      <c r="L45" s="13" t="s">
        <v>11424</v>
      </c>
      <c r="M45" s="13" t="s">
        <v>11524</v>
      </c>
      <c r="N45" s="202">
        <v>23</v>
      </c>
      <c r="O45" s="198"/>
      <c r="P45" s="202">
        <v>23</v>
      </c>
      <c r="Q45" s="198"/>
      <c r="R45" s="202">
        <v>0</v>
      </c>
      <c r="S45" s="203"/>
      <c r="T45" s="198"/>
      <c r="U45" s="13">
        <v>5</v>
      </c>
      <c r="V45" s="13">
        <v>5</v>
      </c>
      <c r="W45" s="13">
        <v>0</v>
      </c>
      <c r="X45" s="13">
        <v>5</v>
      </c>
      <c r="Y45" s="13">
        <v>0</v>
      </c>
      <c r="Z45" s="13">
        <v>2</v>
      </c>
      <c r="AA45" s="13">
        <v>1</v>
      </c>
      <c r="AB45" s="13">
        <v>3</v>
      </c>
      <c r="AC45" s="13">
        <v>3</v>
      </c>
      <c r="AD45" s="13">
        <v>2</v>
      </c>
      <c r="AE45" s="13">
        <v>3</v>
      </c>
      <c r="AF45" s="13">
        <v>2</v>
      </c>
      <c r="AG45" s="13">
        <v>2</v>
      </c>
      <c r="AH45" s="13">
        <v>4</v>
      </c>
      <c r="AI45" s="13">
        <v>1</v>
      </c>
      <c r="AJ45" s="15" t="str">
        <f t="shared" si="1"/>
        <v>3, 6, 5, 4, 5</v>
      </c>
      <c r="AK45" s="15">
        <f t="shared" si="7"/>
        <v>3</v>
      </c>
      <c r="AL45" s="15">
        <f t="shared" si="8"/>
        <v>6</v>
      </c>
      <c r="AM45" s="15">
        <f t="shared" si="9"/>
        <v>5</v>
      </c>
      <c r="AN45" s="15">
        <f t="shared" si="10"/>
        <v>4</v>
      </c>
      <c r="AO45" s="15">
        <f t="shared" si="11"/>
        <v>5</v>
      </c>
    </row>
    <row r="46" spans="1:41" ht="18" x14ac:dyDescent="0.25">
      <c r="A46" s="5">
        <f t="shared" si="0"/>
        <v>1669753</v>
      </c>
      <c r="B46" s="13" t="s">
        <v>11421</v>
      </c>
      <c r="C46" s="13" t="s">
        <v>11422</v>
      </c>
      <c r="D46" s="13" t="s">
        <v>28</v>
      </c>
      <c r="E46" s="13" t="s">
        <v>28</v>
      </c>
      <c r="F46" s="13" t="s">
        <v>451</v>
      </c>
      <c r="G46" s="13" t="s">
        <v>451</v>
      </c>
      <c r="H46" s="13" t="s">
        <v>11533</v>
      </c>
      <c r="I46" s="13" t="s">
        <v>56</v>
      </c>
      <c r="J46" s="14" t="s">
        <v>11534</v>
      </c>
      <c r="K46" s="15" t="s">
        <v>11633</v>
      </c>
      <c r="L46" s="13" t="s">
        <v>11424</v>
      </c>
      <c r="M46" s="13" t="s">
        <v>11425</v>
      </c>
      <c r="N46" s="202">
        <v>292</v>
      </c>
      <c r="O46" s="198"/>
      <c r="P46" s="202">
        <v>291</v>
      </c>
      <c r="Q46" s="198"/>
      <c r="R46" s="202">
        <v>1</v>
      </c>
      <c r="S46" s="203"/>
      <c r="T46" s="198"/>
      <c r="U46" s="13">
        <v>3</v>
      </c>
      <c r="V46" s="13">
        <v>12</v>
      </c>
      <c r="W46" s="13">
        <v>0</v>
      </c>
      <c r="X46" s="13">
        <v>12</v>
      </c>
      <c r="Y46" s="13">
        <v>0</v>
      </c>
      <c r="Z46" s="13">
        <v>0</v>
      </c>
      <c r="AA46" s="13">
        <v>0</v>
      </c>
      <c r="AB46" s="13">
        <v>0</v>
      </c>
      <c r="AC46" s="13">
        <v>0</v>
      </c>
      <c r="AD46" s="13">
        <v>48</v>
      </c>
      <c r="AE46" s="13">
        <v>48</v>
      </c>
      <c r="AF46" s="13">
        <v>35</v>
      </c>
      <c r="AG46" s="13">
        <v>63</v>
      </c>
      <c r="AH46" s="13">
        <v>43</v>
      </c>
      <c r="AI46" s="13">
        <v>55</v>
      </c>
      <c r="AJ46" s="15" t="str">
        <f t="shared" si="1"/>
        <v>0, 0, 96, 98, 98</v>
      </c>
      <c r="AK46" s="15">
        <f t="shared" si="7"/>
        <v>0</v>
      </c>
      <c r="AL46" s="15">
        <f t="shared" si="8"/>
        <v>0</v>
      </c>
      <c r="AM46" s="15">
        <f t="shared" si="9"/>
        <v>96</v>
      </c>
      <c r="AN46" s="15">
        <f t="shared" si="10"/>
        <v>98</v>
      </c>
      <c r="AO46" s="15">
        <f t="shared" si="11"/>
        <v>98</v>
      </c>
    </row>
    <row r="47" spans="1:41" ht="18" x14ac:dyDescent="0.25">
      <c r="A47" s="5">
        <f t="shared" si="0"/>
        <v>1746304</v>
      </c>
      <c r="B47" s="13" t="s">
        <v>11421</v>
      </c>
      <c r="C47" s="13" t="s">
        <v>11422</v>
      </c>
      <c r="D47" s="13" t="s">
        <v>28</v>
      </c>
      <c r="E47" s="13" t="s">
        <v>28</v>
      </c>
      <c r="F47" s="13" t="s">
        <v>720</v>
      </c>
      <c r="G47" s="13" t="s">
        <v>720</v>
      </c>
      <c r="H47" s="13" t="s">
        <v>10425</v>
      </c>
      <c r="I47" s="13" t="s">
        <v>56</v>
      </c>
      <c r="J47" s="14" t="s">
        <v>720</v>
      </c>
      <c r="K47" s="15" t="s">
        <v>11633</v>
      </c>
      <c r="L47" s="13" t="s">
        <v>11424</v>
      </c>
      <c r="M47" s="13" t="s">
        <v>11425</v>
      </c>
      <c r="N47" s="202">
        <v>16</v>
      </c>
      <c r="O47" s="198"/>
      <c r="P47" s="202">
        <v>16</v>
      </c>
      <c r="Q47" s="198"/>
      <c r="R47" s="202">
        <v>0</v>
      </c>
      <c r="S47" s="203"/>
      <c r="T47" s="198"/>
      <c r="U47" s="13">
        <v>1</v>
      </c>
      <c r="V47" s="13">
        <v>1</v>
      </c>
      <c r="W47" s="13">
        <v>0</v>
      </c>
      <c r="X47" s="13">
        <v>1</v>
      </c>
      <c r="Y47" s="13">
        <v>0</v>
      </c>
      <c r="Z47" s="13">
        <v>10</v>
      </c>
      <c r="AA47" s="13">
        <v>6</v>
      </c>
      <c r="AB47" s="13">
        <v>0</v>
      </c>
      <c r="AC47" s="13">
        <v>0</v>
      </c>
      <c r="AD47" s="13">
        <v>0</v>
      </c>
      <c r="AE47" s="13">
        <v>0</v>
      </c>
      <c r="AF47" s="13">
        <v>0</v>
      </c>
      <c r="AG47" s="13">
        <v>0</v>
      </c>
      <c r="AH47" s="13">
        <v>0</v>
      </c>
      <c r="AI47" s="13">
        <v>0</v>
      </c>
      <c r="AJ47" s="15" t="str">
        <f t="shared" si="1"/>
        <v>16, 0, 0, 0, 0</v>
      </c>
      <c r="AK47" s="15">
        <f t="shared" si="7"/>
        <v>16</v>
      </c>
      <c r="AL47" s="15">
        <f t="shared" si="8"/>
        <v>0</v>
      </c>
      <c r="AM47" s="15">
        <f t="shared" si="9"/>
        <v>0</v>
      </c>
      <c r="AN47" s="15">
        <f t="shared" si="10"/>
        <v>0</v>
      </c>
      <c r="AO47" s="15">
        <f t="shared" si="11"/>
        <v>0</v>
      </c>
    </row>
    <row r="48" spans="1:41" ht="18" x14ac:dyDescent="0.25">
      <c r="A48" s="5">
        <f t="shared" si="0"/>
        <v>1571470</v>
      </c>
      <c r="B48" s="13" t="s">
        <v>11421</v>
      </c>
      <c r="C48" s="13" t="s">
        <v>11422</v>
      </c>
      <c r="D48" s="13" t="s">
        <v>28</v>
      </c>
      <c r="E48" s="13" t="s">
        <v>28</v>
      </c>
      <c r="F48" s="13" t="s">
        <v>720</v>
      </c>
      <c r="G48" s="13" t="s">
        <v>11480</v>
      </c>
      <c r="H48" s="13" t="s">
        <v>9907</v>
      </c>
      <c r="I48" s="13" t="s">
        <v>56</v>
      </c>
      <c r="J48" s="14" t="s">
        <v>756</v>
      </c>
      <c r="K48" s="15" t="s">
        <v>11633</v>
      </c>
      <c r="L48" s="13" t="s">
        <v>11424</v>
      </c>
      <c r="M48" s="13" t="s">
        <v>11425</v>
      </c>
      <c r="N48" s="202">
        <v>132</v>
      </c>
      <c r="O48" s="198"/>
      <c r="P48" s="202">
        <v>131</v>
      </c>
      <c r="Q48" s="198"/>
      <c r="R48" s="202">
        <v>1</v>
      </c>
      <c r="S48" s="203"/>
      <c r="T48" s="198"/>
      <c r="U48" s="13">
        <v>5</v>
      </c>
      <c r="V48" s="13">
        <v>6</v>
      </c>
      <c r="W48" s="13">
        <v>0</v>
      </c>
      <c r="X48" s="13">
        <v>6</v>
      </c>
      <c r="Y48" s="13">
        <v>0</v>
      </c>
      <c r="Z48" s="13">
        <v>17</v>
      </c>
      <c r="AA48" s="13">
        <v>8</v>
      </c>
      <c r="AB48" s="13">
        <v>16</v>
      </c>
      <c r="AC48" s="13">
        <v>8</v>
      </c>
      <c r="AD48" s="13">
        <v>12</v>
      </c>
      <c r="AE48" s="13">
        <v>20</v>
      </c>
      <c r="AF48" s="13">
        <v>12</v>
      </c>
      <c r="AG48" s="13">
        <v>10</v>
      </c>
      <c r="AH48" s="13">
        <v>16</v>
      </c>
      <c r="AI48" s="13">
        <v>13</v>
      </c>
      <c r="AJ48" s="15" t="str">
        <f t="shared" si="1"/>
        <v>25, 24, 32, 22, 29</v>
      </c>
      <c r="AK48" s="15">
        <f t="shared" si="7"/>
        <v>25</v>
      </c>
      <c r="AL48" s="15">
        <f t="shared" si="8"/>
        <v>24</v>
      </c>
      <c r="AM48" s="15">
        <f t="shared" si="9"/>
        <v>32</v>
      </c>
      <c r="AN48" s="15">
        <f t="shared" si="10"/>
        <v>22</v>
      </c>
      <c r="AO48" s="15">
        <f t="shared" si="11"/>
        <v>29</v>
      </c>
    </row>
    <row r="49" spans="1:41" ht="18" x14ac:dyDescent="0.25">
      <c r="A49" s="5">
        <f t="shared" si="0"/>
        <v>474569</v>
      </c>
      <c r="B49" s="13" t="s">
        <v>11421</v>
      </c>
      <c r="C49" s="13" t="s">
        <v>11422</v>
      </c>
      <c r="D49" s="13" t="s">
        <v>28</v>
      </c>
      <c r="E49" s="13" t="s">
        <v>28</v>
      </c>
      <c r="F49" s="13" t="s">
        <v>720</v>
      </c>
      <c r="G49" s="13" t="s">
        <v>11493</v>
      </c>
      <c r="H49" s="13" t="s">
        <v>8792</v>
      </c>
      <c r="I49" s="13" t="s">
        <v>56</v>
      </c>
      <c r="J49" s="14" t="s">
        <v>720</v>
      </c>
      <c r="K49" s="15" t="s">
        <v>11633</v>
      </c>
      <c r="L49" s="13" t="s">
        <v>11424</v>
      </c>
      <c r="M49" s="13" t="s">
        <v>11425</v>
      </c>
      <c r="N49" s="202">
        <v>290</v>
      </c>
      <c r="O49" s="198"/>
      <c r="P49" s="202">
        <v>289</v>
      </c>
      <c r="Q49" s="198"/>
      <c r="R49" s="202">
        <v>1</v>
      </c>
      <c r="S49" s="203"/>
      <c r="T49" s="198"/>
      <c r="U49" s="13">
        <v>5</v>
      </c>
      <c r="V49" s="13">
        <v>15</v>
      </c>
      <c r="W49" s="13">
        <v>0</v>
      </c>
      <c r="X49" s="13">
        <v>15</v>
      </c>
      <c r="Y49" s="13">
        <v>0</v>
      </c>
      <c r="Z49" s="13">
        <v>26</v>
      </c>
      <c r="AA49" s="13">
        <v>33</v>
      </c>
      <c r="AB49" s="13">
        <v>29</v>
      </c>
      <c r="AC49" s="13">
        <v>31</v>
      </c>
      <c r="AD49" s="13">
        <v>38</v>
      </c>
      <c r="AE49" s="13">
        <v>21</v>
      </c>
      <c r="AF49" s="13">
        <v>33</v>
      </c>
      <c r="AG49" s="13">
        <v>24</v>
      </c>
      <c r="AH49" s="13">
        <v>30</v>
      </c>
      <c r="AI49" s="13">
        <v>25</v>
      </c>
      <c r="AJ49" s="15" t="str">
        <f t="shared" si="1"/>
        <v>59, 60, 59, 57, 55</v>
      </c>
      <c r="AK49" s="15">
        <f t="shared" si="7"/>
        <v>59</v>
      </c>
      <c r="AL49" s="15">
        <f t="shared" si="8"/>
        <v>60</v>
      </c>
      <c r="AM49" s="15">
        <f t="shared" si="9"/>
        <v>59</v>
      </c>
      <c r="AN49" s="15">
        <f t="shared" si="10"/>
        <v>57</v>
      </c>
      <c r="AO49" s="15">
        <f t="shared" si="11"/>
        <v>55</v>
      </c>
    </row>
    <row r="50" spans="1:41" ht="27" x14ac:dyDescent="0.25">
      <c r="A50" s="5">
        <f t="shared" si="0"/>
        <v>1372861</v>
      </c>
      <c r="B50" s="13" t="s">
        <v>11421</v>
      </c>
      <c r="C50" s="13" t="s">
        <v>11422</v>
      </c>
      <c r="D50" s="13" t="s">
        <v>28</v>
      </c>
      <c r="E50" s="13" t="s">
        <v>28</v>
      </c>
      <c r="F50" s="13" t="s">
        <v>720</v>
      </c>
      <c r="G50" s="13" t="s">
        <v>11479</v>
      </c>
      <c r="H50" s="13" t="s">
        <v>9993</v>
      </c>
      <c r="I50" s="13" t="s">
        <v>56</v>
      </c>
      <c r="J50" s="14" t="s">
        <v>11535</v>
      </c>
      <c r="K50" s="15" t="s">
        <v>11633</v>
      </c>
      <c r="L50" s="13" t="s">
        <v>11424</v>
      </c>
      <c r="M50" s="13" t="s">
        <v>11425</v>
      </c>
      <c r="N50" s="202">
        <v>23</v>
      </c>
      <c r="O50" s="198"/>
      <c r="P50" s="202">
        <v>23</v>
      </c>
      <c r="Q50" s="198"/>
      <c r="R50" s="202">
        <v>0</v>
      </c>
      <c r="S50" s="203"/>
      <c r="T50" s="198"/>
      <c r="U50" s="13">
        <v>5</v>
      </c>
      <c r="V50" s="13">
        <v>5</v>
      </c>
      <c r="W50" s="13">
        <v>0</v>
      </c>
      <c r="X50" s="13">
        <v>5</v>
      </c>
      <c r="Y50" s="13">
        <v>0</v>
      </c>
      <c r="Z50" s="13">
        <v>2</v>
      </c>
      <c r="AA50" s="13">
        <v>2</v>
      </c>
      <c r="AB50" s="13">
        <v>2</v>
      </c>
      <c r="AC50" s="13">
        <v>2</v>
      </c>
      <c r="AD50" s="13">
        <v>3</v>
      </c>
      <c r="AE50" s="13">
        <v>3</v>
      </c>
      <c r="AF50" s="13">
        <v>1</v>
      </c>
      <c r="AG50" s="13">
        <v>3</v>
      </c>
      <c r="AH50" s="13">
        <v>2</v>
      </c>
      <c r="AI50" s="13">
        <v>3</v>
      </c>
      <c r="AJ50" s="15" t="str">
        <f t="shared" si="1"/>
        <v>4, 4, 6, 4, 5</v>
      </c>
      <c r="AK50" s="15">
        <f t="shared" si="7"/>
        <v>4</v>
      </c>
      <c r="AL50" s="15">
        <f t="shared" si="8"/>
        <v>4</v>
      </c>
      <c r="AM50" s="15">
        <f t="shared" si="9"/>
        <v>6</v>
      </c>
      <c r="AN50" s="15">
        <f t="shared" si="10"/>
        <v>4</v>
      </c>
      <c r="AO50" s="15">
        <f t="shared" si="11"/>
        <v>5</v>
      </c>
    </row>
    <row r="51" spans="1:41" ht="18" x14ac:dyDescent="0.25">
      <c r="A51" s="5">
        <f t="shared" si="0"/>
        <v>1024124</v>
      </c>
      <c r="B51" s="13" t="s">
        <v>11421</v>
      </c>
      <c r="C51" s="13" t="s">
        <v>11422</v>
      </c>
      <c r="D51" s="13" t="s">
        <v>28</v>
      </c>
      <c r="E51" s="13" t="s">
        <v>28</v>
      </c>
      <c r="F51" s="13" t="s">
        <v>486</v>
      </c>
      <c r="G51" s="13" t="s">
        <v>11481</v>
      </c>
      <c r="H51" s="13" t="s">
        <v>8984</v>
      </c>
      <c r="I51" s="13" t="s">
        <v>56</v>
      </c>
      <c r="J51" s="14" t="s">
        <v>11496</v>
      </c>
      <c r="K51" s="15" t="s">
        <v>11633</v>
      </c>
      <c r="L51" s="13" t="s">
        <v>11424</v>
      </c>
      <c r="M51" s="13" t="s">
        <v>11425</v>
      </c>
      <c r="N51" s="202">
        <v>50</v>
      </c>
      <c r="O51" s="198"/>
      <c r="P51" s="202">
        <v>49</v>
      </c>
      <c r="Q51" s="198"/>
      <c r="R51" s="202">
        <v>1</v>
      </c>
      <c r="S51" s="203"/>
      <c r="T51" s="198"/>
      <c r="U51" s="13">
        <v>5</v>
      </c>
      <c r="V51" s="13">
        <v>5</v>
      </c>
      <c r="W51" s="13">
        <v>0</v>
      </c>
      <c r="X51" s="13">
        <v>5</v>
      </c>
      <c r="Y51" s="13">
        <v>0</v>
      </c>
      <c r="Z51" s="13">
        <v>7</v>
      </c>
      <c r="AA51" s="13">
        <v>5</v>
      </c>
      <c r="AB51" s="13">
        <v>7</v>
      </c>
      <c r="AC51" s="13">
        <v>4</v>
      </c>
      <c r="AD51" s="13">
        <v>4</v>
      </c>
      <c r="AE51" s="13">
        <v>4</v>
      </c>
      <c r="AF51" s="13">
        <v>4</v>
      </c>
      <c r="AG51" s="13">
        <v>8</v>
      </c>
      <c r="AH51" s="13">
        <v>2</v>
      </c>
      <c r="AI51" s="13">
        <v>5</v>
      </c>
      <c r="AJ51" s="15" t="str">
        <f t="shared" si="1"/>
        <v>12, 11, 8, 12, 7</v>
      </c>
      <c r="AK51" s="15">
        <f t="shared" si="7"/>
        <v>12</v>
      </c>
      <c r="AL51" s="15">
        <f t="shared" si="8"/>
        <v>11</v>
      </c>
      <c r="AM51" s="15">
        <f t="shared" si="9"/>
        <v>8</v>
      </c>
      <c r="AN51" s="15">
        <f t="shared" si="10"/>
        <v>12</v>
      </c>
      <c r="AO51" s="15">
        <f t="shared" si="11"/>
        <v>7</v>
      </c>
    </row>
    <row r="52" spans="1:41" ht="18" x14ac:dyDescent="0.25">
      <c r="A52" s="5">
        <f t="shared" si="0"/>
        <v>1571439</v>
      </c>
      <c r="B52" s="13" t="s">
        <v>11421</v>
      </c>
      <c r="C52" s="13" t="s">
        <v>11422</v>
      </c>
      <c r="D52" s="13" t="s">
        <v>28</v>
      </c>
      <c r="E52" s="13" t="s">
        <v>28</v>
      </c>
      <c r="F52" s="13" t="s">
        <v>486</v>
      </c>
      <c r="G52" s="13" t="s">
        <v>738</v>
      </c>
      <c r="H52" s="13" t="s">
        <v>9870</v>
      </c>
      <c r="I52" s="13" t="s">
        <v>56</v>
      </c>
      <c r="J52" s="14" t="s">
        <v>11536</v>
      </c>
      <c r="K52" s="15" t="s">
        <v>11633</v>
      </c>
      <c r="L52" s="13" t="s">
        <v>11424</v>
      </c>
      <c r="M52" s="13" t="s">
        <v>11425</v>
      </c>
      <c r="N52" s="202">
        <v>19</v>
      </c>
      <c r="O52" s="198"/>
      <c r="P52" s="202">
        <v>19</v>
      </c>
      <c r="Q52" s="198"/>
      <c r="R52" s="202">
        <v>0</v>
      </c>
      <c r="S52" s="203"/>
      <c r="T52" s="198"/>
      <c r="U52" s="13">
        <v>5</v>
      </c>
      <c r="V52" s="13">
        <v>5</v>
      </c>
      <c r="W52" s="13">
        <v>0</v>
      </c>
      <c r="X52" s="13">
        <v>5</v>
      </c>
      <c r="Y52" s="13">
        <v>0</v>
      </c>
      <c r="Z52" s="13">
        <v>0</v>
      </c>
      <c r="AA52" s="13">
        <v>2</v>
      </c>
      <c r="AB52" s="13">
        <v>1</v>
      </c>
      <c r="AC52" s="13">
        <v>3</v>
      </c>
      <c r="AD52" s="13">
        <v>3</v>
      </c>
      <c r="AE52" s="13">
        <v>2</v>
      </c>
      <c r="AF52" s="13">
        <v>2</v>
      </c>
      <c r="AG52" s="13">
        <v>1</v>
      </c>
      <c r="AH52" s="13">
        <v>1</v>
      </c>
      <c r="AI52" s="13">
        <v>4</v>
      </c>
      <c r="AJ52" s="15" t="str">
        <f t="shared" si="1"/>
        <v>2, 4, 5, 3, 5</v>
      </c>
      <c r="AK52" s="15">
        <f t="shared" si="7"/>
        <v>2</v>
      </c>
      <c r="AL52" s="15">
        <f t="shared" si="8"/>
        <v>4</v>
      </c>
      <c r="AM52" s="15">
        <f t="shared" si="9"/>
        <v>5</v>
      </c>
      <c r="AN52" s="15">
        <f t="shared" si="10"/>
        <v>3</v>
      </c>
      <c r="AO52" s="15">
        <f t="shared" si="11"/>
        <v>5</v>
      </c>
    </row>
    <row r="53" spans="1:41" ht="18" x14ac:dyDescent="0.25">
      <c r="A53" s="5">
        <f t="shared" si="0"/>
        <v>474403</v>
      </c>
      <c r="B53" s="13" t="s">
        <v>11421</v>
      </c>
      <c r="C53" s="13" t="s">
        <v>11422</v>
      </c>
      <c r="D53" s="13" t="s">
        <v>28</v>
      </c>
      <c r="E53" s="13" t="s">
        <v>28</v>
      </c>
      <c r="F53" s="13" t="s">
        <v>28</v>
      </c>
      <c r="G53" s="13" t="s">
        <v>611</v>
      </c>
      <c r="H53" s="13" t="s">
        <v>4645</v>
      </c>
      <c r="I53" s="13" t="s">
        <v>56</v>
      </c>
      <c r="J53" s="14" t="s">
        <v>4647</v>
      </c>
      <c r="K53" s="15" t="s">
        <v>11633</v>
      </c>
      <c r="L53" s="13" t="s">
        <v>11424</v>
      </c>
      <c r="M53" s="13" t="s">
        <v>11438</v>
      </c>
      <c r="N53" s="202">
        <v>447</v>
      </c>
      <c r="O53" s="198"/>
      <c r="P53" s="202">
        <v>428</v>
      </c>
      <c r="Q53" s="198"/>
      <c r="R53" s="202">
        <v>19</v>
      </c>
      <c r="S53" s="203"/>
      <c r="T53" s="198"/>
      <c r="U53" s="13">
        <v>5</v>
      </c>
      <c r="V53" s="13">
        <v>15</v>
      </c>
      <c r="W53" s="13">
        <v>0</v>
      </c>
      <c r="X53" s="13">
        <v>15</v>
      </c>
      <c r="Y53" s="13">
        <v>0</v>
      </c>
      <c r="Z53" s="13">
        <v>48</v>
      </c>
      <c r="AA53" s="13">
        <v>42</v>
      </c>
      <c r="AB53" s="13">
        <v>43</v>
      </c>
      <c r="AC53" s="13">
        <v>32</v>
      </c>
      <c r="AD53" s="13">
        <v>50</v>
      </c>
      <c r="AE53" s="13">
        <v>33</v>
      </c>
      <c r="AF53" s="13">
        <v>51</v>
      </c>
      <c r="AG53" s="13">
        <v>43</v>
      </c>
      <c r="AH53" s="13">
        <v>56</v>
      </c>
      <c r="AI53" s="13">
        <v>49</v>
      </c>
      <c r="AJ53" s="15" t="str">
        <f t="shared" si="1"/>
        <v>90, 75, 83, 94, 105</v>
      </c>
      <c r="AK53" s="15">
        <f t="shared" si="7"/>
        <v>90</v>
      </c>
      <c r="AL53" s="15">
        <f t="shared" si="8"/>
        <v>75</v>
      </c>
      <c r="AM53" s="15">
        <f t="shared" si="9"/>
        <v>83</v>
      </c>
      <c r="AN53" s="15">
        <f t="shared" si="10"/>
        <v>94</v>
      </c>
      <c r="AO53" s="15">
        <f t="shared" si="11"/>
        <v>105</v>
      </c>
    </row>
    <row r="54" spans="1:41" ht="18" x14ac:dyDescent="0.25">
      <c r="A54" s="5">
        <f t="shared" si="0"/>
        <v>230052</v>
      </c>
      <c r="B54" s="13" t="s">
        <v>11421</v>
      </c>
      <c r="C54" s="13" t="s">
        <v>11422</v>
      </c>
      <c r="D54" s="13" t="s">
        <v>28</v>
      </c>
      <c r="E54" s="13" t="s">
        <v>28</v>
      </c>
      <c r="F54" s="13" t="s">
        <v>28</v>
      </c>
      <c r="G54" s="13" t="s">
        <v>528</v>
      </c>
      <c r="H54" s="13" t="s">
        <v>5504</v>
      </c>
      <c r="I54" s="13" t="s">
        <v>56</v>
      </c>
      <c r="J54" s="14" t="s">
        <v>11437</v>
      </c>
      <c r="K54" s="15" t="s">
        <v>11633</v>
      </c>
      <c r="L54" s="13" t="s">
        <v>11424</v>
      </c>
      <c r="M54" s="13" t="s">
        <v>11438</v>
      </c>
      <c r="N54" s="202">
        <v>254</v>
      </c>
      <c r="O54" s="198"/>
      <c r="P54" s="202">
        <v>253</v>
      </c>
      <c r="Q54" s="198"/>
      <c r="R54" s="202">
        <v>1</v>
      </c>
      <c r="S54" s="203"/>
      <c r="T54" s="198"/>
      <c r="U54" s="13">
        <v>5</v>
      </c>
      <c r="V54" s="13">
        <v>10</v>
      </c>
      <c r="W54" s="13">
        <v>0</v>
      </c>
      <c r="X54" s="13">
        <v>10</v>
      </c>
      <c r="Y54" s="13">
        <v>0</v>
      </c>
      <c r="Z54" s="13">
        <v>22</v>
      </c>
      <c r="AA54" s="13">
        <v>25</v>
      </c>
      <c r="AB54" s="13">
        <v>21</v>
      </c>
      <c r="AC54" s="13">
        <v>32</v>
      </c>
      <c r="AD54" s="13">
        <v>18</v>
      </c>
      <c r="AE54" s="13">
        <v>33</v>
      </c>
      <c r="AF54" s="13">
        <v>23</v>
      </c>
      <c r="AG54" s="13">
        <v>29</v>
      </c>
      <c r="AH54" s="13">
        <v>10</v>
      </c>
      <c r="AI54" s="13">
        <v>41</v>
      </c>
      <c r="AJ54" s="15" t="str">
        <f t="shared" si="1"/>
        <v>47, 53, 51, 52, 51</v>
      </c>
      <c r="AK54" s="15">
        <f t="shared" si="7"/>
        <v>47</v>
      </c>
      <c r="AL54" s="15">
        <f t="shared" si="8"/>
        <v>53</v>
      </c>
      <c r="AM54" s="15">
        <f t="shared" si="9"/>
        <v>51</v>
      </c>
      <c r="AN54" s="15">
        <f t="shared" si="10"/>
        <v>52</v>
      </c>
      <c r="AO54" s="15">
        <f t="shared" si="11"/>
        <v>51</v>
      </c>
    </row>
    <row r="55" spans="1:41" ht="27" x14ac:dyDescent="0.25">
      <c r="A55" s="5">
        <f t="shared" si="0"/>
        <v>1024033</v>
      </c>
      <c r="B55" s="13" t="s">
        <v>11421</v>
      </c>
      <c r="C55" s="13" t="s">
        <v>11422</v>
      </c>
      <c r="D55" s="13" t="s">
        <v>28</v>
      </c>
      <c r="E55" s="13" t="s">
        <v>28</v>
      </c>
      <c r="F55" s="13" t="s">
        <v>28</v>
      </c>
      <c r="G55" s="13" t="s">
        <v>11495</v>
      </c>
      <c r="H55" s="13" t="s">
        <v>1181</v>
      </c>
      <c r="I55" s="13" t="s">
        <v>56</v>
      </c>
      <c r="J55" s="14" t="s">
        <v>11537</v>
      </c>
      <c r="K55" s="15" t="s">
        <v>11633</v>
      </c>
      <c r="L55" s="13" t="s">
        <v>11424</v>
      </c>
      <c r="M55" s="13" t="s">
        <v>11425</v>
      </c>
      <c r="N55" s="202">
        <v>327</v>
      </c>
      <c r="O55" s="198"/>
      <c r="P55" s="202">
        <v>326</v>
      </c>
      <c r="Q55" s="198"/>
      <c r="R55" s="202">
        <v>1</v>
      </c>
      <c r="S55" s="203"/>
      <c r="T55" s="198"/>
      <c r="U55" s="13">
        <v>5</v>
      </c>
      <c r="V55" s="13">
        <v>10</v>
      </c>
      <c r="W55" s="13">
        <v>0</v>
      </c>
      <c r="X55" s="13">
        <v>10</v>
      </c>
      <c r="Y55" s="13">
        <v>0</v>
      </c>
      <c r="Z55" s="13">
        <v>39</v>
      </c>
      <c r="AA55" s="13">
        <v>29</v>
      </c>
      <c r="AB55" s="13">
        <v>41</v>
      </c>
      <c r="AC55" s="13">
        <v>29</v>
      </c>
      <c r="AD55" s="13">
        <v>32</v>
      </c>
      <c r="AE55" s="13">
        <v>36</v>
      </c>
      <c r="AF55" s="13">
        <v>30</v>
      </c>
      <c r="AG55" s="13">
        <v>31</v>
      </c>
      <c r="AH55" s="13">
        <v>33</v>
      </c>
      <c r="AI55" s="13">
        <v>27</v>
      </c>
      <c r="AJ55" s="15" t="str">
        <f t="shared" si="1"/>
        <v>68, 70, 68, 61, 60</v>
      </c>
      <c r="AK55" s="15">
        <f t="shared" si="7"/>
        <v>68</v>
      </c>
      <c r="AL55" s="15">
        <f t="shared" si="8"/>
        <v>70</v>
      </c>
      <c r="AM55" s="15">
        <f t="shared" si="9"/>
        <v>68</v>
      </c>
      <c r="AN55" s="15">
        <f t="shared" si="10"/>
        <v>61</v>
      </c>
      <c r="AO55" s="15">
        <f t="shared" si="11"/>
        <v>60</v>
      </c>
    </row>
    <row r="56" spans="1:41" ht="18" x14ac:dyDescent="0.25">
      <c r="A56" s="5">
        <f t="shared" si="0"/>
        <v>618447</v>
      </c>
      <c r="B56" s="13" t="s">
        <v>11421</v>
      </c>
      <c r="C56" s="13" t="s">
        <v>11422</v>
      </c>
      <c r="D56" s="13" t="s">
        <v>28</v>
      </c>
      <c r="E56" s="13" t="s">
        <v>28</v>
      </c>
      <c r="F56" s="13" t="s">
        <v>28</v>
      </c>
      <c r="G56" s="13" t="s">
        <v>28</v>
      </c>
      <c r="H56" s="13" t="s">
        <v>1706</v>
      </c>
      <c r="I56" s="13" t="s">
        <v>56</v>
      </c>
      <c r="J56" s="14" t="s">
        <v>11538</v>
      </c>
      <c r="K56" s="15" t="s">
        <v>11633</v>
      </c>
      <c r="L56" s="13" t="s">
        <v>11424</v>
      </c>
      <c r="M56" s="13" t="s">
        <v>11425</v>
      </c>
      <c r="N56" s="202">
        <v>246</v>
      </c>
      <c r="O56" s="198"/>
      <c r="P56" s="202">
        <v>233</v>
      </c>
      <c r="Q56" s="198"/>
      <c r="R56" s="202">
        <v>13</v>
      </c>
      <c r="S56" s="203"/>
      <c r="T56" s="198"/>
      <c r="U56" s="13">
        <v>5</v>
      </c>
      <c r="V56" s="13">
        <v>12</v>
      </c>
      <c r="W56" s="13">
        <v>0</v>
      </c>
      <c r="X56" s="13">
        <v>12</v>
      </c>
      <c r="Y56" s="13">
        <v>0</v>
      </c>
      <c r="Z56" s="13">
        <v>29</v>
      </c>
      <c r="AA56" s="13">
        <v>13</v>
      </c>
      <c r="AB56" s="13">
        <v>27</v>
      </c>
      <c r="AC56" s="13">
        <v>17</v>
      </c>
      <c r="AD56" s="13">
        <v>26</v>
      </c>
      <c r="AE56" s="13">
        <v>25</v>
      </c>
      <c r="AF56" s="13">
        <v>22</v>
      </c>
      <c r="AG56" s="13">
        <v>24</v>
      </c>
      <c r="AH56" s="13">
        <v>33</v>
      </c>
      <c r="AI56" s="13">
        <v>30</v>
      </c>
      <c r="AJ56" s="15" t="str">
        <f t="shared" si="1"/>
        <v>42, 44, 51, 46, 63</v>
      </c>
      <c r="AK56" s="15">
        <f t="shared" si="7"/>
        <v>42</v>
      </c>
      <c r="AL56" s="15">
        <f t="shared" si="8"/>
        <v>44</v>
      </c>
      <c r="AM56" s="15">
        <f t="shared" si="9"/>
        <v>51</v>
      </c>
      <c r="AN56" s="15">
        <f t="shared" si="10"/>
        <v>46</v>
      </c>
      <c r="AO56" s="15">
        <f t="shared" si="11"/>
        <v>63</v>
      </c>
    </row>
    <row r="57" spans="1:41" ht="18" x14ac:dyDescent="0.25">
      <c r="A57" s="5">
        <f t="shared" si="0"/>
        <v>1024199</v>
      </c>
      <c r="B57" s="13" t="s">
        <v>11421</v>
      </c>
      <c r="C57" s="13" t="s">
        <v>11422</v>
      </c>
      <c r="D57" s="13" t="s">
        <v>28</v>
      </c>
      <c r="E57" s="13" t="s">
        <v>28</v>
      </c>
      <c r="F57" s="13" t="s">
        <v>28</v>
      </c>
      <c r="G57" s="13" t="s">
        <v>11454</v>
      </c>
      <c r="H57" s="13" t="s">
        <v>11539</v>
      </c>
      <c r="I57" s="13" t="s">
        <v>56</v>
      </c>
      <c r="J57" s="14" t="s">
        <v>11455</v>
      </c>
      <c r="K57" s="15" t="s">
        <v>11633</v>
      </c>
      <c r="L57" s="13" t="s">
        <v>11424</v>
      </c>
      <c r="M57" s="13" t="s">
        <v>11441</v>
      </c>
      <c r="N57" s="202">
        <v>72</v>
      </c>
      <c r="O57" s="198"/>
      <c r="P57" s="202">
        <v>67</v>
      </c>
      <c r="Q57" s="198"/>
      <c r="R57" s="202">
        <v>5</v>
      </c>
      <c r="S57" s="203"/>
      <c r="T57" s="198"/>
      <c r="U57" s="13">
        <v>5</v>
      </c>
      <c r="V57" s="13">
        <v>5</v>
      </c>
      <c r="W57" s="13">
        <v>0</v>
      </c>
      <c r="X57" s="13">
        <v>5</v>
      </c>
      <c r="Y57" s="13">
        <v>0</v>
      </c>
      <c r="Z57" s="13">
        <v>7</v>
      </c>
      <c r="AA57" s="13">
        <v>7</v>
      </c>
      <c r="AB57" s="13">
        <v>6</v>
      </c>
      <c r="AC57" s="13">
        <v>5</v>
      </c>
      <c r="AD57" s="13">
        <v>4</v>
      </c>
      <c r="AE57" s="13">
        <v>6</v>
      </c>
      <c r="AF57" s="13">
        <v>13</v>
      </c>
      <c r="AG57" s="13">
        <v>8</v>
      </c>
      <c r="AH57" s="13">
        <v>7</v>
      </c>
      <c r="AI57" s="13">
        <v>9</v>
      </c>
      <c r="AJ57" s="15" t="str">
        <f t="shared" si="1"/>
        <v>14, 11, 10, 21, 16</v>
      </c>
      <c r="AK57" s="15">
        <f t="shared" si="7"/>
        <v>14</v>
      </c>
      <c r="AL57" s="15">
        <f t="shared" si="8"/>
        <v>11</v>
      </c>
      <c r="AM57" s="15">
        <f t="shared" si="9"/>
        <v>10</v>
      </c>
      <c r="AN57" s="15">
        <f t="shared" si="10"/>
        <v>21</v>
      </c>
      <c r="AO57" s="15">
        <f t="shared" si="11"/>
        <v>16</v>
      </c>
    </row>
    <row r="58" spans="1:41" ht="18" x14ac:dyDescent="0.25">
      <c r="A58" s="5">
        <f t="shared" si="0"/>
        <v>1024074</v>
      </c>
      <c r="B58" s="13" t="s">
        <v>11421</v>
      </c>
      <c r="C58" s="13" t="s">
        <v>11422</v>
      </c>
      <c r="D58" s="13" t="s">
        <v>28</v>
      </c>
      <c r="E58" s="13" t="s">
        <v>28</v>
      </c>
      <c r="F58" s="13" t="s">
        <v>28</v>
      </c>
      <c r="G58" s="13" t="s">
        <v>617</v>
      </c>
      <c r="H58" s="13" t="s">
        <v>5579</v>
      </c>
      <c r="I58" s="13" t="s">
        <v>56</v>
      </c>
      <c r="J58" s="14" t="s">
        <v>11512</v>
      </c>
      <c r="K58" s="15" t="s">
        <v>11633</v>
      </c>
      <c r="L58" s="13" t="s">
        <v>11424</v>
      </c>
      <c r="M58" s="13" t="s">
        <v>11425</v>
      </c>
      <c r="N58" s="202">
        <v>51</v>
      </c>
      <c r="O58" s="198"/>
      <c r="P58" s="202">
        <v>47</v>
      </c>
      <c r="Q58" s="198"/>
      <c r="R58" s="202">
        <v>4</v>
      </c>
      <c r="S58" s="203"/>
      <c r="T58" s="198"/>
      <c r="U58" s="13">
        <v>5</v>
      </c>
      <c r="V58" s="13">
        <v>5</v>
      </c>
      <c r="W58" s="13">
        <v>0</v>
      </c>
      <c r="X58" s="13">
        <v>5</v>
      </c>
      <c r="Y58" s="13">
        <v>0</v>
      </c>
      <c r="Z58" s="13">
        <v>5</v>
      </c>
      <c r="AA58" s="13">
        <v>4</v>
      </c>
      <c r="AB58" s="13">
        <v>9</v>
      </c>
      <c r="AC58" s="13">
        <v>2</v>
      </c>
      <c r="AD58" s="13">
        <v>10</v>
      </c>
      <c r="AE58" s="13">
        <v>6</v>
      </c>
      <c r="AF58" s="13">
        <v>4</v>
      </c>
      <c r="AG58" s="13">
        <v>4</v>
      </c>
      <c r="AH58" s="13">
        <v>3</v>
      </c>
      <c r="AI58" s="13">
        <v>4</v>
      </c>
      <c r="AJ58" s="15" t="str">
        <f t="shared" si="1"/>
        <v>9, 11, 16, 8, 7</v>
      </c>
      <c r="AK58" s="15">
        <f t="shared" si="7"/>
        <v>9</v>
      </c>
      <c r="AL58" s="15">
        <f t="shared" si="8"/>
        <v>11</v>
      </c>
      <c r="AM58" s="15">
        <f t="shared" si="9"/>
        <v>16</v>
      </c>
      <c r="AN58" s="15">
        <f t="shared" si="10"/>
        <v>8</v>
      </c>
      <c r="AO58" s="15">
        <f t="shared" si="11"/>
        <v>7</v>
      </c>
    </row>
    <row r="59" spans="1:41" ht="18" x14ac:dyDescent="0.25">
      <c r="A59" s="5">
        <f t="shared" si="0"/>
        <v>1024157</v>
      </c>
      <c r="B59" s="13" t="s">
        <v>11421</v>
      </c>
      <c r="C59" s="13" t="s">
        <v>11422</v>
      </c>
      <c r="D59" s="13" t="s">
        <v>28</v>
      </c>
      <c r="E59" s="13" t="s">
        <v>28</v>
      </c>
      <c r="F59" s="13" t="s">
        <v>28</v>
      </c>
      <c r="G59" s="13" t="s">
        <v>28</v>
      </c>
      <c r="H59" s="13" t="s">
        <v>11540</v>
      </c>
      <c r="I59" s="13" t="s">
        <v>56</v>
      </c>
      <c r="J59" s="14" t="s">
        <v>11541</v>
      </c>
      <c r="K59" s="15" t="s">
        <v>11633</v>
      </c>
      <c r="L59" s="13" t="s">
        <v>11424</v>
      </c>
      <c r="M59" s="13" t="s">
        <v>11441</v>
      </c>
      <c r="N59" s="202">
        <v>167</v>
      </c>
      <c r="O59" s="198"/>
      <c r="P59" s="202">
        <v>165</v>
      </c>
      <c r="Q59" s="198"/>
      <c r="R59" s="202">
        <v>2</v>
      </c>
      <c r="S59" s="203"/>
      <c r="T59" s="198"/>
      <c r="U59" s="13">
        <v>5</v>
      </c>
      <c r="V59" s="13">
        <v>10</v>
      </c>
      <c r="W59" s="13">
        <v>0</v>
      </c>
      <c r="X59" s="13">
        <v>10</v>
      </c>
      <c r="Y59" s="13">
        <v>0</v>
      </c>
      <c r="Z59" s="13">
        <v>17</v>
      </c>
      <c r="AA59" s="13">
        <v>12</v>
      </c>
      <c r="AB59" s="13">
        <v>17</v>
      </c>
      <c r="AC59" s="13">
        <v>12</v>
      </c>
      <c r="AD59" s="13">
        <v>15</v>
      </c>
      <c r="AE59" s="13">
        <v>15</v>
      </c>
      <c r="AF59" s="13">
        <v>20</v>
      </c>
      <c r="AG59" s="13">
        <v>20</v>
      </c>
      <c r="AH59" s="13">
        <v>24</v>
      </c>
      <c r="AI59" s="13">
        <v>15</v>
      </c>
      <c r="AJ59" s="15" t="str">
        <f t="shared" si="1"/>
        <v>29, 29, 30, 40, 39</v>
      </c>
      <c r="AK59" s="15">
        <f t="shared" si="7"/>
        <v>29</v>
      </c>
      <c r="AL59" s="15">
        <f t="shared" si="8"/>
        <v>29</v>
      </c>
      <c r="AM59" s="15">
        <f t="shared" si="9"/>
        <v>30</v>
      </c>
      <c r="AN59" s="15">
        <f t="shared" si="10"/>
        <v>40</v>
      </c>
      <c r="AO59" s="15">
        <f t="shared" si="11"/>
        <v>39</v>
      </c>
    </row>
    <row r="60" spans="1:41" ht="18" x14ac:dyDescent="0.25">
      <c r="A60" s="5">
        <f t="shared" si="0"/>
        <v>1154343</v>
      </c>
      <c r="B60" s="13" t="s">
        <v>11421</v>
      </c>
      <c r="C60" s="13" t="s">
        <v>11422</v>
      </c>
      <c r="D60" s="13" t="s">
        <v>28</v>
      </c>
      <c r="E60" s="13" t="s">
        <v>28</v>
      </c>
      <c r="F60" s="13" t="s">
        <v>28</v>
      </c>
      <c r="G60" s="13" t="s">
        <v>28</v>
      </c>
      <c r="H60" s="13" t="s">
        <v>11542</v>
      </c>
      <c r="I60" s="13" t="s">
        <v>56</v>
      </c>
      <c r="J60" s="14" t="s">
        <v>11452</v>
      </c>
      <c r="K60" s="15" t="s">
        <v>11633</v>
      </c>
      <c r="L60" s="13" t="s">
        <v>11424</v>
      </c>
      <c r="M60" s="13" t="s">
        <v>11441</v>
      </c>
      <c r="N60" s="202">
        <v>207</v>
      </c>
      <c r="O60" s="198"/>
      <c r="P60" s="202">
        <v>185</v>
      </c>
      <c r="Q60" s="198"/>
      <c r="R60" s="202">
        <v>22</v>
      </c>
      <c r="S60" s="203"/>
      <c r="T60" s="198"/>
      <c r="U60" s="13">
        <v>5</v>
      </c>
      <c r="V60" s="13">
        <v>9</v>
      </c>
      <c r="W60" s="13">
        <v>0</v>
      </c>
      <c r="X60" s="13">
        <v>9</v>
      </c>
      <c r="Y60" s="13">
        <v>0</v>
      </c>
      <c r="Z60" s="13">
        <v>22</v>
      </c>
      <c r="AA60" s="13">
        <v>9</v>
      </c>
      <c r="AB60" s="13">
        <v>16</v>
      </c>
      <c r="AC60" s="13">
        <v>14</v>
      </c>
      <c r="AD60" s="13">
        <v>33</v>
      </c>
      <c r="AE60" s="13">
        <v>20</v>
      </c>
      <c r="AF60" s="13">
        <v>30</v>
      </c>
      <c r="AG60" s="13">
        <v>22</v>
      </c>
      <c r="AH60" s="13">
        <v>24</v>
      </c>
      <c r="AI60" s="13">
        <v>17</v>
      </c>
      <c r="AJ60" s="15" t="str">
        <f t="shared" si="1"/>
        <v>31, 30, 53, 52, 41</v>
      </c>
      <c r="AK60" s="15">
        <f t="shared" si="7"/>
        <v>31</v>
      </c>
      <c r="AL60" s="15">
        <f t="shared" si="8"/>
        <v>30</v>
      </c>
      <c r="AM60" s="15">
        <f t="shared" si="9"/>
        <v>53</v>
      </c>
      <c r="AN60" s="15">
        <f t="shared" si="10"/>
        <v>52</v>
      </c>
      <c r="AO60" s="15">
        <f t="shared" si="11"/>
        <v>41</v>
      </c>
    </row>
    <row r="61" spans="1:41" ht="18" x14ac:dyDescent="0.25">
      <c r="A61" s="5">
        <f t="shared" si="0"/>
        <v>1154780</v>
      </c>
      <c r="B61" s="13" t="s">
        <v>11421</v>
      </c>
      <c r="C61" s="13" t="s">
        <v>11422</v>
      </c>
      <c r="D61" s="13" t="s">
        <v>28</v>
      </c>
      <c r="E61" s="13" t="s">
        <v>28</v>
      </c>
      <c r="F61" s="13" t="s">
        <v>28</v>
      </c>
      <c r="G61" s="13" t="s">
        <v>11457</v>
      </c>
      <c r="H61" s="13" t="s">
        <v>11543</v>
      </c>
      <c r="I61" s="13" t="s">
        <v>56</v>
      </c>
      <c r="J61" s="14" t="s">
        <v>11458</v>
      </c>
      <c r="K61" s="15" t="s">
        <v>11633</v>
      </c>
      <c r="L61" s="13" t="s">
        <v>11424</v>
      </c>
      <c r="M61" s="13" t="s">
        <v>11441</v>
      </c>
      <c r="N61" s="202">
        <v>36</v>
      </c>
      <c r="O61" s="198"/>
      <c r="P61" s="202">
        <v>30</v>
      </c>
      <c r="Q61" s="198"/>
      <c r="R61" s="202">
        <v>6</v>
      </c>
      <c r="S61" s="203"/>
      <c r="T61" s="198"/>
      <c r="U61" s="13">
        <v>5</v>
      </c>
      <c r="V61" s="13">
        <v>5</v>
      </c>
      <c r="W61" s="13">
        <v>0</v>
      </c>
      <c r="X61" s="13">
        <v>5</v>
      </c>
      <c r="Y61" s="13">
        <v>0</v>
      </c>
      <c r="Z61" s="13">
        <v>8</v>
      </c>
      <c r="AA61" s="13">
        <v>2</v>
      </c>
      <c r="AB61" s="13">
        <v>6</v>
      </c>
      <c r="AC61" s="13">
        <v>2</v>
      </c>
      <c r="AD61" s="13">
        <v>3</v>
      </c>
      <c r="AE61" s="13">
        <v>3</v>
      </c>
      <c r="AF61" s="13">
        <v>1</v>
      </c>
      <c r="AG61" s="13">
        <v>1</v>
      </c>
      <c r="AH61" s="13">
        <v>7</v>
      </c>
      <c r="AI61" s="13">
        <v>3</v>
      </c>
      <c r="AJ61" s="15" t="str">
        <f t="shared" si="1"/>
        <v>10, 8, 6, 2, 10</v>
      </c>
      <c r="AK61" s="15">
        <f t="shared" si="7"/>
        <v>10</v>
      </c>
      <c r="AL61" s="15">
        <f t="shared" si="8"/>
        <v>8</v>
      </c>
      <c r="AM61" s="15">
        <f t="shared" si="9"/>
        <v>6</v>
      </c>
      <c r="AN61" s="15">
        <f t="shared" si="10"/>
        <v>2</v>
      </c>
      <c r="AO61" s="15">
        <f t="shared" si="11"/>
        <v>10</v>
      </c>
    </row>
    <row r="62" spans="1:41" ht="18" x14ac:dyDescent="0.25">
      <c r="A62" s="5">
        <f t="shared" si="0"/>
        <v>1024272</v>
      </c>
      <c r="B62" s="13" t="s">
        <v>11421</v>
      </c>
      <c r="C62" s="13" t="s">
        <v>11422</v>
      </c>
      <c r="D62" s="13" t="s">
        <v>28</v>
      </c>
      <c r="E62" s="13" t="s">
        <v>28</v>
      </c>
      <c r="F62" s="13" t="s">
        <v>28</v>
      </c>
      <c r="G62" s="13" t="s">
        <v>28</v>
      </c>
      <c r="H62" s="13" t="s">
        <v>11544</v>
      </c>
      <c r="I62" s="13" t="s">
        <v>56</v>
      </c>
      <c r="J62" s="14" t="s">
        <v>11453</v>
      </c>
      <c r="K62" s="15" t="s">
        <v>11633</v>
      </c>
      <c r="L62" s="13" t="s">
        <v>11424</v>
      </c>
      <c r="M62" s="13" t="s">
        <v>11441</v>
      </c>
      <c r="N62" s="202">
        <v>6</v>
      </c>
      <c r="O62" s="198"/>
      <c r="P62" s="202">
        <v>6</v>
      </c>
      <c r="Q62" s="198"/>
      <c r="R62" s="202">
        <v>0</v>
      </c>
      <c r="S62" s="203"/>
      <c r="T62" s="198"/>
      <c r="U62" s="13">
        <v>4</v>
      </c>
      <c r="V62" s="13">
        <v>4</v>
      </c>
      <c r="W62" s="13">
        <v>0</v>
      </c>
      <c r="X62" s="13">
        <v>4</v>
      </c>
      <c r="Y62" s="13">
        <v>0</v>
      </c>
      <c r="Z62" s="13">
        <v>0</v>
      </c>
      <c r="AA62" s="13">
        <v>2</v>
      </c>
      <c r="AB62" s="13">
        <v>2</v>
      </c>
      <c r="AC62" s="13">
        <v>0</v>
      </c>
      <c r="AD62" s="13">
        <v>1</v>
      </c>
      <c r="AE62" s="13">
        <v>0</v>
      </c>
      <c r="AF62" s="13">
        <v>0</v>
      </c>
      <c r="AG62" s="13">
        <v>0</v>
      </c>
      <c r="AH62" s="13">
        <v>1</v>
      </c>
      <c r="AI62" s="13">
        <v>0</v>
      </c>
      <c r="AJ62" s="15" t="str">
        <f t="shared" si="1"/>
        <v>2, 2, 1, 0, 1</v>
      </c>
      <c r="AK62" s="15">
        <f t="shared" si="7"/>
        <v>2</v>
      </c>
      <c r="AL62" s="15">
        <f t="shared" si="8"/>
        <v>2</v>
      </c>
      <c r="AM62" s="15">
        <f t="shared" si="9"/>
        <v>1</v>
      </c>
      <c r="AN62" s="15">
        <f t="shared" si="10"/>
        <v>0</v>
      </c>
      <c r="AO62" s="15">
        <f t="shared" si="11"/>
        <v>1</v>
      </c>
    </row>
    <row r="63" spans="1:41" ht="18" x14ac:dyDescent="0.25">
      <c r="A63" s="5">
        <f t="shared" si="0"/>
        <v>239814</v>
      </c>
      <c r="B63" s="13" t="s">
        <v>11421</v>
      </c>
      <c r="C63" s="13" t="s">
        <v>11422</v>
      </c>
      <c r="D63" s="13" t="s">
        <v>28</v>
      </c>
      <c r="E63" s="13" t="s">
        <v>28</v>
      </c>
      <c r="F63" s="13" t="s">
        <v>28</v>
      </c>
      <c r="G63" s="13" t="s">
        <v>528</v>
      </c>
      <c r="H63" s="13" t="s">
        <v>4087</v>
      </c>
      <c r="I63" s="13" t="s">
        <v>56</v>
      </c>
      <c r="J63" s="14" t="s">
        <v>11545</v>
      </c>
      <c r="K63" s="15" t="s">
        <v>11633</v>
      </c>
      <c r="L63" s="13" t="s">
        <v>11424</v>
      </c>
      <c r="M63" s="13" t="s">
        <v>11425</v>
      </c>
      <c r="N63" s="202">
        <v>990</v>
      </c>
      <c r="O63" s="198"/>
      <c r="P63" s="202">
        <v>986</v>
      </c>
      <c r="Q63" s="198"/>
      <c r="R63" s="202">
        <v>4</v>
      </c>
      <c r="S63" s="203"/>
      <c r="T63" s="198"/>
      <c r="U63" s="13">
        <v>5</v>
      </c>
      <c r="V63" s="13">
        <v>31</v>
      </c>
      <c r="W63" s="13">
        <v>0</v>
      </c>
      <c r="X63" s="13">
        <v>31</v>
      </c>
      <c r="Y63" s="13">
        <v>0</v>
      </c>
      <c r="Z63" s="13">
        <v>63</v>
      </c>
      <c r="AA63" s="13">
        <v>116</v>
      </c>
      <c r="AB63" s="13">
        <v>58</v>
      </c>
      <c r="AC63" s="13">
        <v>137</v>
      </c>
      <c r="AD63" s="13">
        <v>70</v>
      </c>
      <c r="AE63" s="13">
        <v>119</v>
      </c>
      <c r="AF63" s="13">
        <v>64</v>
      </c>
      <c r="AG63" s="13">
        <v>135</v>
      </c>
      <c r="AH63" s="13">
        <v>58</v>
      </c>
      <c r="AI63" s="13">
        <v>170</v>
      </c>
      <c r="AJ63" s="15" t="str">
        <f t="shared" si="1"/>
        <v>179, 195, 189, 199, 228</v>
      </c>
      <c r="AK63" s="15">
        <f t="shared" si="7"/>
        <v>179</v>
      </c>
      <c r="AL63" s="15">
        <f t="shared" si="8"/>
        <v>195</v>
      </c>
      <c r="AM63" s="15">
        <f t="shared" si="9"/>
        <v>189</v>
      </c>
      <c r="AN63" s="15">
        <f t="shared" si="10"/>
        <v>199</v>
      </c>
      <c r="AO63" s="15">
        <f t="shared" si="11"/>
        <v>228</v>
      </c>
    </row>
    <row r="64" spans="1:41" ht="18" x14ac:dyDescent="0.25">
      <c r="A64" s="5">
        <f t="shared" si="0"/>
        <v>578807</v>
      </c>
      <c r="B64" s="13" t="s">
        <v>11421</v>
      </c>
      <c r="C64" s="13" t="s">
        <v>11422</v>
      </c>
      <c r="D64" s="13" t="s">
        <v>28</v>
      </c>
      <c r="E64" s="13" t="s">
        <v>28</v>
      </c>
      <c r="F64" s="13" t="s">
        <v>28</v>
      </c>
      <c r="G64" s="13" t="s">
        <v>11436</v>
      </c>
      <c r="H64" s="13" t="s">
        <v>11546</v>
      </c>
      <c r="I64" s="13" t="s">
        <v>56</v>
      </c>
      <c r="J64" s="14" t="s">
        <v>11446</v>
      </c>
      <c r="K64" s="15" t="s">
        <v>11633</v>
      </c>
      <c r="L64" s="13" t="s">
        <v>11424</v>
      </c>
      <c r="M64" s="13" t="s">
        <v>11441</v>
      </c>
      <c r="N64" s="202">
        <v>274</v>
      </c>
      <c r="O64" s="198"/>
      <c r="P64" s="202">
        <v>270</v>
      </c>
      <c r="Q64" s="198"/>
      <c r="R64" s="202">
        <v>4</v>
      </c>
      <c r="S64" s="203"/>
      <c r="T64" s="198"/>
      <c r="U64" s="13">
        <v>5</v>
      </c>
      <c r="V64" s="13">
        <v>10</v>
      </c>
      <c r="W64" s="13">
        <v>0</v>
      </c>
      <c r="X64" s="13">
        <v>10</v>
      </c>
      <c r="Y64" s="13">
        <v>0</v>
      </c>
      <c r="Z64" s="13">
        <v>19</v>
      </c>
      <c r="AA64" s="13">
        <v>27</v>
      </c>
      <c r="AB64" s="13">
        <v>35</v>
      </c>
      <c r="AC64" s="13">
        <v>29</v>
      </c>
      <c r="AD64" s="13">
        <v>29</v>
      </c>
      <c r="AE64" s="13">
        <v>26</v>
      </c>
      <c r="AF64" s="13">
        <v>31</v>
      </c>
      <c r="AG64" s="13">
        <v>22</v>
      </c>
      <c r="AH64" s="13">
        <v>31</v>
      </c>
      <c r="AI64" s="13">
        <v>25</v>
      </c>
      <c r="AJ64" s="15" t="str">
        <f t="shared" si="1"/>
        <v>46, 64, 55, 53, 56</v>
      </c>
      <c r="AK64" s="15">
        <f t="shared" si="7"/>
        <v>46</v>
      </c>
      <c r="AL64" s="15">
        <f t="shared" si="8"/>
        <v>64</v>
      </c>
      <c r="AM64" s="15">
        <f t="shared" si="9"/>
        <v>55</v>
      </c>
      <c r="AN64" s="15">
        <f t="shared" si="10"/>
        <v>53</v>
      </c>
      <c r="AO64" s="15">
        <f t="shared" si="11"/>
        <v>56</v>
      </c>
    </row>
    <row r="65" spans="1:41" ht="18" x14ac:dyDescent="0.25">
      <c r="A65" s="5">
        <f t="shared" si="0"/>
        <v>239822</v>
      </c>
      <c r="B65" s="13" t="s">
        <v>11421</v>
      </c>
      <c r="C65" s="13" t="s">
        <v>11422</v>
      </c>
      <c r="D65" s="13" t="s">
        <v>28</v>
      </c>
      <c r="E65" s="13" t="s">
        <v>28</v>
      </c>
      <c r="F65" s="13" t="s">
        <v>28</v>
      </c>
      <c r="G65" s="13" t="s">
        <v>684</v>
      </c>
      <c r="H65" s="13" t="s">
        <v>4768</v>
      </c>
      <c r="I65" s="13" t="s">
        <v>56</v>
      </c>
      <c r="J65" s="14" t="s">
        <v>11547</v>
      </c>
      <c r="K65" s="15" t="s">
        <v>11633</v>
      </c>
      <c r="L65" s="13" t="s">
        <v>11424</v>
      </c>
      <c r="M65" s="13" t="s">
        <v>11425</v>
      </c>
      <c r="N65" s="202">
        <v>756</v>
      </c>
      <c r="O65" s="198"/>
      <c r="P65" s="202">
        <v>752</v>
      </c>
      <c r="Q65" s="198"/>
      <c r="R65" s="202">
        <v>4</v>
      </c>
      <c r="S65" s="203"/>
      <c r="T65" s="198"/>
      <c r="U65" s="13">
        <v>5</v>
      </c>
      <c r="V65" s="13">
        <v>32</v>
      </c>
      <c r="W65" s="13">
        <v>0</v>
      </c>
      <c r="X65" s="13">
        <v>32</v>
      </c>
      <c r="Y65" s="13">
        <v>0</v>
      </c>
      <c r="Z65" s="13">
        <v>82</v>
      </c>
      <c r="AA65" s="13">
        <v>67</v>
      </c>
      <c r="AB65" s="13">
        <v>86</v>
      </c>
      <c r="AC65" s="13">
        <v>72</v>
      </c>
      <c r="AD65" s="13">
        <v>65</v>
      </c>
      <c r="AE65" s="13">
        <v>71</v>
      </c>
      <c r="AF65" s="13">
        <v>70</v>
      </c>
      <c r="AG65" s="13">
        <v>91</v>
      </c>
      <c r="AH65" s="13">
        <v>75</v>
      </c>
      <c r="AI65" s="13">
        <v>77</v>
      </c>
      <c r="AJ65" s="15" t="str">
        <f t="shared" si="1"/>
        <v>149, 158, 136, 161, 152</v>
      </c>
      <c r="AK65" s="15">
        <f t="shared" si="7"/>
        <v>149</v>
      </c>
      <c r="AL65" s="15">
        <f t="shared" si="8"/>
        <v>158</v>
      </c>
      <c r="AM65" s="15">
        <f t="shared" si="9"/>
        <v>136</v>
      </c>
      <c r="AN65" s="15">
        <f t="shared" si="10"/>
        <v>161</v>
      </c>
      <c r="AO65" s="15">
        <f t="shared" si="11"/>
        <v>152</v>
      </c>
    </row>
    <row r="66" spans="1:41" ht="18" x14ac:dyDescent="0.25">
      <c r="A66" s="5">
        <f t="shared" si="0"/>
        <v>701557</v>
      </c>
      <c r="B66" s="13" t="s">
        <v>11421</v>
      </c>
      <c r="C66" s="13" t="s">
        <v>11422</v>
      </c>
      <c r="D66" s="13" t="s">
        <v>28</v>
      </c>
      <c r="E66" s="13" t="s">
        <v>28</v>
      </c>
      <c r="F66" s="13" t="s">
        <v>28</v>
      </c>
      <c r="G66" s="13" t="s">
        <v>28</v>
      </c>
      <c r="H66" s="13" t="s">
        <v>1264</v>
      </c>
      <c r="I66" s="13" t="s">
        <v>56</v>
      </c>
      <c r="J66" s="14" t="s">
        <v>11548</v>
      </c>
      <c r="K66" s="15" t="s">
        <v>11633</v>
      </c>
      <c r="L66" s="13" t="s">
        <v>11424</v>
      </c>
      <c r="M66" s="13" t="s">
        <v>11425</v>
      </c>
      <c r="N66" s="202">
        <v>101</v>
      </c>
      <c r="O66" s="198"/>
      <c r="P66" s="202">
        <v>101</v>
      </c>
      <c r="Q66" s="198"/>
      <c r="R66" s="202">
        <v>0</v>
      </c>
      <c r="S66" s="203"/>
      <c r="T66" s="198"/>
      <c r="U66" s="13">
        <v>5</v>
      </c>
      <c r="V66" s="13">
        <v>5</v>
      </c>
      <c r="W66" s="13">
        <v>0</v>
      </c>
      <c r="X66" s="13">
        <v>5</v>
      </c>
      <c r="Y66" s="13">
        <v>0</v>
      </c>
      <c r="Z66" s="13">
        <v>11</v>
      </c>
      <c r="AA66" s="13">
        <v>7</v>
      </c>
      <c r="AB66" s="13">
        <v>5</v>
      </c>
      <c r="AC66" s="13">
        <v>6</v>
      </c>
      <c r="AD66" s="13">
        <v>16</v>
      </c>
      <c r="AE66" s="13">
        <v>7</v>
      </c>
      <c r="AF66" s="13">
        <v>15</v>
      </c>
      <c r="AG66" s="13">
        <v>10</v>
      </c>
      <c r="AH66" s="13">
        <v>15</v>
      </c>
      <c r="AI66" s="13">
        <v>9</v>
      </c>
      <c r="AJ66" s="15" t="str">
        <f t="shared" si="1"/>
        <v>18, 11, 23, 25, 24</v>
      </c>
      <c r="AK66" s="15">
        <f t="shared" si="7"/>
        <v>18</v>
      </c>
      <c r="AL66" s="15">
        <f t="shared" si="8"/>
        <v>11</v>
      </c>
      <c r="AM66" s="15">
        <f t="shared" si="9"/>
        <v>23</v>
      </c>
      <c r="AN66" s="15">
        <f t="shared" si="10"/>
        <v>25</v>
      </c>
      <c r="AO66" s="15">
        <f t="shared" si="11"/>
        <v>24</v>
      </c>
    </row>
    <row r="67" spans="1:41" ht="27" x14ac:dyDescent="0.25">
      <c r="A67" s="5">
        <f t="shared" si="0"/>
        <v>240176</v>
      </c>
      <c r="B67" s="13" t="s">
        <v>11421</v>
      </c>
      <c r="C67" s="13" t="s">
        <v>11422</v>
      </c>
      <c r="D67" s="13" t="s">
        <v>28</v>
      </c>
      <c r="E67" s="13" t="s">
        <v>28</v>
      </c>
      <c r="F67" s="13" t="s">
        <v>28</v>
      </c>
      <c r="G67" s="13" t="s">
        <v>611</v>
      </c>
      <c r="H67" s="13" t="s">
        <v>1846</v>
      </c>
      <c r="I67" s="13" t="s">
        <v>56</v>
      </c>
      <c r="J67" s="14" t="s">
        <v>11549</v>
      </c>
      <c r="K67" s="15" t="s">
        <v>11633</v>
      </c>
      <c r="L67" s="13" t="s">
        <v>11424</v>
      </c>
      <c r="M67" s="13" t="s">
        <v>11425</v>
      </c>
      <c r="N67" s="202">
        <v>1656</v>
      </c>
      <c r="O67" s="198"/>
      <c r="P67" s="202">
        <v>1638</v>
      </c>
      <c r="Q67" s="198"/>
      <c r="R67" s="202">
        <v>18</v>
      </c>
      <c r="S67" s="203"/>
      <c r="T67" s="198"/>
      <c r="U67" s="13">
        <v>5</v>
      </c>
      <c r="V67" s="13">
        <v>62</v>
      </c>
      <c r="W67" s="13">
        <v>0</v>
      </c>
      <c r="X67" s="13">
        <v>62</v>
      </c>
      <c r="Y67" s="13">
        <v>0</v>
      </c>
      <c r="Z67" s="13">
        <v>255</v>
      </c>
      <c r="AA67" s="13">
        <v>67</v>
      </c>
      <c r="AB67" s="13">
        <v>239</v>
      </c>
      <c r="AC67" s="13">
        <v>64</v>
      </c>
      <c r="AD67" s="13">
        <v>254</v>
      </c>
      <c r="AE67" s="13">
        <v>97</v>
      </c>
      <c r="AF67" s="13">
        <v>276</v>
      </c>
      <c r="AG67" s="13">
        <v>86</v>
      </c>
      <c r="AH67" s="13">
        <v>318</v>
      </c>
      <c r="AI67" s="13">
        <v>0</v>
      </c>
      <c r="AJ67" s="15" t="str">
        <f t="shared" si="1"/>
        <v>322, 303, 351, 362, 318</v>
      </c>
      <c r="AK67" s="15">
        <f t="shared" si="7"/>
        <v>322</v>
      </c>
      <c r="AL67" s="15">
        <f t="shared" si="8"/>
        <v>303</v>
      </c>
      <c r="AM67" s="15">
        <f t="shared" si="9"/>
        <v>351</v>
      </c>
      <c r="AN67" s="15">
        <f t="shared" si="10"/>
        <v>362</v>
      </c>
      <c r="AO67" s="15">
        <f t="shared" si="11"/>
        <v>318</v>
      </c>
    </row>
    <row r="68" spans="1:41" ht="18" x14ac:dyDescent="0.25">
      <c r="A68" s="5">
        <f t="shared" si="0"/>
        <v>660290</v>
      </c>
      <c r="B68" s="13" t="s">
        <v>11421</v>
      </c>
      <c r="C68" s="13" t="s">
        <v>11422</v>
      </c>
      <c r="D68" s="13" t="s">
        <v>28</v>
      </c>
      <c r="E68" s="13" t="s">
        <v>28</v>
      </c>
      <c r="F68" s="13" t="s">
        <v>28</v>
      </c>
      <c r="G68" s="13" t="s">
        <v>11439</v>
      </c>
      <c r="H68" s="13" t="s">
        <v>11550</v>
      </c>
      <c r="I68" s="13" t="s">
        <v>56</v>
      </c>
      <c r="J68" s="14" t="s">
        <v>11440</v>
      </c>
      <c r="K68" s="15" t="s">
        <v>11633</v>
      </c>
      <c r="L68" s="13" t="s">
        <v>11424</v>
      </c>
      <c r="M68" s="13" t="s">
        <v>11441</v>
      </c>
      <c r="N68" s="202">
        <v>278</v>
      </c>
      <c r="O68" s="198"/>
      <c r="P68" s="202">
        <v>259</v>
      </c>
      <c r="Q68" s="198"/>
      <c r="R68" s="202">
        <v>19</v>
      </c>
      <c r="S68" s="203"/>
      <c r="T68" s="198"/>
      <c r="U68" s="13">
        <v>5</v>
      </c>
      <c r="V68" s="13">
        <v>10</v>
      </c>
      <c r="W68" s="13">
        <v>0</v>
      </c>
      <c r="X68" s="13">
        <v>10</v>
      </c>
      <c r="Y68" s="13">
        <v>0</v>
      </c>
      <c r="Z68" s="13">
        <v>34</v>
      </c>
      <c r="AA68" s="13">
        <v>23</v>
      </c>
      <c r="AB68" s="13">
        <v>29</v>
      </c>
      <c r="AC68" s="13">
        <v>20</v>
      </c>
      <c r="AD68" s="13">
        <v>32</v>
      </c>
      <c r="AE68" s="13">
        <v>22</v>
      </c>
      <c r="AF68" s="13">
        <v>27</v>
      </c>
      <c r="AG68" s="13">
        <v>30</v>
      </c>
      <c r="AH68" s="13">
        <v>38</v>
      </c>
      <c r="AI68" s="13">
        <v>23</v>
      </c>
      <c r="AJ68" s="15" t="str">
        <f t="shared" si="1"/>
        <v>57, 49, 54, 57, 61</v>
      </c>
      <c r="AK68" s="15">
        <f t="shared" si="7"/>
        <v>57</v>
      </c>
      <c r="AL68" s="15">
        <f t="shared" si="8"/>
        <v>49</v>
      </c>
      <c r="AM68" s="15">
        <f t="shared" si="9"/>
        <v>54</v>
      </c>
      <c r="AN68" s="15">
        <f t="shared" si="10"/>
        <v>57</v>
      </c>
      <c r="AO68" s="15">
        <f t="shared" si="11"/>
        <v>61</v>
      </c>
    </row>
    <row r="69" spans="1:41" ht="18" x14ac:dyDescent="0.25">
      <c r="A69" s="5">
        <f t="shared" ref="A69:A115" si="12">VALUE(H69)</f>
        <v>578823</v>
      </c>
      <c r="B69" s="13" t="s">
        <v>11421</v>
      </c>
      <c r="C69" s="13" t="s">
        <v>11422</v>
      </c>
      <c r="D69" s="13" t="s">
        <v>28</v>
      </c>
      <c r="E69" s="13" t="s">
        <v>28</v>
      </c>
      <c r="F69" s="13" t="s">
        <v>28</v>
      </c>
      <c r="G69" s="13" t="s">
        <v>28</v>
      </c>
      <c r="H69" s="13" t="s">
        <v>4439</v>
      </c>
      <c r="I69" s="13" t="s">
        <v>56</v>
      </c>
      <c r="J69" s="14" t="s">
        <v>11551</v>
      </c>
      <c r="K69" s="15" t="s">
        <v>11633</v>
      </c>
      <c r="L69" s="13" t="s">
        <v>11424</v>
      </c>
      <c r="M69" s="13" t="s">
        <v>11425</v>
      </c>
      <c r="N69" s="202">
        <v>438</v>
      </c>
      <c r="O69" s="198"/>
      <c r="P69" s="202">
        <v>438</v>
      </c>
      <c r="Q69" s="198"/>
      <c r="R69" s="202">
        <v>0</v>
      </c>
      <c r="S69" s="203"/>
      <c r="T69" s="198"/>
      <c r="U69" s="13">
        <v>5</v>
      </c>
      <c r="V69" s="13">
        <v>16</v>
      </c>
      <c r="W69" s="13">
        <v>0</v>
      </c>
      <c r="X69" s="13">
        <v>16</v>
      </c>
      <c r="Y69" s="13">
        <v>0</v>
      </c>
      <c r="Z69" s="13">
        <v>0</v>
      </c>
      <c r="AA69" s="13">
        <v>84</v>
      </c>
      <c r="AB69" s="13">
        <v>0</v>
      </c>
      <c r="AC69" s="13">
        <v>86</v>
      </c>
      <c r="AD69" s="13">
        <v>0</v>
      </c>
      <c r="AE69" s="13">
        <v>105</v>
      </c>
      <c r="AF69" s="13">
        <v>0</v>
      </c>
      <c r="AG69" s="13">
        <v>78</v>
      </c>
      <c r="AH69" s="13">
        <v>0</v>
      </c>
      <c r="AI69" s="13">
        <v>85</v>
      </c>
      <c r="AJ69" s="15" t="str">
        <f t="shared" ref="AJ69:AJ115" si="13">CONCATENATE(AK69,", ",AL69,", ",AM69,", ",AN69,", ",AO69)</f>
        <v>84, 86, 105, 78, 85</v>
      </c>
      <c r="AK69" s="15">
        <f t="shared" si="7"/>
        <v>84</v>
      </c>
      <c r="AL69" s="15">
        <f t="shared" si="8"/>
        <v>86</v>
      </c>
      <c r="AM69" s="15">
        <f t="shared" si="9"/>
        <v>105</v>
      </c>
      <c r="AN69" s="15">
        <f t="shared" si="10"/>
        <v>78</v>
      </c>
      <c r="AO69" s="15">
        <f t="shared" si="11"/>
        <v>85</v>
      </c>
    </row>
    <row r="70" spans="1:41" ht="18" x14ac:dyDescent="0.25">
      <c r="A70" s="5">
        <f t="shared" si="12"/>
        <v>239590</v>
      </c>
      <c r="B70" s="13" t="s">
        <v>11421</v>
      </c>
      <c r="C70" s="13" t="s">
        <v>11422</v>
      </c>
      <c r="D70" s="13" t="s">
        <v>28</v>
      </c>
      <c r="E70" s="13" t="s">
        <v>28</v>
      </c>
      <c r="F70" s="13" t="s">
        <v>28</v>
      </c>
      <c r="G70" s="13" t="s">
        <v>11439</v>
      </c>
      <c r="H70" s="13" t="s">
        <v>4606</v>
      </c>
      <c r="I70" s="13" t="s">
        <v>56</v>
      </c>
      <c r="J70" s="14" t="s">
        <v>11444</v>
      </c>
      <c r="K70" s="15" t="s">
        <v>11633</v>
      </c>
      <c r="L70" s="13" t="s">
        <v>11424</v>
      </c>
      <c r="M70" s="13" t="s">
        <v>11438</v>
      </c>
      <c r="N70" s="202">
        <v>210</v>
      </c>
      <c r="O70" s="198"/>
      <c r="P70" s="202">
        <v>195</v>
      </c>
      <c r="Q70" s="198"/>
      <c r="R70" s="202">
        <v>15</v>
      </c>
      <c r="S70" s="203"/>
      <c r="T70" s="198"/>
      <c r="U70" s="13">
        <v>5</v>
      </c>
      <c r="V70" s="13">
        <v>10</v>
      </c>
      <c r="W70" s="13">
        <v>0</v>
      </c>
      <c r="X70" s="13">
        <v>10</v>
      </c>
      <c r="Y70" s="13">
        <v>0</v>
      </c>
      <c r="Z70" s="13">
        <v>0</v>
      </c>
      <c r="AA70" s="13">
        <v>59</v>
      </c>
      <c r="AB70" s="13">
        <v>0</v>
      </c>
      <c r="AC70" s="13">
        <v>49</v>
      </c>
      <c r="AD70" s="13">
        <v>0</v>
      </c>
      <c r="AE70" s="13">
        <v>47</v>
      </c>
      <c r="AF70" s="13">
        <v>0</v>
      </c>
      <c r="AG70" s="13">
        <v>31</v>
      </c>
      <c r="AH70" s="13">
        <v>0</v>
      </c>
      <c r="AI70" s="13">
        <v>24</v>
      </c>
      <c r="AJ70" s="15" t="str">
        <f t="shared" si="13"/>
        <v>59, 49, 47, 31, 24</v>
      </c>
      <c r="AK70" s="15">
        <f t="shared" si="7"/>
        <v>59</v>
      </c>
      <c r="AL70" s="15">
        <f t="shared" si="8"/>
        <v>49</v>
      </c>
      <c r="AM70" s="15">
        <f t="shared" si="9"/>
        <v>47</v>
      </c>
      <c r="AN70" s="15">
        <f t="shared" si="10"/>
        <v>31</v>
      </c>
      <c r="AO70" s="15">
        <f t="shared" si="11"/>
        <v>24</v>
      </c>
    </row>
    <row r="71" spans="1:41" ht="18" x14ac:dyDescent="0.25">
      <c r="A71" s="5">
        <f t="shared" si="12"/>
        <v>578799</v>
      </c>
      <c r="B71" s="13" t="s">
        <v>11421</v>
      </c>
      <c r="C71" s="13" t="s">
        <v>11422</v>
      </c>
      <c r="D71" s="13" t="s">
        <v>28</v>
      </c>
      <c r="E71" s="13" t="s">
        <v>28</v>
      </c>
      <c r="F71" s="13" t="s">
        <v>28</v>
      </c>
      <c r="G71" s="13" t="s">
        <v>28</v>
      </c>
      <c r="H71" s="13" t="s">
        <v>1317</v>
      </c>
      <c r="I71" s="13" t="s">
        <v>56</v>
      </c>
      <c r="J71" s="14" t="s">
        <v>695</v>
      </c>
      <c r="K71" s="15" t="s">
        <v>11633</v>
      </c>
      <c r="L71" s="13" t="s">
        <v>11424</v>
      </c>
      <c r="M71" s="13" t="s">
        <v>11425</v>
      </c>
      <c r="N71" s="202">
        <v>196</v>
      </c>
      <c r="O71" s="198"/>
      <c r="P71" s="202">
        <v>164</v>
      </c>
      <c r="Q71" s="198"/>
      <c r="R71" s="202">
        <v>32</v>
      </c>
      <c r="S71" s="203"/>
      <c r="T71" s="198"/>
      <c r="U71" s="13">
        <v>5</v>
      </c>
      <c r="V71" s="13">
        <v>10</v>
      </c>
      <c r="W71" s="13">
        <v>0</v>
      </c>
      <c r="X71" s="13">
        <v>10</v>
      </c>
      <c r="Y71" s="13">
        <v>0</v>
      </c>
      <c r="Z71" s="13">
        <v>39</v>
      </c>
      <c r="AA71" s="13">
        <v>17</v>
      </c>
      <c r="AB71" s="13">
        <v>19</v>
      </c>
      <c r="AC71" s="13">
        <v>13</v>
      </c>
      <c r="AD71" s="13">
        <v>16</v>
      </c>
      <c r="AE71" s="13">
        <v>17</v>
      </c>
      <c r="AF71" s="13">
        <v>23</v>
      </c>
      <c r="AG71" s="13">
        <v>14</v>
      </c>
      <c r="AH71" s="13">
        <v>22</v>
      </c>
      <c r="AI71" s="13">
        <v>16</v>
      </c>
      <c r="AJ71" s="15" t="str">
        <f t="shared" si="13"/>
        <v>56, 32, 33, 37, 38</v>
      </c>
      <c r="AK71" s="15">
        <f t="shared" si="7"/>
        <v>56</v>
      </c>
      <c r="AL71" s="15">
        <f t="shared" si="8"/>
        <v>32</v>
      </c>
      <c r="AM71" s="15">
        <f t="shared" si="9"/>
        <v>33</v>
      </c>
      <c r="AN71" s="15">
        <f t="shared" si="10"/>
        <v>37</v>
      </c>
      <c r="AO71" s="15">
        <f t="shared" si="11"/>
        <v>38</v>
      </c>
    </row>
    <row r="72" spans="1:41" ht="18" x14ac:dyDescent="0.25">
      <c r="A72" s="5">
        <f t="shared" si="12"/>
        <v>239798</v>
      </c>
      <c r="B72" s="13" t="s">
        <v>11421</v>
      </c>
      <c r="C72" s="13" t="s">
        <v>11422</v>
      </c>
      <c r="D72" s="13" t="s">
        <v>28</v>
      </c>
      <c r="E72" s="13" t="s">
        <v>28</v>
      </c>
      <c r="F72" s="13" t="s">
        <v>28</v>
      </c>
      <c r="G72" s="13" t="s">
        <v>605</v>
      </c>
      <c r="H72" s="13" t="s">
        <v>5131</v>
      </c>
      <c r="I72" s="13" t="s">
        <v>56</v>
      </c>
      <c r="J72" s="14" t="s">
        <v>11552</v>
      </c>
      <c r="K72" s="15" t="s">
        <v>11633</v>
      </c>
      <c r="L72" s="13" t="s">
        <v>11424</v>
      </c>
      <c r="M72" s="13" t="s">
        <v>11425</v>
      </c>
      <c r="N72" s="202">
        <v>307</v>
      </c>
      <c r="O72" s="198"/>
      <c r="P72" s="202">
        <v>292</v>
      </c>
      <c r="Q72" s="198"/>
      <c r="R72" s="202">
        <v>15</v>
      </c>
      <c r="S72" s="203"/>
      <c r="T72" s="198"/>
      <c r="U72" s="13">
        <v>5</v>
      </c>
      <c r="V72" s="13">
        <v>18</v>
      </c>
      <c r="W72" s="13">
        <v>0</v>
      </c>
      <c r="X72" s="13">
        <v>18</v>
      </c>
      <c r="Y72" s="13">
        <v>0</v>
      </c>
      <c r="Z72" s="13">
        <v>41</v>
      </c>
      <c r="AA72" s="13">
        <v>15</v>
      </c>
      <c r="AB72" s="13">
        <v>44</v>
      </c>
      <c r="AC72" s="13">
        <v>26</v>
      </c>
      <c r="AD72" s="13">
        <v>43</v>
      </c>
      <c r="AE72" s="13">
        <v>20</v>
      </c>
      <c r="AF72" s="13">
        <v>39</v>
      </c>
      <c r="AG72" s="13">
        <v>18</v>
      </c>
      <c r="AH72" s="13">
        <v>39</v>
      </c>
      <c r="AI72" s="13">
        <v>22</v>
      </c>
      <c r="AJ72" s="15" t="str">
        <f t="shared" si="13"/>
        <v>56, 70, 63, 57, 61</v>
      </c>
      <c r="AK72" s="15">
        <f t="shared" si="7"/>
        <v>56</v>
      </c>
      <c r="AL72" s="15">
        <f t="shared" si="8"/>
        <v>70</v>
      </c>
      <c r="AM72" s="15">
        <f t="shared" si="9"/>
        <v>63</v>
      </c>
      <c r="AN72" s="15">
        <f t="shared" si="10"/>
        <v>57</v>
      </c>
      <c r="AO72" s="15">
        <f t="shared" si="11"/>
        <v>61</v>
      </c>
    </row>
    <row r="73" spans="1:41" ht="18" x14ac:dyDescent="0.25">
      <c r="A73" s="5">
        <f t="shared" si="12"/>
        <v>578773</v>
      </c>
      <c r="B73" s="13" t="s">
        <v>11421</v>
      </c>
      <c r="C73" s="13" t="s">
        <v>11422</v>
      </c>
      <c r="D73" s="13" t="s">
        <v>28</v>
      </c>
      <c r="E73" s="13" t="s">
        <v>28</v>
      </c>
      <c r="F73" s="13" t="s">
        <v>28</v>
      </c>
      <c r="G73" s="13" t="s">
        <v>680</v>
      </c>
      <c r="H73" s="13" t="s">
        <v>1437</v>
      </c>
      <c r="I73" s="13" t="s">
        <v>56</v>
      </c>
      <c r="J73" s="14" t="s">
        <v>11528</v>
      </c>
      <c r="K73" s="15" t="s">
        <v>11633</v>
      </c>
      <c r="L73" s="13" t="s">
        <v>11424</v>
      </c>
      <c r="M73" s="13" t="s">
        <v>11425</v>
      </c>
      <c r="N73" s="202">
        <v>505</v>
      </c>
      <c r="O73" s="198"/>
      <c r="P73" s="202">
        <v>503</v>
      </c>
      <c r="Q73" s="198"/>
      <c r="R73" s="202">
        <v>2</v>
      </c>
      <c r="S73" s="203"/>
      <c r="T73" s="198"/>
      <c r="U73" s="13">
        <v>5</v>
      </c>
      <c r="V73" s="13">
        <v>24</v>
      </c>
      <c r="W73" s="13">
        <v>0</v>
      </c>
      <c r="X73" s="13">
        <v>24</v>
      </c>
      <c r="Y73" s="13">
        <v>0</v>
      </c>
      <c r="Z73" s="13">
        <v>77</v>
      </c>
      <c r="AA73" s="13">
        <v>41</v>
      </c>
      <c r="AB73" s="13">
        <v>63</v>
      </c>
      <c r="AC73" s="13">
        <v>49</v>
      </c>
      <c r="AD73" s="13">
        <v>48</v>
      </c>
      <c r="AE73" s="13">
        <v>44</v>
      </c>
      <c r="AF73" s="13">
        <v>59</v>
      </c>
      <c r="AG73" s="13">
        <v>50</v>
      </c>
      <c r="AH73" s="13">
        <v>39</v>
      </c>
      <c r="AI73" s="13">
        <v>35</v>
      </c>
      <c r="AJ73" s="15" t="str">
        <f t="shared" si="13"/>
        <v>118, 112, 92, 109, 74</v>
      </c>
      <c r="AK73" s="15">
        <f t="shared" si="7"/>
        <v>118</v>
      </c>
      <c r="AL73" s="15">
        <f t="shared" si="8"/>
        <v>112</v>
      </c>
      <c r="AM73" s="15">
        <f t="shared" si="9"/>
        <v>92</v>
      </c>
      <c r="AN73" s="15">
        <f t="shared" si="10"/>
        <v>109</v>
      </c>
      <c r="AO73" s="15">
        <f t="shared" si="11"/>
        <v>74</v>
      </c>
    </row>
    <row r="74" spans="1:41" ht="18" x14ac:dyDescent="0.25">
      <c r="A74" s="5">
        <f t="shared" si="12"/>
        <v>240184</v>
      </c>
      <c r="B74" s="13" t="s">
        <v>11421</v>
      </c>
      <c r="C74" s="13" t="s">
        <v>11422</v>
      </c>
      <c r="D74" s="13" t="s">
        <v>28</v>
      </c>
      <c r="E74" s="13" t="s">
        <v>28</v>
      </c>
      <c r="F74" s="13" t="s">
        <v>28</v>
      </c>
      <c r="G74" s="13" t="s">
        <v>28</v>
      </c>
      <c r="H74" s="13" t="s">
        <v>2607</v>
      </c>
      <c r="I74" s="13" t="s">
        <v>56</v>
      </c>
      <c r="J74" s="14" t="s">
        <v>11553</v>
      </c>
      <c r="K74" s="15" t="s">
        <v>11633</v>
      </c>
      <c r="L74" s="13" t="s">
        <v>11424</v>
      </c>
      <c r="M74" s="13" t="s">
        <v>11425</v>
      </c>
      <c r="N74" s="202">
        <v>1153</v>
      </c>
      <c r="O74" s="198"/>
      <c r="P74" s="202">
        <v>1134</v>
      </c>
      <c r="Q74" s="198"/>
      <c r="R74" s="202">
        <v>19</v>
      </c>
      <c r="S74" s="203"/>
      <c r="T74" s="198"/>
      <c r="U74" s="13">
        <v>5</v>
      </c>
      <c r="V74" s="13">
        <v>42</v>
      </c>
      <c r="W74" s="13">
        <v>0</v>
      </c>
      <c r="X74" s="13">
        <v>42</v>
      </c>
      <c r="Y74" s="13">
        <v>0</v>
      </c>
      <c r="Z74" s="13">
        <v>232</v>
      </c>
      <c r="AA74" s="13">
        <v>0</v>
      </c>
      <c r="AB74" s="13">
        <v>280</v>
      </c>
      <c r="AC74" s="13">
        <v>0</v>
      </c>
      <c r="AD74" s="13">
        <v>245</v>
      </c>
      <c r="AE74" s="13">
        <v>0</v>
      </c>
      <c r="AF74" s="13">
        <v>209</v>
      </c>
      <c r="AG74" s="13">
        <v>0</v>
      </c>
      <c r="AH74" s="13">
        <v>187</v>
      </c>
      <c r="AI74" s="13">
        <v>0</v>
      </c>
      <c r="AJ74" s="15" t="str">
        <f t="shared" si="13"/>
        <v>232, 280, 245, 209, 187</v>
      </c>
      <c r="AK74" s="15">
        <f t="shared" ref="AK74:AK115" si="14">SUM(Z74:AA74)</f>
        <v>232</v>
      </c>
      <c r="AL74" s="15">
        <f t="shared" ref="AL74:AL115" si="15">SUM(AB74:AC74)</f>
        <v>280</v>
      </c>
      <c r="AM74" s="15">
        <f t="shared" ref="AM74:AM115" si="16">SUM(AD74:AE74)</f>
        <v>245</v>
      </c>
      <c r="AN74" s="15">
        <f t="shared" ref="AN74:AN115" si="17">SUM(AF74:AG74)</f>
        <v>209</v>
      </c>
      <c r="AO74" s="15">
        <f t="shared" ref="AO74:AO115" si="18">SUM(AH74:AI74)</f>
        <v>187</v>
      </c>
    </row>
    <row r="75" spans="1:41" ht="18" x14ac:dyDescent="0.25">
      <c r="A75" s="5">
        <f t="shared" si="12"/>
        <v>578815</v>
      </c>
      <c r="B75" s="13" t="s">
        <v>11421</v>
      </c>
      <c r="C75" s="13" t="s">
        <v>11422</v>
      </c>
      <c r="D75" s="13" t="s">
        <v>28</v>
      </c>
      <c r="E75" s="13" t="s">
        <v>28</v>
      </c>
      <c r="F75" s="13" t="s">
        <v>28</v>
      </c>
      <c r="G75" s="13" t="s">
        <v>11450</v>
      </c>
      <c r="H75" s="13" t="s">
        <v>5630</v>
      </c>
      <c r="I75" s="13" t="s">
        <v>56</v>
      </c>
      <c r="J75" s="14" t="s">
        <v>11554</v>
      </c>
      <c r="K75" s="15" t="s">
        <v>11633</v>
      </c>
      <c r="L75" s="13" t="s">
        <v>11424</v>
      </c>
      <c r="M75" s="13" t="s">
        <v>11425</v>
      </c>
      <c r="N75" s="202">
        <v>13</v>
      </c>
      <c r="O75" s="198"/>
      <c r="P75" s="202">
        <v>13</v>
      </c>
      <c r="Q75" s="198"/>
      <c r="R75" s="202">
        <v>0</v>
      </c>
      <c r="S75" s="203"/>
      <c r="T75" s="198"/>
      <c r="U75" s="13">
        <v>5</v>
      </c>
      <c r="V75" s="13">
        <v>5</v>
      </c>
      <c r="W75" s="13">
        <v>0</v>
      </c>
      <c r="X75" s="13">
        <v>5</v>
      </c>
      <c r="Y75" s="13">
        <v>0</v>
      </c>
      <c r="Z75" s="13">
        <v>2</v>
      </c>
      <c r="AA75" s="13">
        <v>0</v>
      </c>
      <c r="AB75" s="13">
        <v>1</v>
      </c>
      <c r="AC75" s="13">
        <v>2</v>
      </c>
      <c r="AD75" s="13">
        <v>1</v>
      </c>
      <c r="AE75" s="13">
        <v>0</v>
      </c>
      <c r="AF75" s="13">
        <v>2</v>
      </c>
      <c r="AG75" s="13">
        <v>3</v>
      </c>
      <c r="AH75" s="13">
        <v>0</v>
      </c>
      <c r="AI75" s="13">
        <v>2</v>
      </c>
      <c r="AJ75" s="15" t="str">
        <f t="shared" si="13"/>
        <v>2, 3, 1, 5, 2</v>
      </c>
      <c r="AK75" s="15">
        <f t="shared" si="14"/>
        <v>2</v>
      </c>
      <c r="AL75" s="15">
        <f t="shared" si="15"/>
        <v>3</v>
      </c>
      <c r="AM75" s="15">
        <f t="shared" si="16"/>
        <v>1</v>
      </c>
      <c r="AN75" s="15">
        <f t="shared" si="17"/>
        <v>5</v>
      </c>
      <c r="AO75" s="15">
        <f t="shared" si="18"/>
        <v>2</v>
      </c>
    </row>
    <row r="76" spans="1:41" ht="18" x14ac:dyDescent="0.25">
      <c r="A76" s="5">
        <f t="shared" si="12"/>
        <v>240259</v>
      </c>
      <c r="B76" s="13" t="s">
        <v>11421</v>
      </c>
      <c r="C76" s="13" t="s">
        <v>11422</v>
      </c>
      <c r="D76" s="13" t="s">
        <v>28</v>
      </c>
      <c r="E76" s="13" t="s">
        <v>28</v>
      </c>
      <c r="F76" s="13" t="s">
        <v>28</v>
      </c>
      <c r="G76" s="13" t="s">
        <v>11555</v>
      </c>
      <c r="H76" s="13">
        <v>240259</v>
      </c>
      <c r="I76" s="13" t="s">
        <v>56</v>
      </c>
      <c r="J76" s="14" t="s">
        <v>613</v>
      </c>
      <c r="K76" s="15" t="s">
        <v>11633</v>
      </c>
      <c r="L76" s="13" t="s">
        <v>11424</v>
      </c>
      <c r="M76" s="13" t="s">
        <v>11425</v>
      </c>
      <c r="N76" s="202">
        <v>1065</v>
      </c>
      <c r="O76" s="198"/>
      <c r="P76" s="202">
        <v>1065</v>
      </c>
      <c r="Q76" s="198"/>
      <c r="R76" s="202">
        <v>0</v>
      </c>
      <c r="S76" s="203"/>
      <c r="T76" s="198"/>
      <c r="U76" s="13">
        <v>5</v>
      </c>
      <c r="V76" s="13">
        <v>35</v>
      </c>
      <c r="W76" s="13">
        <v>0</v>
      </c>
      <c r="X76" s="13">
        <v>35</v>
      </c>
      <c r="Y76" s="13">
        <v>0</v>
      </c>
      <c r="Z76" s="13">
        <v>0</v>
      </c>
      <c r="AA76" s="13">
        <v>208</v>
      </c>
      <c r="AB76" s="13">
        <v>0</v>
      </c>
      <c r="AC76" s="13">
        <v>208</v>
      </c>
      <c r="AD76" s="13">
        <v>0</v>
      </c>
      <c r="AE76" s="13">
        <v>205</v>
      </c>
      <c r="AF76" s="13">
        <v>0</v>
      </c>
      <c r="AG76" s="13">
        <v>212</v>
      </c>
      <c r="AH76" s="13">
        <v>0</v>
      </c>
      <c r="AI76" s="13">
        <v>232</v>
      </c>
      <c r="AJ76" s="15" t="str">
        <f t="shared" si="13"/>
        <v>208, 208, 205, 212, 232</v>
      </c>
      <c r="AK76" s="15">
        <f t="shared" si="14"/>
        <v>208</v>
      </c>
      <c r="AL76" s="15">
        <f t="shared" si="15"/>
        <v>208</v>
      </c>
      <c r="AM76" s="15">
        <f t="shared" si="16"/>
        <v>205</v>
      </c>
      <c r="AN76" s="15">
        <f t="shared" si="17"/>
        <v>212</v>
      </c>
      <c r="AO76" s="15">
        <f t="shared" si="18"/>
        <v>232</v>
      </c>
    </row>
    <row r="77" spans="1:41" ht="18" x14ac:dyDescent="0.25">
      <c r="A77" s="5">
        <f t="shared" si="12"/>
        <v>240267</v>
      </c>
      <c r="B77" s="13" t="s">
        <v>11421</v>
      </c>
      <c r="C77" s="13" t="s">
        <v>11422</v>
      </c>
      <c r="D77" s="13" t="s">
        <v>28</v>
      </c>
      <c r="E77" s="13" t="s">
        <v>28</v>
      </c>
      <c r="F77" s="13" t="s">
        <v>28</v>
      </c>
      <c r="G77" s="13" t="s">
        <v>28</v>
      </c>
      <c r="H77" s="13" t="s">
        <v>3617</v>
      </c>
      <c r="I77" s="13" t="s">
        <v>56</v>
      </c>
      <c r="J77" s="14" t="s">
        <v>11556</v>
      </c>
      <c r="K77" s="15" t="s">
        <v>11633</v>
      </c>
      <c r="L77" s="13" t="s">
        <v>11424</v>
      </c>
      <c r="M77" s="13" t="s">
        <v>11425</v>
      </c>
      <c r="N77" s="202">
        <v>1060</v>
      </c>
      <c r="O77" s="198"/>
      <c r="P77" s="202">
        <v>1053</v>
      </c>
      <c r="Q77" s="198"/>
      <c r="R77" s="202">
        <v>7</v>
      </c>
      <c r="S77" s="203"/>
      <c r="T77" s="198"/>
      <c r="U77" s="13">
        <v>5</v>
      </c>
      <c r="V77" s="13">
        <v>36</v>
      </c>
      <c r="W77" s="13">
        <v>0</v>
      </c>
      <c r="X77" s="13">
        <v>36</v>
      </c>
      <c r="Y77" s="13">
        <v>0</v>
      </c>
      <c r="Z77" s="13">
        <v>68</v>
      </c>
      <c r="AA77" s="13">
        <v>142</v>
      </c>
      <c r="AB77" s="13">
        <v>80</v>
      </c>
      <c r="AC77" s="13">
        <v>146</v>
      </c>
      <c r="AD77" s="13">
        <v>54</v>
      </c>
      <c r="AE77" s="13">
        <v>159</v>
      </c>
      <c r="AF77" s="13">
        <v>61</v>
      </c>
      <c r="AG77" s="13">
        <v>136</v>
      </c>
      <c r="AH77" s="13">
        <v>39</v>
      </c>
      <c r="AI77" s="13">
        <v>175</v>
      </c>
      <c r="AJ77" s="15" t="str">
        <f t="shared" si="13"/>
        <v>210, 226, 213, 197, 214</v>
      </c>
      <c r="AK77" s="15">
        <f t="shared" si="14"/>
        <v>210</v>
      </c>
      <c r="AL77" s="15">
        <f t="shared" si="15"/>
        <v>226</v>
      </c>
      <c r="AM77" s="15">
        <f t="shared" si="16"/>
        <v>213</v>
      </c>
      <c r="AN77" s="15">
        <f t="shared" si="17"/>
        <v>197</v>
      </c>
      <c r="AO77" s="15">
        <f t="shared" si="18"/>
        <v>214</v>
      </c>
    </row>
    <row r="78" spans="1:41" ht="18" x14ac:dyDescent="0.25">
      <c r="A78" s="5">
        <f t="shared" si="12"/>
        <v>1571157</v>
      </c>
      <c r="B78" s="13" t="s">
        <v>11421</v>
      </c>
      <c r="C78" s="13" t="s">
        <v>11422</v>
      </c>
      <c r="D78" s="13" t="s">
        <v>28</v>
      </c>
      <c r="E78" s="13" t="s">
        <v>28</v>
      </c>
      <c r="F78" s="13" t="s">
        <v>28</v>
      </c>
      <c r="G78" s="13" t="s">
        <v>28</v>
      </c>
      <c r="H78" s="13" t="s">
        <v>11557</v>
      </c>
      <c r="I78" s="13" t="s">
        <v>56</v>
      </c>
      <c r="J78" s="14" t="s">
        <v>11474</v>
      </c>
      <c r="K78" s="15" t="s">
        <v>11633</v>
      </c>
      <c r="L78" s="13" t="s">
        <v>11424</v>
      </c>
      <c r="M78" s="13" t="s">
        <v>11441</v>
      </c>
      <c r="N78" s="202">
        <v>457</v>
      </c>
      <c r="O78" s="198"/>
      <c r="P78" s="202">
        <v>448</v>
      </c>
      <c r="Q78" s="198"/>
      <c r="R78" s="202">
        <v>9</v>
      </c>
      <c r="S78" s="203"/>
      <c r="T78" s="198"/>
      <c r="U78" s="13">
        <v>5</v>
      </c>
      <c r="V78" s="13">
        <v>14</v>
      </c>
      <c r="W78" s="13">
        <v>0</v>
      </c>
      <c r="X78" s="13">
        <v>14</v>
      </c>
      <c r="Y78" s="13">
        <v>0</v>
      </c>
      <c r="Z78" s="13">
        <v>50</v>
      </c>
      <c r="AA78" s="13">
        <v>35</v>
      </c>
      <c r="AB78" s="13">
        <v>64</v>
      </c>
      <c r="AC78" s="13">
        <v>39</v>
      </c>
      <c r="AD78" s="13">
        <v>29</v>
      </c>
      <c r="AE78" s="13">
        <v>38</v>
      </c>
      <c r="AF78" s="13">
        <v>53</v>
      </c>
      <c r="AG78" s="13">
        <v>45</v>
      </c>
      <c r="AH78" s="13">
        <v>46</v>
      </c>
      <c r="AI78" s="13">
        <v>58</v>
      </c>
      <c r="AJ78" s="15" t="str">
        <f t="shared" si="13"/>
        <v>85, 103, 67, 98, 104</v>
      </c>
      <c r="AK78" s="15">
        <f t="shared" si="14"/>
        <v>85</v>
      </c>
      <c r="AL78" s="15">
        <f t="shared" si="15"/>
        <v>103</v>
      </c>
      <c r="AM78" s="15">
        <f t="shared" si="16"/>
        <v>67</v>
      </c>
      <c r="AN78" s="15">
        <f t="shared" si="17"/>
        <v>98</v>
      </c>
      <c r="AO78" s="15">
        <f t="shared" si="18"/>
        <v>104</v>
      </c>
    </row>
    <row r="79" spans="1:41" ht="18" x14ac:dyDescent="0.25">
      <c r="A79" s="5">
        <f t="shared" si="12"/>
        <v>1569201</v>
      </c>
      <c r="B79" s="13" t="s">
        <v>11421</v>
      </c>
      <c r="C79" s="13" t="s">
        <v>11422</v>
      </c>
      <c r="D79" s="13" t="s">
        <v>28</v>
      </c>
      <c r="E79" s="13" t="s">
        <v>28</v>
      </c>
      <c r="F79" s="13" t="s">
        <v>28</v>
      </c>
      <c r="G79" s="13" t="s">
        <v>615</v>
      </c>
      <c r="H79" s="13" t="s">
        <v>11558</v>
      </c>
      <c r="I79" s="13" t="s">
        <v>56</v>
      </c>
      <c r="J79" s="14" t="s">
        <v>11473</v>
      </c>
      <c r="K79" s="15" t="s">
        <v>11633</v>
      </c>
      <c r="L79" s="13" t="s">
        <v>11424</v>
      </c>
      <c r="M79" s="13" t="s">
        <v>11441</v>
      </c>
      <c r="N79" s="202">
        <v>93</v>
      </c>
      <c r="O79" s="198"/>
      <c r="P79" s="202">
        <v>70</v>
      </c>
      <c r="Q79" s="198"/>
      <c r="R79" s="202">
        <v>23</v>
      </c>
      <c r="S79" s="203"/>
      <c r="T79" s="198"/>
      <c r="U79" s="13">
        <v>5</v>
      </c>
      <c r="V79" s="13">
        <v>5</v>
      </c>
      <c r="W79" s="13">
        <v>0</v>
      </c>
      <c r="X79" s="13">
        <v>5</v>
      </c>
      <c r="Y79" s="13">
        <v>0</v>
      </c>
      <c r="Z79" s="13">
        <v>7</v>
      </c>
      <c r="AA79" s="13">
        <v>5</v>
      </c>
      <c r="AB79" s="13">
        <v>10</v>
      </c>
      <c r="AC79" s="13">
        <v>7</v>
      </c>
      <c r="AD79" s="13">
        <v>8</v>
      </c>
      <c r="AE79" s="13">
        <v>13</v>
      </c>
      <c r="AF79" s="13">
        <v>12</v>
      </c>
      <c r="AG79" s="13">
        <v>5</v>
      </c>
      <c r="AH79" s="13">
        <v>16</v>
      </c>
      <c r="AI79" s="13">
        <v>10</v>
      </c>
      <c r="AJ79" s="15" t="str">
        <f t="shared" si="13"/>
        <v>12, 17, 21, 17, 26</v>
      </c>
      <c r="AK79" s="15">
        <f t="shared" si="14"/>
        <v>12</v>
      </c>
      <c r="AL79" s="15">
        <f t="shared" si="15"/>
        <v>17</v>
      </c>
      <c r="AM79" s="15">
        <f t="shared" si="16"/>
        <v>21</v>
      </c>
      <c r="AN79" s="15">
        <f t="shared" si="17"/>
        <v>17</v>
      </c>
      <c r="AO79" s="15">
        <f t="shared" si="18"/>
        <v>26</v>
      </c>
    </row>
    <row r="80" spans="1:41" ht="18" x14ac:dyDescent="0.25">
      <c r="A80" s="5">
        <f t="shared" si="12"/>
        <v>1571249</v>
      </c>
      <c r="B80" s="13" t="s">
        <v>11421</v>
      </c>
      <c r="C80" s="13" t="s">
        <v>11422</v>
      </c>
      <c r="D80" s="13" t="s">
        <v>28</v>
      </c>
      <c r="E80" s="13" t="s">
        <v>28</v>
      </c>
      <c r="F80" s="13" t="s">
        <v>28</v>
      </c>
      <c r="G80" s="13" t="s">
        <v>528</v>
      </c>
      <c r="H80" s="13" t="s">
        <v>11559</v>
      </c>
      <c r="I80" s="13" t="s">
        <v>56</v>
      </c>
      <c r="J80" s="14" t="s">
        <v>11464</v>
      </c>
      <c r="K80" s="15" t="s">
        <v>11633</v>
      </c>
      <c r="L80" s="13" t="s">
        <v>11424</v>
      </c>
      <c r="M80" s="13" t="s">
        <v>11441</v>
      </c>
      <c r="N80" s="202">
        <v>84</v>
      </c>
      <c r="O80" s="198"/>
      <c r="P80" s="202">
        <v>75</v>
      </c>
      <c r="Q80" s="198"/>
      <c r="R80" s="202">
        <v>9</v>
      </c>
      <c r="S80" s="203"/>
      <c r="T80" s="198"/>
      <c r="U80" s="13">
        <v>5</v>
      </c>
      <c r="V80" s="13">
        <v>5</v>
      </c>
      <c r="W80" s="13">
        <v>0</v>
      </c>
      <c r="X80" s="13">
        <v>5</v>
      </c>
      <c r="Y80" s="13">
        <v>0</v>
      </c>
      <c r="Z80" s="13">
        <v>8</v>
      </c>
      <c r="AA80" s="13">
        <v>4</v>
      </c>
      <c r="AB80" s="13">
        <v>7</v>
      </c>
      <c r="AC80" s="13">
        <v>7</v>
      </c>
      <c r="AD80" s="13">
        <v>10</v>
      </c>
      <c r="AE80" s="13">
        <v>6</v>
      </c>
      <c r="AF80" s="13">
        <v>13</v>
      </c>
      <c r="AG80" s="13">
        <v>5</v>
      </c>
      <c r="AH80" s="13">
        <v>12</v>
      </c>
      <c r="AI80" s="13">
        <v>12</v>
      </c>
      <c r="AJ80" s="15" t="str">
        <f t="shared" si="13"/>
        <v>12, 14, 16, 18, 24</v>
      </c>
      <c r="AK80" s="15">
        <f t="shared" si="14"/>
        <v>12</v>
      </c>
      <c r="AL80" s="15">
        <f t="shared" si="15"/>
        <v>14</v>
      </c>
      <c r="AM80" s="15">
        <f t="shared" si="16"/>
        <v>16</v>
      </c>
      <c r="AN80" s="15">
        <f t="shared" si="17"/>
        <v>18</v>
      </c>
      <c r="AO80" s="15">
        <f t="shared" si="18"/>
        <v>24</v>
      </c>
    </row>
    <row r="81" spans="1:41" ht="18" x14ac:dyDescent="0.25">
      <c r="A81" s="5">
        <f t="shared" si="12"/>
        <v>1306950</v>
      </c>
      <c r="B81" s="13" t="s">
        <v>11421</v>
      </c>
      <c r="C81" s="13" t="s">
        <v>11422</v>
      </c>
      <c r="D81" s="13" t="s">
        <v>28</v>
      </c>
      <c r="E81" s="13" t="s">
        <v>28</v>
      </c>
      <c r="F81" s="13" t="s">
        <v>28</v>
      </c>
      <c r="G81" s="13" t="s">
        <v>611</v>
      </c>
      <c r="H81" s="13" t="s">
        <v>11560</v>
      </c>
      <c r="I81" s="13" t="s">
        <v>56</v>
      </c>
      <c r="J81" s="14" t="s">
        <v>11459</v>
      </c>
      <c r="K81" s="15" t="s">
        <v>11633</v>
      </c>
      <c r="L81" s="13" t="s">
        <v>11424</v>
      </c>
      <c r="M81" s="13" t="s">
        <v>11441</v>
      </c>
      <c r="N81" s="202">
        <v>45</v>
      </c>
      <c r="O81" s="198"/>
      <c r="P81" s="202">
        <v>38</v>
      </c>
      <c r="Q81" s="198"/>
      <c r="R81" s="202">
        <v>7</v>
      </c>
      <c r="S81" s="203"/>
      <c r="T81" s="198"/>
      <c r="U81" s="13">
        <v>5</v>
      </c>
      <c r="V81" s="13">
        <v>5</v>
      </c>
      <c r="W81" s="13">
        <v>0</v>
      </c>
      <c r="X81" s="13">
        <v>5</v>
      </c>
      <c r="Y81" s="13">
        <v>0</v>
      </c>
      <c r="Z81" s="13">
        <v>5</v>
      </c>
      <c r="AA81" s="13">
        <v>2</v>
      </c>
      <c r="AB81" s="13">
        <v>2</v>
      </c>
      <c r="AC81" s="13">
        <v>2</v>
      </c>
      <c r="AD81" s="13">
        <v>6</v>
      </c>
      <c r="AE81" s="13">
        <v>2</v>
      </c>
      <c r="AF81" s="13">
        <v>13</v>
      </c>
      <c r="AG81" s="13">
        <v>5</v>
      </c>
      <c r="AH81" s="13">
        <v>4</v>
      </c>
      <c r="AI81" s="13">
        <v>4</v>
      </c>
      <c r="AJ81" s="15" t="str">
        <f t="shared" si="13"/>
        <v>7, 4, 8, 18, 8</v>
      </c>
      <c r="AK81" s="15">
        <f t="shared" si="14"/>
        <v>7</v>
      </c>
      <c r="AL81" s="15">
        <f t="shared" si="15"/>
        <v>4</v>
      </c>
      <c r="AM81" s="15">
        <f t="shared" si="16"/>
        <v>8</v>
      </c>
      <c r="AN81" s="15">
        <f t="shared" si="17"/>
        <v>18</v>
      </c>
      <c r="AO81" s="15">
        <f t="shared" si="18"/>
        <v>8</v>
      </c>
    </row>
    <row r="82" spans="1:41" ht="18" x14ac:dyDescent="0.25">
      <c r="A82" s="5">
        <f t="shared" si="12"/>
        <v>1438753</v>
      </c>
      <c r="B82" s="13" t="s">
        <v>11421</v>
      </c>
      <c r="C82" s="13" t="s">
        <v>11422</v>
      </c>
      <c r="D82" s="13" t="s">
        <v>28</v>
      </c>
      <c r="E82" s="13" t="s">
        <v>28</v>
      </c>
      <c r="F82" s="13" t="s">
        <v>28</v>
      </c>
      <c r="G82" s="13" t="s">
        <v>621</v>
      </c>
      <c r="H82" s="13" t="s">
        <v>11561</v>
      </c>
      <c r="I82" s="13" t="s">
        <v>56</v>
      </c>
      <c r="J82" s="14" t="s">
        <v>11471</v>
      </c>
      <c r="K82" s="15" t="s">
        <v>11633</v>
      </c>
      <c r="L82" s="13" t="s">
        <v>11424</v>
      </c>
      <c r="M82" s="13" t="s">
        <v>11441</v>
      </c>
      <c r="N82" s="202">
        <v>34</v>
      </c>
      <c r="O82" s="198"/>
      <c r="P82" s="202">
        <v>27</v>
      </c>
      <c r="Q82" s="198"/>
      <c r="R82" s="202">
        <v>7</v>
      </c>
      <c r="S82" s="203"/>
      <c r="T82" s="198"/>
      <c r="U82" s="13">
        <v>5</v>
      </c>
      <c r="V82" s="13">
        <v>5</v>
      </c>
      <c r="W82" s="13">
        <v>0</v>
      </c>
      <c r="X82" s="13">
        <v>5</v>
      </c>
      <c r="Y82" s="13">
        <v>0</v>
      </c>
      <c r="Z82" s="13">
        <v>2</v>
      </c>
      <c r="AA82" s="13">
        <v>5</v>
      </c>
      <c r="AB82" s="13">
        <v>6</v>
      </c>
      <c r="AC82" s="13">
        <v>2</v>
      </c>
      <c r="AD82" s="13">
        <v>7</v>
      </c>
      <c r="AE82" s="13">
        <v>1</v>
      </c>
      <c r="AF82" s="13">
        <v>4</v>
      </c>
      <c r="AG82" s="13">
        <v>1</v>
      </c>
      <c r="AH82" s="13">
        <v>1</v>
      </c>
      <c r="AI82" s="13">
        <v>5</v>
      </c>
      <c r="AJ82" s="15" t="str">
        <f t="shared" si="13"/>
        <v>7, 8, 8, 5, 6</v>
      </c>
      <c r="AK82" s="15">
        <f t="shared" si="14"/>
        <v>7</v>
      </c>
      <c r="AL82" s="15">
        <f t="shared" si="15"/>
        <v>8</v>
      </c>
      <c r="AM82" s="15">
        <f t="shared" si="16"/>
        <v>8</v>
      </c>
      <c r="AN82" s="15">
        <f t="shared" si="17"/>
        <v>5</v>
      </c>
      <c r="AO82" s="15">
        <f t="shared" si="18"/>
        <v>6</v>
      </c>
    </row>
    <row r="83" spans="1:41" ht="18" x14ac:dyDescent="0.25">
      <c r="A83" s="5">
        <f t="shared" si="12"/>
        <v>1029644</v>
      </c>
      <c r="B83" s="13" t="s">
        <v>11421</v>
      </c>
      <c r="C83" s="13" t="s">
        <v>11422</v>
      </c>
      <c r="D83" s="13" t="s">
        <v>28</v>
      </c>
      <c r="E83" s="13" t="s">
        <v>28</v>
      </c>
      <c r="F83" s="13" t="s">
        <v>28</v>
      </c>
      <c r="G83" s="13" t="s">
        <v>11451</v>
      </c>
      <c r="H83" s="13" t="s">
        <v>4652</v>
      </c>
      <c r="I83" s="13" t="s">
        <v>56</v>
      </c>
      <c r="J83" s="14" t="s">
        <v>11451</v>
      </c>
      <c r="K83" s="15" t="s">
        <v>11633</v>
      </c>
      <c r="L83" s="13" t="s">
        <v>11424</v>
      </c>
      <c r="M83" s="13" t="s">
        <v>11425</v>
      </c>
      <c r="N83" s="202">
        <v>172</v>
      </c>
      <c r="O83" s="198"/>
      <c r="P83" s="202">
        <v>158</v>
      </c>
      <c r="Q83" s="198"/>
      <c r="R83" s="202">
        <v>14</v>
      </c>
      <c r="S83" s="203"/>
      <c r="T83" s="198"/>
      <c r="U83" s="13">
        <v>5</v>
      </c>
      <c r="V83" s="13">
        <v>11</v>
      </c>
      <c r="W83" s="13">
        <v>0</v>
      </c>
      <c r="X83" s="13">
        <v>11</v>
      </c>
      <c r="Y83" s="13">
        <v>0</v>
      </c>
      <c r="Z83" s="13">
        <v>15</v>
      </c>
      <c r="AA83" s="13">
        <v>14</v>
      </c>
      <c r="AB83" s="13">
        <v>23</v>
      </c>
      <c r="AC83" s="13">
        <v>24</v>
      </c>
      <c r="AD83" s="13">
        <v>12</v>
      </c>
      <c r="AE83" s="13">
        <v>19</v>
      </c>
      <c r="AF83" s="13">
        <v>14</v>
      </c>
      <c r="AG83" s="13">
        <v>10</v>
      </c>
      <c r="AH83" s="13">
        <v>21</v>
      </c>
      <c r="AI83" s="13">
        <v>20</v>
      </c>
      <c r="AJ83" s="15" t="str">
        <f t="shared" si="13"/>
        <v>29, 47, 31, 24, 41</v>
      </c>
      <c r="AK83" s="15">
        <f t="shared" si="14"/>
        <v>29</v>
      </c>
      <c r="AL83" s="15">
        <f t="shared" si="15"/>
        <v>47</v>
      </c>
      <c r="AM83" s="15">
        <f t="shared" si="16"/>
        <v>31</v>
      </c>
      <c r="AN83" s="15">
        <f t="shared" si="17"/>
        <v>24</v>
      </c>
      <c r="AO83" s="15">
        <f t="shared" si="18"/>
        <v>41</v>
      </c>
    </row>
    <row r="84" spans="1:41" ht="18" x14ac:dyDescent="0.25">
      <c r="A84" s="5">
        <f t="shared" si="12"/>
        <v>1025774</v>
      </c>
      <c r="B84" s="13" t="s">
        <v>11421</v>
      </c>
      <c r="C84" s="13" t="s">
        <v>11422</v>
      </c>
      <c r="D84" s="13" t="s">
        <v>28</v>
      </c>
      <c r="E84" s="13" t="s">
        <v>28</v>
      </c>
      <c r="F84" s="13" t="s">
        <v>28</v>
      </c>
      <c r="G84" s="13" t="s">
        <v>11494</v>
      </c>
      <c r="H84" s="13" t="s">
        <v>5536</v>
      </c>
      <c r="I84" s="13" t="s">
        <v>56</v>
      </c>
      <c r="J84" s="14" t="s">
        <v>11494</v>
      </c>
      <c r="K84" s="15" t="s">
        <v>11633</v>
      </c>
      <c r="L84" s="13" t="s">
        <v>11424</v>
      </c>
      <c r="M84" s="13" t="s">
        <v>11425</v>
      </c>
      <c r="N84" s="202">
        <v>37</v>
      </c>
      <c r="O84" s="198"/>
      <c r="P84" s="202">
        <v>37</v>
      </c>
      <c r="Q84" s="198"/>
      <c r="R84" s="202">
        <v>0</v>
      </c>
      <c r="S84" s="203"/>
      <c r="T84" s="198"/>
      <c r="U84" s="13">
        <v>5</v>
      </c>
      <c r="V84" s="13">
        <v>5</v>
      </c>
      <c r="W84" s="13">
        <v>0</v>
      </c>
      <c r="X84" s="13">
        <v>5</v>
      </c>
      <c r="Y84" s="13">
        <v>0</v>
      </c>
      <c r="Z84" s="13">
        <v>5</v>
      </c>
      <c r="AA84" s="13">
        <v>0</v>
      </c>
      <c r="AB84" s="13">
        <v>10</v>
      </c>
      <c r="AC84" s="13">
        <v>2</v>
      </c>
      <c r="AD84" s="13">
        <v>1</v>
      </c>
      <c r="AE84" s="13">
        <v>3</v>
      </c>
      <c r="AF84" s="13">
        <v>2</v>
      </c>
      <c r="AG84" s="13">
        <v>9</v>
      </c>
      <c r="AH84" s="13">
        <v>2</v>
      </c>
      <c r="AI84" s="13">
        <v>3</v>
      </c>
      <c r="AJ84" s="15" t="str">
        <f t="shared" si="13"/>
        <v>5, 12, 4, 11, 5</v>
      </c>
      <c r="AK84" s="15">
        <f t="shared" si="14"/>
        <v>5</v>
      </c>
      <c r="AL84" s="15">
        <f t="shared" si="15"/>
        <v>12</v>
      </c>
      <c r="AM84" s="15">
        <f t="shared" si="16"/>
        <v>4</v>
      </c>
      <c r="AN84" s="15">
        <f t="shared" si="17"/>
        <v>11</v>
      </c>
      <c r="AO84" s="15">
        <f t="shared" si="18"/>
        <v>5</v>
      </c>
    </row>
    <row r="85" spans="1:41" ht="18" x14ac:dyDescent="0.25">
      <c r="A85" s="5">
        <f t="shared" si="12"/>
        <v>1029974</v>
      </c>
      <c r="B85" s="13" t="s">
        <v>11421</v>
      </c>
      <c r="C85" s="13" t="s">
        <v>11422</v>
      </c>
      <c r="D85" s="13" t="s">
        <v>28</v>
      </c>
      <c r="E85" s="13" t="s">
        <v>28</v>
      </c>
      <c r="F85" s="13" t="s">
        <v>28</v>
      </c>
      <c r="G85" s="13" t="s">
        <v>486</v>
      </c>
      <c r="H85" s="13" t="s">
        <v>5445</v>
      </c>
      <c r="I85" s="13" t="s">
        <v>56</v>
      </c>
      <c r="J85" s="14" t="s">
        <v>11562</v>
      </c>
      <c r="K85" s="15" t="s">
        <v>11633</v>
      </c>
      <c r="L85" s="13" t="s">
        <v>11424</v>
      </c>
      <c r="M85" s="13" t="s">
        <v>11425</v>
      </c>
      <c r="N85" s="202">
        <v>108</v>
      </c>
      <c r="O85" s="198"/>
      <c r="P85" s="202">
        <v>102</v>
      </c>
      <c r="Q85" s="198"/>
      <c r="R85" s="202">
        <v>6</v>
      </c>
      <c r="S85" s="203"/>
      <c r="T85" s="198"/>
      <c r="U85" s="13">
        <v>5</v>
      </c>
      <c r="V85" s="13">
        <v>5</v>
      </c>
      <c r="W85" s="13">
        <v>0</v>
      </c>
      <c r="X85" s="13">
        <v>5</v>
      </c>
      <c r="Y85" s="13">
        <v>0</v>
      </c>
      <c r="Z85" s="13">
        <v>11</v>
      </c>
      <c r="AA85" s="13">
        <v>9</v>
      </c>
      <c r="AB85" s="13">
        <v>13</v>
      </c>
      <c r="AC85" s="13">
        <v>13</v>
      </c>
      <c r="AD85" s="13">
        <v>10</v>
      </c>
      <c r="AE85" s="13">
        <v>11</v>
      </c>
      <c r="AF85" s="13">
        <v>8</v>
      </c>
      <c r="AG85" s="13">
        <v>9</v>
      </c>
      <c r="AH85" s="13">
        <v>11</v>
      </c>
      <c r="AI85" s="13">
        <v>13</v>
      </c>
      <c r="AJ85" s="15" t="str">
        <f t="shared" si="13"/>
        <v>20, 26, 21, 17, 24</v>
      </c>
      <c r="AK85" s="15">
        <f t="shared" si="14"/>
        <v>20</v>
      </c>
      <c r="AL85" s="15">
        <f t="shared" si="15"/>
        <v>26</v>
      </c>
      <c r="AM85" s="15">
        <f t="shared" si="16"/>
        <v>21</v>
      </c>
      <c r="AN85" s="15">
        <f t="shared" si="17"/>
        <v>17</v>
      </c>
      <c r="AO85" s="15">
        <f t="shared" si="18"/>
        <v>24</v>
      </c>
    </row>
    <row r="86" spans="1:41" ht="18" x14ac:dyDescent="0.25">
      <c r="A86" s="5">
        <f t="shared" si="12"/>
        <v>1571512</v>
      </c>
      <c r="B86" s="13" t="s">
        <v>11421</v>
      </c>
      <c r="C86" s="13" t="s">
        <v>11422</v>
      </c>
      <c r="D86" s="13" t="s">
        <v>28</v>
      </c>
      <c r="E86" s="13" t="s">
        <v>28</v>
      </c>
      <c r="F86" s="13" t="s">
        <v>28</v>
      </c>
      <c r="G86" s="13" t="s">
        <v>528</v>
      </c>
      <c r="H86" s="13" t="s">
        <v>11563</v>
      </c>
      <c r="I86" s="13" t="s">
        <v>56</v>
      </c>
      <c r="J86" s="14" t="s">
        <v>11564</v>
      </c>
      <c r="K86" s="15" t="s">
        <v>11633</v>
      </c>
      <c r="L86" s="13" t="s">
        <v>11424</v>
      </c>
      <c r="M86" s="13" t="s">
        <v>11441</v>
      </c>
      <c r="N86" s="202">
        <v>38</v>
      </c>
      <c r="O86" s="198"/>
      <c r="P86" s="202">
        <v>28</v>
      </c>
      <c r="Q86" s="198"/>
      <c r="R86" s="202">
        <v>10</v>
      </c>
      <c r="S86" s="203"/>
      <c r="T86" s="198"/>
      <c r="U86" s="13">
        <v>5</v>
      </c>
      <c r="V86" s="13">
        <v>5</v>
      </c>
      <c r="W86" s="13">
        <v>0</v>
      </c>
      <c r="X86" s="13">
        <v>5</v>
      </c>
      <c r="Y86" s="13">
        <v>0</v>
      </c>
      <c r="Z86" s="13">
        <v>2</v>
      </c>
      <c r="AA86" s="13">
        <v>3</v>
      </c>
      <c r="AB86" s="13">
        <v>3</v>
      </c>
      <c r="AC86" s="13">
        <v>3</v>
      </c>
      <c r="AD86" s="13">
        <v>11</v>
      </c>
      <c r="AE86" s="13">
        <v>2</v>
      </c>
      <c r="AF86" s="13">
        <v>4</v>
      </c>
      <c r="AG86" s="13">
        <v>0</v>
      </c>
      <c r="AH86" s="13">
        <v>9</v>
      </c>
      <c r="AI86" s="13">
        <v>1</v>
      </c>
      <c r="AJ86" s="15" t="str">
        <f t="shared" si="13"/>
        <v>5, 6, 13, 4, 10</v>
      </c>
      <c r="AK86" s="15">
        <f t="shared" si="14"/>
        <v>5</v>
      </c>
      <c r="AL86" s="15">
        <f t="shared" si="15"/>
        <v>6</v>
      </c>
      <c r="AM86" s="15">
        <f t="shared" si="16"/>
        <v>13</v>
      </c>
      <c r="AN86" s="15">
        <f t="shared" si="17"/>
        <v>4</v>
      </c>
      <c r="AO86" s="15">
        <f t="shared" si="18"/>
        <v>10</v>
      </c>
    </row>
    <row r="87" spans="1:41" ht="18" x14ac:dyDescent="0.25">
      <c r="A87" s="5">
        <f t="shared" si="12"/>
        <v>1561398</v>
      </c>
      <c r="B87" s="13" t="s">
        <v>11421</v>
      </c>
      <c r="C87" s="13" t="s">
        <v>11422</v>
      </c>
      <c r="D87" s="13" t="s">
        <v>28</v>
      </c>
      <c r="E87" s="13" t="s">
        <v>28</v>
      </c>
      <c r="F87" s="13" t="s">
        <v>28</v>
      </c>
      <c r="G87" s="13" t="s">
        <v>28</v>
      </c>
      <c r="H87" s="13" t="s">
        <v>11565</v>
      </c>
      <c r="I87" s="13" t="s">
        <v>56</v>
      </c>
      <c r="J87" s="14" t="s">
        <v>11566</v>
      </c>
      <c r="K87" s="15" t="s">
        <v>11633</v>
      </c>
      <c r="L87" s="13" t="s">
        <v>11424</v>
      </c>
      <c r="M87" s="13" t="s">
        <v>11441</v>
      </c>
      <c r="N87" s="202">
        <v>111</v>
      </c>
      <c r="O87" s="198"/>
      <c r="P87" s="202">
        <v>95</v>
      </c>
      <c r="Q87" s="198"/>
      <c r="R87" s="202">
        <v>16</v>
      </c>
      <c r="S87" s="203"/>
      <c r="T87" s="198"/>
      <c r="U87" s="13">
        <v>5</v>
      </c>
      <c r="V87" s="13">
        <v>5</v>
      </c>
      <c r="W87" s="13">
        <v>0</v>
      </c>
      <c r="X87" s="13">
        <v>5</v>
      </c>
      <c r="Y87" s="13">
        <v>0</v>
      </c>
      <c r="Z87" s="13">
        <v>13</v>
      </c>
      <c r="AA87" s="13">
        <v>4</v>
      </c>
      <c r="AB87" s="13">
        <v>15</v>
      </c>
      <c r="AC87" s="13">
        <v>6</v>
      </c>
      <c r="AD87" s="13">
        <v>16</v>
      </c>
      <c r="AE87" s="13">
        <v>6</v>
      </c>
      <c r="AF87" s="13">
        <v>17</v>
      </c>
      <c r="AG87" s="13">
        <v>9</v>
      </c>
      <c r="AH87" s="13">
        <v>19</v>
      </c>
      <c r="AI87" s="13">
        <v>6</v>
      </c>
      <c r="AJ87" s="15" t="str">
        <f t="shared" si="13"/>
        <v>17, 21, 22, 26, 25</v>
      </c>
      <c r="AK87" s="15">
        <f t="shared" si="14"/>
        <v>17</v>
      </c>
      <c r="AL87" s="15">
        <f t="shared" si="15"/>
        <v>21</v>
      </c>
      <c r="AM87" s="15">
        <f t="shared" si="16"/>
        <v>22</v>
      </c>
      <c r="AN87" s="15">
        <f t="shared" si="17"/>
        <v>26</v>
      </c>
      <c r="AO87" s="15">
        <f t="shared" si="18"/>
        <v>25</v>
      </c>
    </row>
    <row r="88" spans="1:41" ht="18" x14ac:dyDescent="0.25">
      <c r="A88" s="5">
        <f t="shared" si="12"/>
        <v>1438779</v>
      </c>
      <c r="B88" s="13" t="s">
        <v>11421</v>
      </c>
      <c r="C88" s="13" t="s">
        <v>11422</v>
      </c>
      <c r="D88" s="13" t="s">
        <v>28</v>
      </c>
      <c r="E88" s="13" t="s">
        <v>28</v>
      </c>
      <c r="F88" s="13" t="s">
        <v>28</v>
      </c>
      <c r="G88" s="13" t="s">
        <v>486</v>
      </c>
      <c r="H88" s="13" t="s">
        <v>11567</v>
      </c>
      <c r="I88" s="13" t="s">
        <v>56</v>
      </c>
      <c r="J88" s="14" t="s">
        <v>11472</v>
      </c>
      <c r="K88" s="15" t="s">
        <v>11633</v>
      </c>
      <c r="L88" s="13" t="s">
        <v>11424</v>
      </c>
      <c r="M88" s="13" t="s">
        <v>11441</v>
      </c>
      <c r="N88" s="202">
        <v>200</v>
      </c>
      <c r="O88" s="198"/>
      <c r="P88" s="202">
        <v>200</v>
      </c>
      <c r="Q88" s="198"/>
      <c r="R88" s="202">
        <v>0</v>
      </c>
      <c r="S88" s="203"/>
      <c r="T88" s="198"/>
      <c r="U88" s="13">
        <v>5</v>
      </c>
      <c r="V88" s="13">
        <v>8</v>
      </c>
      <c r="W88" s="13">
        <v>0</v>
      </c>
      <c r="X88" s="13">
        <v>8</v>
      </c>
      <c r="Y88" s="13">
        <v>0</v>
      </c>
      <c r="Z88" s="13">
        <v>15</v>
      </c>
      <c r="AA88" s="13">
        <v>17</v>
      </c>
      <c r="AB88" s="13">
        <v>20</v>
      </c>
      <c r="AC88" s="13">
        <v>16</v>
      </c>
      <c r="AD88" s="13">
        <v>26</v>
      </c>
      <c r="AE88" s="13">
        <v>21</v>
      </c>
      <c r="AF88" s="13">
        <v>24</v>
      </c>
      <c r="AG88" s="13">
        <v>23</v>
      </c>
      <c r="AH88" s="13">
        <v>17</v>
      </c>
      <c r="AI88" s="13">
        <v>21</v>
      </c>
      <c r="AJ88" s="15" t="str">
        <f t="shared" si="13"/>
        <v>32, 36, 47, 47, 38</v>
      </c>
      <c r="AK88" s="15">
        <f t="shared" si="14"/>
        <v>32</v>
      </c>
      <c r="AL88" s="15">
        <f t="shared" si="15"/>
        <v>36</v>
      </c>
      <c r="AM88" s="15">
        <f t="shared" si="16"/>
        <v>47</v>
      </c>
      <c r="AN88" s="15">
        <f t="shared" si="17"/>
        <v>47</v>
      </c>
      <c r="AO88" s="15">
        <f t="shared" si="18"/>
        <v>38</v>
      </c>
    </row>
    <row r="89" spans="1:41" ht="18" x14ac:dyDescent="0.25">
      <c r="A89" s="5">
        <f t="shared" si="12"/>
        <v>1645993</v>
      </c>
      <c r="B89" s="13" t="s">
        <v>11421</v>
      </c>
      <c r="C89" s="13" t="s">
        <v>11422</v>
      </c>
      <c r="D89" s="13" t="s">
        <v>28</v>
      </c>
      <c r="E89" s="13" t="s">
        <v>28</v>
      </c>
      <c r="F89" s="13" t="s">
        <v>28</v>
      </c>
      <c r="G89" s="13" t="s">
        <v>28</v>
      </c>
      <c r="H89" s="13" t="s">
        <v>11568</v>
      </c>
      <c r="I89" s="13" t="s">
        <v>56</v>
      </c>
      <c r="J89" s="14" t="s">
        <v>11469</v>
      </c>
      <c r="K89" s="15" t="s">
        <v>11633</v>
      </c>
      <c r="L89" s="13" t="s">
        <v>11424</v>
      </c>
      <c r="M89" s="13" t="s">
        <v>11441</v>
      </c>
      <c r="N89" s="202">
        <v>94</v>
      </c>
      <c r="O89" s="198"/>
      <c r="P89" s="202">
        <v>86</v>
      </c>
      <c r="Q89" s="198"/>
      <c r="R89" s="202">
        <v>8</v>
      </c>
      <c r="S89" s="203"/>
      <c r="T89" s="198"/>
      <c r="U89" s="13">
        <v>5</v>
      </c>
      <c r="V89" s="13">
        <v>5</v>
      </c>
      <c r="W89" s="13">
        <v>0</v>
      </c>
      <c r="X89" s="13">
        <v>5</v>
      </c>
      <c r="Y89" s="13">
        <v>0</v>
      </c>
      <c r="Z89" s="13">
        <v>5</v>
      </c>
      <c r="AA89" s="13">
        <v>3</v>
      </c>
      <c r="AB89" s="13">
        <v>7</v>
      </c>
      <c r="AC89" s="13">
        <v>7</v>
      </c>
      <c r="AD89" s="13">
        <v>9</v>
      </c>
      <c r="AE89" s="13">
        <v>17</v>
      </c>
      <c r="AF89" s="13">
        <v>11</v>
      </c>
      <c r="AG89" s="13">
        <v>9</v>
      </c>
      <c r="AH89" s="13">
        <v>13</v>
      </c>
      <c r="AI89" s="13">
        <v>13</v>
      </c>
      <c r="AJ89" s="15" t="str">
        <f t="shared" si="13"/>
        <v>8, 14, 26, 20, 26</v>
      </c>
      <c r="AK89" s="15">
        <f t="shared" si="14"/>
        <v>8</v>
      </c>
      <c r="AL89" s="15">
        <f t="shared" si="15"/>
        <v>14</v>
      </c>
      <c r="AM89" s="15">
        <f t="shared" si="16"/>
        <v>26</v>
      </c>
      <c r="AN89" s="15">
        <f t="shared" si="17"/>
        <v>20</v>
      </c>
      <c r="AO89" s="15">
        <f t="shared" si="18"/>
        <v>26</v>
      </c>
    </row>
    <row r="90" spans="1:41" ht="18" x14ac:dyDescent="0.25">
      <c r="A90" s="5">
        <f t="shared" si="12"/>
        <v>1372879</v>
      </c>
      <c r="B90" s="13" t="s">
        <v>11421</v>
      </c>
      <c r="C90" s="13" t="s">
        <v>11422</v>
      </c>
      <c r="D90" s="13" t="s">
        <v>28</v>
      </c>
      <c r="E90" s="13" t="s">
        <v>28</v>
      </c>
      <c r="F90" s="13" t="s">
        <v>28</v>
      </c>
      <c r="G90" s="13" t="s">
        <v>11447</v>
      </c>
      <c r="H90" s="13" t="s">
        <v>10088</v>
      </c>
      <c r="I90" s="13" t="s">
        <v>56</v>
      </c>
      <c r="J90" s="14" t="s">
        <v>11569</v>
      </c>
      <c r="K90" s="15" t="s">
        <v>11633</v>
      </c>
      <c r="L90" s="13" t="s">
        <v>11424</v>
      </c>
      <c r="M90" s="13" t="s">
        <v>11570</v>
      </c>
      <c r="N90" s="202">
        <v>180</v>
      </c>
      <c r="O90" s="198"/>
      <c r="P90" s="202">
        <v>174</v>
      </c>
      <c r="Q90" s="198"/>
      <c r="R90" s="202">
        <v>6</v>
      </c>
      <c r="S90" s="203"/>
      <c r="T90" s="198"/>
      <c r="U90" s="13">
        <v>3</v>
      </c>
      <c r="V90" s="13">
        <v>9</v>
      </c>
      <c r="W90" s="13">
        <v>0</v>
      </c>
      <c r="X90" s="13">
        <v>9</v>
      </c>
      <c r="Y90" s="13">
        <v>0</v>
      </c>
      <c r="Z90" s="13">
        <v>0</v>
      </c>
      <c r="AA90" s="13">
        <v>0</v>
      </c>
      <c r="AB90" s="13">
        <v>0</v>
      </c>
      <c r="AC90" s="13">
        <v>0</v>
      </c>
      <c r="AD90" s="13">
        <v>66</v>
      </c>
      <c r="AE90" s="13">
        <v>0</v>
      </c>
      <c r="AF90" s="13">
        <v>54</v>
      </c>
      <c r="AG90" s="13">
        <v>0</v>
      </c>
      <c r="AH90" s="13">
        <v>60</v>
      </c>
      <c r="AI90" s="13">
        <v>0</v>
      </c>
      <c r="AJ90" s="15" t="str">
        <f t="shared" si="13"/>
        <v>0, 0, 66, 54, 60</v>
      </c>
      <c r="AK90" s="15">
        <f t="shared" si="14"/>
        <v>0</v>
      </c>
      <c r="AL90" s="15">
        <f t="shared" si="15"/>
        <v>0</v>
      </c>
      <c r="AM90" s="15">
        <f t="shared" si="16"/>
        <v>66</v>
      </c>
      <c r="AN90" s="15">
        <f t="shared" si="17"/>
        <v>54</v>
      </c>
      <c r="AO90" s="15">
        <f t="shared" si="18"/>
        <v>60</v>
      </c>
    </row>
    <row r="91" spans="1:41" ht="18" x14ac:dyDescent="0.25">
      <c r="A91" s="5">
        <f t="shared" si="12"/>
        <v>1721471</v>
      </c>
      <c r="B91" s="13" t="s">
        <v>11421</v>
      </c>
      <c r="C91" s="13" t="s">
        <v>11422</v>
      </c>
      <c r="D91" s="13" t="s">
        <v>28</v>
      </c>
      <c r="E91" s="13" t="s">
        <v>28</v>
      </c>
      <c r="F91" s="13" t="s">
        <v>28</v>
      </c>
      <c r="G91" s="13" t="s">
        <v>11498</v>
      </c>
      <c r="H91" s="13" t="s">
        <v>10402</v>
      </c>
      <c r="I91" s="13" t="s">
        <v>56</v>
      </c>
      <c r="J91" s="14" t="s">
        <v>711</v>
      </c>
      <c r="K91" s="15" t="s">
        <v>11633</v>
      </c>
      <c r="L91" s="13" t="s">
        <v>11424</v>
      </c>
      <c r="M91" s="13" t="s">
        <v>11425</v>
      </c>
      <c r="N91" s="202">
        <v>27</v>
      </c>
      <c r="O91" s="198"/>
      <c r="P91" s="202">
        <v>27</v>
      </c>
      <c r="Q91" s="198"/>
      <c r="R91" s="202">
        <v>0</v>
      </c>
      <c r="S91" s="203"/>
      <c r="T91" s="198"/>
      <c r="U91" s="13">
        <v>2</v>
      </c>
      <c r="V91" s="13">
        <v>2</v>
      </c>
      <c r="W91" s="13">
        <v>0</v>
      </c>
      <c r="X91" s="13">
        <v>2</v>
      </c>
      <c r="Y91" s="13">
        <v>0</v>
      </c>
      <c r="Z91" s="13">
        <v>5</v>
      </c>
      <c r="AA91" s="13">
        <v>6</v>
      </c>
      <c r="AB91" s="13">
        <v>12</v>
      </c>
      <c r="AC91" s="13">
        <v>4</v>
      </c>
      <c r="AD91" s="13">
        <v>0</v>
      </c>
      <c r="AE91" s="13">
        <v>0</v>
      </c>
      <c r="AF91" s="13">
        <v>0</v>
      </c>
      <c r="AG91" s="13">
        <v>0</v>
      </c>
      <c r="AH91" s="13">
        <v>0</v>
      </c>
      <c r="AI91" s="13">
        <v>0</v>
      </c>
      <c r="AJ91" s="15" t="str">
        <f t="shared" si="13"/>
        <v>11, 16, 0, 0, 0</v>
      </c>
      <c r="AK91" s="15">
        <f t="shared" si="14"/>
        <v>11</v>
      </c>
      <c r="AL91" s="15">
        <f t="shared" si="15"/>
        <v>16</v>
      </c>
      <c r="AM91" s="15">
        <f t="shared" si="16"/>
        <v>0</v>
      </c>
      <c r="AN91" s="15">
        <f t="shared" si="17"/>
        <v>0</v>
      </c>
      <c r="AO91" s="15">
        <f t="shared" si="18"/>
        <v>0</v>
      </c>
    </row>
    <row r="92" spans="1:41" ht="18" x14ac:dyDescent="0.25">
      <c r="A92" s="5">
        <f t="shared" si="12"/>
        <v>1641562</v>
      </c>
      <c r="B92" s="13" t="s">
        <v>11421</v>
      </c>
      <c r="C92" s="13" t="s">
        <v>11422</v>
      </c>
      <c r="D92" s="13" t="s">
        <v>28</v>
      </c>
      <c r="E92" s="13" t="s">
        <v>28</v>
      </c>
      <c r="F92" s="13" t="s">
        <v>28</v>
      </c>
      <c r="G92" s="13" t="s">
        <v>28</v>
      </c>
      <c r="H92" s="13" t="s">
        <v>11571</v>
      </c>
      <c r="I92" s="13" t="s">
        <v>56</v>
      </c>
      <c r="J92" s="14" t="s">
        <v>11460</v>
      </c>
      <c r="K92" s="15" t="s">
        <v>11633</v>
      </c>
      <c r="L92" s="13" t="s">
        <v>11424</v>
      </c>
      <c r="M92" s="13" t="s">
        <v>11441</v>
      </c>
      <c r="N92" s="202">
        <v>61</v>
      </c>
      <c r="O92" s="198"/>
      <c r="P92" s="202">
        <v>54</v>
      </c>
      <c r="Q92" s="198"/>
      <c r="R92" s="202">
        <v>7</v>
      </c>
      <c r="S92" s="203"/>
      <c r="T92" s="198"/>
      <c r="U92" s="13">
        <v>4</v>
      </c>
      <c r="V92" s="13">
        <v>4</v>
      </c>
      <c r="W92" s="13">
        <v>0</v>
      </c>
      <c r="X92" s="13">
        <v>4</v>
      </c>
      <c r="Y92" s="13">
        <v>0</v>
      </c>
      <c r="Z92" s="13">
        <v>11</v>
      </c>
      <c r="AA92" s="13">
        <v>10</v>
      </c>
      <c r="AB92" s="13">
        <v>8</v>
      </c>
      <c r="AC92" s="13">
        <v>3</v>
      </c>
      <c r="AD92" s="13">
        <v>11</v>
      </c>
      <c r="AE92" s="13">
        <v>11</v>
      </c>
      <c r="AF92" s="13">
        <v>2</v>
      </c>
      <c r="AG92" s="13">
        <v>5</v>
      </c>
      <c r="AH92" s="13">
        <v>0</v>
      </c>
      <c r="AI92" s="13">
        <v>0</v>
      </c>
      <c r="AJ92" s="15" t="str">
        <f t="shared" si="13"/>
        <v>21, 11, 22, 7, 0</v>
      </c>
      <c r="AK92" s="15">
        <f t="shared" si="14"/>
        <v>21</v>
      </c>
      <c r="AL92" s="15">
        <f t="shared" si="15"/>
        <v>11</v>
      </c>
      <c r="AM92" s="15">
        <f t="shared" si="16"/>
        <v>22</v>
      </c>
      <c r="AN92" s="15">
        <f t="shared" si="17"/>
        <v>7</v>
      </c>
      <c r="AO92" s="15">
        <f t="shared" si="18"/>
        <v>0</v>
      </c>
    </row>
    <row r="93" spans="1:41" ht="18" x14ac:dyDescent="0.25">
      <c r="A93" s="5">
        <f t="shared" si="12"/>
        <v>1731322</v>
      </c>
      <c r="B93" s="13" t="s">
        <v>11421</v>
      </c>
      <c r="C93" s="13" t="s">
        <v>11422</v>
      </c>
      <c r="D93" s="13" t="s">
        <v>28</v>
      </c>
      <c r="E93" s="13" t="s">
        <v>28</v>
      </c>
      <c r="F93" s="13" t="s">
        <v>28</v>
      </c>
      <c r="G93" s="13" t="s">
        <v>28</v>
      </c>
      <c r="H93" s="13" t="s">
        <v>11572</v>
      </c>
      <c r="I93" s="13" t="s">
        <v>56</v>
      </c>
      <c r="J93" s="14" t="s">
        <v>11470</v>
      </c>
      <c r="K93" s="15" t="s">
        <v>11633</v>
      </c>
      <c r="L93" s="13" t="s">
        <v>11424</v>
      </c>
      <c r="M93" s="13" t="s">
        <v>11441</v>
      </c>
      <c r="N93" s="202">
        <v>8</v>
      </c>
      <c r="O93" s="198"/>
      <c r="P93" s="202">
        <v>6</v>
      </c>
      <c r="Q93" s="198"/>
      <c r="R93" s="202">
        <v>2</v>
      </c>
      <c r="S93" s="203"/>
      <c r="T93" s="198"/>
      <c r="U93" s="13">
        <v>2</v>
      </c>
      <c r="V93" s="13">
        <v>2</v>
      </c>
      <c r="W93" s="13">
        <v>0</v>
      </c>
      <c r="X93" s="13">
        <v>2</v>
      </c>
      <c r="Y93" s="13">
        <v>0</v>
      </c>
      <c r="Z93" s="13">
        <v>0</v>
      </c>
      <c r="AA93" s="13">
        <v>0</v>
      </c>
      <c r="AB93" s="13">
        <v>4</v>
      </c>
      <c r="AC93" s="13">
        <v>2</v>
      </c>
      <c r="AD93" s="13">
        <v>2</v>
      </c>
      <c r="AE93" s="13">
        <v>0</v>
      </c>
      <c r="AF93" s="13">
        <v>0</v>
      </c>
      <c r="AG93" s="13">
        <v>0</v>
      </c>
      <c r="AH93" s="13">
        <v>0</v>
      </c>
      <c r="AI93" s="13">
        <v>0</v>
      </c>
      <c r="AJ93" s="15" t="str">
        <f t="shared" si="13"/>
        <v>0, 6, 2, 0, 0</v>
      </c>
      <c r="AK93" s="15">
        <f t="shared" si="14"/>
        <v>0</v>
      </c>
      <c r="AL93" s="15">
        <f t="shared" si="15"/>
        <v>6</v>
      </c>
      <c r="AM93" s="15">
        <f t="shared" si="16"/>
        <v>2</v>
      </c>
      <c r="AN93" s="15">
        <f t="shared" si="17"/>
        <v>0</v>
      </c>
      <c r="AO93" s="15">
        <f t="shared" si="18"/>
        <v>0</v>
      </c>
    </row>
    <row r="94" spans="1:41" ht="18" x14ac:dyDescent="0.25">
      <c r="A94" s="5">
        <f t="shared" si="12"/>
        <v>1561380</v>
      </c>
      <c r="B94" s="13" t="s">
        <v>11421</v>
      </c>
      <c r="C94" s="13" t="s">
        <v>11422</v>
      </c>
      <c r="D94" s="13" t="s">
        <v>28</v>
      </c>
      <c r="E94" s="13" t="s">
        <v>28</v>
      </c>
      <c r="F94" s="13" t="s">
        <v>28</v>
      </c>
      <c r="G94" s="13" t="s">
        <v>28</v>
      </c>
      <c r="H94" s="13" t="s">
        <v>11573</v>
      </c>
      <c r="I94" s="13" t="s">
        <v>56</v>
      </c>
      <c r="J94" s="14" t="s">
        <v>11463</v>
      </c>
      <c r="K94" s="15" t="s">
        <v>11633</v>
      </c>
      <c r="L94" s="13" t="s">
        <v>11424</v>
      </c>
      <c r="M94" s="13" t="s">
        <v>11441</v>
      </c>
      <c r="N94" s="202">
        <v>85</v>
      </c>
      <c r="O94" s="198"/>
      <c r="P94" s="202">
        <v>74</v>
      </c>
      <c r="Q94" s="198"/>
      <c r="R94" s="202">
        <v>11</v>
      </c>
      <c r="S94" s="203"/>
      <c r="T94" s="198"/>
      <c r="U94" s="13">
        <v>5</v>
      </c>
      <c r="V94" s="13">
        <v>5</v>
      </c>
      <c r="W94" s="13">
        <v>0</v>
      </c>
      <c r="X94" s="13">
        <v>5</v>
      </c>
      <c r="Y94" s="13">
        <v>0</v>
      </c>
      <c r="Z94" s="13">
        <v>14</v>
      </c>
      <c r="AA94" s="13">
        <v>4</v>
      </c>
      <c r="AB94" s="13">
        <v>9</v>
      </c>
      <c r="AC94" s="13">
        <v>7</v>
      </c>
      <c r="AD94" s="13">
        <v>6</v>
      </c>
      <c r="AE94" s="13">
        <v>6</v>
      </c>
      <c r="AF94" s="13">
        <v>14</v>
      </c>
      <c r="AG94" s="13">
        <v>9</v>
      </c>
      <c r="AH94" s="13">
        <v>9</v>
      </c>
      <c r="AI94" s="13">
        <v>7</v>
      </c>
      <c r="AJ94" s="15" t="str">
        <f t="shared" si="13"/>
        <v>18, 16, 12, 23, 16</v>
      </c>
      <c r="AK94" s="15">
        <f t="shared" si="14"/>
        <v>18</v>
      </c>
      <c r="AL94" s="15">
        <f t="shared" si="15"/>
        <v>16</v>
      </c>
      <c r="AM94" s="15">
        <f t="shared" si="16"/>
        <v>12</v>
      </c>
      <c r="AN94" s="15">
        <f t="shared" si="17"/>
        <v>23</v>
      </c>
      <c r="AO94" s="15">
        <f t="shared" si="18"/>
        <v>16</v>
      </c>
    </row>
    <row r="95" spans="1:41" ht="18" x14ac:dyDescent="0.25">
      <c r="A95" s="5">
        <f t="shared" si="12"/>
        <v>1751296</v>
      </c>
      <c r="B95" s="13" t="s">
        <v>11421</v>
      </c>
      <c r="C95" s="13" t="s">
        <v>11422</v>
      </c>
      <c r="D95" s="13" t="s">
        <v>28</v>
      </c>
      <c r="E95" s="13" t="s">
        <v>28</v>
      </c>
      <c r="F95" s="13" t="s">
        <v>28</v>
      </c>
      <c r="G95" s="13" t="s">
        <v>680</v>
      </c>
      <c r="H95" s="13" t="s">
        <v>11574</v>
      </c>
      <c r="I95" s="13" t="s">
        <v>56</v>
      </c>
      <c r="J95" s="14" t="s">
        <v>11465</v>
      </c>
      <c r="K95" s="15" t="s">
        <v>11633</v>
      </c>
      <c r="L95" s="13" t="s">
        <v>11424</v>
      </c>
      <c r="M95" s="13" t="s">
        <v>11441</v>
      </c>
      <c r="N95" s="202">
        <v>62</v>
      </c>
      <c r="O95" s="198"/>
      <c r="P95" s="202">
        <v>58</v>
      </c>
      <c r="Q95" s="198"/>
      <c r="R95" s="202">
        <v>4</v>
      </c>
      <c r="S95" s="203"/>
      <c r="T95" s="198"/>
      <c r="U95" s="13">
        <v>5</v>
      </c>
      <c r="V95" s="13">
        <v>5</v>
      </c>
      <c r="W95" s="13">
        <v>0</v>
      </c>
      <c r="X95" s="13">
        <v>5</v>
      </c>
      <c r="Y95" s="13">
        <v>0</v>
      </c>
      <c r="Z95" s="13">
        <v>5</v>
      </c>
      <c r="AA95" s="13">
        <v>7</v>
      </c>
      <c r="AB95" s="13">
        <v>10</v>
      </c>
      <c r="AC95" s="13">
        <v>7</v>
      </c>
      <c r="AD95" s="13">
        <v>8</v>
      </c>
      <c r="AE95" s="13">
        <v>7</v>
      </c>
      <c r="AF95" s="13">
        <v>7</v>
      </c>
      <c r="AG95" s="13">
        <v>4</v>
      </c>
      <c r="AH95" s="13">
        <v>6</v>
      </c>
      <c r="AI95" s="13">
        <v>1</v>
      </c>
      <c r="AJ95" s="15" t="str">
        <f t="shared" si="13"/>
        <v>12, 17, 15, 11, 7</v>
      </c>
      <c r="AK95" s="15">
        <f t="shared" si="14"/>
        <v>12</v>
      </c>
      <c r="AL95" s="15">
        <f t="shared" si="15"/>
        <v>17</v>
      </c>
      <c r="AM95" s="15">
        <f t="shared" si="16"/>
        <v>15</v>
      </c>
      <c r="AN95" s="15">
        <f t="shared" si="17"/>
        <v>11</v>
      </c>
      <c r="AO95" s="15">
        <f t="shared" si="18"/>
        <v>7</v>
      </c>
    </row>
    <row r="96" spans="1:41" ht="18" x14ac:dyDescent="0.25">
      <c r="A96" s="5">
        <f t="shared" si="12"/>
        <v>1571140</v>
      </c>
      <c r="B96" s="13" t="s">
        <v>11421</v>
      </c>
      <c r="C96" s="13" t="s">
        <v>11422</v>
      </c>
      <c r="D96" s="13" t="s">
        <v>28</v>
      </c>
      <c r="E96" s="13" t="s">
        <v>28</v>
      </c>
      <c r="F96" s="13" t="s">
        <v>28</v>
      </c>
      <c r="G96" s="13" t="s">
        <v>624</v>
      </c>
      <c r="H96" s="13" t="s">
        <v>11575</v>
      </c>
      <c r="I96" s="13" t="s">
        <v>56</v>
      </c>
      <c r="J96" s="14" t="s">
        <v>11461</v>
      </c>
      <c r="K96" s="15" t="s">
        <v>11633</v>
      </c>
      <c r="L96" s="13" t="s">
        <v>11424</v>
      </c>
      <c r="M96" s="13" t="s">
        <v>11441</v>
      </c>
      <c r="N96" s="202">
        <v>12</v>
      </c>
      <c r="O96" s="198"/>
      <c r="P96" s="202">
        <v>8</v>
      </c>
      <c r="Q96" s="198"/>
      <c r="R96" s="202">
        <v>4</v>
      </c>
      <c r="S96" s="203"/>
      <c r="T96" s="198"/>
      <c r="U96" s="13">
        <v>5</v>
      </c>
      <c r="V96" s="13">
        <v>5</v>
      </c>
      <c r="W96" s="13">
        <v>0</v>
      </c>
      <c r="X96" s="13">
        <v>5</v>
      </c>
      <c r="Y96" s="13">
        <v>0</v>
      </c>
      <c r="Z96" s="13">
        <v>5</v>
      </c>
      <c r="AA96" s="13">
        <v>1</v>
      </c>
      <c r="AB96" s="13">
        <v>1</v>
      </c>
      <c r="AC96" s="13">
        <v>0</v>
      </c>
      <c r="AD96" s="13">
        <v>1</v>
      </c>
      <c r="AE96" s="13">
        <v>0</v>
      </c>
      <c r="AF96" s="13">
        <v>0</v>
      </c>
      <c r="AG96" s="13">
        <v>3</v>
      </c>
      <c r="AH96" s="13">
        <v>1</v>
      </c>
      <c r="AI96" s="13">
        <v>0</v>
      </c>
      <c r="AJ96" s="15" t="str">
        <f t="shared" si="13"/>
        <v>6, 1, 1, 3, 1</v>
      </c>
      <c r="AK96" s="15">
        <f t="shared" si="14"/>
        <v>6</v>
      </c>
      <c r="AL96" s="15">
        <f t="shared" si="15"/>
        <v>1</v>
      </c>
      <c r="AM96" s="15">
        <f t="shared" si="16"/>
        <v>1</v>
      </c>
      <c r="AN96" s="15">
        <f t="shared" si="17"/>
        <v>3</v>
      </c>
      <c r="AO96" s="15">
        <f t="shared" si="18"/>
        <v>1</v>
      </c>
    </row>
    <row r="97" spans="1:41" ht="18" x14ac:dyDescent="0.25">
      <c r="A97" s="5">
        <f t="shared" si="12"/>
        <v>1023688</v>
      </c>
      <c r="B97" s="13" t="s">
        <v>11421</v>
      </c>
      <c r="C97" s="13" t="s">
        <v>11422</v>
      </c>
      <c r="D97" s="13" t="s">
        <v>28</v>
      </c>
      <c r="E97" s="13" t="s">
        <v>28</v>
      </c>
      <c r="F97" s="13" t="s">
        <v>443</v>
      </c>
      <c r="G97" s="13" t="s">
        <v>11486</v>
      </c>
      <c r="H97" s="13" t="s">
        <v>7800</v>
      </c>
      <c r="I97" s="13" t="s">
        <v>56</v>
      </c>
      <c r="J97" s="14" t="s">
        <v>11576</v>
      </c>
      <c r="K97" s="15" t="s">
        <v>11633</v>
      </c>
      <c r="L97" s="13" t="s">
        <v>11424</v>
      </c>
      <c r="M97" s="13" t="s">
        <v>11425</v>
      </c>
      <c r="N97" s="202">
        <v>201</v>
      </c>
      <c r="O97" s="198"/>
      <c r="P97" s="202">
        <v>201</v>
      </c>
      <c r="Q97" s="198"/>
      <c r="R97" s="202">
        <v>0</v>
      </c>
      <c r="S97" s="203"/>
      <c r="T97" s="198"/>
      <c r="U97" s="13">
        <v>5</v>
      </c>
      <c r="V97" s="13">
        <v>10</v>
      </c>
      <c r="W97" s="13">
        <v>0</v>
      </c>
      <c r="X97" s="13">
        <v>10</v>
      </c>
      <c r="Y97" s="13">
        <v>0</v>
      </c>
      <c r="Z97" s="13">
        <v>13</v>
      </c>
      <c r="AA97" s="13">
        <v>7</v>
      </c>
      <c r="AB97" s="13">
        <v>14</v>
      </c>
      <c r="AC97" s="13">
        <v>23</v>
      </c>
      <c r="AD97" s="13">
        <v>36</v>
      </c>
      <c r="AE97" s="13">
        <v>26</v>
      </c>
      <c r="AF97" s="13">
        <v>27</v>
      </c>
      <c r="AG97" s="13">
        <v>10</v>
      </c>
      <c r="AH97" s="13">
        <v>23</v>
      </c>
      <c r="AI97" s="13">
        <v>22</v>
      </c>
      <c r="AJ97" s="15" t="str">
        <f t="shared" si="13"/>
        <v>20, 37, 62, 37, 45</v>
      </c>
      <c r="AK97" s="15">
        <f t="shared" si="14"/>
        <v>20</v>
      </c>
      <c r="AL97" s="15">
        <f t="shared" si="15"/>
        <v>37</v>
      </c>
      <c r="AM97" s="15">
        <f t="shared" si="16"/>
        <v>62</v>
      </c>
      <c r="AN97" s="15">
        <f t="shared" si="17"/>
        <v>37</v>
      </c>
      <c r="AO97" s="15">
        <f t="shared" si="18"/>
        <v>45</v>
      </c>
    </row>
    <row r="98" spans="1:41" ht="18" x14ac:dyDescent="0.25">
      <c r="A98" s="5">
        <f t="shared" si="12"/>
        <v>578955</v>
      </c>
      <c r="B98" s="13" t="s">
        <v>11421</v>
      </c>
      <c r="C98" s="13" t="s">
        <v>11422</v>
      </c>
      <c r="D98" s="13" t="s">
        <v>28</v>
      </c>
      <c r="E98" s="13" t="s">
        <v>28</v>
      </c>
      <c r="F98" s="13" t="s">
        <v>443</v>
      </c>
      <c r="G98" s="13" t="s">
        <v>443</v>
      </c>
      <c r="H98" s="13" t="s">
        <v>7419</v>
      </c>
      <c r="I98" s="13" t="s">
        <v>56</v>
      </c>
      <c r="J98" s="14" t="s">
        <v>11577</v>
      </c>
      <c r="K98" s="15" t="s">
        <v>11633</v>
      </c>
      <c r="L98" s="13" t="s">
        <v>11424</v>
      </c>
      <c r="M98" s="13" t="s">
        <v>11425</v>
      </c>
      <c r="N98" s="202">
        <v>303</v>
      </c>
      <c r="O98" s="198"/>
      <c r="P98" s="202">
        <v>301</v>
      </c>
      <c r="Q98" s="198"/>
      <c r="R98" s="202">
        <v>2</v>
      </c>
      <c r="S98" s="203"/>
      <c r="T98" s="198"/>
      <c r="U98" s="13">
        <v>5</v>
      </c>
      <c r="V98" s="13">
        <v>14</v>
      </c>
      <c r="W98" s="13">
        <v>0</v>
      </c>
      <c r="X98" s="13">
        <v>14</v>
      </c>
      <c r="Y98" s="13">
        <v>0</v>
      </c>
      <c r="Z98" s="13">
        <v>29</v>
      </c>
      <c r="AA98" s="13">
        <v>30</v>
      </c>
      <c r="AB98" s="13">
        <v>22</v>
      </c>
      <c r="AC98" s="13">
        <v>22</v>
      </c>
      <c r="AD98" s="13">
        <v>36</v>
      </c>
      <c r="AE98" s="13">
        <v>23</v>
      </c>
      <c r="AF98" s="13">
        <v>34</v>
      </c>
      <c r="AG98" s="13">
        <v>25</v>
      </c>
      <c r="AH98" s="13">
        <v>39</v>
      </c>
      <c r="AI98" s="13">
        <v>43</v>
      </c>
      <c r="AJ98" s="15" t="str">
        <f t="shared" si="13"/>
        <v>59, 44, 59, 59, 82</v>
      </c>
      <c r="AK98" s="15">
        <f t="shared" si="14"/>
        <v>59</v>
      </c>
      <c r="AL98" s="15">
        <f t="shared" si="15"/>
        <v>44</v>
      </c>
      <c r="AM98" s="15">
        <f t="shared" si="16"/>
        <v>59</v>
      </c>
      <c r="AN98" s="15">
        <f t="shared" si="17"/>
        <v>59</v>
      </c>
      <c r="AO98" s="15">
        <f t="shared" si="18"/>
        <v>82</v>
      </c>
    </row>
    <row r="99" spans="1:41" ht="18" x14ac:dyDescent="0.25">
      <c r="A99" s="5">
        <f t="shared" si="12"/>
        <v>578963</v>
      </c>
      <c r="B99" s="13" t="s">
        <v>11421</v>
      </c>
      <c r="C99" s="13" t="s">
        <v>11422</v>
      </c>
      <c r="D99" s="13" t="s">
        <v>28</v>
      </c>
      <c r="E99" s="13" t="s">
        <v>28</v>
      </c>
      <c r="F99" s="13" t="s">
        <v>443</v>
      </c>
      <c r="G99" s="13" t="s">
        <v>714</v>
      </c>
      <c r="H99" s="13" t="s">
        <v>7200</v>
      </c>
      <c r="I99" s="13" t="s">
        <v>56</v>
      </c>
      <c r="J99" s="14" t="s">
        <v>714</v>
      </c>
      <c r="K99" s="15" t="s">
        <v>11633</v>
      </c>
      <c r="L99" s="13" t="s">
        <v>11424</v>
      </c>
      <c r="M99" s="13" t="s">
        <v>11425</v>
      </c>
      <c r="N99" s="202">
        <v>75</v>
      </c>
      <c r="O99" s="198"/>
      <c r="P99" s="202">
        <v>75</v>
      </c>
      <c r="Q99" s="198"/>
      <c r="R99" s="202">
        <v>0</v>
      </c>
      <c r="S99" s="203"/>
      <c r="T99" s="198"/>
      <c r="U99" s="13">
        <v>5</v>
      </c>
      <c r="V99" s="13">
        <v>5</v>
      </c>
      <c r="W99" s="13">
        <v>0</v>
      </c>
      <c r="X99" s="13">
        <v>5</v>
      </c>
      <c r="Y99" s="13">
        <v>0</v>
      </c>
      <c r="Z99" s="13">
        <v>4</v>
      </c>
      <c r="AA99" s="13">
        <v>7</v>
      </c>
      <c r="AB99" s="13">
        <v>8</v>
      </c>
      <c r="AC99" s="13">
        <v>6</v>
      </c>
      <c r="AD99" s="13">
        <v>7</v>
      </c>
      <c r="AE99" s="13">
        <v>13</v>
      </c>
      <c r="AF99" s="13">
        <v>9</v>
      </c>
      <c r="AG99" s="13">
        <v>7</v>
      </c>
      <c r="AH99" s="13">
        <v>12</v>
      </c>
      <c r="AI99" s="13">
        <v>2</v>
      </c>
      <c r="AJ99" s="15" t="str">
        <f t="shared" si="13"/>
        <v>11, 14, 20, 16, 14</v>
      </c>
      <c r="AK99" s="15">
        <f t="shared" si="14"/>
        <v>11</v>
      </c>
      <c r="AL99" s="15">
        <f t="shared" si="15"/>
        <v>14</v>
      </c>
      <c r="AM99" s="15">
        <f t="shared" si="16"/>
        <v>20</v>
      </c>
      <c r="AN99" s="15">
        <f t="shared" si="17"/>
        <v>16</v>
      </c>
      <c r="AO99" s="15">
        <f t="shared" si="18"/>
        <v>14</v>
      </c>
    </row>
    <row r="100" spans="1:41" ht="18" x14ac:dyDescent="0.25">
      <c r="A100" s="5">
        <f t="shared" si="12"/>
        <v>1023647</v>
      </c>
      <c r="B100" s="13" t="s">
        <v>11421</v>
      </c>
      <c r="C100" s="13" t="s">
        <v>11422</v>
      </c>
      <c r="D100" s="13" t="s">
        <v>28</v>
      </c>
      <c r="E100" s="13" t="s">
        <v>28</v>
      </c>
      <c r="F100" s="13" t="s">
        <v>443</v>
      </c>
      <c r="G100" s="13" t="s">
        <v>11487</v>
      </c>
      <c r="H100" s="13" t="s">
        <v>7612</v>
      </c>
      <c r="I100" s="13" t="s">
        <v>56</v>
      </c>
      <c r="J100" s="14" t="s">
        <v>11487</v>
      </c>
      <c r="K100" s="15" t="s">
        <v>11633</v>
      </c>
      <c r="L100" s="13" t="s">
        <v>11424</v>
      </c>
      <c r="M100" s="13" t="s">
        <v>11425</v>
      </c>
      <c r="N100" s="202">
        <v>45</v>
      </c>
      <c r="O100" s="198"/>
      <c r="P100" s="202">
        <v>45</v>
      </c>
      <c r="Q100" s="198"/>
      <c r="R100" s="202">
        <v>0</v>
      </c>
      <c r="S100" s="203"/>
      <c r="T100" s="198"/>
      <c r="U100" s="13">
        <v>5</v>
      </c>
      <c r="V100" s="13">
        <v>5</v>
      </c>
      <c r="W100" s="13">
        <v>0</v>
      </c>
      <c r="X100" s="13">
        <v>5</v>
      </c>
      <c r="Y100" s="13">
        <v>0</v>
      </c>
      <c r="Z100" s="13">
        <v>0</v>
      </c>
      <c r="AA100" s="13">
        <v>6</v>
      </c>
      <c r="AB100" s="13">
        <v>5</v>
      </c>
      <c r="AC100" s="13">
        <v>5</v>
      </c>
      <c r="AD100" s="13">
        <v>8</v>
      </c>
      <c r="AE100" s="13">
        <v>5</v>
      </c>
      <c r="AF100" s="13">
        <v>5</v>
      </c>
      <c r="AG100" s="13">
        <v>3</v>
      </c>
      <c r="AH100" s="13">
        <v>5</v>
      </c>
      <c r="AI100" s="13">
        <v>3</v>
      </c>
      <c r="AJ100" s="15" t="str">
        <f t="shared" si="13"/>
        <v>6, 10, 13, 8, 8</v>
      </c>
      <c r="AK100" s="15">
        <f t="shared" si="14"/>
        <v>6</v>
      </c>
      <c r="AL100" s="15">
        <f t="shared" si="15"/>
        <v>10</v>
      </c>
      <c r="AM100" s="15">
        <f t="shared" si="16"/>
        <v>13</v>
      </c>
      <c r="AN100" s="15">
        <f t="shared" si="17"/>
        <v>8</v>
      </c>
      <c r="AO100" s="15">
        <f t="shared" si="18"/>
        <v>8</v>
      </c>
    </row>
    <row r="101" spans="1:41" ht="18" x14ac:dyDescent="0.25">
      <c r="A101" s="5">
        <f t="shared" si="12"/>
        <v>1376938</v>
      </c>
      <c r="B101" s="13" t="s">
        <v>11421</v>
      </c>
      <c r="C101" s="13" t="s">
        <v>11422</v>
      </c>
      <c r="D101" s="13" t="s">
        <v>28</v>
      </c>
      <c r="E101" s="13" t="s">
        <v>28</v>
      </c>
      <c r="F101" s="13" t="s">
        <v>433</v>
      </c>
      <c r="G101" s="13" t="s">
        <v>653</v>
      </c>
      <c r="H101" s="13" t="s">
        <v>10234</v>
      </c>
      <c r="I101" s="13" t="s">
        <v>56</v>
      </c>
      <c r="J101" s="14" t="s">
        <v>11578</v>
      </c>
      <c r="K101" s="15" t="s">
        <v>11633</v>
      </c>
      <c r="L101" s="13" t="s">
        <v>11424</v>
      </c>
      <c r="M101" s="13" t="s">
        <v>11579</v>
      </c>
      <c r="N101" s="202">
        <v>67</v>
      </c>
      <c r="O101" s="198"/>
      <c r="P101" s="202">
        <v>67</v>
      </c>
      <c r="Q101" s="198"/>
      <c r="R101" s="202">
        <v>0</v>
      </c>
      <c r="S101" s="203"/>
      <c r="T101" s="198"/>
      <c r="U101" s="13">
        <v>5</v>
      </c>
      <c r="V101" s="13">
        <v>5</v>
      </c>
      <c r="W101" s="13">
        <v>0</v>
      </c>
      <c r="X101" s="13">
        <v>5</v>
      </c>
      <c r="Y101" s="13">
        <v>0</v>
      </c>
      <c r="Z101" s="13">
        <v>4</v>
      </c>
      <c r="AA101" s="13">
        <v>5</v>
      </c>
      <c r="AB101" s="13">
        <v>9</v>
      </c>
      <c r="AC101" s="13">
        <v>7</v>
      </c>
      <c r="AD101" s="13">
        <v>2</v>
      </c>
      <c r="AE101" s="13">
        <v>5</v>
      </c>
      <c r="AF101" s="13">
        <v>11</v>
      </c>
      <c r="AG101" s="13">
        <v>6</v>
      </c>
      <c r="AH101" s="13">
        <v>7</v>
      </c>
      <c r="AI101" s="13">
        <v>11</v>
      </c>
      <c r="AJ101" s="15" t="str">
        <f t="shared" si="13"/>
        <v>9, 16, 7, 17, 18</v>
      </c>
      <c r="AK101" s="15">
        <f t="shared" si="14"/>
        <v>9</v>
      </c>
      <c r="AL101" s="15">
        <f t="shared" si="15"/>
        <v>16</v>
      </c>
      <c r="AM101" s="15">
        <f t="shared" si="16"/>
        <v>7</v>
      </c>
      <c r="AN101" s="15">
        <f t="shared" si="17"/>
        <v>17</v>
      </c>
      <c r="AO101" s="15">
        <f t="shared" si="18"/>
        <v>18</v>
      </c>
    </row>
    <row r="102" spans="1:41" ht="18" x14ac:dyDescent="0.25">
      <c r="A102" s="5">
        <f t="shared" si="12"/>
        <v>1564608</v>
      </c>
      <c r="B102" s="13" t="s">
        <v>11421</v>
      </c>
      <c r="C102" s="13" t="s">
        <v>11422</v>
      </c>
      <c r="D102" s="13" t="s">
        <v>28</v>
      </c>
      <c r="E102" s="13" t="s">
        <v>28</v>
      </c>
      <c r="F102" s="13" t="s">
        <v>433</v>
      </c>
      <c r="G102" s="13" t="s">
        <v>11482</v>
      </c>
      <c r="H102" s="13" t="s">
        <v>10330</v>
      </c>
      <c r="I102" s="13" t="s">
        <v>56</v>
      </c>
      <c r="J102" s="14" t="s">
        <v>11580</v>
      </c>
      <c r="K102" s="15" t="s">
        <v>11633</v>
      </c>
      <c r="L102" s="13" t="s">
        <v>11424</v>
      </c>
      <c r="M102" s="13" t="s">
        <v>11425</v>
      </c>
      <c r="N102" s="202">
        <v>96</v>
      </c>
      <c r="O102" s="198"/>
      <c r="P102" s="202">
        <v>96</v>
      </c>
      <c r="Q102" s="198"/>
      <c r="R102" s="202">
        <v>0</v>
      </c>
      <c r="S102" s="203"/>
      <c r="T102" s="198"/>
      <c r="U102" s="13">
        <v>5</v>
      </c>
      <c r="V102" s="13">
        <v>5</v>
      </c>
      <c r="W102" s="13">
        <v>0</v>
      </c>
      <c r="X102" s="13">
        <v>5</v>
      </c>
      <c r="Y102" s="13">
        <v>0</v>
      </c>
      <c r="Z102" s="13">
        <v>11</v>
      </c>
      <c r="AA102" s="13">
        <v>10</v>
      </c>
      <c r="AB102" s="13">
        <v>14</v>
      </c>
      <c r="AC102" s="13">
        <v>8</v>
      </c>
      <c r="AD102" s="13">
        <v>9</v>
      </c>
      <c r="AE102" s="13">
        <v>11</v>
      </c>
      <c r="AF102" s="13">
        <v>13</v>
      </c>
      <c r="AG102" s="13">
        <v>8</v>
      </c>
      <c r="AH102" s="13">
        <v>7</v>
      </c>
      <c r="AI102" s="13">
        <v>5</v>
      </c>
      <c r="AJ102" s="15" t="str">
        <f t="shared" si="13"/>
        <v>21, 22, 20, 21, 12</v>
      </c>
      <c r="AK102" s="15">
        <f t="shared" si="14"/>
        <v>21</v>
      </c>
      <c r="AL102" s="15">
        <f t="shared" si="15"/>
        <v>22</v>
      </c>
      <c r="AM102" s="15">
        <f t="shared" si="16"/>
        <v>20</v>
      </c>
      <c r="AN102" s="15">
        <f t="shared" si="17"/>
        <v>21</v>
      </c>
      <c r="AO102" s="15">
        <f t="shared" si="18"/>
        <v>12</v>
      </c>
    </row>
    <row r="103" spans="1:41" ht="18" x14ac:dyDescent="0.25">
      <c r="A103" s="5">
        <f t="shared" si="12"/>
        <v>507533</v>
      </c>
      <c r="B103" s="13" t="s">
        <v>11421</v>
      </c>
      <c r="C103" s="13" t="s">
        <v>11422</v>
      </c>
      <c r="D103" s="13" t="s">
        <v>28</v>
      </c>
      <c r="E103" s="13" t="s">
        <v>28</v>
      </c>
      <c r="F103" s="13" t="s">
        <v>433</v>
      </c>
      <c r="G103" s="13" t="s">
        <v>433</v>
      </c>
      <c r="H103" s="13" t="s">
        <v>7256</v>
      </c>
      <c r="I103" s="13" t="s">
        <v>56</v>
      </c>
      <c r="J103" s="14" t="s">
        <v>11581</v>
      </c>
      <c r="K103" s="15" t="s">
        <v>11633</v>
      </c>
      <c r="L103" s="13" t="s">
        <v>11424</v>
      </c>
      <c r="M103" s="13" t="s">
        <v>11425</v>
      </c>
      <c r="N103" s="202">
        <v>274</v>
      </c>
      <c r="O103" s="198"/>
      <c r="P103" s="202">
        <v>274</v>
      </c>
      <c r="Q103" s="198"/>
      <c r="R103" s="202">
        <v>0</v>
      </c>
      <c r="S103" s="203"/>
      <c r="T103" s="198"/>
      <c r="U103" s="13">
        <v>5</v>
      </c>
      <c r="V103" s="13">
        <v>14</v>
      </c>
      <c r="W103" s="13">
        <v>0</v>
      </c>
      <c r="X103" s="13">
        <v>14</v>
      </c>
      <c r="Y103" s="13">
        <v>0</v>
      </c>
      <c r="Z103" s="13">
        <v>25</v>
      </c>
      <c r="AA103" s="13">
        <v>18</v>
      </c>
      <c r="AB103" s="13">
        <v>30</v>
      </c>
      <c r="AC103" s="13">
        <v>35</v>
      </c>
      <c r="AD103" s="13">
        <v>29</v>
      </c>
      <c r="AE103" s="13">
        <v>19</v>
      </c>
      <c r="AF103" s="13">
        <v>31</v>
      </c>
      <c r="AG103" s="13">
        <v>30</v>
      </c>
      <c r="AH103" s="13">
        <v>26</v>
      </c>
      <c r="AI103" s="13">
        <v>31</v>
      </c>
      <c r="AJ103" s="15" t="str">
        <f t="shared" si="13"/>
        <v>43, 65, 48, 61, 57</v>
      </c>
      <c r="AK103" s="15">
        <f t="shared" si="14"/>
        <v>43</v>
      </c>
      <c r="AL103" s="15">
        <f t="shared" si="15"/>
        <v>65</v>
      </c>
      <c r="AM103" s="15">
        <f t="shared" si="16"/>
        <v>48</v>
      </c>
      <c r="AN103" s="15">
        <f t="shared" si="17"/>
        <v>61</v>
      </c>
      <c r="AO103" s="15">
        <f t="shared" si="18"/>
        <v>57</v>
      </c>
    </row>
    <row r="104" spans="1:41" ht="18" x14ac:dyDescent="0.25">
      <c r="A104" s="5">
        <f t="shared" si="12"/>
        <v>1025816</v>
      </c>
      <c r="B104" s="13" t="s">
        <v>11421</v>
      </c>
      <c r="C104" s="13" t="s">
        <v>11422</v>
      </c>
      <c r="D104" s="13" t="s">
        <v>28</v>
      </c>
      <c r="E104" s="13" t="s">
        <v>28</v>
      </c>
      <c r="F104" s="13" t="s">
        <v>470</v>
      </c>
      <c r="G104" s="13" t="s">
        <v>11484</v>
      </c>
      <c r="H104" s="13" t="s">
        <v>9480</v>
      </c>
      <c r="I104" s="13" t="s">
        <v>56</v>
      </c>
      <c r="J104" s="14" t="s">
        <v>11527</v>
      </c>
      <c r="K104" s="15" t="s">
        <v>11633</v>
      </c>
      <c r="L104" s="13" t="s">
        <v>11424</v>
      </c>
      <c r="M104" s="13" t="s">
        <v>11425</v>
      </c>
      <c r="N104" s="202">
        <v>51</v>
      </c>
      <c r="O104" s="198"/>
      <c r="P104" s="202">
        <v>51</v>
      </c>
      <c r="Q104" s="198"/>
      <c r="R104" s="202">
        <v>0</v>
      </c>
      <c r="S104" s="203"/>
      <c r="T104" s="198"/>
      <c r="U104" s="13">
        <v>5</v>
      </c>
      <c r="V104" s="13">
        <v>5</v>
      </c>
      <c r="W104" s="13">
        <v>0</v>
      </c>
      <c r="X104" s="13">
        <v>5</v>
      </c>
      <c r="Y104" s="13">
        <v>0</v>
      </c>
      <c r="Z104" s="13">
        <v>12</v>
      </c>
      <c r="AA104" s="13">
        <v>4</v>
      </c>
      <c r="AB104" s="13">
        <v>6</v>
      </c>
      <c r="AC104" s="13">
        <v>5</v>
      </c>
      <c r="AD104" s="13">
        <v>5</v>
      </c>
      <c r="AE104" s="13">
        <v>6</v>
      </c>
      <c r="AF104" s="13">
        <v>3</v>
      </c>
      <c r="AG104" s="13">
        <v>2</v>
      </c>
      <c r="AH104" s="13">
        <v>6</v>
      </c>
      <c r="AI104" s="13">
        <v>2</v>
      </c>
      <c r="AJ104" s="15" t="str">
        <f t="shared" si="13"/>
        <v>16, 11, 11, 5, 8</v>
      </c>
      <c r="AK104" s="15">
        <f t="shared" si="14"/>
        <v>16</v>
      </c>
      <c r="AL104" s="15">
        <f t="shared" si="15"/>
        <v>11</v>
      </c>
      <c r="AM104" s="15">
        <f t="shared" si="16"/>
        <v>11</v>
      </c>
      <c r="AN104" s="15">
        <f t="shared" si="17"/>
        <v>5</v>
      </c>
      <c r="AO104" s="15">
        <f t="shared" si="18"/>
        <v>8</v>
      </c>
    </row>
    <row r="105" spans="1:41" ht="18" x14ac:dyDescent="0.25">
      <c r="A105" s="5">
        <f t="shared" si="12"/>
        <v>1023928</v>
      </c>
      <c r="B105" s="13" t="s">
        <v>11421</v>
      </c>
      <c r="C105" s="13" t="s">
        <v>11422</v>
      </c>
      <c r="D105" s="13" t="s">
        <v>28</v>
      </c>
      <c r="E105" s="13" t="s">
        <v>28</v>
      </c>
      <c r="F105" s="13" t="s">
        <v>470</v>
      </c>
      <c r="G105" s="13" t="s">
        <v>470</v>
      </c>
      <c r="H105" s="13" t="s">
        <v>9404</v>
      </c>
      <c r="I105" s="13" t="s">
        <v>56</v>
      </c>
      <c r="J105" s="14" t="s">
        <v>11582</v>
      </c>
      <c r="K105" s="15" t="s">
        <v>11633</v>
      </c>
      <c r="L105" s="13" t="s">
        <v>11424</v>
      </c>
      <c r="M105" s="13" t="s">
        <v>11425</v>
      </c>
      <c r="N105" s="202">
        <v>37</v>
      </c>
      <c r="O105" s="198"/>
      <c r="P105" s="202">
        <v>37</v>
      </c>
      <c r="Q105" s="198"/>
      <c r="R105" s="202">
        <v>0</v>
      </c>
      <c r="S105" s="203"/>
      <c r="T105" s="198"/>
      <c r="U105" s="13">
        <v>5</v>
      </c>
      <c r="V105" s="13">
        <v>5</v>
      </c>
      <c r="W105" s="13">
        <v>0</v>
      </c>
      <c r="X105" s="13">
        <v>5</v>
      </c>
      <c r="Y105" s="13">
        <v>0</v>
      </c>
      <c r="Z105" s="13">
        <v>3</v>
      </c>
      <c r="AA105" s="13">
        <v>2</v>
      </c>
      <c r="AB105" s="13">
        <v>5</v>
      </c>
      <c r="AC105" s="13">
        <v>3</v>
      </c>
      <c r="AD105" s="13">
        <v>4</v>
      </c>
      <c r="AE105" s="13">
        <v>4</v>
      </c>
      <c r="AF105" s="13">
        <v>6</v>
      </c>
      <c r="AG105" s="13">
        <v>2</v>
      </c>
      <c r="AH105" s="13">
        <v>3</v>
      </c>
      <c r="AI105" s="13">
        <v>5</v>
      </c>
      <c r="AJ105" s="15" t="str">
        <f t="shared" si="13"/>
        <v>5, 8, 8, 8, 8</v>
      </c>
      <c r="AK105" s="15">
        <f t="shared" si="14"/>
        <v>5</v>
      </c>
      <c r="AL105" s="15">
        <f t="shared" si="15"/>
        <v>8</v>
      </c>
      <c r="AM105" s="15">
        <f t="shared" si="16"/>
        <v>8</v>
      </c>
      <c r="AN105" s="15">
        <f t="shared" si="17"/>
        <v>8</v>
      </c>
      <c r="AO105" s="15">
        <f t="shared" si="18"/>
        <v>8</v>
      </c>
    </row>
    <row r="106" spans="1:41" ht="18" x14ac:dyDescent="0.25">
      <c r="A106" s="5">
        <f t="shared" si="12"/>
        <v>1025808</v>
      </c>
      <c r="B106" s="13" t="s">
        <v>11421</v>
      </c>
      <c r="C106" s="13" t="s">
        <v>11422</v>
      </c>
      <c r="D106" s="13" t="s">
        <v>28</v>
      </c>
      <c r="E106" s="13" t="s">
        <v>28</v>
      </c>
      <c r="F106" s="13" t="s">
        <v>470</v>
      </c>
      <c r="G106" s="13" t="s">
        <v>11485</v>
      </c>
      <c r="H106" s="13" t="s">
        <v>9441</v>
      </c>
      <c r="I106" s="13" t="s">
        <v>56</v>
      </c>
      <c r="J106" s="14" t="s">
        <v>11583</v>
      </c>
      <c r="K106" s="15" t="s">
        <v>11633</v>
      </c>
      <c r="L106" s="13" t="s">
        <v>11424</v>
      </c>
      <c r="M106" s="13" t="s">
        <v>11425</v>
      </c>
      <c r="N106" s="202">
        <v>37</v>
      </c>
      <c r="O106" s="198"/>
      <c r="P106" s="202">
        <v>37</v>
      </c>
      <c r="Q106" s="198"/>
      <c r="R106" s="202">
        <v>0</v>
      </c>
      <c r="S106" s="203"/>
      <c r="T106" s="198"/>
      <c r="U106" s="13">
        <v>5</v>
      </c>
      <c r="V106" s="13">
        <v>5</v>
      </c>
      <c r="W106" s="13">
        <v>0</v>
      </c>
      <c r="X106" s="13">
        <v>5</v>
      </c>
      <c r="Y106" s="13">
        <v>0</v>
      </c>
      <c r="Z106" s="13">
        <v>5</v>
      </c>
      <c r="AA106" s="13">
        <v>1</v>
      </c>
      <c r="AB106" s="13">
        <v>7</v>
      </c>
      <c r="AC106" s="13">
        <v>6</v>
      </c>
      <c r="AD106" s="13">
        <v>1</v>
      </c>
      <c r="AE106" s="13">
        <v>5</v>
      </c>
      <c r="AF106" s="13">
        <v>3</v>
      </c>
      <c r="AG106" s="13">
        <v>4</v>
      </c>
      <c r="AH106" s="13">
        <v>3</v>
      </c>
      <c r="AI106" s="13">
        <v>2</v>
      </c>
      <c r="AJ106" s="15" t="str">
        <f t="shared" si="13"/>
        <v>6, 13, 6, 7, 5</v>
      </c>
      <c r="AK106" s="15">
        <f t="shared" si="14"/>
        <v>6</v>
      </c>
      <c r="AL106" s="15">
        <f t="shared" si="15"/>
        <v>13</v>
      </c>
      <c r="AM106" s="15">
        <f t="shared" si="16"/>
        <v>6</v>
      </c>
      <c r="AN106" s="15">
        <f t="shared" si="17"/>
        <v>7</v>
      </c>
      <c r="AO106" s="15">
        <f t="shared" si="18"/>
        <v>5</v>
      </c>
    </row>
    <row r="107" spans="1:41" ht="18" x14ac:dyDescent="0.25">
      <c r="A107" s="5">
        <f t="shared" si="12"/>
        <v>489963</v>
      </c>
      <c r="B107" s="13" t="s">
        <v>11421</v>
      </c>
      <c r="C107" s="13" t="s">
        <v>11422</v>
      </c>
      <c r="D107" s="13" t="s">
        <v>28</v>
      </c>
      <c r="E107" s="13" t="s">
        <v>28</v>
      </c>
      <c r="F107" s="13" t="s">
        <v>470</v>
      </c>
      <c r="G107" s="13" t="s">
        <v>11483</v>
      </c>
      <c r="H107" s="13" t="s">
        <v>9209</v>
      </c>
      <c r="I107" s="13" t="s">
        <v>56</v>
      </c>
      <c r="J107" s="14" t="s">
        <v>11584</v>
      </c>
      <c r="K107" s="15" t="s">
        <v>11633</v>
      </c>
      <c r="L107" s="13" t="s">
        <v>11424</v>
      </c>
      <c r="M107" s="13" t="s">
        <v>11425</v>
      </c>
      <c r="N107" s="202">
        <v>312</v>
      </c>
      <c r="O107" s="198"/>
      <c r="P107" s="202">
        <v>312</v>
      </c>
      <c r="Q107" s="198"/>
      <c r="R107" s="202">
        <v>0</v>
      </c>
      <c r="S107" s="203"/>
      <c r="T107" s="198"/>
      <c r="U107" s="13">
        <v>5</v>
      </c>
      <c r="V107" s="13">
        <v>15</v>
      </c>
      <c r="W107" s="13">
        <v>0</v>
      </c>
      <c r="X107" s="13">
        <v>15</v>
      </c>
      <c r="Y107" s="13">
        <v>0</v>
      </c>
      <c r="Z107" s="13">
        <v>41</v>
      </c>
      <c r="AA107" s="13">
        <v>28</v>
      </c>
      <c r="AB107" s="13">
        <v>26</v>
      </c>
      <c r="AC107" s="13">
        <v>31</v>
      </c>
      <c r="AD107" s="13">
        <v>24</v>
      </c>
      <c r="AE107" s="13">
        <v>36</v>
      </c>
      <c r="AF107" s="13">
        <v>37</v>
      </c>
      <c r="AG107" s="13">
        <v>28</v>
      </c>
      <c r="AH107" s="13">
        <v>37</v>
      </c>
      <c r="AI107" s="13">
        <v>24</v>
      </c>
      <c r="AJ107" s="15" t="str">
        <f t="shared" si="13"/>
        <v>69, 57, 60, 65, 61</v>
      </c>
      <c r="AK107" s="15">
        <f t="shared" si="14"/>
        <v>69</v>
      </c>
      <c r="AL107" s="15">
        <f t="shared" si="15"/>
        <v>57</v>
      </c>
      <c r="AM107" s="15">
        <f t="shared" si="16"/>
        <v>60</v>
      </c>
      <c r="AN107" s="15">
        <f t="shared" si="17"/>
        <v>65</v>
      </c>
      <c r="AO107" s="15">
        <f t="shared" si="18"/>
        <v>61</v>
      </c>
    </row>
    <row r="108" spans="1:41" ht="18" x14ac:dyDescent="0.25">
      <c r="A108" s="5">
        <f t="shared" si="12"/>
        <v>536912</v>
      </c>
      <c r="B108" s="13" t="s">
        <v>11421</v>
      </c>
      <c r="C108" s="13" t="s">
        <v>11422</v>
      </c>
      <c r="D108" s="13" t="s">
        <v>28</v>
      </c>
      <c r="E108" s="13" t="s">
        <v>28</v>
      </c>
      <c r="F108" s="13" t="s">
        <v>464</v>
      </c>
      <c r="G108" s="13" t="s">
        <v>464</v>
      </c>
      <c r="H108" s="13" t="s">
        <v>9162</v>
      </c>
      <c r="I108" s="13" t="s">
        <v>56</v>
      </c>
      <c r="J108" s="14" t="s">
        <v>11585</v>
      </c>
      <c r="K108" s="15" t="s">
        <v>11633</v>
      </c>
      <c r="L108" s="13" t="s">
        <v>11424</v>
      </c>
      <c r="M108" s="13" t="s">
        <v>11425</v>
      </c>
      <c r="N108" s="202">
        <v>116</v>
      </c>
      <c r="O108" s="198"/>
      <c r="P108" s="202">
        <v>116</v>
      </c>
      <c r="Q108" s="198"/>
      <c r="R108" s="202">
        <v>0</v>
      </c>
      <c r="S108" s="203"/>
      <c r="T108" s="198"/>
      <c r="U108" s="13">
        <v>5</v>
      </c>
      <c r="V108" s="13">
        <v>6</v>
      </c>
      <c r="W108" s="13">
        <v>0</v>
      </c>
      <c r="X108" s="13">
        <v>6</v>
      </c>
      <c r="Y108" s="13">
        <v>0</v>
      </c>
      <c r="Z108" s="13">
        <v>13</v>
      </c>
      <c r="AA108" s="13">
        <v>16</v>
      </c>
      <c r="AB108" s="13">
        <v>13</v>
      </c>
      <c r="AC108" s="13">
        <v>16</v>
      </c>
      <c r="AD108" s="13">
        <v>9</v>
      </c>
      <c r="AE108" s="13">
        <v>7</v>
      </c>
      <c r="AF108" s="13">
        <v>8</v>
      </c>
      <c r="AG108" s="13">
        <v>5</v>
      </c>
      <c r="AH108" s="13">
        <v>19</v>
      </c>
      <c r="AI108" s="13">
        <v>10</v>
      </c>
      <c r="AJ108" s="15" t="str">
        <f t="shared" si="13"/>
        <v>29, 29, 16, 13, 29</v>
      </c>
      <c r="AK108" s="15">
        <f t="shared" si="14"/>
        <v>29</v>
      </c>
      <c r="AL108" s="15">
        <f t="shared" si="15"/>
        <v>29</v>
      </c>
      <c r="AM108" s="15">
        <f t="shared" si="16"/>
        <v>16</v>
      </c>
      <c r="AN108" s="15">
        <f t="shared" si="17"/>
        <v>13</v>
      </c>
      <c r="AO108" s="15">
        <f t="shared" si="18"/>
        <v>29</v>
      </c>
    </row>
    <row r="109" spans="1:41" ht="18" x14ac:dyDescent="0.25">
      <c r="A109" s="5">
        <f t="shared" si="12"/>
        <v>701581</v>
      </c>
      <c r="B109" s="13" t="s">
        <v>11421</v>
      </c>
      <c r="C109" s="13" t="s">
        <v>11422</v>
      </c>
      <c r="D109" s="13" t="s">
        <v>28</v>
      </c>
      <c r="E109" s="13" t="s">
        <v>28</v>
      </c>
      <c r="F109" s="13" t="s">
        <v>476</v>
      </c>
      <c r="G109" s="13" t="s">
        <v>476</v>
      </c>
      <c r="H109" s="13" t="s">
        <v>9860</v>
      </c>
      <c r="I109" s="13" t="s">
        <v>56</v>
      </c>
      <c r="J109" s="14" t="s">
        <v>11489</v>
      </c>
      <c r="K109" s="15" t="s">
        <v>11633</v>
      </c>
      <c r="L109" s="13" t="s">
        <v>11424</v>
      </c>
      <c r="M109" s="13" t="s">
        <v>11441</v>
      </c>
      <c r="N109" s="202">
        <v>28</v>
      </c>
      <c r="O109" s="198"/>
      <c r="P109" s="202">
        <v>27</v>
      </c>
      <c r="Q109" s="198"/>
      <c r="R109" s="202">
        <v>1</v>
      </c>
      <c r="S109" s="203"/>
      <c r="T109" s="198"/>
      <c r="U109" s="13">
        <v>5</v>
      </c>
      <c r="V109" s="13">
        <v>5</v>
      </c>
      <c r="W109" s="13">
        <v>0</v>
      </c>
      <c r="X109" s="13">
        <v>5</v>
      </c>
      <c r="Y109" s="13">
        <v>0</v>
      </c>
      <c r="Z109" s="13">
        <v>5</v>
      </c>
      <c r="AA109" s="13">
        <v>1</v>
      </c>
      <c r="AB109" s="13">
        <v>3</v>
      </c>
      <c r="AC109" s="13">
        <v>3</v>
      </c>
      <c r="AD109" s="13">
        <v>4</v>
      </c>
      <c r="AE109" s="13">
        <v>3</v>
      </c>
      <c r="AF109" s="13">
        <v>4</v>
      </c>
      <c r="AG109" s="13">
        <v>1</v>
      </c>
      <c r="AH109" s="13">
        <v>2</v>
      </c>
      <c r="AI109" s="13">
        <v>2</v>
      </c>
      <c r="AJ109" s="15" t="str">
        <f t="shared" si="13"/>
        <v>6, 6, 7, 5, 4</v>
      </c>
      <c r="AK109" s="15">
        <f t="shared" si="14"/>
        <v>6</v>
      </c>
      <c r="AL109" s="15">
        <f t="shared" si="15"/>
        <v>6</v>
      </c>
      <c r="AM109" s="15">
        <f t="shared" si="16"/>
        <v>7</v>
      </c>
      <c r="AN109" s="15">
        <f t="shared" si="17"/>
        <v>5</v>
      </c>
      <c r="AO109" s="15">
        <f t="shared" si="18"/>
        <v>4</v>
      </c>
    </row>
    <row r="110" spans="1:41" ht="18" x14ac:dyDescent="0.25">
      <c r="A110" s="5">
        <f t="shared" si="12"/>
        <v>1024041</v>
      </c>
      <c r="B110" s="13" t="s">
        <v>11421</v>
      </c>
      <c r="C110" s="13" t="s">
        <v>11422</v>
      </c>
      <c r="D110" s="13" t="s">
        <v>28</v>
      </c>
      <c r="E110" s="13" t="s">
        <v>28</v>
      </c>
      <c r="F110" s="13" t="s">
        <v>476</v>
      </c>
      <c r="G110" s="13" t="s">
        <v>667</v>
      </c>
      <c r="H110" s="13" t="s">
        <v>9806</v>
      </c>
      <c r="I110" s="13" t="s">
        <v>56</v>
      </c>
      <c r="J110" s="14" t="s">
        <v>591</v>
      </c>
      <c r="K110" s="15" t="s">
        <v>11633</v>
      </c>
      <c r="L110" s="13" t="s">
        <v>11424</v>
      </c>
      <c r="M110" s="13" t="s">
        <v>11425</v>
      </c>
      <c r="N110" s="202">
        <v>59</v>
      </c>
      <c r="O110" s="198"/>
      <c r="P110" s="202">
        <v>59</v>
      </c>
      <c r="Q110" s="198"/>
      <c r="R110" s="202">
        <v>0</v>
      </c>
      <c r="S110" s="203"/>
      <c r="T110" s="198"/>
      <c r="U110" s="13">
        <v>5</v>
      </c>
      <c r="V110" s="13">
        <v>5</v>
      </c>
      <c r="W110" s="13">
        <v>0</v>
      </c>
      <c r="X110" s="13">
        <v>5</v>
      </c>
      <c r="Y110" s="13">
        <v>0</v>
      </c>
      <c r="Z110" s="13">
        <v>2</v>
      </c>
      <c r="AA110" s="13">
        <v>4</v>
      </c>
      <c r="AB110" s="13">
        <v>6</v>
      </c>
      <c r="AC110" s="13">
        <v>3</v>
      </c>
      <c r="AD110" s="13">
        <v>5</v>
      </c>
      <c r="AE110" s="13">
        <v>11</v>
      </c>
      <c r="AF110" s="13">
        <v>4</v>
      </c>
      <c r="AG110" s="13">
        <v>9</v>
      </c>
      <c r="AH110" s="13">
        <v>9</v>
      </c>
      <c r="AI110" s="13">
        <v>6</v>
      </c>
      <c r="AJ110" s="15" t="str">
        <f t="shared" si="13"/>
        <v>6, 9, 16, 13, 15</v>
      </c>
      <c r="AK110" s="15">
        <f t="shared" si="14"/>
        <v>6</v>
      </c>
      <c r="AL110" s="15">
        <f t="shared" si="15"/>
        <v>9</v>
      </c>
      <c r="AM110" s="15">
        <f t="shared" si="16"/>
        <v>16</v>
      </c>
      <c r="AN110" s="15">
        <f t="shared" si="17"/>
        <v>13</v>
      </c>
      <c r="AO110" s="15">
        <f t="shared" si="18"/>
        <v>15</v>
      </c>
    </row>
    <row r="111" spans="1:41" ht="18" x14ac:dyDescent="0.25">
      <c r="A111" s="5">
        <f t="shared" si="12"/>
        <v>1024082</v>
      </c>
      <c r="B111" s="13" t="s">
        <v>11421</v>
      </c>
      <c r="C111" s="13" t="s">
        <v>11422</v>
      </c>
      <c r="D111" s="13" t="s">
        <v>28</v>
      </c>
      <c r="E111" s="13" t="s">
        <v>28</v>
      </c>
      <c r="F111" s="13" t="s">
        <v>476</v>
      </c>
      <c r="G111" s="13" t="s">
        <v>658</v>
      </c>
      <c r="H111" s="13" t="s">
        <v>9754</v>
      </c>
      <c r="I111" s="13" t="s">
        <v>56</v>
      </c>
      <c r="J111" s="14" t="s">
        <v>11586</v>
      </c>
      <c r="K111" s="15" t="s">
        <v>11633</v>
      </c>
      <c r="L111" s="13" t="s">
        <v>11424</v>
      </c>
      <c r="M111" s="13" t="s">
        <v>11425</v>
      </c>
      <c r="N111" s="202">
        <v>32</v>
      </c>
      <c r="O111" s="198"/>
      <c r="P111" s="202">
        <v>30</v>
      </c>
      <c r="Q111" s="198"/>
      <c r="R111" s="202">
        <v>2</v>
      </c>
      <c r="S111" s="203"/>
      <c r="T111" s="198"/>
      <c r="U111" s="13">
        <v>5</v>
      </c>
      <c r="V111" s="13">
        <v>5</v>
      </c>
      <c r="W111" s="13">
        <v>0</v>
      </c>
      <c r="X111" s="13">
        <v>5</v>
      </c>
      <c r="Y111" s="13">
        <v>0</v>
      </c>
      <c r="Z111" s="13">
        <v>4</v>
      </c>
      <c r="AA111" s="13">
        <v>4</v>
      </c>
      <c r="AB111" s="13">
        <v>4</v>
      </c>
      <c r="AC111" s="13">
        <v>2</v>
      </c>
      <c r="AD111" s="13">
        <v>1</v>
      </c>
      <c r="AE111" s="13">
        <v>3</v>
      </c>
      <c r="AF111" s="13">
        <v>2</v>
      </c>
      <c r="AG111" s="13">
        <v>3</v>
      </c>
      <c r="AH111" s="13">
        <v>4</v>
      </c>
      <c r="AI111" s="13">
        <v>5</v>
      </c>
      <c r="AJ111" s="15" t="str">
        <f t="shared" si="13"/>
        <v>8, 6, 4, 5, 9</v>
      </c>
      <c r="AK111" s="15">
        <f t="shared" si="14"/>
        <v>8</v>
      </c>
      <c r="AL111" s="15">
        <f t="shared" si="15"/>
        <v>6</v>
      </c>
      <c r="AM111" s="15">
        <f t="shared" si="16"/>
        <v>4</v>
      </c>
      <c r="AN111" s="15">
        <f t="shared" si="17"/>
        <v>5</v>
      </c>
      <c r="AO111" s="15">
        <f t="shared" si="18"/>
        <v>9</v>
      </c>
    </row>
    <row r="112" spans="1:41" ht="18" x14ac:dyDescent="0.25">
      <c r="A112" s="5">
        <f t="shared" si="12"/>
        <v>474502</v>
      </c>
      <c r="B112" s="13" t="s">
        <v>11421</v>
      </c>
      <c r="C112" s="13" t="s">
        <v>11422</v>
      </c>
      <c r="D112" s="13" t="s">
        <v>28</v>
      </c>
      <c r="E112" s="13" t="s">
        <v>28</v>
      </c>
      <c r="F112" s="13" t="s">
        <v>476</v>
      </c>
      <c r="G112" s="13" t="s">
        <v>11488</v>
      </c>
      <c r="H112" s="13" t="s">
        <v>9663</v>
      </c>
      <c r="I112" s="13" t="s">
        <v>56</v>
      </c>
      <c r="J112" s="14" t="s">
        <v>11488</v>
      </c>
      <c r="K112" s="15" t="s">
        <v>11633</v>
      </c>
      <c r="L112" s="13" t="s">
        <v>11424</v>
      </c>
      <c r="M112" s="13" t="s">
        <v>11425</v>
      </c>
      <c r="N112" s="202">
        <v>40</v>
      </c>
      <c r="O112" s="198"/>
      <c r="P112" s="202">
        <v>40</v>
      </c>
      <c r="Q112" s="198"/>
      <c r="R112" s="202">
        <v>0</v>
      </c>
      <c r="S112" s="203"/>
      <c r="T112" s="198"/>
      <c r="U112" s="13">
        <v>5</v>
      </c>
      <c r="V112" s="13">
        <v>5</v>
      </c>
      <c r="W112" s="13">
        <v>0</v>
      </c>
      <c r="X112" s="13">
        <v>5</v>
      </c>
      <c r="Y112" s="13">
        <v>0</v>
      </c>
      <c r="Z112" s="13">
        <v>3</v>
      </c>
      <c r="AA112" s="13">
        <v>1</v>
      </c>
      <c r="AB112" s="13">
        <v>2</v>
      </c>
      <c r="AC112" s="13">
        <v>7</v>
      </c>
      <c r="AD112" s="13">
        <v>8</v>
      </c>
      <c r="AE112" s="13">
        <v>2</v>
      </c>
      <c r="AF112" s="13">
        <v>7</v>
      </c>
      <c r="AG112" s="13">
        <v>3</v>
      </c>
      <c r="AH112" s="13">
        <v>5</v>
      </c>
      <c r="AI112" s="13">
        <v>2</v>
      </c>
      <c r="AJ112" s="15" t="str">
        <f t="shared" si="13"/>
        <v>4, 9, 10, 10, 7</v>
      </c>
      <c r="AK112" s="15">
        <f t="shared" si="14"/>
        <v>4</v>
      </c>
      <c r="AL112" s="15">
        <f t="shared" si="15"/>
        <v>9</v>
      </c>
      <c r="AM112" s="15">
        <f t="shared" si="16"/>
        <v>10</v>
      </c>
      <c r="AN112" s="15">
        <f t="shared" si="17"/>
        <v>10</v>
      </c>
      <c r="AO112" s="15">
        <f t="shared" si="18"/>
        <v>7</v>
      </c>
    </row>
    <row r="113" spans="1:41" ht="18" x14ac:dyDescent="0.25">
      <c r="A113" s="5">
        <f t="shared" si="12"/>
        <v>615203</v>
      </c>
      <c r="B113" s="13" t="s">
        <v>11421</v>
      </c>
      <c r="C113" s="13" t="s">
        <v>11422</v>
      </c>
      <c r="D113" s="13" t="s">
        <v>28</v>
      </c>
      <c r="E113" s="13" t="s">
        <v>28</v>
      </c>
      <c r="F113" s="13" t="s">
        <v>476</v>
      </c>
      <c r="G113" s="13" t="s">
        <v>673</v>
      </c>
      <c r="H113" s="13" t="s">
        <v>9610</v>
      </c>
      <c r="I113" s="13" t="s">
        <v>56</v>
      </c>
      <c r="J113" s="14" t="s">
        <v>11587</v>
      </c>
      <c r="K113" s="15" t="s">
        <v>11633</v>
      </c>
      <c r="L113" s="13" t="s">
        <v>11424</v>
      </c>
      <c r="M113" s="13" t="s">
        <v>11425</v>
      </c>
      <c r="N113" s="202">
        <v>78</v>
      </c>
      <c r="O113" s="198"/>
      <c r="P113" s="202">
        <v>78</v>
      </c>
      <c r="Q113" s="198"/>
      <c r="R113" s="202">
        <v>0</v>
      </c>
      <c r="S113" s="203"/>
      <c r="T113" s="198"/>
      <c r="U113" s="13">
        <v>5</v>
      </c>
      <c r="V113" s="13">
        <v>5</v>
      </c>
      <c r="W113" s="13">
        <v>0</v>
      </c>
      <c r="X113" s="13">
        <v>5</v>
      </c>
      <c r="Y113" s="13">
        <v>0</v>
      </c>
      <c r="Z113" s="13">
        <v>11</v>
      </c>
      <c r="AA113" s="13">
        <v>3</v>
      </c>
      <c r="AB113" s="13">
        <v>8</v>
      </c>
      <c r="AC113" s="13">
        <v>8</v>
      </c>
      <c r="AD113" s="13">
        <v>4</v>
      </c>
      <c r="AE113" s="13">
        <v>8</v>
      </c>
      <c r="AF113" s="13">
        <v>7</v>
      </c>
      <c r="AG113" s="13">
        <v>14</v>
      </c>
      <c r="AH113" s="13">
        <v>6</v>
      </c>
      <c r="AI113" s="13">
        <v>9</v>
      </c>
      <c r="AJ113" s="15" t="str">
        <f t="shared" si="13"/>
        <v>14, 16, 12, 21, 15</v>
      </c>
      <c r="AK113" s="15">
        <f t="shared" si="14"/>
        <v>14</v>
      </c>
      <c r="AL113" s="15">
        <f t="shared" si="15"/>
        <v>16</v>
      </c>
      <c r="AM113" s="15">
        <f t="shared" si="16"/>
        <v>12</v>
      </c>
      <c r="AN113" s="15">
        <f t="shared" si="17"/>
        <v>21</v>
      </c>
      <c r="AO113" s="15">
        <f t="shared" si="18"/>
        <v>15</v>
      </c>
    </row>
    <row r="114" spans="1:41" ht="18" x14ac:dyDescent="0.25">
      <c r="A114" s="5">
        <f t="shared" si="12"/>
        <v>521799</v>
      </c>
      <c r="B114" s="13" t="s">
        <v>11421</v>
      </c>
      <c r="C114" s="13" t="s">
        <v>11422</v>
      </c>
      <c r="D114" s="13" t="s">
        <v>28</v>
      </c>
      <c r="E114" s="13" t="s">
        <v>28</v>
      </c>
      <c r="F114" s="13" t="s">
        <v>476</v>
      </c>
      <c r="G114" s="13" t="s">
        <v>686</v>
      </c>
      <c r="H114" s="13" t="s">
        <v>9715</v>
      </c>
      <c r="I114" s="13" t="s">
        <v>56</v>
      </c>
      <c r="J114" s="14" t="s">
        <v>11497</v>
      </c>
      <c r="K114" s="15" t="s">
        <v>11633</v>
      </c>
      <c r="L114" s="13" t="s">
        <v>11424</v>
      </c>
      <c r="M114" s="13" t="s">
        <v>11425</v>
      </c>
      <c r="N114" s="202">
        <v>51</v>
      </c>
      <c r="O114" s="198"/>
      <c r="P114" s="202">
        <v>51</v>
      </c>
      <c r="Q114" s="198"/>
      <c r="R114" s="202">
        <v>0</v>
      </c>
      <c r="S114" s="203"/>
      <c r="T114" s="198"/>
      <c r="U114" s="13">
        <v>5</v>
      </c>
      <c r="V114" s="13">
        <v>5</v>
      </c>
      <c r="W114" s="13">
        <v>0</v>
      </c>
      <c r="X114" s="13">
        <v>5</v>
      </c>
      <c r="Y114" s="13">
        <v>0</v>
      </c>
      <c r="Z114" s="13">
        <v>3</v>
      </c>
      <c r="AA114" s="13">
        <v>2</v>
      </c>
      <c r="AB114" s="13">
        <v>5</v>
      </c>
      <c r="AC114" s="13">
        <v>5</v>
      </c>
      <c r="AD114" s="13">
        <v>4</v>
      </c>
      <c r="AE114" s="13">
        <v>9</v>
      </c>
      <c r="AF114" s="13">
        <v>4</v>
      </c>
      <c r="AG114" s="13">
        <v>4</v>
      </c>
      <c r="AH114" s="13">
        <v>6</v>
      </c>
      <c r="AI114" s="13">
        <v>9</v>
      </c>
      <c r="AJ114" s="15" t="str">
        <f t="shared" si="13"/>
        <v>5, 10, 13, 8, 15</v>
      </c>
      <c r="AK114" s="15">
        <f t="shared" si="14"/>
        <v>5</v>
      </c>
      <c r="AL114" s="15">
        <f t="shared" si="15"/>
        <v>10</v>
      </c>
      <c r="AM114" s="15">
        <f t="shared" si="16"/>
        <v>13</v>
      </c>
      <c r="AN114" s="15">
        <f t="shared" si="17"/>
        <v>8</v>
      </c>
      <c r="AO114" s="15">
        <f t="shared" si="18"/>
        <v>15</v>
      </c>
    </row>
    <row r="115" spans="1:41" ht="18" x14ac:dyDescent="0.25">
      <c r="A115" s="5">
        <f t="shared" si="12"/>
        <v>474510</v>
      </c>
      <c r="B115" s="13" t="s">
        <v>11421</v>
      </c>
      <c r="C115" s="13" t="s">
        <v>11422</v>
      </c>
      <c r="D115" s="13" t="s">
        <v>28</v>
      </c>
      <c r="E115" s="13" t="s">
        <v>28</v>
      </c>
      <c r="F115" s="13" t="s">
        <v>476</v>
      </c>
      <c r="G115" s="13" t="s">
        <v>476</v>
      </c>
      <c r="H115" s="13" t="s">
        <v>9525</v>
      </c>
      <c r="I115" s="13" t="s">
        <v>56</v>
      </c>
      <c r="J115" s="14" t="s">
        <v>11588</v>
      </c>
      <c r="K115" s="15" t="s">
        <v>11633</v>
      </c>
      <c r="L115" s="13" t="s">
        <v>11424</v>
      </c>
      <c r="M115" s="13" t="s">
        <v>11425</v>
      </c>
      <c r="N115" s="202">
        <v>97</v>
      </c>
      <c r="O115" s="198"/>
      <c r="P115" s="202">
        <v>97</v>
      </c>
      <c r="Q115" s="198"/>
      <c r="R115" s="202">
        <v>0</v>
      </c>
      <c r="S115" s="203"/>
      <c r="T115" s="198"/>
      <c r="U115" s="13">
        <v>5</v>
      </c>
      <c r="V115" s="13">
        <v>7</v>
      </c>
      <c r="W115" s="13">
        <v>0</v>
      </c>
      <c r="X115" s="13">
        <v>7</v>
      </c>
      <c r="Y115" s="13">
        <v>0</v>
      </c>
      <c r="Z115" s="13">
        <v>5</v>
      </c>
      <c r="AA115" s="13">
        <v>4</v>
      </c>
      <c r="AB115" s="13">
        <v>8</v>
      </c>
      <c r="AC115" s="13">
        <v>14</v>
      </c>
      <c r="AD115" s="13">
        <v>16</v>
      </c>
      <c r="AE115" s="13">
        <v>6</v>
      </c>
      <c r="AF115" s="13">
        <v>12</v>
      </c>
      <c r="AG115" s="13">
        <v>13</v>
      </c>
      <c r="AH115" s="13">
        <v>10</v>
      </c>
      <c r="AI115" s="13">
        <v>9</v>
      </c>
      <c r="AJ115" s="15" t="str">
        <f t="shared" si="13"/>
        <v>9, 22, 22, 25, 19</v>
      </c>
      <c r="AK115" s="15">
        <f t="shared" si="14"/>
        <v>9</v>
      </c>
      <c r="AL115" s="15">
        <f t="shared" si="15"/>
        <v>22</v>
      </c>
      <c r="AM115" s="15">
        <f t="shared" si="16"/>
        <v>22</v>
      </c>
      <c r="AN115" s="15">
        <f t="shared" si="17"/>
        <v>25</v>
      </c>
      <c r="AO115" s="15">
        <f t="shared" si="18"/>
        <v>19</v>
      </c>
    </row>
    <row r="116" spans="1:41" ht="1.5" customHeight="1" x14ac:dyDescent="0.25"/>
  </sheetData>
  <mergeCells count="353">
    <mergeCell ref="N115:O115"/>
    <mergeCell ref="P115:Q115"/>
    <mergeCell ref="R115:T115"/>
    <mergeCell ref="N113:O113"/>
    <mergeCell ref="P113:Q113"/>
    <mergeCell ref="R113:T113"/>
    <mergeCell ref="N114:O114"/>
    <mergeCell ref="P114:Q114"/>
    <mergeCell ref="R114:T114"/>
    <mergeCell ref="N111:O111"/>
    <mergeCell ref="P111:Q111"/>
    <mergeCell ref="R111:T111"/>
    <mergeCell ref="N112:O112"/>
    <mergeCell ref="P112:Q112"/>
    <mergeCell ref="R112:T112"/>
    <mergeCell ref="N109:O109"/>
    <mergeCell ref="P109:Q109"/>
    <mergeCell ref="R109:T109"/>
    <mergeCell ref="N110:O110"/>
    <mergeCell ref="P110:Q110"/>
    <mergeCell ref="R110:T110"/>
    <mergeCell ref="N107:O107"/>
    <mergeCell ref="P107:Q107"/>
    <mergeCell ref="R107:T107"/>
    <mergeCell ref="N108:O108"/>
    <mergeCell ref="P108:Q108"/>
    <mergeCell ref="R108:T108"/>
    <mergeCell ref="N105:O105"/>
    <mergeCell ref="P105:Q105"/>
    <mergeCell ref="R105:T105"/>
    <mergeCell ref="N106:O106"/>
    <mergeCell ref="P106:Q106"/>
    <mergeCell ref="R106:T106"/>
    <mergeCell ref="N103:O103"/>
    <mergeCell ref="P103:Q103"/>
    <mergeCell ref="R103:T103"/>
    <mergeCell ref="N104:O104"/>
    <mergeCell ref="P104:Q104"/>
    <mergeCell ref="R104:T104"/>
    <mergeCell ref="N101:O101"/>
    <mergeCell ref="P101:Q101"/>
    <mergeCell ref="R101:T101"/>
    <mergeCell ref="N102:O102"/>
    <mergeCell ref="P102:Q102"/>
    <mergeCell ref="R102:T102"/>
    <mergeCell ref="N99:O99"/>
    <mergeCell ref="P99:Q99"/>
    <mergeCell ref="R99:T99"/>
    <mergeCell ref="N100:O100"/>
    <mergeCell ref="P100:Q100"/>
    <mergeCell ref="R100:T100"/>
    <mergeCell ref="N97:O97"/>
    <mergeCell ref="P97:Q97"/>
    <mergeCell ref="R97:T97"/>
    <mergeCell ref="N98:O98"/>
    <mergeCell ref="P98:Q98"/>
    <mergeCell ref="R98:T98"/>
    <mergeCell ref="N95:O95"/>
    <mergeCell ref="P95:Q95"/>
    <mergeCell ref="R95:T95"/>
    <mergeCell ref="N96:O96"/>
    <mergeCell ref="P96:Q96"/>
    <mergeCell ref="R96:T96"/>
    <mergeCell ref="N93:O93"/>
    <mergeCell ref="P93:Q93"/>
    <mergeCell ref="R93:T93"/>
    <mergeCell ref="N94:O94"/>
    <mergeCell ref="P94:Q94"/>
    <mergeCell ref="R94:T94"/>
    <mergeCell ref="N91:O91"/>
    <mergeCell ref="P91:Q91"/>
    <mergeCell ref="R91:T91"/>
    <mergeCell ref="N92:O92"/>
    <mergeCell ref="P92:Q92"/>
    <mergeCell ref="R92:T92"/>
    <mergeCell ref="N89:O89"/>
    <mergeCell ref="P89:Q89"/>
    <mergeCell ref="R89:T89"/>
    <mergeCell ref="N90:O90"/>
    <mergeCell ref="P90:Q90"/>
    <mergeCell ref="R90:T90"/>
    <mergeCell ref="N87:O87"/>
    <mergeCell ref="P87:Q87"/>
    <mergeCell ref="R87:T87"/>
    <mergeCell ref="N88:O88"/>
    <mergeCell ref="P88:Q88"/>
    <mergeCell ref="R88:T88"/>
    <mergeCell ref="N85:O85"/>
    <mergeCell ref="P85:Q85"/>
    <mergeCell ref="R85:T85"/>
    <mergeCell ref="N86:O86"/>
    <mergeCell ref="P86:Q86"/>
    <mergeCell ref="R86:T86"/>
    <mergeCell ref="N83:O83"/>
    <mergeCell ref="P83:Q83"/>
    <mergeCell ref="R83:T83"/>
    <mergeCell ref="N84:O84"/>
    <mergeCell ref="P84:Q84"/>
    <mergeCell ref="R84:T84"/>
    <mergeCell ref="N81:O81"/>
    <mergeCell ref="P81:Q81"/>
    <mergeCell ref="R81:T81"/>
    <mergeCell ref="N82:O82"/>
    <mergeCell ref="P82:Q82"/>
    <mergeCell ref="R82:T82"/>
    <mergeCell ref="N79:O79"/>
    <mergeCell ref="P79:Q79"/>
    <mergeCell ref="R79:T79"/>
    <mergeCell ref="N80:O80"/>
    <mergeCell ref="P80:Q80"/>
    <mergeCell ref="R80:T80"/>
    <mergeCell ref="N77:O77"/>
    <mergeCell ref="P77:Q77"/>
    <mergeCell ref="R77:T77"/>
    <mergeCell ref="N78:O78"/>
    <mergeCell ref="P78:Q78"/>
    <mergeCell ref="R78:T78"/>
    <mergeCell ref="N75:O75"/>
    <mergeCell ref="P75:Q75"/>
    <mergeCell ref="R75:T75"/>
    <mergeCell ref="N76:O76"/>
    <mergeCell ref="P76:Q76"/>
    <mergeCell ref="R76:T76"/>
    <mergeCell ref="N73:O73"/>
    <mergeCell ref="P73:Q73"/>
    <mergeCell ref="R73:T73"/>
    <mergeCell ref="N74:O74"/>
    <mergeCell ref="P74:Q74"/>
    <mergeCell ref="R74:T74"/>
    <mergeCell ref="N71:O71"/>
    <mergeCell ref="P71:Q71"/>
    <mergeCell ref="R71:T71"/>
    <mergeCell ref="N72:O72"/>
    <mergeCell ref="P72:Q72"/>
    <mergeCell ref="R72:T72"/>
    <mergeCell ref="N69:O69"/>
    <mergeCell ref="P69:Q69"/>
    <mergeCell ref="R69:T69"/>
    <mergeCell ref="N70:O70"/>
    <mergeCell ref="P70:Q70"/>
    <mergeCell ref="R70:T70"/>
    <mergeCell ref="N67:O67"/>
    <mergeCell ref="P67:Q67"/>
    <mergeCell ref="R67:T67"/>
    <mergeCell ref="N68:O68"/>
    <mergeCell ref="P68:Q68"/>
    <mergeCell ref="R68:T68"/>
    <mergeCell ref="N65:O65"/>
    <mergeCell ref="P65:Q65"/>
    <mergeCell ref="R65:T65"/>
    <mergeCell ref="N66:O66"/>
    <mergeCell ref="P66:Q66"/>
    <mergeCell ref="R66:T66"/>
    <mergeCell ref="N63:O63"/>
    <mergeCell ref="P63:Q63"/>
    <mergeCell ref="R63:T63"/>
    <mergeCell ref="N64:O64"/>
    <mergeCell ref="P64:Q64"/>
    <mergeCell ref="R64:T64"/>
    <mergeCell ref="N61:O61"/>
    <mergeCell ref="P61:Q61"/>
    <mergeCell ref="R61:T61"/>
    <mergeCell ref="N62:O62"/>
    <mergeCell ref="P62:Q62"/>
    <mergeCell ref="R62:T62"/>
    <mergeCell ref="N59:O59"/>
    <mergeCell ref="P59:Q59"/>
    <mergeCell ref="R59:T59"/>
    <mergeCell ref="N60:O60"/>
    <mergeCell ref="P60:Q60"/>
    <mergeCell ref="R60:T60"/>
    <mergeCell ref="N57:O57"/>
    <mergeCell ref="P57:Q57"/>
    <mergeCell ref="R57:T57"/>
    <mergeCell ref="N58:O58"/>
    <mergeCell ref="P58:Q58"/>
    <mergeCell ref="R58:T58"/>
    <mergeCell ref="N55:O55"/>
    <mergeCell ref="P55:Q55"/>
    <mergeCell ref="R55:T55"/>
    <mergeCell ref="N56:O56"/>
    <mergeCell ref="P56:Q56"/>
    <mergeCell ref="R56:T56"/>
    <mergeCell ref="N53:O53"/>
    <mergeCell ref="P53:Q53"/>
    <mergeCell ref="R53:T53"/>
    <mergeCell ref="N54:O54"/>
    <mergeCell ref="P54:Q54"/>
    <mergeCell ref="R54:T54"/>
    <mergeCell ref="N51:O51"/>
    <mergeCell ref="P51:Q51"/>
    <mergeCell ref="R51:T51"/>
    <mergeCell ref="N52:O52"/>
    <mergeCell ref="P52:Q52"/>
    <mergeCell ref="R52:T52"/>
    <mergeCell ref="N49:O49"/>
    <mergeCell ref="P49:Q49"/>
    <mergeCell ref="R49:T49"/>
    <mergeCell ref="N50:O50"/>
    <mergeCell ref="P50:Q50"/>
    <mergeCell ref="R50:T50"/>
    <mergeCell ref="N47:O47"/>
    <mergeCell ref="P47:Q47"/>
    <mergeCell ref="R47:T47"/>
    <mergeCell ref="N48:O48"/>
    <mergeCell ref="P48:Q48"/>
    <mergeCell ref="R48:T48"/>
    <mergeCell ref="N45:O45"/>
    <mergeCell ref="P45:Q45"/>
    <mergeCell ref="R45:T45"/>
    <mergeCell ref="N46:O46"/>
    <mergeCell ref="P46:Q46"/>
    <mergeCell ref="R46:T46"/>
    <mergeCell ref="N43:O43"/>
    <mergeCell ref="P43:Q43"/>
    <mergeCell ref="R43:T43"/>
    <mergeCell ref="N44:O44"/>
    <mergeCell ref="P44:Q44"/>
    <mergeCell ref="R44:T44"/>
    <mergeCell ref="N41:O41"/>
    <mergeCell ref="P41:Q41"/>
    <mergeCell ref="R41:T41"/>
    <mergeCell ref="N42:O42"/>
    <mergeCell ref="P42:Q42"/>
    <mergeCell ref="R42:T42"/>
    <mergeCell ref="N39:O39"/>
    <mergeCell ref="P39:Q39"/>
    <mergeCell ref="R39:T39"/>
    <mergeCell ref="N40:O40"/>
    <mergeCell ref="P40:Q40"/>
    <mergeCell ref="R40:T40"/>
    <mergeCell ref="N37:O37"/>
    <mergeCell ref="P37:Q37"/>
    <mergeCell ref="R37:T37"/>
    <mergeCell ref="N38:O38"/>
    <mergeCell ref="P38:Q38"/>
    <mergeCell ref="R38:T38"/>
    <mergeCell ref="N35:O35"/>
    <mergeCell ref="P35:Q35"/>
    <mergeCell ref="R35:T35"/>
    <mergeCell ref="N36:O36"/>
    <mergeCell ref="P36:Q36"/>
    <mergeCell ref="R36:T36"/>
    <mergeCell ref="N33:O33"/>
    <mergeCell ref="P33:Q33"/>
    <mergeCell ref="R33:T33"/>
    <mergeCell ref="N34:O34"/>
    <mergeCell ref="P34:Q34"/>
    <mergeCell ref="R34:T34"/>
    <mergeCell ref="N31:O31"/>
    <mergeCell ref="P31:Q31"/>
    <mergeCell ref="R31:T31"/>
    <mergeCell ref="N32:O32"/>
    <mergeCell ref="P32:Q32"/>
    <mergeCell ref="R32:T32"/>
    <mergeCell ref="N29:O29"/>
    <mergeCell ref="P29:Q29"/>
    <mergeCell ref="R29:T29"/>
    <mergeCell ref="N30:O30"/>
    <mergeCell ref="P30:Q30"/>
    <mergeCell ref="R30:T30"/>
    <mergeCell ref="N27:O27"/>
    <mergeCell ref="P27:Q27"/>
    <mergeCell ref="R27:T27"/>
    <mergeCell ref="N28:O28"/>
    <mergeCell ref="P28:Q28"/>
    <mergeCell ref="R28:T28"/>
    <mergeCell ref="N25:O25"/>
    <mergeCell ref="P25:Q25"/>
    <mergeCell ref="R25:T25"/>
    <mergeCell ref="N26:O26"/>
    <mergeCell ref="P26:Q26"/>
    <mergeCell ref="R26:T26"/>
    <mergeCell ref="N23:O23"/>
    <mergeCell ref="P23:Q23"/>
    <mergeCell ref="R23:T23"/>
    <mergeCell ref="N24:O24"/>
    <mergeCell ref="P24:Q24"/>
    <mergeCell ref="R24:T24"/>
    <mergeCell ref="N21:O21"/>
    <mergeCell ref="P21:Q21"/>
    <mergeCell ref="R21:T21"/>
    <mergeCell ref="N22:O22"/>
    <mergeCell ref="P22:Q22"/>
    <mergeCell ref="R22:T22"/>
    <mergeCell ref="N19:O19"/>
    <mergeCell ref="P19:Q19"/>
    <mergeCell ref="R19:T19"/>
    <mergeCell ref="N20:O20"/>
    <mergeCell ref="P20:Q20"/>
    <mergeCell ref="R20:T20"/>
    <mergeCell ref="N17:O17"/>
    <mergeCell ref="P17:Q17"/>
    <mergeCell ref="R17:T17"/>
    <mergeCell ref="N18:O18"/>
    <mergeCell ref="P18:Q18"/>
    <mergeCell ref="R18:T18"/>
    <mergeCell ref="N15:O15"/>
    <mergeCell ref="P15:Q15"/>
    <mergeCell ref="R15:T15"/>
    <mergeCell ref="N16:O16"/>
    <mergeCell ref="P16:Q16"/>
    <mergeCell ref="R16:T16"/>
    <mergeCell ref="N13:O13"/>
    <mergeCell ref="P13:Q13"/>
    <mergeCell ref="R13:T13"/>
    <mergeCell ref="N14:O14"/>
    <mergeCell ref="P14:Q14"/>
    <mergeCell ref="R14:T14"/>
    <mergeCell ref="N11:O11"/>
    <mergeCell ref="P11:Q11"/>
    <mergeCell ref="R11:T11"/>
    <mergeCell ref="N12:O12"/>
    <mergeCell ref="P12:Q12"/>
    <mergeCell ref="R12:T12"/>
    <mergeCell ref="N9:O9"/>
    <mergeCell ref="P9:Q9"/>
    <mergeCell ref="R9:T9"/>
    <mergeCell ref="N10:O10"/>
    <mergeCell ref="P10:Q10"/>
    <mergeCell ref="R10:T10"/>
    <mergeCell ref="N7:O7"/>
    <mergeCell ref="P7:Q7"/>
    <mergeCell ref="R7:T7"/>
    <mergeCell ref="N8:O8"/>
    <mergeCell ref="P8:Q8"/>
    <mergeCell ref="R8:T8"/>
    <mergeCell ref="N5:O5"/>
    <mergeCell ref="P5:Q5"/>
    <mergeCell ref="R5:T5"/>
    <mergeCell ref="N6:O6"/>
    <mergeCell ref="P6:Q6"/>
    <mergeCell ref="R6:T6"/>
    <mergeCell ref="N1:O1"/>
    <mergeCell ref="P1:Q1"/>
    <mergeCell ref="R1:T1"/>
    <mergeCell ref="AH2:AI2"/>
    <mergeCell ref="N3:O3"/>
    <mergeCell ref="P3:Q3"/>
    <mergeCell ref="R3:T3"/>
    <mergeCell ref="N4:O4"/>
    <mergeCell ref="P4:Q4"/>
    <mergeCell ref="R4:T4"/>
    <mergeCell ref="W1:Y1"/>
    <mergeCell ref="Z1:AI1"/>
    <mergeCell ref="N2:O2"/>
    <mergeCell ref="P2:Q2"/>
    <mergeCell ref="R2:T2"/>
    <mergeCell ref="W2:Y2"/>
    <mergeCell ref="Z2:AA2"/>
    <mergeCell ref="AB2:AC2"/>
    <mergeCell ref="AD2:AE2"/>
    <mergeCell ref="AF2:A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89"/>
  <sheetViews>
    <sheetView showGridLines="0" tabSelected="1" showWhiteSpace="0" zoomScale="70" zoomScaleNormal="70" zoomScaleSheetLayoutView="70" zoomScalePageLayoutView="86" workbookViewId="0">
      <selection activeCell="W17" sqref="W17"/>
    </sheetView>
  </sheetViews>
  <sheetFormatPr baseColWidth="10" defaultRowHeight="12.75" x14ac:dyDescent="0.2"/>
  <cols>
    <col min="1" max="1" width="9.42578125" style="66" customWidth="1"/>
    <col min="2" max="3" width="20" style="66" customWidth="1"/>
    <col min="4" max="4" width="32" style="66" customWidth="1"/>
    <col min="5" max="5" width="14.7109375" style="66" customWidth="1"/>
    <col min="6" max="6" width="10.85546875" style="66" customWidth="1"/>
    <col min="7" max="7" width="13.42578125" style="66" customWidth="1"/>
    <col min="8" max="8" width="9.42578125" style="66" customWidth="1"/>
    <col min="9" max="9" width="14.7109375" style="66" customWidth="1"/>
    <col min="10" max="10" width="8.42578125" style="66" customWidth="1"/>
    <col min="11" max="11" width="9.5703125" style="66" customWidth="1"/>
    <col min="12" max="12" width="4.28515625" style="66" customWidth="1"/>
    <col min="13" max="13" width="4" style="66" customWidth="1"/>
    <col min="14" max="14" width="11.42578125" style="66"/>
    <col min="15" max="15" width="7.7109375" style="66" customWidth="1"/>
    <col min="16" max="16" width="13.85546875" style="65" hidden="1" customWidth="1"/>
    <col min="17" max="17" width="10.7109375" style="65" hidden="1" customWidth="1"/>
    <col min="18" max="18" width="6.7109375" style="66" customWidth="1"/>
    <col min="19" max="19" width="10.7109375" style="66" customWidth="1"/>
    <col min="20" max="255" width="11.42578125" style="66"/>
    <col min="256" max="256" width="9.42578125" style="66" customWidth="1"/>
    <col min="257" max="258" width="14.7109375" style="66" customWidth="1"/>
    <col min="259" max="259" width="18.28515625" style="66" customWidth="1"/>
    <col min="260" max="260" width="32" style="66" customWidth="1"/>
    <col min="261" max="261" width="12.85546875" style="66" customWidth="1"/>
    <col min="262" max="262" width="9.7109375" style="66" customWidth="1"/>
    <col min="263" max="263" width="13.42578125" style="66" customWidth="1"/>
    <col min="264" max="264" width="9.42578125" style="66" customWidth="1"/>
    <col min="265" max="265" width="14.7109375" style="66" customWidth="1"/>
    <col min="266" max="266" width="6.42578125" style="66" customWidth="1"/>
    <col min="267" max="267" width="9.5703125" style="66" customWidth="1"/>
    <col min="268" max="268" width="4.28515625" style="66" customWidth="1"/>
    <col min="269" max="269" width="2.85546875" style="66" customWidth="1"/>
    <col min="270" max="270" width="11.42578125" style="66"/>
    <col min="271" max="272" width="7.7109375" style="66" customWidth="1"/>
    <col min="273" max="273" width="10.7109375" style="66" customWidth="1"/>
    <col min="274" max="274" width="6.7109375" style="66" customWidth="1"/>
    <col min="275" max="275" width="10.7109375" style="66" customWidth="1"/>
    <col min="276" max="511" width="11.42578125" style="66"/>
    <col min="512" max="512" width="9.42578125" style="66" customWidth="1"/>
    <col min="513" max="514" width="14.7109375" style="66" customWidth="1"/>
    <col min="515" max="515" width="18.28515625" style="66" customWidth="1"/>
    <col min="516" max="516" width="32" style="66" customWidth="1"/>
    <col min="517" max="517" width="12.85546875" style="66" customWidth="1"/>
    <col min="518" max="518" width="9.7109375" style="66" customWidth="1"/>
    <col min="519" max="519" width="13.42578125" style="66" customWidth="1"/>
    <col min="520" max="520" width="9.42578125" style="66" customWidth="1"/>
    <col min="521" max="521" width="14.7109375" style="66" customWidth="1"/>
    <col min="522" max="522" width="6.42578125" style="66" customWidth="1"/>
    <col min="523" max="523" width="9.5703125" style="66" customWidth="1"/>
    <col min="524" max="524" width="4.28515625" style="66" customWidth="1"/>
    <col min="525" max="525" width="2.85546875" style="66" customWidth="1"/>
    <col min="526" max="526" width="11.42578125" style="66"/>
    <col min="527" max="528" width="7.7109375" style="66" customWidth="1"/>
    <col min="529" max="529" width="10.7109375" style="66" customWidth="1"/>
    <col min="530" max="530" width="6.7109375" style="66" customWidth="1"/>
    <col min="531" max="531" width="10.7109375" style="66" customWidth="1"/>
    <col min="532" max="767" width="11.42578125" style="66"/>
    <col min="768" max="768" width="9.42578125" style="66" customWidth="1"/>
    <col min="769" max="770" width="14.7109375" style="66" customWidth="1"/>
    <col min="771" max="771" width="18.28515625" style="66" customWidth="1"/>
    <col min="772" max="772" width="32" style="66" customWidth="1"/>
    <col min="773" max="773" width="12.85546875" style="66" customWidth="1"/>
    <col min="774" max="774" width="9.7109375" style="66" customWidth="1"/>
    <col min="775" max="775" width="13.42578125" style="66" customWidth="1"/>
    <col min="776" max="776" width="9.42578125" style="66" customWidth="1"/>
    <col min="777" max="777" width="14.7109375" style="66" customWidth="1"/>
    <col min="778" max="778" width="6.42578125" style="66" customWidth="1"/>
    <col min="779" max="779" width="9.5703125" style="66" customWidth="1"/>
    <col min="780" max="780" width="4.28515625" style="66" customWidth="1"/>
    <col min="781" max="781" width="2.85546875" style="66" customWidth="1"/>
    <col min="782" max="782" width="11.42578125" style="66"/>
    <col min="783" max="784" width="7.7109375" style="66" customWidth="1"/>
    <col min="785" max="785" width="10.7109375" style="66" customWidth="1"/>
    <col min="786" max="786" width="6.7109375" style="66" customWidth="1"/>
    <col min="787" max="787" width="10.7109375" style="66" customWidth="1"/>
    <col min="788" max="1023" width="11.42578125" style="66"/>
    <col min="1024" max="1024" width="9.42578125" style="66" customWidth="1"/>
    <col min="1025" max="1026" width="14.7109375" style="66" customWidth="1"/>
    <col min="1027" max="1027" width="18.28515625" style="66" customWidth="1"/>
    <col min="1028" max="1028" width="32" style="66" customWidth="1"/>
    <col min="1029" max="1029" width="12.85546875" style="66" customWidth="1"/>
    <col min="1030" max="1030" width="9.7109375" style="66" customWidth="1"/>
    <col min="1031" max="1031" width="13.42578125" style="66" customWidth="1"/>
    <col min="1032" max="1032" width="9.42578125" style="66" customWidth="1"/>
    <col min="1033" max="1033" width="14.7109375" style="66" customWidth="1"/>
    <col min="1034" max="1034" width="6.42578125" style="66" customWidth="1"/>
    <col min="1035" max="1035" width="9.5703125" style="66" customWidth="1"/>
    <col min="1036" max="1036" width="4.28515625" style="66" customWidth="1"/>
    <col min="1037" max="1037" width="2.85546875" style="66" customWidth="1"/>
    <col min="1038" max="1038" width="11.42578125" style="66"/>
    <col min="1039" max="1040" width="7.7109375" style="66" customWidth="1"/>
    <col min="1041" max="1041" width="10.7109375" style="66" customWidth="1"/>
    <col min="1042" max="1042" width="6.7109375" style="66" customWidth="1"/>
    <col min="1043" max="1043" width="10.7109375" style="66" customWidth="1"/>
    <col min="1044" max="1279" width="11.42578125" style="66"/>
    <col min="1280" max="1280" width="9.42578125" style="66" customWidth="1"/>
    <col min="1281" max="1282" width="14.7109375" style="66" customWidth="1"/>
    <col min="1283" max="1283" width="18.28515625" style="66" customWidth="1"/>
    <col min="1284" max="1284" width="32" style="66" customWidth="1"/>
    <col min="1285" max="1285" width="12.85546875" style="66" customWidth="1"/>
    <col min="1286" max="1286" width="9.7109375" style="66" customWidth="1"/>
    <col min="1287" max="1287" width="13.42578125" style="66" customWidth="1"/>
    <col min="1288" max="1288" width="9.42578125" style="66" customWidth="1"/>
    <col min="1289" max="1289" width="14.7109375" style="66" customWidth="1"/>
    <col min="1290" max="1290" width="6.42578125" style="66" customWidth="1"/>
    <col min="1291" max="1291" width="9.5703125" style="66" customWidth="1"/>
    <col min="1292" max="1292" width="4.28515625" style="66" customWidth="1"/>
    <col min="1293" max="1293" width="2.85546875" style="66" customWidth="1"/>
    <col min="1294" max="1294" width="11.42578125" style="66"/>
    <col min="1295" max="1296" width="7.7109375" style="66" customWidth="1"/>
    <col min="1297" max="1297" width="10.7109375" style="66" customWidth="1"/>
    <col min="1298" max="1298" width="6.7109375" style="66" customWidth="1"/>
    <col min="1299" max="1299" width="10.7109375" style="66" customWidth="1"/>
    <col min="1300" max="1535" width="11.42578125" style="66"/>
    <col min="1536" max="1536" width="9.42578125" style="66" customWidth="1"/>
    <col min="1537" max="1538" width="14.7109375" style="66" customWidth="1"/>
    <col min="1539" max="1539" width="18.28515625" style="66" customWidth="1"/>
    <col min="1540" max="1540" width="32" style="66" customWidth="1"/>
    <col min="1541" max="1541" width="12.85546875" style="66" customWidth="1"/>
    <col min="1542" max="1542" width="9.7109375" style="66" customWidth="1"/>
    <col min="1543" max="1543" width="13.42578125" style="66" customWidth="1"/>
    <col min="1544" max="1544" width="9.42578125" style="66" customWidth="1"/>
    <col min="1545" max="1545" width="14.7109375" style="66" customWidth="1"/>
    <col min="1546" max="1546" width="6.42578125" style="66" customWidth="1"/>
    <col min="1547" max="1547" width="9.5703125" style="66" customWidth="1"/>
    <col min="1548" max="1548" width="4.28515625" style="66" customWidth="1"/>
    <col min="1549" max="1549" width="2.85546875" style="66" customWidth="1"/>
    <col min="1550" max="1550" width="11.42578125" style="66"/>
    <col min="1551" max="1552" width="7.7109375" style="66" customWidth="1"/>
    <col min="1553" max="1553" width="10.7109375" style="66" customWidth="1"/>
    <col min="1554" max="1554" width="6.7109375" style="66" customWidth="1"/>
    <col min="1555" max="1555" width="10.7109375" style="66" customWidth="1"/>
    <col min="1556" max="1791" width="11.42578125" style="66"/>
    <col min="1792" max="1792" width="9.42578125" style="66" customWidth="1"/>
    <col min="1793" max="1794" width="14.7109375" style="66" customWidth="1"/>
    <col min="1795" max="1795" width="18.28515625" style="66" customWidth="1"/>
    <col min="1796" max="1796" width="32" style="66" customWidth="1"/>
    <col min="1797" max="1797" width="12.85546875" style="66" customWidth="1"/>
    <col min="1798" max="1798" width="9.7109375" style="66" customWidth="1"/>
    <col min="1799" max="1799" width="13.42578125" style="66" customWidth="1"/>
    <col min="1800" max="1800" width="9.42578125" style="66" customWidth="1"/>
    <col min="1801" max="1801" width="14.7109375" style="66" customWidth="1"/>
    <col min="1802" max="1802" width="6.42578125" style="66" customWidth="1"/>
    <col min="1803" max="1803" width="9.5703125" style="66" customWidth="1"/>
    <col min="1804" max="1804" width="4.28515625" style="66" customWidth="1"/>
    <col min="1805" max="1805" width="2.85546875" style="66" customWidth="1"/>
    <col min="1806" max="1806" width="11.42578125" style="66"/>
    <col min="1807" max="1808" width="7.7109375" style="66" customWidth="1"/>
    <col min="1809" max="1809" width="10.7109375" style="66" customWidth="1"/>
    <col min="1810" max="1810" width="6.7109375" style="66" customWidth="1"/>
    <col min="1811" max="1811" width="10.7109375" style="66" customWidth="1"/>
    <col min="1812" max="2047" width="11.42578125" style="66"/>
    <col min="2048" max="2048" width="9.42578125" style="66" customWidth="1"/>
    <col min="2049" max="2050" width="14.7109375" style="66" customWidth="1"/>
    <col min="2051" max="2051" width="18.28515625" style="66" customWidth="1"/>
    <col min="2052" max="2052" width="32" style="66" customWidth="1"/>
    <col min="2053" max="2053" width="12.85546875" style="66" customWidth="1"/>
    <col min="2054" max="2054" width="9.7109375" style="66" customWidth="1"/>
    <col min="2055" max="2055" width="13.42578125" style="66" customWidth="1"/>
    <col min="2056" max="2056" width="9.42578125" style="66" customWidth="1"/>
    <col min="2057" max="2057" width="14.7109375" style="66" customWidth="1"/>
    <col min="2058" max="2058" width="6.42578125" style="66" customWidth="1"/>
    <col min="2059" max="2059" width="9.5703125" style="66" customWidth="1"/>
    <col min="2060" max="2060" width="4.28515625" style="66" customWidth="1"/>
    <col min="2061" max="2061" width="2.85546875" style="66" customWidth="1"/>
    <col min="2062" max="2062" width="11.42578125" style="66"/>
    <col min="2063" max="2064" width="7.7109375" style="66" customWidth="1"/>
    <col min="2065" max="2065" width="10.7109375" style="66" customWidth="1"/>
    <col min="2066" max="2066" width="6.7109375" style="66" customWidth="1"/>
    <col min="2067" max="2067" width="10.7109375" style="66" customWidth="1"/>
    <col min="2068" max="2303" width="11.42578125" style="66"/>
    <col min="2304" max="2304" width="9.42578125" style="66" customWidth="1"/>
    <col min="2305" max="2306" width="14.7109375" style="66" customWidth="1"/>
    <col min="2307" max="2307" width="18.28515625" style="66" customWidth="1"/>
    <col min="2308" max="2308" width="32" style="66" customWidth="1"/>
    <col min="2309" max="2309" width="12.85546875" style="66" customWidth="1"/>
    <col min="2310" max="2310" width="9.7109375" style="66" customWidth="1"/>
    <col min="2311" max="2311" width="13.42578125" style="66" customWidth="1"/>
    <col min="2312" max="2312" width="9.42578125" style="66" customWidth="1"/>
    <col min="2313" max="2313" width="14.7109375" style="66" customWidth="1"/>
    <col min="2314" max="2314" width="6.42578125" style="66" customWidth="1"/>
    <col min="2315" max="2315" width="9.5703125" style="66" customWidth="1"/>
    <col min="2316" max="2316" width="4.28515625" style="66" customWidth="1"/>
    <col min="2317" max="2317" width="2.85546875" style="66" customWidth="1"/>
    <col min="2318" max="2318" width="11.42578125" style="66"/>
    <col min="2319" max="2320" width="7.7109375" style="66" customWidth="1"/>
    <col min="2321" max="2321" width="10.7109375" style="66" customWidth="1"/>
    <col min="2322" max="2322" width="6.7109375" style="66" customWidth="1"/>
    <col min="2323" max="2323" width="10.7109375" style="66" customWidth="1"/>
    <col min="2324" max="2559" width="11.42578125" style="66"/>
    <col min="2560" max="2560" width="9.42578125" style="66" customWidth="1"/>
    <col min="2561" max="2562" width="14.7109375" style="66" customWidth="1"/>
    <col min="2563" max="2563" width="18.28515625" style="66" customWidth="1"/>
    <col min="2564" max="2564" width="32" style="66" customWidth="1"/>
    <col min="2565" max="2565" width="12.85546875" style="66" customWidth="1"/>
    <col min="2566" max="2566" width="9.7109375" style="66" customWidth="1"/>
    <col min="2567" max="2567" width="13.42578125" style="66" customWidth="1"/>
    <col min="2568" max="2568" width="9.42578125" style="66" customWidth="1"/>
    <col min="2569" max="2569" width="14.7109375" style="66" customWidth="1"/>
    <col min="2570" max="2570" width="6.42578125" style="66" customWidth="1"/>
    <col min="2571" max="2571" width="9.5703125" style="66" customWidth="1"/>
    <col min="2572" max="2572" width="4.28515625" style="66" customWidth="1"/>
    <col min="2573" max="2573" width="2.85546875" style="66" customWidth="1"/>
    <col min="2574" max="2574" width="11.42578125" style="66"/>
    <col min="2575" max="2576" width="7.7109375" style="66" customWidth="1"/>
    <col min="2577" max="2577" width="10.7109375" style="66" customWidth="1"/>
    <col min="2578" max="2578" width="6.7109375" style="66" customWidth="1"/>
    <col min="2579" max="2579" width="10.7109375" style="66" customWidth="1"/>
    <col min="2580" max="2815" width="11.42578125" style="66"/>
    <col min="2816" max="2816" width="9.42578125" style="66" customWidth="1"/>
    <col min="2817" max="2818" width="14.7109375" style="66" customWidth="1"/>
    <col min="2819" max="2819" width="18.28515625" style="66" customWidth="1"/>
    <col min="2820" max="2820" width="32" style="66" customWidth="1"/>
    <col min="2821" max="2821" width="12.85546875" style="66" customWidth="1"/>
    <col min="2822" max="2822" width="9.7109375" style="66" customWidth="1"/>
    <col min="2823" max="2823" width="13.42578125" style="66" customWidth="1"/>
    <col min="2824" max="2824" width="9.42578125" style="66" customWidth="1"/>
    <col min="2825" max="2825" width="14.7109375" style="66" customWidth="1"/>
    <col min="2826" max="2826" width="6.42578125" style="66" customWidth="1"/>
    <col min="2827" max="2827" width="9.5703125" style="66" customWidth="1"/>
    <col min="2828" max="2828" width="4.28515625" style="66" customWidth="1"/>
    <col min="2829" max="2829" width="2.85546875" style="66" customWidth="1"/>
    <col min="2830" max="2830" width="11.42578125" style="66"/>
    <col min="2831" max="2832" width="7.7109375" style="66" customWidth="1"/>
    <col min="2833" max="2833" width="10.7109375" style="66" customWidth="1"/>
    <col min="2834" max="2834" width="6.7109375" style="66" customWidth="1"/>
    <col min="2835" max="2835" width="10.7109375" style="66" customWidth="1"/>
    <col min="2836" max="3071" width="11.42578125" style="66"/>
    <col min="3072" max="3072" width="9.42578125" style="66" customWidth="1"/>
    <col min="3073" max="3074" width="14.7109375" style="66" customWidth="1"/>
    <col min="3075" max="3075" width="18.28515625" style="66" customWidth="1"/>
    <col min="3076" max="3076" width="32" style="66" customWidth="1"/>
    <col min="3077" max="3077" width="12.85546875" style="66" customWidth="1"/>
    <col min="3078" max="3078" width="9.7109375" style="66" customWidth="1"/>
    <col min="3079" max="3079" width="13.42578125" style="66" customWidth="1"/>
    <col min="3080" max="3080" width="9.42578125" style="66" customWidth="1"/>
    <col min="3081" max="3081" width="14.7109375" style="66" customWidth="1"/>
    <col min="3082" max="3082" width="6.42578125" style="66" customWidth="1"/>
    <col min="3083" max="3083" width="9.5703125" style="66" customWidth="1"/>
    <col min="3084" max="3084" width="4.28515625" style="66" customWidth="1"/>
    <col min="3085" max="3085" width="2.85546875" style="66" customWidth="1"/>
    <col min="3086" max="3086" width="11.42578125" style="66"/>
    <col min="3087" max="3088" width="7.7109375" style="66" customWidth="1"/>
    <col min="3089" max="3089" width="10.7109375" style="66" customWidth="1"/>
    <col min="3090" max="3090" width="6.7109375" style="66" customWidth="1"/>
    <col min="3091" max="3091" width="10.7109375" style="66" customWidth="1"/>
    <col min="3092" max="3327" width="11.42578125" style="66"/>
    <col min="3328" max="3328" width="9.42578125" style="66" customWidth="1"/>
    <col min="3329" max="3330" width="14.7109375" style="66" customWidth="1"/>
    <col min="3331" max="3331" width="18.28515625" style="66" customWidth="1"/>
    <col min="3332" max="3332" width="32" style="66" customWidth="1"/>
    <col min="3333" max="3333" width="12.85546875" style="66" customWidth="1"/>
    <col min="3334" max="3334" width="9.7109375" style="66" customWidth="1"/>
    <col min="3335" max="3335" width="13.42578125" style="66" customWidth="1"/>
    <col min="3336" max="3336" width="9.42578125" style="66" customWidth="1"/>
    <col min="3337" max="3337" width="14.7109375" style="66" customWidth="1"/>
    <col min="3338" max="3338" width="6.42578125" style="66" customWidth="1"/>
    <col min="3339" max="3339" width="9.5703125" style="66" customWidth="1"/>
    <col min="3340" max="3340" width="4.28515625" style="66" customWidth="1"/>
    <col min="3341" max="3341" width="2.85546875" style="66" customWidth="1"/>
    <col min="3342" max="3342" width="11.42578125" style="66"/>
    <col min="3343" max="3344" width="7.7109375" style="66" customWidth="1"/>
    <col min="3345" max="3345" width="10.7109375" style="66" customWidth="1"/>
    <col min="3346" max="3346" width="6.7109375" style="66" customWidth="1"/>
    <col min="3347" max="3347" width="10.7109375" style="66" customWidth="1"/>
    <col min="3348" max="3583" width="11.42578125" style="66"/>
    <col min="3584" max="3584" width="9.42578125" style="66" customWidth="1"/>
    <col min="3585" max="3586" width="14.7109375" style="66" customWidth="1"/>
    <col min="3587" max="3587" width="18.28515625" style="66" customWidth="1"/>
    <col min="3588" max="3588" width="32" style="66" customWidth="1"/>
    <col min="3589" max="3589" width="12.85546875" style="66" customWidth="1"/>
    <col min="3590" max="3590" width="9.7109375" style="66" customWidth="1"/>
    <col min="3591" max="3591" width="13.42578125" style="66" customWidth="1"/>
    <col min="3592" max="3592" width="9.42578125" style="66" customWidth="1"/>
    <col min="3593" max="3593" width="14.7109375" style="66" customWidth="1"/>
    <col min="3594" max="3594" width="6.42578125" style="66" customWidth="1"/>
    <col min="3595" max="3595" width="9.5703125" style="66" customWidth="1"/>
    <col min="3596" max="3596" width="4.28515625" style="66" customWidth="1"/>
    <col min="3597" max="3597" width="2.85546875" style="66" customWidth="1"/>
    <col min="3598" max="3598" width="11.42578125" style="66"/>
    <col min="3599" max="3600" width="7.7109375" style="66" customWidth="1"/>
    <col min="3601" max="3601" width="10.7109375" style="66" customWidth="1"/>
    <col min="3602" max="3602" width="6.7109375" style="66" customWidth="1"/>
    <col min="3603" max="3603" width="10.7109375" style="66" customWidth="1"/>
    <col min="3604" max="3839" width="11.42578125" style="66"/>
    <col min="3840" max="3840" width="9.42578125" style="66" customWidth="1"/>
    <col min="3841" max="3842" width="14.7109375" style="66" customWidth="1"/>
    <col min="3843" max="3843" width="18.28515625" style="66" customWidth="1"/>
    <col min="3844" max="3844" width="32" style="66" customWidth="1"/>
    <col min="3845" max="3845" width="12.85546875" style="66" customWidth="1"/>
    <col min="3846" max="3846" width="9.7109375" style="66" customWidth="1"/>
    <col min="3847" max="3847" width="13.42578125" style="66" customWidth="1"/>
    <col min="3848" max="3848" width="9.42578125" style="66" customWidth="1"/>
    <col min="3849" max="3849" width="14.7109375" style="66" customWidth="1"/>
    <col min="3850" max="3850" width="6.42578125" style="66" customWidth="1"/>
    <col min="3851" max="3851" width="9.5703125" style="66" customWidth="1"/>
    <col min="3852" max="3852" width="4.28515625" style="66" customWidth="1"/>
    <col min="3853" max="3853" width="2.85546875" style="66" customWidth="1"/>
    <col min="3854" max="3854" width="11.42578125" style="66"/>
    <col min="3855" max="3856" width="7.7109375" style="66" customWidth="1"/>
    <col min="3857" max="3857" width="10.7109375" style="66" customWidth="1"/>
    <col min="3858" max="3858" width="6.7109375" style="66" customWidth="1"/>
    <col min="3859" max="3859" width="10.7109375" style="66" customWidth="1"/>
    <col min="3860" max="4095" width="11.42578125" style="66"/>
    <col min="4096" max="4096" width="9.42578125" style="66" customWidth="1"/>
    <col min="4097" max="4098" width="14.7109375" style="66" customWidth="1"/>
    <col min="4099" max="4099" width="18.28515625" style="66" customWidth="1"/>
    <col min="4100" max="4100" width="32" style="66" customWidth="1"/>
    <col min="4101" max="4101" width="12.85546875" style="66" customWidth="1"/>
    <col min="4102" max="4102" width="9.7109375" style="66" customWidth="1"/>
    <col min="4103" max="4103" width="13.42578125" style="66" customWidth="1"/>
    <col min="4104" max="4104" width="9.42578125" style="66" customWidth="1"/>
    <col min="4105" max="4105" width="14.7109375" style="66" customWidth="1"/>
    <col min="4106" max="4106" width="6.42578125" style="66" customWidth="1"/>
    <col min="4107" max="4107" width="9.5703125" style="66" customWidth="1"/>
    <col min="4108" max="4108" width="4.28515625" style="66" customWidth="1"/>
    <col min="4109" max="4109" width="2.85546875" style="66" customWidth="1"/>
    <col min="4110" max="4110" width="11.42578125" style="66"/>
    <col min="4111" max="4112" width="7.7109375" style="66" customWidth="1"/>
    <col min="4113" max="4113" width="10.7109375" style="66" customWidth="1"/>
    <col min="4114" max="4114" width="6.7109375" style="66" customWidth="1"/>
    <col min="4115" max="4115" width="10.7109375" style="66" customWidth="1"/>
    <col min="4116" max="4351" width="11.42578125" style="66"/>
    <col min="4352" max="4352" width="9.42578125" style="66" customWidth="1"/>
    <col min="4353" max="4354" width="14.7109375" style="66" customWidth="1"/>
    <col min="4355" max="4355" width="18.28515625" style="66" customWidth="1"/>
    <col min="4356" max="4356" width="32" style="66" customWidth="1"/>
    <col min="4357" max="4357" width="12.85546875" style="66" customWidth="1"/>
    <col min="4358" max="4358" width="9.7109375" style="66" customWidth="1"/>
    <col min="4359" max="4359" width="13.42578125" style="66" customWidth="1"/>
    <col min="4360" max="4360" width="9.42578125" style="66" customWidth="1"/>
    <col min="4361" max="4361" width="14.7109375" style="66" customWidth="1"/>
    <col min="4362" max="4362" width="6.42578125" style="66" customWidth="1"/>
    <col min="4363" max="4363" width="9.5703125" style="66" customWidth="1"/>
    <col min="4364" max="4364" width="4.28515625" style="66" customWidth="1"/>
    <col min="4365" max="4365" width="2.85546875" style="66" customWidth="1"/>
    <col min="4366" max="4366" width="11.42578125" style="66"/>
    <col min="4367" max="4368" width="7.7109375" style="66" customWidth="1"/>
    <col min="4369" max="4369" width="10.7109375" style="66" customWidth="1"/>
    <col min="4370" max="4370" width="6.7109375" style="66" customWidth="1"/>
    <col min="4371" max="4371" width="10.7109375" style="66" customWidth="1"/>
    <col min="4372" max="4607" width="11.42578125" style="66"/>
    <col min="4608" max="4608" width="9.42578125" style="66" customWidth="1"/>
    <col min="4609" max="4610" width="14.7109375" style="66" customWidth="1"/>
    <col min="4611" max="4611" width="18.28515625" style="66" customWidth="1"/>
    <col min="4612" max="4612" width="32" style="66" customWidth="1"/>
    <col min="4613" max="4613" width="12.85546875" style="66" customWidth="1"/>
    <col min="4614" max="4614" width="9.7109375" style="66" customWidth="1"/>
    <col min="4615" max="4615" width="13.42578125" style="66" customWidth="1"/>
    <col min="4616" max="4616" width="9.42578125" style="66" customWidth="1"/>
    <col min="4617" max="4617" width="14.7109375" style="66" customWidth="1"/>
    <col min="4618" max="4618" width="6.42578125" style="66" customWidth="1"/>
    <col min="4619" max="4619" width="9.5703125" style="66" customWidth="1"/>
    <col min="4620" max="4620" width="4.28515625" style="66" customWidth="1"/>
    <col min="4621" max="4621" width="2.85546875" style="66" customWidth="1"/>
    <col min="4622" max="4622" width="11.42578125" style="66"/>
    <col min="4623" max="4624" width="7.7109375" style="66" customWidth="1"/>
    <col min="4625" max="4625" width="10.7109375" style="66" customWidth="1"/>
    <col min="4626" max="4626" width="6.7109375" style="66" customWidth="1"/>
    <col min="4627" max="4627" width="10.7109375" style="66" customWidth="1"/>
    <col min="4628" max="4863" width="11.42578125" style="66"/>
    <col min="4864" max="4864" width="9.42578125" style="66" customWidth="1"/>
    <col min="4865" max="4866" width="14.7109375" style="66" customWidth="1"/>
    <col min="4867" max="4867" width="18.28515625" style="66" customWidth="1"/>
    <col min="4868" max="4868" width="32" style="66" customWidth="1"/>
    <col min="4869" max="4869" width="12.85546875" style="66" customWidth="1"/>
    <col min="4870" max="4870" width="9.7109375" style="66" customWidth="1"/>
    <col min="4871" max="4871" width="13.42578125" style="66" customWidth="1"/>
    <col min="4872" max="4872" width="9.42578125" style="66" customWidth="1"/>
    <col min="4873" max="4873" width="14.7109375" style="66" customWidth="1"/>
    <col min="4874" max="4874" width="6.42578125" style="66" customWidth="1"/>
    <col min="4875" max="4875" width="9.5703125" style="66" customWidth="1"/>
    <col min="4876" max="4876" width="4.28515625" style="66" customWidth="1"/>
    <col min="4877" max="4877" width="2.85546875" style="66" customWidth="1"/>
    <col min="4878" max="4878" width="11.42578125" style="66"/>
    <col min="4879" max="4880" width="7.7109375" style="66" customWidth="1"/>
    <col min="4881" max="4881" width="10.7109375" style="66" customWidth="1"/>
    <col min="4882" max="4882" width="6.7109375" style="66" customWidth="1"/>
    <col min="4883" max="4883" width="10.7109375" style="66" customWidth="1"/>
    <col min="4884" max="5119" width="11.42578125" style="66"/>
    <col min="5120" max="5120" width="9.42578125" style="66" customWidth="1"/>
    <col min="5121" max="5122" width="14.7109375" style="66" customWidth="1"/>
    <col min="5123" max="5123" width="18.28515625" style="66" customWidth="1"/>
    <col min="5124" max="5124" width="32" style="66" customWidth="1"/>
    <col min="5125" max="5125" width="12.85546875" style="66" customWidth="1"/>
    <col min="5126" max="5126" width="9.7109375" style="66" customWidth="1"/>
    <col min="5127" max="5127" width="13.42578125" style="66" customWidth="1"/>
    <col min="5128" max="5128" width="9.42578125" style="66" customWidth="1"/>
    <col min="5129" max="5129" width="14.7109375" style="66" customWidth="1"/>
    <col min="5130" max="5130" width="6.42578125" style="66" customWidth="1"/>
    <col min="5131" max="5131" width="9.5703125" style="66" customWidth="1"/>
    <col min="5132" max="5132" width="4.28515625" style="66" customWidth="1"/>
    <col min="5133" max="5133" width="2.85546875" style="66" customWidth="1"/>
    <col min="5134" max="5134" width="11.42578125" style="66"/>
    <col min="5135" max="5136" width="7.7109375" style="66" customWidth="1"/>
    <col min="5137" max="5137" width="10.7109375" style="66" customWidth="1"/>
    <col min="5138" max="5138" width="6.7109375" style="66" customWidth="1"/>
    <col min="5139" max="5139" width="10.7109375" style="66" customWidth="1"/>
    <col min="5140" max="5375" width="11.42578125" style="66"/>
    <col min="5376" max="5376" width="9.42578125" style="66" customWidth="1"/>
    <col min="5377" max="5378" width="14.7109375" style="66" customWidth="1"/>
    <col min="5379" max="5379" width="18.28515625" style="66" customWidth="1"/>
    <col min="5380" max="5380" width="32" style="66" customWidth="1"/>
    <col min="5381" max="5381" width="12.85546875" style="66" customWidth="1"/>
    <col min="5382" max="5382" width="9.7109375" style="66" customWidth="1"/>
    <col min="5383" max="5383" width="13.42578125" style="66" customWidth="1"/>
    <col min="5384" max="5384" width="9.42578125" style="66" customWidth="1"/>
    <col min="5385" max="5385" width="14.7109375" style="66" customWidth="1"/>
    <col min="5386" max="5386" width="6.42578125" style="66" customWidth="1"/>
    <col min="5387" max="5387" width="9.5703125" style="66" customWidth="1"/>
    <col min="5388" max="5388" width="4.28515625" style="66" customWidth="1"/>
    <col min="5389" max="5389" width="2.85546875" style="66" customWidth="1"/>
    <col min="5390" max="5390" width="11.42578125" style="66"/>
    <col min="5391" max="5392" width="7.7109375" style="66" customWidth="1"/>
    <col min="5393" max="5393" width="10.7109375" style="66" customWidth="1"/>
    <col min="5394" max="5394" width="6.7109375" style="66" customWidth="1"/>
    <col min="5395" max="5395" width="10.7109375" style="66" customWidth="1"/>
    <col min="5396" max="5631" width="11.42578125" style="66"/>
    <col min="5632" max="5632" width="9.42578125" style="66" customWidth="1"/>
    <col min="5633" max="5634" width="14.7109375" style="66" customWidth="1"/>
    <col min="5635" max="5635" width="18.28515625" style="66" customWidth="1"/>
    <col min="5636" max="5636" width="32" style="66" customWidth="1"/>
    <col min="5637" max="5637" width="12.85546875" style="66" customWidth="1"/>
    <col min="5638" max="5638" width="9.7109375" style="66" customWidth="1"/>
    <col min="5639" max="5639" width="13.42578125" style="66" customWidth="1"/>
    <col min="5640" max="5640" width="9.42578125" style="66" customWidth="1"/>
    <col min="5641" max="5641" width="14.7109375" style="66" customWidth="1"/>
    <col min="5642" max="5642" width="6.42578125" style="66" customWidth="1"/>
    <col min="5643" max="5643" width="9.5703125" style="66" customWidth="1"/>
    <col min="5644" max="5644" width="4.28515625" style="66" customWidth="1"/>
    <col min="5645" max="5645" width="2.85546875" style="66" customWidth="1"/>
    <col min="5646" max="5646" width="11.42578125" style="66"/>
    <col min="5647" max="5648" width="7.7109375" style="66" customWidth="1"/>
    <col min="5649" max="5649" width="10.7109375" style="66" customWidth="1"/>
    <col min="5650" max="5650" width="6.7109375" style="66" customWidth="1"/>
    <col min="5651" max="5651" width="10.7109375" style="66" customWidth="1"/>
    <col min="5652" max="5887" width="11.42578125" style="66"/>
    <col min="5888" max="5888" width="9.42578125" style="66" customWidth="1"/>
    <col min="5889" max="5890" width="14.7109375" style="66" customWidth="1"/>
    <col min="5891" max="5891" width="18.28515625" style="66" customWidth="1"/>
    <col min="5892" max="5892" width="32" style="66" customWidth="1"/>
    <col min="5893" max="5893" width="12.85546875" style="66" customWidth="1"/>
    <col min="5894" max="5894" width="9.7109375" style="66" customWidth="1"/>
    <col min="5895" max="5895" width="13.42578125" style="66" customWidth="1"/>
    <col min="5896" max="5896" width="9.42578125" style="66" customWidth="1"/>
    <col min="5897" max="5897" width="14.7109375" style="66" customWidth="1"/>
    <col min="5898" max="5898" width="6.42578125" style="66" customWidth="1"/>
    <col min="5899" max="5899" width="9.5703125" style="66" customWidth="1"/>
    <col min="5900" max="5900" width="4.28515625" style="66" customWidth="1"/>
    <col min="5901" max="5901" width="2.85546875" style="66" customWidth="1"/>
    <col min="5902" max="5902" width="11.42578125" style="66"/>
    <col min="5903" max="5904" width="7.7109375" style="66" customWidth="1"/>
    <col min="5905" max="5905" width="10.7109375" style="66" customWidth="1"/>
    <col min="5906" max="5906" width="6.7109375" style="66" customWidth="1"/>
    <col min="5907" max="5907" width="10.7109375" style="66" customWidth="1"/>
    <col min="5908" max="6143" width="11.42578125" style="66"/>
    <col min="6144" max="6144" width="9.42578125" style="66" customWidth="1"/>
    <col min="6145" max="6146" width="14.7109375" style="66" customWidth="1"/>
    <col min="6147" max="6147" width="18.28515625" style="66" customWidth="1"/>
    <col min="6148" max="6148" width="32" style="66" customWidth="1"/>
    <col min="6149" max="6149" width="12.85546875" style="66" customWidth="1"/>
    <col min="6150" max="6150" width="9.7109375" style="66" customWidth="1"/>
    <col min="6151" max="6151" width="13.42578125" style="66" customWidth="1"/>
    <col min="6152" max="6152" width="9.42578125" style="66" customWidth="1"/>
    <col min="6153" max="6153" width="14.7109375" style="66" customWidth="1"/>
    <col min="6154" max="6154" width="6.42578125" style="66" customWidth="1"/>
    <col min="6155" max="6155" width="9.5703125" style="66" customWidth="1"/>
    <col min="6156" max="6156" width="4.28515625" style="66" customWidth="1"/>
    <col min="6157" max="6157" width="2.85546875" style="66" customWidth="1"/>
    <col min="6158" max="6158" width="11.42578125" style="66"/>
    <col min="6159" max="6160" width="7.7109375" style="66" customWidth="1"/>
    <col min="6161" max="6161" width="10.7109375" style="66" customWidth="1"/>
    <col min="6162" max="6162" width="6.7109375" style="66" customWidth="1"/>
    <col min="6163" max="6163" width="10.7109375" style="66" customWidth="1"/>
    <col min="6164" max="6399" width="11.42578125" style="66"/>
    <col min="6400" max="6400" width="9.42578125" style="66" customWidth="1"/>
    <col min="6401" max="6402" width="14.7109375" style="66" customWidth="1"/>
    <col min="6403" max="6403" width="18.28515625" style="66" customWidth="1"/>
    <col min="6404" max="6404" width="32" style="66" customWidth="1"/>
    <col min="6405" max="6405" width="12.85546875" style="66" customWidth="1"/>
    <col min="6406" max="6406" width="9.7109375" style="66" customWidth="1"/>
    <col min="6407" max="6407" width="13.42578125" style="66" customWidth="1"/>
    <col min="6408" max="6408" width="9.42578125" style="66" customWidth="1"/>
    <col min="6409" max="6409" width="14.7109375" style="66" customWidth="1"/>
    <col min="6410" max="6410" width="6.42578125" style="66" customWidth="1"/>
    <col min="6411" max="6411" width="9.5703125" style="66" customWidth="1"/>
    <col min="6412" max="6412" width="4.28515625" style="66" customWidth="1"/>
    <col min="6413" max="6413" width="2.85546875" style="66" customWidth="1"/>
    <col min="6414" max="6414" width="11.42578125" style="66"/>
    <col min="6415" max="6416" width="7.7109375" style="66" customWidth="1"/>
    <col min="6417" max="6417" width="10.7109375" style="66" customWidth="1"/>
    <col min="6418" max="6418" width="6.7109375" style="66" customWidth="1"/>
    <col min="6419" max="6419" width="10.7109375" style="66" customWidth="1"/>
    <col min="6420" max="6655" width="11.42578125" style="66"/>
    <col min="6656" max="6656" width="9.42578125" style="66" customWidth="1"/>
    <col min="6657" max="6658" width="14.7109375" style="66" customWidth="1"/>
    <col min="6659" max="6659" width="18.28515625" style="66" customWidth="1"/>
    <col min="6660" max="6660" width="32" style="66" customWidth="1"/>
    <col min="6661" max="6661" width="12.85546875" style="66" customWidth="1"/>
    <col min="6662" max="6662" width="9.7109375" style="66" customWidth="1"/>
    <col min="6663" max="6663" width="13.42578125" style="66" customWidth="1"/>
    <col min="6664" max="6664" width="9.42578125" style="66" customWidth="1"/>
    <col min="6665" max="6665" width="14.7109375" style="66" customWidth="1"/>
    <col min="6666" max="6666" width="6.42578125" style="66" customWidth="1"/>
    <col min="6667" max="6667" width="9.5703125" style="66" customWidth="1"/>
    <col min="6668" max="6668" width="4.28515625" style="66" customWidth="1"/>
    <col min="6669" max="6669" width="2.85546875" style="66" customWidth="1"/>
    <col min="6670" max="6670" width="11.42578125" style="66"/>
    <col min="6671" max="6672" width="7.7109375" style="66" customWidth="1"/>
    <col min="6673" max="6673" width="10.7109375" style="66" customWidth="1"/>
    <col min="6674" max="6674" width="6.7109375" style="66" customWidth="1"/>
    <col min="6675" max="6675" width="10.7109375" style="66" customWidth="1"/>
    <col min="6676" max="6911" width="11.42578125" style="66"/>
    <col min="6912" max="6912" width="9.42578125" style="66" customWidth="1"/>
    <col min="6913" max="6914" width="14.7109375" style="66" customWidth="1"/>
    <col min="6915" max="6915" width="18.28515625" style="66" customWidth="1"/>
    <col min="6916" max="6916" width="32" style="66" customWidth="1"/>
    <col min="6917" max="6917" width="12.85546875" style="66" customWidth="1"/>
    <col min="6918" max="6918" width="9.7109375" style="66" customWidth="1"/>
    <col min="6919" max="6919" width="13.42578125" style="66" customWidth="1"/>
    <col min="6920" max="6920" width="9.42578125" style="66" customWidth="1"/>
    <col min="6921" max="6921" width="14.7109375" style="66" customWidth="1"/>
    <col min="6922" max="6922" width="6.42578125" style="66" customWidth="1"/>
    <col min="6923" max="6923" width="9.5703125" style="66" customWidth="1"/>
    <col min="6924" max="6924" width="4.28515625" style="66" customWidth="1"/>
    <col min="6925" max="6925" width="2.85546875" style="66" customWidth="1"/>
    <col min="6926" max="6926" width="11.42578125" style="66"/>
    <col min="6927" max="6928" width="7.7109375" style="66" customWidth="1"/>
    <col min="6929" max="6929" width="10.7109375" style="66" customWidth="1"/>
    <col min="6930" max="6930" width="6.7109375" style="66" customWidth="1"/>
    <col min="6931" max="6931" width="10.7109375" style="66" customWidth="1"/>
    <col min="6932" max="7167" width="11.42578125" style="66"/>
    <col min="7168" max="7168" width="9.42578125" style="66" customWidth="1"/>
    <col min="7169" max="7170" width="14.7109375" style="66" customWidth="1"/>
    <col min="7171" max="7171" width="18.28515625" style="66" customWidth="1"/>
    <col min="7172" max="7172" width="32" style="66" customWidth="1"/>
    <col min="7173" max="7173" width="12.85546875" style="66" customWidth="1"/>
    <col min="7174" max="7174" width="9.7109375" style="66" customWidth="1"/>
    <col min="7175" max="7175" width="13.42578125" style="66" customWidth="1"/>
    <col min="7176" max="7176" width="9.42578125" style="66" customWidth="1"/>
    <col min="7177" max="7177" width="14.7109375" style="66" customWidth="1"/>
    <col min="7178" max="7178" width="6.42578125" style="66" customWidth="1"/>
    <col min="7179" max="7179" width="9.5703125" style="66" customWidth="1"/>
    <col min="7180" max="7180" width="4.28515625" style="66" customWidth="1"/>
    <col min="7181" max="7181" width="2.85546875" style="66" customWidth="1"/>
    <col min="7182" max="7182" width="11.42578125" style="66"/>
    <col min="7183" max="7184" width="7.7109375" style="66" customWidth="1"/>
    <col min="7185" max="7185" width="10.7109375" style="66" customWidth="1"/>
    <col min="7186" max="7186" width="6.7109375" style="66" customWidth="1"/>
    <col min="7187" max="7187" width="10.7109375" style="66" customWidth="1"/>
    <col min="7188" max="7423" width="11.42578125" style="66"/>
    <col min="7424" max="7424" width="9.42578125" style="66" customWidth="1"/>
    <col min="7425" max="7426" width="14.7109375" style="66" customWidth="1"/>
    <col min="7427" max="7427" width="18.28515625" style="66" customWidth="1"/>
    <col min="7428" max="7428" width="32" style="66" customWidth="1"/>
    <col min="7429" max="7429" width="12.85546875" style="66" customWidth="1"/>
    <col min="7430" max="7430" width="9.7109375" style="66" customWidth="1"/>
    <col min="7431" max="7431" width="13.42578125" style="66" customWidth="1"/>
    <col min="7432" max="7432" width="9.42578125" style="66" customWidth="1"/>
    <col min="7433" max="7433" width="14.7109375" style="66" customWidth="1"/>
    <col min="7434" max="7434" width="6.42578125" style="66" customWidth="1"/>
    <col min="7435" max="7435" width="9.5703125" style="66" customWidth="1"/>
    <col min="7436" max="7436" width="4.28515625" style="66" customWidth="1"/>
    <col min="7437" max="7437" width="2.85546875" style="66" customWidth="1"/>
    <col min="7438" max="7438" width="11.42578125" style="66"/>
    <col min="7439" max="7440" width="7.7109375" style="66" customWidth="1"/>
    <col min="7441" max="7441" width="10.7109375" style="66" customWidth="1"/>
    <col min="7442" max="7442" width="6.7109375" style="66" customWidth="1"/>
    <col min="7443" max="7443" width="10.7109375" style="66" customWidth="1"/>
    <col min="7444" max="7679" width="11.42578125" style="66"/>
    <col min="7680" max="7680" width="9.42578125" style="66" customWidth="1"/>
    <col min="7681" max="7682" width="14.7109375" style="66" customWidth="1"/>
    <col min="7683" max="7683" width="18.28515625" style="66" customWidth="1"/>
    <col min="7684" max="7684" width="32" style="66" customWidth="1"/>
    <col min="7685" max="7685" width="12.85546875" style="66" customWidth="1"/>
    <col min="7686" max="7686" width="9.7109375" style="66" customWidth="1"/>
    <col min="7687" max="7687" width="13.42578125" style="66" customWidth="1"/>
    <col min="7688" max="7688" width="9.42578125" style="66" customWidth="1"/>
    <col min="7689" max="7689" width="14.7109375" style="66" customWidth="1"/>
    <col min="7690" max="7690" width="6.42578125" style="66" customWidth="1"/>
    <col min="7691" max="7691" width="9.5703125" style="66" customWidth="1"/>
    <col min="7692" max="7692" width="4.28515625" style="66" customWidth="1"/>
    <col min="7693" max="7693" width="2.85546875" style="66" customWidth="1"/>
    <col min="7694" max="7694" width="11.42578125" style="66"/>
    <col min="7695" max="7696" width="7.7109375" style="66" customWidth="1"/>
    <col min="7697" max="7697" width="10.7109375" style="66" customWidth="1"/>
    <col min="7698" max="7698" width="6.7109375" style="66" customWidth="1"/>
    <col min="7699" max="7699" width="10.7109375" style="66" customWidth="1"/>
    <col min="7700" max="7935" width="11.42578125" style="66"/>
    <col min="7936" max="7936" width="9.42578125" style="66" customWidth="1"/>
    <col min="7937" max="7938" width="14.7109375" style="66" customWidth="1"/>
    <col min="7939" max="7939" width="18.28515625" style="66" customWidth="1"/>
    <col min="7940" max="7940" width="32" style="66" customWidth="1"/>
    <col min="7941" max="7941" width="12.85546875" style="66" customWidth="1"/>
    <col min="7942" max="7942" width="9.7109375" style="66" customWidth="1"/>
    <col min="7943" max="7943" width="13.42578125" style="66" customWidth="1"/>
    <col min="7944" max="7944" width="9.42578125" style="66" customWidth="1"/>
    <col min="7945" max="7945" width="14.7109375" style="66" customWidth="1"/>
    <col min="7946" max="7946" width="6.42578125" style="66" customWidth="1"/>
    <col min="7947" max="7947" width="9.5703125" style="66" customWidth="1"/>
    <col min="7948" max="7948" width="4.28515625" style="66" customWidth="1"/>
    <col min="7949" max="7949" width="2.85546875" style="66" customWidth="1"/>
    <col min="7950" max="7950" width="11.42578125" style="66"/>
    <col min="7951" max="7952" width="7.7109375" style="66" customWidth="1"/>
    <col min="7953" max="7953" width="10.7109375" style="66" customWidth="1"/>
    <col min="7954" max="7954" width="6.7109375" style="66" customWidth="1"/>
    <col min="7955" max="7955" width="10.7109375" style="66" customWidth="1"/>
    <col min="7956" max="8191" width="11.42578125" style="66"/>
    <col min="8192" max="8192" width="9.42578125" style="66" customWidth="1"/>
    <col min="8193" max="8194" width="14.7109375" style="66" customWidth="1"/>
    <col min="8195" max="8195" width="18.28515625" style="66" customWidth="1"/>
    <col min="8196" max="8196" width="32" style="66" customWidth="1"/>
    <col min="8197" max="8197" width="12.85546875" style="66" customWidth="1"/>
    <col min="8198" max="8198" width="9.7109375" style="66" customWidth="1"/>
    <col min="8199" max="8199" width="13.42578125" style="66" customWidth="1"/>
    <col min="8200" max="8200" width="9.42578125" style="66" customWidth="1"/>
    <col min="8201" max="8201" width="14.7109375" style="66" customWidth="1"/>
    <col min="8202" max="8202" width="6.42578125" style="66" customWidth="1"/>
    <col min="8203" max="8203" width="9.5703125" style="66" customWidth="1"/>
    <col min="8204" max="8204" width="4.28515625" style="66" customWidth="1"/>
    <col min="8205" max="8205" width="2.85546875" style="66" customWidth="1"/>
    <col min="8206" max="8206" width="11.42578125" style="66"/>
    <col min="8207" max="8208" width="7.7109375" style="66" customWidth="1"/>
    <col min="8209" max="8209" width="10.7109375" style="66" customWidth="1"/>
    <col min="8210" max="8210" width="6.7109375" style="66" customWidth="1"/>
    <col min="8211" max="8211" width="10.7109375" style="66" customWidth="1"/>
    <col min="8212" max="8447" width="11.42578125" style="66"/>
    <col min="8448" max="8448" width="9.42578125" style="66" customWidth="1"/>
    <col min="8449" max="8450" width="14.7109375" style="66" customWidth="1"/>
    <col min="8451" max="8451" width="18.28515625" style="66" customWidth="1"/>
    <col min="8452" max="8452" width="32" style="66" customWidth="1"/>
    <col min="8453" max="8453" width="12.85546875" style="66" customWidth="1"/>
    <col min="8454" max="8454" width="9.7109375" style="66" customWidth="1"/>
    <col min="8455" max="8455" width="13.42578125" style="66" customWidth="1"/>
    <col min="8456" max="8456" width="9.42578125" style="66" customWidth="1"/>
    <col min="8457" max="8457" width="14.7109375" style="66" customWidth="1"/>
    <col min="8458" max="8458" width="6.42578125" style="66" customWidth="1"/>
    <col min="8459" max="8459" width="9.5703125" style="66" customWidth="1"/>
    <col min="8460" max="8460" width="4.28515625" style="66" customWidth="1"/>
    <col min="8461" max="8461" width="2.85546875" style="66" customWidth="1"/>
    <col min="8462" max="8462" width="11.42578125" style="66"/>
    <col min="8463" max="8464" width="7.7109375" style="66" customWidth="1"/>
    <col min="8465" max="8465" width="10.7109375" style="66" customWidth="1"/>
    <col min="8466" max="8466" width="6.7109375" style="66" customWidth="1"/>
    <col min="8467" max="8467" width="10.7109375" style="66" customWidth="1"/>
    <col min="8468" max="8703" width="11.42578125" style="66"/>
    <col min="8704" max="8704" width="9.42578125" style="66" customWidth="1"/>
    <col min="8705" max="8706" width="14.7109375" style="66" customWidth="1"/>
    <col min="8707" max="8707" width="18.28515625" style="66" customWidth="1"/>
    <col min="8708" max="8708" width="32" style="66" customWidth="1"/>
    <col min="8709" max="8709" width="12.85546875" style="66" customWidth="1"/>
    <col min="8710" max="8710" width="9.7109375" style="66" customWidth="1"/>
    <col min="8711" max="8711" width="13.42578125" style="66" customWidth="1"/>
    <col min="8712" max="8712" width="9.42578125" style="66" customWidth="1"/>
    <col min="8713" max="8713" width="14.7109375" style="66" customWidth="1"/>
    <col min="8714" max="8714" width="6.42578125" style="66" customWidth="1"/>
    <col min="8715" max="8715" width="9.5703125" style="66" customWidth="1"/>
    <col min="8716" max="8716" width="4.28515625" style="66" customWidth="1"/>
    <col min="8717" max="8717" width="2.85546875" style="66" customWidth="1"/>
    <col min="8718" max="8718" width="11.42578125" style="66"/>
    <col min="8719" max="8720" width="7.7109375" style="66" customWidth="1"/>
    <col min="8721" max="8721" width="10.7109375" style="66" customWidth="1"/>
    <col min="8722" max="8722" width="6.7109375" style="66" customWidth="1"/>
    <col min="8723" max="8723" width="10.7109375" style="66" customWidth="1"/>
    <col min="8724" max="8959" width="11.42578125" style="66"/>
    <col min="8960" max="8960" width="9.42578125" style="66" customWidth="1"/>
    <col min="8961" max="8962" width="14.7109375" style="66" customWidth="1"/>
    <col min="8963" max="8963" width="18.28515625" style="66" customWidth="1"/>
    <col min="8964" max="8964" width="32" style="66" customWidth="1"/>
    <col min="8965" max="8965" width="12.85546875" style="66" customWidth="1"/>
    <col min="8966" max="8966" width="9.7109375" style="66" customWidth="1"/>
    <col min="8967" max="8967" width="13.42578125" style="66" customWidth="1"/>
    <col min="8968" max="8968" width="9.42578125" style="66" customWidth="1"/>
    <col min="8969" max="8969" width="14.7109375" style="66" customWidth="1"/>
    <col min="8970" max="8970" width="6.42578125" style="66" customWidth="1"/>
    <col min="8971" max="8971" width="9.5703125" style="66" customWidth="1"/>
    <col min="8972" max="8972" width="4.28515625" style="66" customWidth="1"/>
    <col min="8973" max="8973" width="2.85546875" style="66" customWidth="1"/>
    <col min="8974" max="8974" width="11.42578125" style="66"/>
    <col min="8975" max="8976" width="7.7109375" style="66" customWidth="1"/>
    <col min="8977" max="8977" width="10.7109375" style="66" customWidth="1"/>
    <col min="8978" max="8978" width="6.7109375" style="66" customWidth="1"/>
    <col min="8979" max="8979" width="10.7109375" style="66" customWidth="1"/>
    <col min="8980" max="9215" width="11.42578125" style="66"/>
    <col min="9216" max="9216" width="9.42578125" style="66" customWidth="1"/>
    <col min="9217" max="9218" width="14.7109375" style="66" customWidth="1"/>
    <col min="9219" max="9219" width="18.28515625" style="66" customWidth="1"/>
    <col min="9220" max="9220" width="32" style="66" customWidth="1"/>
    <col min="9221" max="9221" width="12.85546875" style="66" customWidth="1"/>
    <col min="9222" max="9222" width="9.7109375" style="66" customWidth="1"/>
    <col min="9223" max="9223" width="13.42578125" style="66" customWidth="1"/>
    <col min="9224" max="9224" width="9.42578125" style="66" customWidth="1"/>
    <col min="9225" max="9225" width="14.7109375" style="66" customWidth="1"/>
    <col min="9226" max="9226" width="6.42578125" style="66" customWidth="1"/>
    <col min="9227" max="9227" width="9.5703125" style="66" customWidth="1"/>
    <col min="9228" max="9228" width="4.28515625" style="66" customWidth="1"/>
    <col min="9229" max="9229" width="2.85546875" style="66" customWidth="1"/>
    <col min="9230" max="9230" width="11.42578125" style="66"/>
    <col min="9231" max="9232" width="7.7109375" style="66" customWidth="1"/>
    <col min="9233" max="9233" width="10.7109375" style="66" customWidth="1"/>
    <col min="9234" max="9234" width="6.7109375" style="66" customWidth="1"/>
    <col min="9235" max="9235" width="10.7109375" style="66" customWidth="1"/>
    <col min="9236" max="9471" width="11.42578125" style="66"/>
    <col min="9472" max="9472" width="9.42578125" style="66" customWidth="1"/>
    <col min="9473" max="9474" width="14.7109375" style="66" customWidth="1"/>
    <col min="9475" max="9475" width="18.28515625" style="66" customWidth="1"/>
    <col min="9476" max="9476" width="32" style="66" customWidth="1"/>
    <col min="9477" max="9477" width="12.85546875" style="66" customWidth="1"/>
    <col min="9478" max="9478" width="9.7109375" style="66" customWidth="1"/>
    <col min="9479" max="9479" width="13.42578125" style="66" customWidth="1"/>
    <col min="9480" max="9480" width="9.42578125" style="66" customWidth="1"/>
    <col min="9481" max="9481" width="14.7109375" style="66" customWidth="1"/>
    <col min="9482" max="9482" width="6.42578125" style="66" customWidth="1"/>
    <col min="9483" max="9483" width="9.5703125" style="66" customWidth="1"/>
    <col min="9484" max="9484" width="4.28515625" style="66" customWidth="1"/>
    <col min="9485" max="9485" width="2.85546875" style="66" customWidth="1"/>
    <col min="9486" max="9486" width="11.42578125" style="66"/>
    <col min="9487" max="9488" width="7.7109375" style="66" customWidth="1"/>
    <col min="9489" max="9489" width="10.7109375" style="66" customWidth="1"/>
    <col min="9490" max="9490" width="6.7109375" style="66" customWidth="1"/>
    <col min="9491" max="9491" width="10.7109375" style="66" customWidth="1"/>
    <col min="9492" max="9727" width="11.42578125" style="66"/>
    <col min="9728" max="9728" width="9.42578125" style="66" customWidth="1"/>
    <col min="9729" max="9730" width="14.7109375" style="66" customWidth="1"/>
    <col min="9731" max="9731" width="18.28515625" style="66" customWidth="1"/>
    <col min="9732" max="9732" width="32" style="66" customWidth="1"/>
    <col min="9733" max="9733" width="12.85546875" style="66" customWidth="1"/>
    <col min="9734" max="9734" width="9.7109375" style="66" customWidth="1"/>
    <col min="9735" max="9735" width="13.42578125" style="66" customWidth="1"/>
    <col min="9736" max="9736" width="9.42578125" style="66" customWidth="1"/>
    <col min="9737" max="9737" width="14.7109375" style="66" customWidth="1"/>
    <col min="9738" max="9738" width="6.42578125" style="66" customWidth="1"/>
    <col min="9739" max="9739" width="9.5703125" style="66" customWidth="1"/>
    <col min="9740" max="9740" width="4.28515625" style="66" customWidth="1"/>
    <col min="9741" max="9741" width="2.85546875" style="66" customWidth="1"/>
    <col min="9742" max="9742" width="11.42578125" style="66"/>
    <col min="9743" max="9744" width="7.7109375" style="66" customWidth="1"/>
    <col min="9745" max="9745" width="10.7109375" style="66" customWidth="1"/>
    <col min="9746" max="9746" width="6.7109375" style="66" customWidth="1"/>
    <col min="9747" max="9747" width="10.7109375" style="66" customWidth="1"/>
    <col min="9748" max="9983" width="11.42578125" style="66"/>
    <col min="9984" max="9984" width="9.42578125" style="66" customWidth="1"/>
    <col min="9985" max="9986" width="14.7109375" style="66" customWidth="1"/>
    <col min="9987" max="9987" width="18.28515625" style="66" customWidth="1"/>
    <col min="9988" max="9988" width="32" style="66" customWidth="1"/>
    <col min="9989" max="9989" width="12.85546875" style="66" customWidth="1"/>
    <col min="9990" max="9990" width="9.7109375" style="66" customWidth="1"/>
    <col min="9991" max="9991" width="13.42578125" style="66" customWidth="1"/>
    <col min="9992" max="9992" width="9.42578125" style="66" customWidth="1"/>
    <col min="9993" max="9993" width="14.7109375" style="66" customWidth="1"/>
    <col min="9994" max="9994" width="6.42578125" style="66" customWidth="1"/>
    <col min="9995" max="9995" width="9.5703125" style="66" customWidth="1"/>
    <col min="9996" max="9996" width="4.28515625" style="66" customWidth="1"/>
    <col min="9997" max="9997" width="2.85546875" style="66" customWidth="1"/>
    <col min="9998" max="9998" width="11.42578125" style="66"/>
    <col min="9999" max="10000" width="7.7109375" style="66" customWidth="1"/>
    <col min="10001" max="10001" width="10.7109375" style="66" customWidth="1"/>
    <col min="10002" max="10002" width="6.7109375" style="66" customWidth="1"/>
    <col min="10003" max="10003" width="10.7109375" style="66" customWidth="1"/>
    <col min="10004" max="10239" width="11.42578125" style="66"/>
    <col min="10240" max="10240" width="9.42578125" style="66" customWidth="1"/>
    <col min="10241" max="10242" width="14.7109375" style="66" customWidth="1"/>
    <col min="10243" max="10243" width="18.28515625" style="66" customWidth="1"/>
    <col min="10244" max="10244" width="32" style="66" customWidth="1"/>
    <col min="10245" max="10245" width="12.85546875" style="66" customWidth="1"/>
    <col min="10246" max="10246" width="9.7109375" style="66" customWidth="1"/>
    <col min="10247" max="10247" width="13.42578125" style="66" customWidth="1"/>
    <col min="10248" max="10248" width="9.42578125" style="66" customWidth="1"/>
    <col min="10249" max="10249" width="14.7109375" style="66" customWidth="1"/>
    <col min="10250" max="10250" width="6.42578125" style="66" customWidth="1"/>
    <col min="10251" max="10251" width="9.5703125" style="66" customWidth="1"/>
    <col min="10252" max="10252" width="4.28515625" style="66" customWidth="1"/>
    <col min="10253" max="10253" width="2.85546875" style="66" customWidth="1"/>
    <col min="10254" max="10254" width="11.42578125" style="66"/>
    <col min="10255" max="10256" width="7.7109375" style="66" customWidth="1"/>
    <col min="10257" max="10257" width="10.7109375" style="66" customWidth="1"/>
    <col min="10258" max="10258" width="6.7109375" style="66" customWidth="1"/>
    <col min="10259" max="10259" width="10.7109375" style="66" customWidth="1"/>
    <col min="10260" max="10495" width="11.42578125" style="66"/>
    <col min="10496" max="10496" width="9.42578125" style="66" customWidth="1"/>
    <col min="10497" max="10498" width="14.7109375" style="66" customWidth="1"/>
    <col min="10499" max="10499" width="18.28515625" style="66" customWidth="1"/>
    <col min="10500" max="10500" width="32" style="66" customWidth="1"/>
    <col min="10501" max="10501" width="12.85546875" style="66" customWidth="1"/>
    <col min="10502" max="10502" width="9.7109375" style="66" customWidth="1"/>
    <col min="10503" max="10503" width="13.42578125" style="66" customWidth="1"/>
    <col min="10504" max="10504" width="9.42578125" style="66" customWidth="1"/>
    <col min="10505" max="10505" width="14.7109375" style="66" customWidth="1"/>
    <col min="10506" max="10506" width="6.42578125" style="66" customWidth="1"/>
    <col min="10507" max="10507" width="9.5703125" style="66" customWidth="1"/>
    <col min="10508" max="10508" width="4.28515625" style="66" customWidth="1"/>
    <col min="10509" max="10509" width="2.85546875" style="66" customWidth="1"/>
    <col min="10510" max="10510" width="11.42578125" style="66"/>
    <col min="10511" max="10512" width="7.7109375" style="66" customWidth="1"/>
    <col min="10513" max="10513" width="10.7109375" style="66" customWidth="1"/>
    <col min="10514" max="10514" width="6.7109375" style="66" customWidth="1"/>
    <col min="10515" max="10515" width="10.7109375" style="66" customWidth="1"/>
    <col min="10516" max="10751" width="11.42578125" style="66"/>
    <col min="10752" max="10752" width="9.42578125" style="66" customWidth="1"/>
    <col min="10753" max="10754" width="14.7109375" style="66" customWidth="1"/>
    <col min="10755" max="10755" width="18.28515625" style="66" customWidth="1"/>
    <col min="10756" max="10756" width="32" style="66" customWidth="1"/>
    <col min="10757" max="10757" width="12.85546875" style="66" customWidth="1"/>
    <col min="10758" max="10758" width="9.7109375" style="66" customWidth="1"/>
    <col min="10759" max="10759" width="13.42578125" style="66" customWidth="1"/>
    <col min="10760" max="10760" width="9.42578125" style="66" customWidth="1"/>
    <col min="10761" max="10761" width="14.7109375" style="66" customWidth="1"/>
    <col min="10762" max="10762" width="6.42578125" style="66" customWidth="1"/>
    <col min="10763" max="10763" width="9.5703125" style="66" customWidth="1"/>
    <col min="10764" max="10764" width="4.28515625" style="66" customWidth="1"/>
    <col min="10765" max="10765" width="2.85546875" style="66" customWidth="1"/>
    <col min="10766" max="10766" width="11.42578125" style="66"/>
    <col min="10767" max="10768" width="7.7109375" style="66" customWidth="1"/>
    <col min="10769" max="10769" width="10.7109375" style="66" customWidth="1"/>
    <col min="10770" max="10770" width="6.7109375" style="66" customWidth="1"/>
    <col min="10771" max="10771" width="10.7109375" style="66" customWidth="1"/>
    <col min="10772" max="11007" width="11.42578125" style="66"/>
    <col min="11008" max="11008" width="9.42578125" style="66" customWidth="1"/>
    <col min="11009" max="11010" width="14.7109375" style="66" customWidth="1"/>
    <col min="11011" max="11011" width="18.28515625" style="66" customWidth="1"/>
    <col min="11012" max="11012" width="32" style="66" customWidth="1"/>
    <col min="11013" max="11013" width="12.85546875" style="66" customWidth="1"/>
    <col min="11014" max="11014" width="9.7109375" style="66" customWidth="1"/>
    <col min="11015" max="11015" width="13.42578125" style="66" customWidth="1"/>
    <col min="11016" max="11016" width="9.42578125" style="66" customWidth="1"/>
    <col min="11017" max="11017" width="14.7109375" style="66" customWidth="1"/>
    <col min="11018" max="11018" width="6.42578125" style="66" customWidth="1"/>
    <col min="11019" max="11019" width="9.5703125" style="66" customWidth="1"/>
    <col min="11020" max="11020" width="4.28515625" style="66" customWidth="1"/>
    <col min="11021" max="11021" width="2.85546875" style="66" customWidth="1"/>
    <col min="11022" max="11022" width="11.42578125" style="66"/>
    <col min="11023" max="11024" width="7.7109375" style="66" customWidth="1"/>
    <col min="11025" max="11025" width="10.7109375" style="66" customWidth="1"/>
    <col min="11026" max="11026" width="6.7109375" style="66" customWidth="1"/>
    <col min="11027" max="11027" width="10.7109375" style="66" customWidth="1"/>
    <col min="11028" max="11263" width="11.42578125" style="66"/>
    <col min="11264" max="11264" width="9.42578125" style="66" customWidth="1"/>
    <col min="11265" max="11266" width="14.7109375" style="66" customWidth="1"/>
    <col min="11267" max="11267" width="18.28515625" style="66" customWidth="1"/>
    <col min="11268" max="11268" width="32" style="66" customWidth="1"/>
    <col min="11269" max="11269" width="12.85546875" style="66" customWidth="1"/>
    <col min="11270" max="11270" width="9.7109375" style="66" customWidth="1"/>
    <col min="11271" max="11271" width="13.42578125" style="66" customWidth="1"/>
    <col min="11272" max="11272" width="9.42578125" style="66" customWidth="1"/>
    <col min="11273" max="11273" width="14.7109375" style="66" customWidth="1"/>
    <col min="11274" max="11274" width="6.42578125" style="66" customWidth="1"/>
    <col min="11275" max="11275" width="9.5703125" style="66" customWidth="1"/>
    <col min="11276" max="11276" width="4.28515625" style="66" customWidth="1"/>
    <col min="11277" max="11277" width="2.85546875" style="66" customWidth="1"/>
    <col min="11278" max="11278" width="11.42578125" style="66"/>
    <col min="11279" max="11280" width="7.7109375" style="66" customWidth="1"/>
    <col min="11281" max="11281" width="10.7109375" style="66" customWidth="1"/>
    <col min="11282" max="11282" width="6.7109375" style="66" customWidth="1"/>
    <col min="11283" max="11283" width="10.7109375" style="66" customWidth="1"/>
    <col min="11284" max="11519" width="11.42578125" style="66"/>
    <col min="11520" max="11520" width="9.42578125" style="66" customWidth="1"/>
    <col min="11521" max="11522" width="14.7109375" style="66" customWidth="1"/>
    <col min="11523" max="11523" width="18.28515625" style="66" customWidth="1"/>
    <col min="11524" max="11524" width="32" style="66" customWidth="1"/>
    <col min="11525" max="11525" width="12.85546875" style="66" customWidth="1"/>
    <col min="11526" max="11526" width="9.7109375" style="66" customWidth="1"/>
    <col min="11527" max="11527" width="13.42578125" style="66" customWidth="1"/>
    <col min="11528" max="11528" width="9.42578125" style="66" customWidth="1"/>
    <col min="11529" max="11529" width="14.7109375" style="66" customWidth="1"/>
    <col min="11530" max="11530" width="6.42578125" style="66" customWidth="1"/>
    <col min="11531" max="11531" width="9.5703125" style="66" customWidth="1"/>
    <col min="11532" max="11532" width="4.28515625" style="66" customWidth="1"/>
    <col min="11533" max="11533" width="2.85546875" style="66" customWidth="1"/>
    <col min="11534" max="11534" width="11.42578125" style="66"/>
    <col min="11535" max="11536" width="7.7109375" style="66" customWidth="1"/>
    <col min="11537" max="11537" width="10.7109375" style="66" customWidth="1"/>
    <col min="11538" max="11538" width="6.7109375" style="66" customWidth="1"/>
    <col min="11539" max="11539" width="10.7109375" style="66" customWidth="1"/>
    <col min="11540" max="11775" width="11.42578125" style="66"/>
    <col min="11776" max="11776" width="9.42578125" style="66" customWidth="1"/>
    <col min="11777" max="11778" width="14.7109375" style="66" customWidth="1"/>
    <col min="11779" max="11779" width="18.28515625" style="66" customWidth="1"/>
    <col min="11780" max="11780" width="32" style="66" customWidth="1"/>
    <col min="11781" max="11781" width="12.85546875" style="66" customWidth="1"/>
    <col min="11782" max="11782" width="9.7109375" style="66" customWidth="1"/>
    <col min="11783" max="11783" width="13.42578125" style="66" customWidth="1"/>
    <col min="11784" max="11784" width="9.42578125" style="66" customWidth="1"/>
    <col min="11785" max="11785" width="14.7109375" style="66" customWidth="1"/>
    <col min="11786" max="11786" width="6.42578125" style="66" customWidth="1"/>
    <col min="11787" max="11787" width="9.5703125" style="66" customWidth="1"/>
    <col min="11788" max="11788" width="4.28515625" style="66" customWidth="1"/>
    <col min="11789" max="11789" width="2.85546875" style="66" customWidth="1"/>
    <col min="11790" max="11790" width="11.42578125" style="66"/>
    <col min="11791" max="11792" width="7.7109375" style="66" customWidth="1"/>
    <col min="11793" max="11793" width="10.7109375" style="66" customWidth="1"/>
    <col min="11794" max="11794" width="6.7109375" style="66" customWidth="1"/>
    <col min="11795" max="11795" width="10.7109375" style="66" customWidth="1"/>
    <col min="11796" max="12031" width="11.42578125" style="66"/>
    <col min="12032" max="12032" width="9.42578125" style="66" customWidth="1"/>
    <col min="12033" max="12034" width="14.7109375" style="66" customWidth="1"/>
    <col min="12035" max="12035" width="18.28515625" style="66" customWidth="1"/>
    <col min="12036" max="12036" width="32" style="66" customWidth="1"/>
    <col min="12037" max="12037" width="12.85546875" style="66" customWidth="1"/>
    <col min="12038" max="12038" width="9.7109375" style="66" customWidth="1"/>
    <col min="12039" max="12039" width="13.42578125" style="66" customWidth="1"/>
    <col min="12040" max="12040" width="9.42578125" style="66" customWidth="1"/>
    <col min="12041" max="12041" width="14.7109375" style="66" customWidth="1"/>
    <col min="12042" max="12042" width="6.42578125" style="66" customWidth="1"/>
    <col min="12043" max="12043" width="9.5703125" style="66" customWidth="1"/>
    <col min="12044" max="12044" width="4.28515625" style="66" customWidth="1"/>
    <col min="12045" max="12045" width="2.85546875" style="66" customWidth="1"/>
    <col min="12046" max="12046" width="11.42578125" style="66"/>
    <col min="12047" max="12048" width="7.7109375" style="66" customWidth="1"/>
    <col min="12049" max="12049" width="10.7109375" style="66" customWidth="1"/>
    <col min="12050" max="12050" width="6.7109375" style="66" customWidth="1"/>
    <col min="12051" max="12051" width="10.7109375" style="66" customWidth="1"/>
    <col min="12052" max="12287" width="11.42578125" style="66"/>
    <col min="12288" max="12288" width="9.42578125" style="66" customWidth="1"/>
    <col min="12289" max="12290" width="14.7109375" style="66" customWidth="1"/>
    <col min="12291" max="12291" width="18.28515625" style="66" customWidth="1"/>
    <col min="12292" max="12292" width="32" style="66" customWidth="1"/>
    <col min="12293" max="12293" width="12.85546875" style="66" customWidth="1"/>
    <col min="12294" max="12294" width="9.7109375" style="66" customWidth="1"/>
    <col min="12295" max="12295" width="13.42578125" style="66" customWidth="1"/>
    <col min="12296" max="12296" width="9.42578125" style="66" customWidth="1"/>
    <col min="12297" max="12297" width="14.7109375" style="66" customWidth="1"/>
    <col min="12298" max="12298" width="6.42578125" style="66" customWidth="1"/>
    <col min="12299" max="12299" width="9.5703125" style="66" customWidth="1"/>
    <col min="12300" max="12300" width="4.28515625" style="66" customWidth="1"/>
    <col min="12301" max="12301" width="2.85546875" style="66" customWidth="1"/>
    <col min="12302" max="12302" width="11.42578125" style="66"/>
    <col min="12303" max="12304" width="7.7109375" style="66" customWidth="1"/>
    <col min="12305" max="12305" width="10.7109375" style="66" customWidth="1"/>
    <col min="12306" max="12306" width="6.7109375" style="66" customWidth="1"/>
    <col min="12307" max="12307" width="10.7109375" style="66" customWidth="1"/>
    <col min="12308" max="12543" width="11.42578125" style="66"/>
    <col min="12544" max="12544" width="9.42578125" style="66" customWidth="1"/>
    <col min="12545" max="12546" width="14.7109375" style="66" customWidth="1"/>
    <col min="12547" max="12547" width="18.28515625" style="66" customWidth="1"/>
    <col min="12548" max="12548" width="32" style="66" customWidth="1"/>
    <col min="12549" max="12549" width="12.85546875" style="66" customWidth="1"/>
    <col min="12550" max="12550" width="9.7109375" style="66" customWidth="1"/>
    <col min="12551" max="12551" width="13.42578125" style="66" customWidth="1"/>
    <col min="12552" max="12552" width="9.42578125" style="66" customWidth="1"/>
    <col min="12553" max="12553" width="14.7109375" style="66" customWidth="1"/>
    <col min="12554" max="12554" width="6.42578125" style="66" customWidth="1"/>
    <col min="12555" max="12555" width="9.5703125" style="66" customWidth="1"/>
    <col min="12556" max="12556" width="4.28515625" style="66" customWidth="1"/>
    <col min="12557" max="12557" width="2.85546875" style="66" customWidth="1"/>
    <col min="12558" max="12558" width="11.42578125" style="66"/>
    <col min="12559" max="12560" width="7.7109375" style="66" customWidth="1"/>
    <col min="12561" max="12561" width="10.7109375" style="66" customWidth="1"/>
    <col min="12562" max="12562" width="6.7109375" style="66" customWidth="1"/>
    <col min="12563" max="12563" width="10.7109375" style="66" customWidth="1"/>
    <col min="12564" max="12799" width="11.42578125" style="66"/>
    <col min="12800" max="12800" width="9.42578125" style="66" customWidth="1"/>
    <col min="12801" max="12802" width="14.7109375" style="66" customWidth="1"/>
    <col min="12803" max="12803" width="18.28515625" style="66" customWidth="1"/>
    <col min="12804" max="12804" width="32" style="66" customWidth="1"/>
    <col min="12805" max="12805" width="12.85546875" style="66" customWidth="1"/>
    <col min="12806" max="12806" width="9.7109375" style="66" customWidth="1"/>
    <col min="12807" max="12807" width="13.42578125" style="66" customWidth="1"/>
    <col min="12808" max="12808" width="9.42578125" style="66" customWidth="1"/>
    <col min="12809" max="12809" width="14.7109375" style="66" customWidth="1"/>
    <col min="12810" max="12810" width="6.42578125" style="66" customWidth="1"/>
    <col min="12811" max="12811" width="9.5703125" style="66" customWidth="1"/>
    <col min="12812" max="12812" width="4.28515625" style="66" customWidth="1"/>
    <col min="12813" max="12813" width="2.85546875" style="66" customWidth="1"/>
    <col min="12814" max="12814" width="11.42578125" style="66"/>
    <col min="12815" max="12816" width="7.7109375" style="66" customWidth="1"/>
    <col min="12817" max="12817" width="10.7109375" style="66" customWidth="1"/>
    <col min="12818" max="12818" width="6.7109375" style="66" customWidth="1"/>
    <col min="12819" max="12819" width="10.7109375" style="66" customWidth="1"/>
    <col min="12820" max="13055" width="11.42578125" style="66"/>
    <col min="13056" max="13056" width="9.42578125" style="66" customWidth="1"/>
    <col min="13057" max="13058" width="14.7109375" style="66" customWidth="1"/>
    <col min="13059" max="13059" width="18.28515625" style="66" customWidth="1"/>
    <col min="13060" max="13060" width="32" style="66" customWidth="1"/>
    <col min="13061" max="13061" width="12.85546875" style="66" customWidth="1"/>
    <col min="13062" max="13062" width="9.7109375" style="66" customWidth="1"/>
    <col min="13063" max="13063" width="13.42578125" style="66" customWidth="1"/>
    <col min="13064" max="13064" width="9.42578125" style="66" customWidth="1"/>
    <col min="13065" max="13065" width="14.7109375" style="66" customWidth="1"/>
    <col min="13066" max="13066" width="6.42578125" style="66" customWidth="1"/>
    <col min="13067" max="13067" width="9.5703125" style="66" customWidth="1"/>
    <col min="13068" max="13068" width="4.28515625" style="66" customWidth="1"/>
    <col min="13069" max="13069" width="2.85546875" style="66" customWidth="1"/>
    <col min="13070" max="13070" width="11.42578125" style="66"/>
    <col min="13071" max="13072" width="7.7109375" style="66" customWidth="1"/>
    <col min="13073" max="13073" width="10.7109375" style="66" customWidth="1"/>
    <col min="13074" max="13074" width="6.7109375" style="66" customWidth="1"/>
    <col min="13075" max="13075" width="10.7109375" style="66" customWidth="1"/>
    <col min="13076" max="13311" width="11.42578125" style="66"/>
    <col min="13312" max="13312" width="9.42578125" style="66" customWidth="1"/>
    <col min="13313" max="13314" width="14.7109375" style="66" customWidth="1"/>
    <col min="13315" max="13315" width="18.28515625" style="66" customWidth="1"/>
    <col min="13316" max="13316" width="32" style="66" customWidth="1"/>
    <col min="13317" max="13317" width="12.85546875" style="66" customWidth="1"/>
    <col min="13318" max="13318" width="9.7109375" style="66" customWidth="1"/>
    <col min="13319" max="13319" width="13.42578125" style="66" customWidth="1"/>
    <col min="13320" max="13320" width="9.42578125" style="66" customWidth="1"/>
    <col min="13321" max="13321" width="14.7109375" style="66" customWidth="1"/>
    <col min="13322" max="13322" width="6.42578125" style="66" customWidth="1"/>
    <col min="13323" max="13323" width="9.5703125" style="66" customWidth="1"/>
    <col min="13324" max="13324" width="4.28515625" style="66" customWidth="1"/>
    <col min="13325" max="13325" width="2.85546875" style="66" customWidth="1"/>
    <col min="13326" max="13326" width="11.42578125" style="66"/>
    <col min="13327" max="13328" width="7.7109375" style="66" customWidth="1"/>
    <col min="13329" max="13329" width="10.7109375" style="66" customWidth="1"/>
    <col min="13330" max="13330" width="6.7109375" style="66" customWidth="1"/>
    <col min="13331" max="13331" width="10.7109375" style="66" customWidth="1"/>
    <col min="13332" max="13567" width="11.42578125" style="66"/>
    <col min="13568" max="13568" width="9.42578125" style="66" customWidth="1"/>
    <col min="13569" max="13570" width="14.7109375" style="66" customWidth="1"/>
    <col min="13571" max="13571" width="18.28515625" style="66" customWidth="1"/>
    <col min="13572" max="13572" width="32" style="66" customWidth="1"/>
    <col min="13573" max="13573" width="12.85546875" style="66" customWidth="1"/>
    <col min="13574" max="13574" width="9.7109375" style="66" customWidth="1"/>
    <col min="13575" max="13575" width="13.42578125" style="66" customWidth="1"/>
    <col min="13576" max="13576" width="9.42578125" style="66" customWidth="1"/>
    <col min="13577" max="13577" width="14.7109375" style="66" customWidth="1"/>
    <col min="13578" max="13578" width="6.42578125" style="66" customWidth="1"/>
    <col min="13579" max="13579" width="9.5703125" style="66" customWidth="1"/>
    <col min="13580" max="13580" width="4.28515625" style="66" customWidth="1"/>
    <col min="13581" max="13581" width="2.85546875" style="66" customWidth="1"/>
    <col min="13582" max="13582" width="11.42578125" style="66"/>
    <col min="13583" max="13584" width="7.7109375" style="66" customWidth="1"/>
    <col min="13585" max="13585" width="10.7109375" style="66" customWidth="1"/>
    <col min="13586" max="13586" width="6.7109375" style="66" customWidth="1"/>
    <col min="13587" max="13587" width="10.7109375" style="66" customWidth="1"/>
    <col min="13588" max="13823" width="11.42578125" style="66"/>
    <col min="13824" max="13824" width="9.42578125" style="66" customWidth="1"/>
    <col min="13825" max="13826" width="14.7109375" style="66" customWidth="1"/>
    <col min="13827" max="13827" width="18.28515625" style="66" customWidth="1"/>
    <col min="13828" max="13828" width="32" style="66" customWidth="1"/>
    <col min="13829" max="13829" width="12.85546875" style="66" customWidth="1"/>
    <col min="13830" max="13830" width="9.7109375" style="66" customWidth="1"/>
    <col min="13831" max="13831" width="13.42578125" style="66" customWidth="1"/>
    <col min="13832" max="13832" width="9.42578125" style="66" customWidth="1"/>
    <col min="13833" max="13833" width="14.7109375" style="66" customWidth="1"/>
    <col min="13834" max="13834" width="6.42578125" style="66" customWidth="1"/>
    <col min="13835" max="13835" width="9.5703125" style="66" customWidth="1"/>
    <col min="13836" max="13836" width="4.28515625" style="66" customWidth="1"/>
    <col min="13837" max="13837" width="2.85546875" style="66" customWidth="1"/>
    <col min="13838" max="13838" width="11.42578125" style="66"/>
    <col min="13839" max="13840" width="7.7109375" style="66" customWidth="1"/>
    <col min="13841" max="13841" width="10.7109375" style="66" customWidth="1"/>
    <col min="13842" max="13842" width="6.7109375" style="66" customWidth="1"/>
    <col min="13843" max="13843" width="10.7109375" style="66" customWidth="1"/>
    <col min="13844" max="14079" width="11.42578125" style="66"/>
    <col min="14080" max="14080" width="9.42578125" style="66" customWidth="1"/>
    <col min="14081" max="14082" width="14.7109375" style="66" customWidth="1"/>
    <col min="14083" max="14083" width="18.28515625" style="66" customWidth="1"/>
    <col min="14084" max="14084" width="32" style="66" customWidth="1"/>
    <col min="14085" max="14085" width="12.85546875" style="66" customWidth="1"/>
    <col min="14086" max="14086" width="9.7109375" style="66" customWidth="1"/>
    <col min="14087" max="14087" width="13.42578125" style="66" customWidth="1"/>
    <col min="14088" max="14088" width="9.42578125" style="66" customWidth="1"/>
    <col min="14089" max="14089" width="14.7109375" style="66" customWidth="1"/>
    <col min="14090" max="14090" width="6.42578125" style="66" customWidth="1"/>
    <col min="14091" max="14091" width="9.5703125" style="66" customWidth="1"/>
    <col min="14092" max="14092" width="4.28515625" style="66" customWidth="1"/>
    <col min="14093" max="14093" width="2.85546875" style="66" customWidth="1"/>
    <col min="14094" max="14094" width="11.42578125" style="66"/>
    <col min="14095" max="14096" width="7.7109375" style="66" customWidth="1"/>
    <col min="14097" max="14097" width="10.7109375" style="66" customWidth="1"/>
    <col min="14098" max="14098" width="6.7109375" style="66" customWidth="1"/>
    <col min="14099" max="14099" width="10.7109375" style="66" customWidth="1"/>
    <col min="14100" max="14335" width="11.42578125" style="66"/>
    <col min="14336" max="14336" width="9.42578125" style="66" customWidth="1"/>
    <col min="14337" max="14338" width="14.7109375" style="66" customWidth="1"/>
    <col min="14339" max="14339" width="18.28515625" style="66" customWidth="1"/>
    <col min="14340" max="14340" width="32" style="66" customWidth="1"/>
    <col min="14341" max="14341" width="12.85546875" style="66" customWidth="1"/>
    <col min="14342" max="14342" width="9.7109375" style="66" customWidth="1"/>
    <col min="14343" max="14343" width="13.42578125" style="66" customWidth="1"/>
    <col min="14344" max="14344" width="9.42578125" style="66" customWidth="1"/>
    <col min="14345" max="14345" width="14.7109375" style="66" customWidth="1"/>
    <col min="14346" max="14346" width="6.42578125" style="66" customWidth="1"/>
    <col min="14347" max="14347" width="9.5703125" style="66" customWidth="1"/>
    <col min="14348" max="14348" width="4.28515625" style="66" customWidth="1"/>
    <col min="14349" max="14349" width="2.85546875" style="66" customWidth="1"/>
    <col min="14350" max="14350" width="11.42578125" style="66"/>
    <col min="14351" max="14352" width="7.7109375" style="66" customWidth="1"/>
    <col min="14353" max="14353" width="10.7109375" style="66" customWidth="1"/>
    <col min="14354" max="14354" width="6.7109375" style="66" customWidth="1"/>
    <col min="14355" max="14355" width="10.7109375" style="66" customWidth="1"/>
    <col min="14356" max="14591" width="11.42578125" style="66"/>
    <col min="14592" max="14592" width="9.42578125" style="66" customWidth="1"/>
    <col min="14593" max="14594" width="14.7109375" style="66" customWidth="1"/>
    <col min="14595" max="14595" width="18.28515625" style="66" customWidth="1"/>
    <col min="14596" max="14596" width="32" style="66" customWidth="1"/>
    <col min="14597" max="14597" width="12.85546875" style="66" customWidth="1"/>
    <col min="14598" max="14598" width="9.7109375" style="66" customWidth="1"/>
    <col min="14599" max="14599" width="13.42578125" style="66" customWidth="1"/>
    <col min="14600" max="14600" width="9.42578125" style="66" customWidth="1"/>
    <col min="14601" max="14601" width="14.7109375" style="66" customWidth="1"/>
    <col min="14602" max="14602" width="6.42578125" style="66" customWidth="1"/>
    <col min="14603" max="14603" width="9.5703125" style="66" customWidth="1"/>
    <col min="14604" max="14604" width="4.28515625" style="66" customWidth="1"/>
    <col min="14605" max="14605" width="2.85546875" style="66" customWidth="1"/>
    <col min="14606" max="14606" width="11.42578125" style="66"/>
    <col min="14607" max="14608" width="7.7109375" style="66" customWidth="1"/>
    <col min="14609" max="14609" width="10.7109375" style="66" customWidth="1"/>
    <col min="14610" max="14610" width="6.7109375" style="66" customWidth="1"/>
    <col min="14611" max="14611" width="10.7109375" style="66" customWidth="1"/>
    <col min="14612" max="14847" width="11.42578125" style="66"/>
    <col min="14848" max="14848" width="9.42578125" style="66" customWidth="1"/>
    <col min="14849" max="14850" width="14.7109375" style="66" customWidth="1"/>
    <col min="14851" max="14851" width="18.28515625" style="66" customWidth="1"/>
    <col min="14852" max="14852" width="32" style="66" customWidth="1"/>
    <col min="14853" max="14853" width="12.85546875" style="66" customWidth="1"/>
    <col min="14854" max="14854" width="9.7109375" style="66" customWidth="1"/>
    <col min="14855" max="14855" width="13.42578125" style="66" customWidth="1"/>
    <col min="14856" max="14856" width="9.42578125" style="66" customWidth="1"/>
    <col min="14857" max="14857" width="14.7109375" style="66" customWidth="1"/>
    <col min="14858" max="14858" width="6.42578125" style="66" customWidth="1"/>
    <col min="14859" max="14859" width="9.5703125" style="66" customWidth="1"/>
    <col min="14860" max="14860" width="4.28515625" style="66" customWidth="1"/>
    <col min="14861" max="14861" width="2.85546875" style="66" customWidth="1"/>
    <col min="14862" max="14862" width="11.42578125" style="66"/>
    <col min="14863" max="14864" width="7.7109375" style="66" customWidth="1"/>
    <col min="14865" max="14865" width="10.7109375" style="66" customWidth="1"/>
    <col min="14866" max="14866" width="6.7109375" style="66" customWidth="1"/>
    <col min="14867" max="14867" width="10.7109375" style="66" customWidth="1"/>
    <col min="14868" max="15103" width="11.42578125" style="66"/>
    <col min="15104" max="15104" width="9.42578125" style="66" customWidth="1"/>
    <col min="15105" max="15106" width="14.7109375" style="66" customWidth="1"/>
    <col min="15107" max="15107" width="18.28515625" style="66" customWidth="1"/>
    <col min="15108" max="15108" width="32" style="66" customWidth="1"/>
    <col min="15109" max="15109" width="12.85546875" style="66" customWidth="1"/>
    <col min="15110" max="15110" width="9.7109375" style="66" customWidth="1"/>
    <col min="15111" max="15111" width="13.42578125" style="66" customWidth="1"/>
    <col min="15112" max="15112" width="9.42578125" style="66" customWidth="1"/>
    <col min="15113" max="15113" width="14.7109375" style="66" customWidth="1"/>
    <col min="15114" max="15114" width="6.42578125" style="66" customWidth="1"/>
    <col min="15115" max="15115" width="9.5703125" style="66" customWidth="1"/>
    <col min="15116" max="15116" width="4.28515625" style="66" customWidth="1"/>
    <col min="15117" max="15117" width="2.85546875" style="66" customWidth="1"/>
    <col min="15118" max="15118" width="11.42578125" style="66"/>
    <col min="15119" max="15120" width="7.7109375" style="66" customWidth="1"/>
    <col min="15121" max="15121" width="10.7109375" style="66" customWidth="1"/>
    <col min="15122" max="15122" width="6.7109375" style="66" customWidth="1"/>
    <col min="15123" max="15123" width="10.7109375" style="66" customWidth="1"/>
    <col min="15124" max="15359" width="11.42578125" style="66"/>
    <col min="15360" max="15360" width="9.42578125" style="66" customWidth="1"/>
    <col min="15361" max="15362" width="14.7109375" style="66" customWidth="1"/>
    <col min="15363" max="15363" width="18.28515625" style="66" customWidth="1"/>
    <col min="15364" max="15364" width="32" style="66" customWidth="1"/>
    <col min="15365" max="15365" width="12.85546875" style="66" customWidth="1"/>
    <col min="15366" max="15366" width="9.7109375" style="66" customWidth="1"/>
    <col min="15367" max="15367" width="13.42578125" style="66" customWidth="1"/>
    <col min="15368" max="15368" width="9.42578125" style="66" customWidth="1"/>
    <col min="15369" max="15369" width="14.7109375" style="66" customWidth="1"/>
    <col min="15370" max="15370" width="6.42578125" style="66" customWidth="1"/>
    <col min="15371" max="15371" width="9.5703125" style="66" customWidth="1"/>
    <col min="15372" max="15372" width="4.28515625" style="66" customWidth="1"/>
    <col min="15373" max="15373" width="2.85546875" style="66" customWidth="1"/>
    <col min="15374" max="15374" width="11.42578125" style="66"/>
    <col min="15375" max="15376" width="7.7109375" style="66" customWidth="1"/>
    <col min="15377" max="15377" width="10.7109375" style="66" customWidth="1"/>
    <col min="15378" max="15378" width="6.7109375" style="66" customWidth="1"/>
    <col min="15379" max="15379" width="10.7109375" style="66" customWidth="1"/>
    <col min="15380" max="15615" width="11.42578125" style="66"/>
    <col min="15616" max="15616" width="9.42578125" style="66" customWidth="1"/>
    <col min="15617" max="15618" width="14.7109375" style="66" customWidth="1"/>
    <col min="15619" max="15619" width="18.28515625" style="66" customWidth="1"/>
    <col min="15620" max="15620" width="32" style="66" customWidth="1"/>
    <col min="15621" max="15621" width="12.85546875" style="66" customWidth="1"/>
    <col min="15622" max="15622" width="9.7109375" style="66" customWidth="1"/>
    <col min="15623" max="15623" width="13.42578125" style="66" customWidth="1"/>
    <col min="15624" max="15624" width="9.42578125" style="66" customWidth="1"/>
    <col min="15625" max="15625" width="14.7109375" style="66" customWidth="1"/>
    <col min="15626" max="15626" width="6.42578125" style="66" customWidth="1"/>
    <col min="15627" max="15627" width="9.5703125" style="66" customWidth="1"/>
    <col min="15628" max="15628" width="4.28515625" style="66" customWidth="1"/>
    <col min="15629" max="15629" width="2.85546875" style="66" customWidth="1"/>
    <col min="15630" max="15630" width="11.42578125" style="66"/>
    <col min="15631" max="15632" width="7.7109375" style="66" customWidth="1"/>
    <col min="15633" max="15633" width="10.7109375" style="66" customWidth="1"/>
    <col min="15634" max="15634" width="6.7109375" style="66" customWidth="1"/>
    <col min="15635" max="15635" width="10.7109375" style="66" customWidth="1"/>
    <col min="15636" max="15871" width="11.42578125" style="66"/>
    <col min="15872" max="15872" width="9.42578125" style="66" customWidth="1"/>
    <col min="15873" max="15874" width="14.7109375" style="66" customWidth="1"/>
    <col min="15875" max="15875" width="18.28515625" style="66" customWidth="1"/>
    <col min="15876" max="15876" width="32" style="66" customWidth="1"/>
    <col min="15877" max="15877" width="12.85546875" style="66" customWidth="1"/>
    <col min="15878" max="15878" width="9.7109375" style="66" customWidth="1"/>
    <col min="15879" max="15879" width="13.42578125" style="66" customWidth="1"/>
    <col min="15880" max="15880" width="9.42578125" style="66" customWidth="1"/>
    <col min="15881" max="15881" width="14.7109375" style="66" customWidth="1"/>
    <col min="15882" max="15882" width="6.42578125" style="66" customWidth="1"/>
    <col min="15883" max="15883" width="9.5703125" style="66" customWidth="1"/>
    <col min="15884" max="15884" width="4.28515625" style="66" customWidth="1"/>
    <col min="15885" max="15885" width="2.85546875" style="66" customWidth="1"/>
    <col min="15886" max="15886" width="11.42578125" style="66"/>
    <col min="15887" max="15888" width="7.7109375" style="66" customWidth="1"/>
    <col min="15889" max="15889" width="10.7109375" style="66" customWidth="1"/>
    <col min="15890" max="15890" width="6.7109375" style="66" customWidth="1"/>
    <col min="15891" max="15891" width="10.7109375" style="66" customWidth="1"/>
    <col min="15892" max="16127" width="11.42578125" style="66"/>
    <col min="16128" max="16128" width="9.42578125" style="66" customWidth="1"/>
    <col min="16129" max="16130" width="14.7109375" style="66" customWidth="1"/>
    <col min="16131" max="16131" width="18.28515625" style="66" customWidth="1"/>
    <col min="16132" max="16132" width="32" style="66" customWidth="1"/>
    <col min="16133" max="16133" width="12.85546875" style="66" customWidth="1"/>
    <col min="16134" max="16134" width="9.7109375" style="66" customWidth="1"/>
    <col min="16135" max="16135" width="13.42578125" style="66" customWidth="1"/>
    <col min="16136" max="16136" width="9.42578125" style="66" customWidth="1"/>
    <col min="16137" max="16137" width="14.7109375" style="66" customWidth="1"/>
    <col min="16138" max="16138" width="6.42578125" style="66" customWidth="1"/>
    <col min="16139" max="16139" width="9.5703125" style="66" customWidth="1"/>
    <col min="16140" max="16140" width="4.28515625" style="66" customWidth="1"/>
    <col min="16141" max="16141" width="2.85546875" style="66" customWidth="1"/>
    <col min="16142" max="16142" width="11.42578125" style="66"/>
    <col min="16143" max="16144" width="7.7109375" style="66" customWidth="1"/>
    <col min="16145" max="16145" width="10.7109375" style="66" customWidth="1"/>
    <col min="16146" max="16146" width="6.7109375" style="66" customWidth="1"/>
    <col min="16147" max="16147" width="10.7109375" style="66" customWidth="1"/>
    <col min="16148" max="16384" width="11.42578125" style="66"/>
  </cols>
  <sheetData>
    <row r="2" spans="1:23" ht="15" customHeight="1" x14ac:dyDescent="0.25">
      <c r="A2" s="212" t="s">
        <v>11589</v>
      </c>
      <c r="B2" s="212"/>
      <c r="C2" s="212"/>
      <c r="D2" s="212"/>
      <c r="E2" s="212"/>
      <c r="F2" s="212"/>
      <c r="G2" s="212"/>
      <c r="H2" s="212"/>
      <c r="I2" s="212"/>
      <c r="J2" s="212"/>
      <c r="K2" s="212"/>
      <c r="L2" s="212"/>
      <c r="M2" s="212"/>
      <c r="N2" s="212"/>
      <c r="O2" s="212"/>
      <c r="W2" s="66" t="s">
        <v>11745</v>
      </c>
    </row>
    <row r="3" spans="1:23" ht="18" x14ac:dyDescent="0.25">
      <c r="A3" s="223" t="s">
        <v>11740</v>
      </c>
      <c r="B3" s="223"/>
      <c r="C3" s="223"/>
      <c r="D3" s="223"/>
      <c r="E3" s="223"/>
      <c r="F3" s="223"/>
      <c r="G3" s="223"/>
      <c r="H3" s="223"/>
      <c r="I3" s="223"/>
      <c r="J3" s="223"/>
      <c r="K3" s="223"/>
      <c r="L3" s="223"/>
      <c r="M3" s="223"/>
      <c r="N3" s="223"/>
      <c r="O3" s="223"/>
    </row>
    <row r="4" spans="1:23" ht="20.25" x14ac:dyDescent="0.3">
      <c r="A4" s="67" t="s">
        <v>11590</v>
      </c>
      <c r="B4" s="68"/>
      <c r="C4" s="68"/>
    </row>
    <row r="5" spans="1:23" ht="15.75" customHeight="1" x14ac:dyDescent="0.2">
      <c r="A5" s="69" t="s">
        <v>11591</v>
      </c>
      <c r="C5" s="56">
        <v>618447</v>
      </c>
      <c r="E5" s="69" t="s">
        <v>11593</v>
      </c>
      <c r="G5" s="66" t="str">
        <f>VLOOKUP(C5,ie_sec!A4:AL258,6,FALSE)</f>
        <v>PUNO</v>
      </c>
      <c r="I5" s="69" t="s">
        <v>11635</v>
      </c>
      <c r="K5" s="66">
        <f>VLOOKUP(C5,ie_sec!A4:AL258,14,FALSE)</f>
        <v>246</v>
      </c>
    </row>
    <row r="6" spans="1:23" ht="15.75" customHeight="1" x14ac:dyDescent="0.2">
      <c r="A6" s="69" t="s">
        <v>11592</v>
      </c>
      <c r="C6" s="66" t="str">
        <f>VLOOKUP(C5,ie_sec!A4:AL258,10,FALSE)</f>
        <v>POLITECNICO HUASCAR</v>
      </c>
      <c r="E6" s="69" t="s">
        <v>11632</v>
      </c>
      <c r="G6" s="66" t="str">
        <f>VLOOKUP(C5,ie_sec!A4:AL258,7,FALSE)</f>
        <v>PUNO</v>
      </c>
      <c r="H6" s="69"/>
      <c r="I6" s="69" t="s">
        <v>11636</v>
      </c>
      <c r="K6" s="66">
        <f>VLOOKUP(C5,ie_sec!A4:AL258,21,FALSE)</f>
        <v>5</v>
      </c>
    </row>
    <row r="7" spans="1:23" ht="15.75" customHeight="1" x14ac:dyDescent="0.2">
      <c r="A7" s="69" t="s">
        <v>11631</v>
      </c>
      <c r="C7" s="66" t="str">
        <f>UPPER(VLOOKUP(C5,ie_sec!A4:AL258,11,FALSE))</f>
        <v xml:space="preserve">SECUNDARIA                    </v>
      </c>
      <c r="E7" s="69" t="s">
        <v>11639</v>
      </c>
      <c r="G7" s="70"/>
      <c r="I7" s="69" t="s">
        <v>11634</v>
      </c>
      <c r="K7" s="66">
        <f>VLOOKUP(C5,ie_sec!A4:AL258,22,FALSE)</f>
        <v>12</v>
      </c>
    </row>
    <row r="8" spans="1:23" ht="15.75" x14ac:dyDescent="0.25">
      <c r="A8" s="69" t="s">
        <v>11630</v>
      </c>
      <c r="B8" s="71"/>
      <c r="C8" s="66" t="str">
        <f>UPPER(VLOOKUP(C5,ie_sec!A4:AL258,12,FALSE))</f>
        <v xml:space="preserve">EDUCACIÓN BÁSICA REGULAR      </v>
      </c>
      <c r="D8" s="71"/>
      <c r="E8" s="69" t="s">
        <v>11637</v>
      </c>
      <c r="G8" s="70" t="str">
        <f>VLOOKUP(C5,ie_sec!A4:AL258,36,FALSE)</f>
        <v>42, 44, 51, 46, 63</v>
      </c>
      <c r="H8" s="71"/>
      <c r="I8" s="69" t="s">
        <v>11642</v>
      </c>
      <c r="K8" s="66">
        <f>COUNTIF(data!F3:F2550,Anexo_01!C5)</f>
        <v>33</v>
      </c>
      <c r="L8" s="71"/>
      <c r="M8" s="71"/>
      <c r="N8" s="71"/>
      <c r="P8" s="72"/>
      <c r="R8" s="71"/>
      <c r="S8" s="71"/>
    </row>
    <row r="9" spans="1:23" ht="13.5" thickBot="1" x14ac:dyDescent="0.25"/>
    <row r="10" spans="1:23" s="76" customFormat="1" ht="18" customHeight="1" x14ac:dyDescent="0.25">
      <c r="A10" s="73"/>
      <c r="B10" s="74"/>
      <c r="C10" s="75" t="s">
        <v>11643</v>
      </c>
      <c r="D10" s="224" t="s">
        <v>11594</v>
      </c>
      <c r="E10" s="224" t="s">
        <v>11595</v>
      </c>
      <c r="F10" s="224" t="s">
        <v>11596</v>
      </c>
      <c r="G10" s="224" t="s">
        <v>11597</v>
      </c>
      <c r="H10" s="226" t="s">
        <v>11598</v>
      </c>
      <c r="I10" s="228" t="s">
        <v>11599</v>
      </c>
      <c r="K10" s="77" t="s">
        <v>11600</v>
      </c>
      <c r="P10" s="78"/>
      <c r="Q10" s="78"/>
    </row>
    <row r="11" spans="1:23" s="76" customFormat="1" ht="18" customHeight="1" thickBot="1" x14ac:dyDescent="0.3">
      <c r="A11" s="79" t="s">
        <v>11601</v>
      </c>
      <c r="B11" s="80"/>
      <c r="C11" s="80"/>
      <c r="D11" s="225"/>
      <c r="E11" s="225"/>
      <c r="F11" s="225"/>
      <c r="G11" s="225"/>
      <c r="H11" s="227"/>
      <c r="I11" s="229"/>
      <c r="K11" s="76" t="s">
        <v>11602</v>
      </c>
      <c r="M11" s="61">
        <v>35</v>
      </c>
      <c r="N11" s="76" t="s">
        <v>11603</v>
      </c>
      <c r="P11" s="78"/>
      <c r="Q11" s="78"/>
    </row>
    <row r="12" spans="1:23" s="76" customFormat="1" ht="18" customHeight="1" x14ac:dyDescent="0.25">
      <c r="A12" s="81" t="s">
        <v>11604</v>
      </c>
      <c r="B12" s="82"/>
      <c r="C12" s="82"/>
      <c r="D12" s="57">
        <v>42</v>
      </c>
      <c r="E12" s="57">
        <v>44</v>
      </c>
      <c r="F12" s="57">
        <v>51</v>
      </c>
      <c r="G12" s="57">
        <v>46</v>
      </c>
      <c r="H12" s="58">
        <v>64</v>
      </c>
      <c r="I12" s="83">
        <f>SUM(D12:H12)</f>
        <v>247</v>
      </c>
      <c r="J12" s="76" t="s">
        <v>11605</v>
      </c>
      <c r="P12" s="78"/>
      <c r="Q12" s="78"/>
    </row>
    <row r="13" spans="1:23" s="76" customFormat="1" ht="18" customHeight="1" thickBot="1" x14ac:dyDescent="0.3">
      <c r="A13" s="84" t="s">
        <v>11606</v>
      </c>
      <c r="B13" s="85"/>
      <c r="C13" s="86"/>
      <c r="D13" s="59">
        <v>2</v>
      </c>
      <c r="E13" s="59">
        <v>2</v>
      </c>
      <c r="F13" s="59">
        <v>2</v>
      </c>
      <c r="G13" s="59">
        <v>2</v>
      </c>
      <c r="H13" s="60">
        <v>2</v>
      </c>
      <c r="I13" s="87">
        <f>SUM(D13:H13)</f>
        <v>10</v>
      </c>
      <c r="J13" s="76" t="s">
        <v>11409</v>
      </c>
      <c r="N13" s="88" t="s">
        <v>11607</v>
      </c>
      <c r="O13" s="62">
        <v>80</v>
      </c>
      <c r="P13" s="78"/>
      <c r="Q13" s="78"/>
    </row>
    <row r="14" spans="1:23" s="76" customFormat="1" ht="18" customHeight="1" thickBot="1" x14ac:dyDescent="0.3">
      <c r="A14" s="89" t="s">
        <v>11608</v>
      </c>
      <c r="B14" s="90"/>
      <c r="C14" s="90"/>
      <c r="D14" s="91">
        <f>$M$11*D13</f>
        <v>70</v>
      </c>
      <c r="E14" s="91">
        <f>$M$11*E13</f>
        <v>70</v>
      </c>
      <c r="F14" s="91">
        <f>$M$11*F13</f>
        <v>70</v>
      </c>
      <c r="G14" s="91">
        <f>$M$11*G13</f>
        <v>70</v>
      </c>
      <c r="H14" s="91">
        <f>$M$11*H13</f>
        <v>70</v>
      </c>
      <c r="I14" s="92">
        <f>SUM(D14:H14)</f>
        <v>350</v>
      </c>
      <c r="J14" s="93" t="s">
        <v>11609</v>
      </c>
      <c r="N14" s="88" t="s">
        <v>11610</v>
      </c>
      <c r="O14" s="94">
        <f>SUM(O13,I14)</f>
        <v>430</v>
      </c>
      <c r="P14" s="78"/>
      <c r="Q14" s="78"/>
    </row>
    <row r="15" spans="1:23" s="76" customFormat="1" ht="18" customHeight="1" thickBot="1" x14ac:dyDescent="0.3">
      <c r="A15" s="89" t="s">
        <v>11611</v>
      </c>
      <c r="B15" s="90"/>
      <c r="C15" s="90"/>
      <c r="D15" s="95">
        <f>D12/D13</f>
        <v>21</v>
      </c>
      <c r="E15" s="95">
        <f>E12/E13</f>
        <v>22</v>
      </c>
      <c r="F15" s="95">
        <f>F12/F13</f>
        <v>25.5</v>
      </c>
      <c r="G15" s="95">
        <f>G12/G13</f>
        <v>23</v>
      </c>
      <c r="H15" s="95">
        <f>H12/H13</f>
        <v>32</v>
      </c>
      <c r="I15" s="96"/>
      <c r="P15" s="78"/>
      <c r="Q15" s="78"/>
    </row>
    <row r="17" spans="1:17" x14ac:dyDescent="0.2">
      <c r="A17" s="97" t="str">
        <f>"CARGOS PRESUPUESTADOS EN LA INSTITUCIÓN EDUCATIVA "&amp;C6</f>
        <v>CARGOS PRESUPUESTADOS EN LA INSTITUCIÓN EDUCATIVA POLITECNICO HUASCAR</v>
      </c>
      <c r="B17" s="97"/>
      <c r="C17" s="97"/>
    </row>
    <row r="18" spans="1:17" ht="6" customHeight="1" x14ac:dyDescent="0.2">
      <c r="A18" s="97"/>
      <c r="B18" s="97"/>
      <c r="C18" s="97"/>
    </row>
    <row r="19" spans="1:17" s="76" customFormat="1" ht="25.5" x14ac:dyDescent="0.25">
      <c r="A19" s="98" t="s">
        <v>11612</v>
      </c>
      <c r="B19" s="213" t="s">
        <v>11691</v>
      </c>
      <c r="C19" s="214"/>
      <c r="D19" s="98" t="s">
        <v>11613</v>
      </c>
      <c r="E19" s="99" t="s">
        <v>11614</v>
      </c>
      <c r="F19" s="213" t="s">
        <v>11615</v>
      </c>
      <c r="G19" s="232"/>
      <c r="H19" s="214"/>
      <c r="I19" s="100" t="s">
        <v>11616</v>
      </c>
      <c r="J19" s="213" t="s">
        <v>11617</v>
      </c>
      <c r="K19" s="214"/>
      <c r="L19" s="213" t="s">
        <v>11618</v>
      </c>
      <c r="M19" s="232"/>
      <c r="N19" s="232"/>
      <c r="O19" s="214"/>
      <c r="P19" s="101" t="s">
        <v>11688</v>
      </c>
      <c r="Q19" s="101" t="s">
        <v>11689</v>
      </c>
    </row>
    <row r="20" spans="1:17" s="76" customFormat="1" ht="18" customHeight="1" x14ac:dyDescent="0.2">
      <c r="A20" s="102">
        <v>1</v>
      </c>
      <c r="B20" s="217" t="str">
        <f>IF(I20="","",VLOOKUP(I20,data!$A$3:$AD$2550,19,FALSE))</f>
        <v>EDUARDO ARANDA, ROLANDO MARTIN</v>
      </c>
      <c r="C20" s="218"/>
      <c r="D20" s="103" t="str">
        <f>IF(I20="","",VLOOKUP(I20,data!$A$3:$AD$2550,13,FALSE))</f>
        <v>DIRECTOR I.E.</v>
      </c>
      <c r="E20" s="102" t="str">
        <f>IF(I20="","",VLOOKUP(I20,data!$A$3:$AD$2550,29,FALSE))</f>
        <v>LEY 29944</v>
      </c>
      <c r="F20" s="209" t="s">
        <v>11703</v>
      </c>
      <c r="G20" s="210"/>
      <c r="H20" s="211"/>
      <c r="I20" s="63" t="s">
        <v>1709</v>
      </c>
      <c r="J20" s="104" t="str">
        <f>IF(I20="","",VLOOKUP(I20,data!$A$3:$AD$2550,21,FALSE))</f>
        <v>40</v>
      </c>
      <c r="K20" s="105" t="str">
        <f>IF(J20="","","Pedag.")</f>
        <v>Pedag.</v>
      </c>
      <c r="L20" s="209"/>
      <c r="M20" s="210"/>
      <c r="N20" s="210"/>
      <c r="O20" s="211"/>
      <c r="P20" s="106" t="str">
        <f>IF(I20="","",VLOOKUP(I20,data!$A$3:$AD$2550,25,FALSE))</f>
        <v>01328804</v>
      </c>
      <c r="Q20" s="107" t="str">
        <f>IF(I20="","",VLOOKUP(I20,data!$A$3:$AD$2550,20,FALSE))</f>
        <v>4</v>
      </c>
    </row>
    <row r="21" spans="1:17" s="76" customFormat="1" ht="18" customHeight="1" x14ac:dyDescent="0.2">
      <c r="A21" s="102">
        <v>2</v>
      </c>
      <c r="B21" s="217" t="str">
        <f>IF(I21="","",VLOOKUP(I21,data!$A$3:$AD$2550,19,FALSE))</f>
        <v>BELON JARA, PATRICIA</v>
      </c>
      <c r="C21" s="218"/>
      <c r="D21" s="103" t="str">
        <f>IF(I21="","",VLOOKUP(I21,data!$A$3:$AD$2550,13,FALSE))</f>
        <v>PROFESOR</v>
      </c>
      <c r="E21" s="102" t="str">
        <f>IF(I21="","",VLOOKUP(I21,data!$A$3:$AD$2550,29,FALSE))</f>
        <v>LEY 29944</v>
      </c>
      <c r="F21" s="209" t="s">
        <v>11704</v>
      </c>
      <c r="G21" s="210"/>
      <c r="H21" s="211"/>
      <c r="I21" s="63" t="s">
        <v>1715</v>
      </c>
      <c r="J21" s="104" t="str">
        <f>IF(I21="","",VLOOKUP(I21,data!$A$3:$AD$2550,21,FALSE))</f>
        <v>30</v>
      </c>
      <c r="K21" s="105" t="str">
        <f t="shared" ref="K21:K84" si="0">IF(J21="","","Pedag.")</f>
        <v>Pedag.</v>
      </c>
      <c r="L21" s="209"/>
      <c r="M21" s="210"/>
      <c r="N21" s="210"/>
      <c r="O21" s="211"/>
      <c r="P21" s="106" t="str">
        <f>IF(I21="","",VLOOKUP(I21,data!$A$3:$AD$2550,25,FALSE))</f>
        <v>40198926</v>
      </c>
      <c r="Q21" s="107" t="str">
        <f>IF(I21="","",VLOOKUP(I21,data!$A$3:$AD$2550,20,FALSE))</f>
        <v>1</v>
      </c>
    </row>
    <row r="22" spans="1:17" s="76" customFormat="1" ht="18" customHeight="1" x14ac:dyDescent="0.2">
      <c r="A22" s="102">
        <v>3</v>
      </c>
      <c r="B22" s="217" t="str">
        <f>IF(I22="","",VLOOKUP(I22,data!$A$3:$AD$2550,19,FALSE))</f>
        <v>ATOCHE ZARATE, MARY</v>
      </c>
      <c r="C22" s="218"/>
      <c r="D22" s="103" t="str">
        <f>IF(I22="","",VLOOKUP(I22,data!$A$3:$AD$2550,13,FALSE))</f>
        <v>PROFESOR</v>
      </c>
      <c r="E22" s="102" t="str">
        <f>IF(I22="","",VLOOKUP(I22,data!$A$3:$AD$2550,29,FALSE))</f>
        <v>LEY 29944</v>
      </c>
      <c r="F22" s="209" t="s">
        <v>11705</v>
      </c>
      <c r="G22" s="210"/>
      <c r="H22" s="211"/>
      <c r="I22" s="63" t="s">
        <v>1719</v>
      </c>
      <c r="J22" s="104" t="str">
        <f>IF(I22="","",VLOOKUP(I22,data!$A$3:$AD$2550,21,FALSE))</f>
        <v>30</v>
      </c>
      <c r="K22" s="105" t="str">
        <f t="shared" si="0"/>
        <v>Pedag.</v>
      </c>
      <c r="L22" s="209"/>
      <c r="M22" s="210"/>
      <c r="N22" s="210"/>
      <c r="O22" s="211"/>
      <c r="P22" s="106" t="str">
        <f>IF(I22="","",VLOOKUP(I22,data!$A$3:$AD$2550,25,FALSE))</f>
        <v>01224639</v>
      </c>
      <c r="Q22" s="107" t="str">
        <f>IF(I22="","",VLOOKUP(I22,data!$A$3:$AD$2550,20,FALSE))</f>
        <v>2</v>
      </c>
    </row>
    <row r="23" spans="1:17" s="76" customFormat="1" ht="18" customHeight="1" x14ac:dyDescent="0.2">
      <c r="A23" s="102">
        <v>4</v>
      </c>
      <c r="B23" s="217" t="str">
        <f>IF(I23="","",VLOOKUP(I23,data!$A$3:$AD$2550,19,FALSE))</f>
        <v>CCAMA FLORES, JUAN JOSE</v>
      </c>
      <c r="C23" s="218"/>
      <c r="D23" s="103" t="str">
        <f>IF(I23="","",VLOOKUP(I23,data!$A$3:$AD$2550,13,FALSE))</f>
        <v>PROFESOR</v>
      </c>
      <c r="E23" s="102" t="str">
        <f>IF(I23="","",VLOOKUP(I23,data!$A$3:$AD$2550,29,FALSE))</f>
        <v>LEY 29944</v>
      </c>
      <c r="F23" s="209" t="s">
        <v>11706</v>
      </c>
      <c r="G23" s="210"/>
      <c r="H23" s="211"/>
      <c r="I23" s="63" t="s">
        <v>1723</v>
      </c>
      <c r="J23" s="104" t="str">
        <f>IF(I23="","",VLOOKUP(I23,data!$A$3:$AD$2550,21,FALSE))</f>
        <v>30</v>
      </c>
      <c r="K23" s="105" t="str">
        <f t="shared" si="0"/>
        <v>Pedag.</v>
      </c>
      <c r="L23" s="209"/>
      <c r="M23" s="210"/>
      <c r="N23" s="210"/>
      <c r="O23" s="211"/>
      <c r="P23" s="106" t="str">
        <f>IF(I23="","",VLOOKUP(I23,data!$A$3:$AD$2550,25,FALSE))</f>
        <v>01224025</v>
      </c>
      <c r="Q23" s="107" t="str">
        <f>IF(I23="","",VLOOKUP(I23,data!$A$3:$AD$2550,20,FALSE))</f>
        <v>3</v>
      </c>
    </row>
    <row r="24" spans="1:17" s="76" customFormat="1" ht="18" customHeight="1" x14ac:dyDescent="0.2">
      <c r="A24" s="102">
        <v>5</v>
      </c>
      <c r="B24" s="217" t="str">
        <f>IF(I24="","",VLOOKUP(I24,data!$A$3:$AD$2550,19,FALSE))</f>
        <v>CHALCO LUNA, INES VICENTA</v>
      </c>
      <c r="C24" s="218"/>
      <c r="D24" s="103" t="str">
        <f>IF(I24="","",VLOOKUP(I24,data!$A$3:$AD$2550,13,FALSE))</f>
        <v>PROFESOR</v>
      </c>
      <c r="E24" s="102" t="str">
        <f>IF(I24="","",VLOOKUP(I24,data!$A$3:$AD$2550,29,FALSE))</f>
        <v>LEY 29944</v>
      </c>
      <c r="F24" s="209" t="s">
        <v>11707</v>
      </c>
      <c r="G24" s="210"/>
      <c r="H24" s="211"/>
      <c r="I24" s="63" t="s">
        <v>1727</v>
      </c>
      <c r="J24" s="104" t="str">
        <f>IF(I24="","",VLOOKUP(I24,data!$A$3:$AD$2550,21,FALSE))</f>
        <v>30</v>
      </c>
      <c r="K24" s="105" t="str">
        <f t="shared" si="0"/>
        <v>Pedag.</v>
      </c>
      <c r="L24" s="209"/>
      <c r="M24" s="210"/>
      <c r="N24" s="210"/>
      <c r="O24" s="211"/>
      <c r="P24" s="106" t="str">
        <f>IF(I24="","",VLOOKUP(I24,data!$A$3:$AD$2550,25,FALSE))</f>
        <v>01228394</v>
      </c>
      <c r="Q24" s="107" t="str">
        <f>IF(I24="","",VLOOKUP(I24,data!$A$3:$AD$2550,20,FALSE))</f>
        <v>2</v>
      </c>
    </row>
    <row r="25" spans="1:17" s="76" customFormat="1" ht="18" customHeight="1" x14ac:dyDescent="0.2">
      <c r="A25" s="102">
        <v>6</v>
      </c>
      <c r="B25" s="217" t="str">
        <f>IF(I25="","",VLOOKUP(I25,data!$A$3:$AD$2550,19,FALSE))</f>
        <v>ESPINOZA RAMOS, JUAN SABINO</v>
      </c>
      <c r="C25" s="218"/>
      <c r="D25" s="103" t="str">
        <f>IF(I25="","",VLOOKUP(I25,data!$A$3:$AD$2550,13,FALSE))</f>
        <v>PROFESOR</v>
      </c>
      <c r="E25" s="102" t="str">
        <f>IF(I25="","",VLOOKUP(I25,data!$A$3:$AD$2550,29,FALSE))</f>
        <v>LEY 29944</v>
      </c>
      <c r="F25" s="209" t="s">
        <v>11708</v>
      </c>
      <c r="G25" s="210"/>
      <c r="H25" s="211"/>
      <c r="I25" s="63" t="s">
        <v>1731</v>
      </c>
      <c r="J25" s="104" t="str">
        <f>IF(I25="","",VLOOKUP(I25,data!$A$3:$AD$2550,21,FALSE))</f>
        <v>30</v>
      </c>
      <c r="K25" s="105" t="str">
        <f t="shared" si="0"/>
        <v>Pedag.</v>
      </c>
      <c r="L25" s="209"/>
      <c r="M25" s="210"/>
      <c r="N25" s="210"/>
      <c r="O25" s="211"/>
      <c r="P25" s="106" t="str">
        <f>IF(I25="","",VLOOKUP(I25,data!$A$3:$AD$2550,25,FALSE))</f>
        <v>01209623</v>
      </c>
      <c r="Q25" s="107" t="str">
        <f>IF(I25="","",VLOOKUP(I25,data!$A$3:$AD$2550,20,FALSE))</f>
        <v>3</v>
      </c>
    </row>
    <row r="26" spans="1:17" s="76" customFormat="1" ht="18" customHeight="1" x14ac:dyDescent="0.2">
      <c r="A26" s="102">
        <v>7</v>
      </c>
      <c r="B26" s="217" t="str">
        <f>IF(I26="","",VLOOKUP(I26,data!$A$3:$AD$2550,19,FALSE))</f>
        <v>FLORES ARCE, MIREYA FLAVIA</v>
      </c>
      <c r="C26" s="218"/>
      <c r="D26" s="103" t="str">
        <f>IF(I26="","",VLOOKUP(I26,data!$A$3:$AD$2550,13,FALSE))</f>
        <v>PROFESOR</v>
      </c>
      <c r="E26" s="102" t="str">
        <f>IF(I26="","",VLOOKUP(I26,data!$A$3:$AD$2550,29,FALSE))</f>
        <v>LEY 29944</v>
      </c>
      <c r="F26" s="209" t="s">
        <v>11709</v>
      </c>
      <c r="G26" s="210"/>
      <c r="H26" s="211"/>
      <c r="I26" s="63" t="s">
        <v>1735</v>
      </c>
      <c r="J26" s="104" t="str">
        <f>IF(I26="","",VLOOKUP(I26,data!$A$3:$AD$2550,21,FALSE))</f>
        <v>30</v>
      </c>
      <c r="K26" s="105" t="str">
        <f t="shared" si="0"/>
        <v>Pedag.</v>
      </c>
      <c r="L26" s="209"/>
      <c r="M26" s="210"/>
      <c r="N26" s="210"/>
      <c r="O26" s="211"/>
      <c r="P26" s="106" t="str">
        <f>IF(I26="","",VLOOKUP(I26,data!$A$3:$AD$2550,25,FALSE))</f>
        <v>01210708</v>
      </c>
      <c r="Q26" s="107" t="str">
        <f>IF(I26="","",VLOOKUP(I26,data!$A$3:$AD$2550,20,FALSE))</f>
        <v>3</v>
      </c>
    </row>
    <row r="27" spans="1:17" s="76" customFormat="1" ht="18" customHeight="1" x14ac:dyDescent="0.2">
      <c r="A27" s="102">
        <v>8</v>
      </c>
      <c r="B27" s="217" t="str">
        <f>IF(I27="","",VLOOKUP(I27,data!$A$3:$AD$2550,19,FALSE))</f>
        <v>FLORES LIMACHE, LUCIANO</v>
      </c>
      <c r="C27" s="218"/>
      <c r="D27" s="103" t="str">
        <f>IF(I27="","",VLOOKUP(I27,data!$A$3:$AD$2550,13,FALSE))</f>
        <v>PROFESOR</v>
      </c>
      <c r="E27" s="102" t="str">
        <f>IF(I27="","",VLOOKUP(I27,data!$A$3:$AD$2550,29,FALSE))</f>
        <v>LEY 29944</v>
      </c>
      <c r="F27" s="209" t="s">
        <v>11710</v>
      </c>
      <c r="G27" s="210"/>
      <c r="H27" s="211"/>
      <c r="I27" s="63" t="s">
        <v>1739</v>
      </c>
      <c r="J27" s="104" t="str">
        <f>IF(I27="","",VLOOKUP(I27,data!$A$3:$AD$2550,21,FALSE))</f>
        <v>30</v>
      </c>
      <c r="K27" s="105" t="str">
        <f t="shared" si="0"/>
        <v>Pedag.</v>
      </c>
      <c r="L27" s="209"/>
      <c r="M27" s="210"/>
      <c r="N27" s="210"/>
      <c r="O27" s="211"/>
      <c r="P27" s="106" t="str">
        <f>IF(I27="","",VLOOKUP(I27,data!$A$3:$AD$2550,25,FALSE))</f>
        <v>01205337</v>
      </c>
      <c r="Q27" s="107" t="str">
        <f>IF(I27="","",VLOOKUP(I27,data!$A$3:$AD$2550,20,FALSE))</f>
        <v>3</v>
      </c>
    </row>
    <row r="28" spans="1:17" s="76" customFormat="1" ht="18" customHeight="1" x14ac:dyDescent="0.2">
      <c r="A28" s="102">
        <v>9</v>
      </c>
      <c r="B28" s="217" t="str">
        <f>IF(I28="","",VLOOKUP(I28,data!$A$3:$AD$2550,19,FALSE))</f>
        <v>HUARSAYA MOROCCO, JERONIMO</v>
      </c>
      <c r="C28" s="218"/>
      <c r="D28" s="103" t="str">
        <f>IF(I28="","",VLOOKUP(I28,data!$A$3:$AD$2550,13,FALSE))</f>
        <v>PROFESOR</v>
      </c>
      <c r="E28" s="102" t="str">
        <f>IF(I28="","",VLOOKUP(I28,data!$A$3:$AD$2550,29,FALSE))</f>
        <v>LEY 29944</v>
      </c>
      <c r="F28" s="209" t="s">
        <v>11711</v>
      </c>
      <c r="G28" s="210"/>
      <c r="H28" s="211"/>
      <c r="I28" s="63" t="s">
        <v>1742</v>
      </c>
      <c r="J28" s="104" t="str">
        <f>IF(I28="","",VLOOKUP(I28,data!$A$3:$AD$2550,21,FALSE))</f>
        <v>30</v>
      </c>
      <c r="K28" s="105" t="str">
        <f t="shared" si="0"/>
        <v>Pedag.</v>
      </c>
      <c r="L28" s="209"/>
      <c r="M28" s="210"/>
      <c r="N28" s="210"/>
      <c r="O28" s="211"/>
      <c r="P28" s="106" t="str">
        <f>IF(I28="","",VLOOKUP(I28,data!$A$3:$AD$2550,25,FALSE))</f>
        <v>01218537</v>
      </c>
      <c r="Q28" s="107" t="str">
        <f>IF(I28="","",VLOOKUP(I28,data!$A$3:$AD$2550,20,FALSE))</f>
        <v>4</v>
      </c>
    </row>
    <row r="29" spans="1:17" s="76" customFormat="1" ht="18" customHeight="1" x14ac:dyDescent="0.2">
      <c r="A29" s="102">
        <v>10</v>
      </c>
      <c r="B29" s="217" t="str">
        <f>IF(I29="","",VLOOKUP(I29,data!$A$3:$AD$2550,19,FALSE))</f>
        <v>QUISPE CHURA, SEGUNDINO</v>
      </c>
      <c r="C29" s="218"/>
      <c r="D29" s="103" t="str">
        <f>IF(I29="","",VLOOKUP(I29,data!$A$3:$AD$2550,13,FALSE))</f>
        <v>PROFESOR</v>
      </c>
      <c r="E29" s="102" t="str">
        <f>IF(I29="","",VLOOKUP(I29,data!$A$3:$AD$2550,29,FALSE))</f>
        <v>LEY 29944</v>
      </c>
      <c r="F29" s="209" t="s">
        <v>11712</v>
      </c>
      <c r="G29" s="210"/>
      <c r="H29" s="211"/>
      <c r="I29" s="63" t="s">
        <v>1746</v>
      </c>
      <c r="J29" s="104" t="str">
        <f>IF(I29="","",VLOOKUP(I29,data!$A$3:$AD$2550,21,FALSE))</f>
        <v>30</v>
      </c>
      <c r="K29" s="105" t="str">
        <f t="shared" si="0"/>
        <v>Pedag.</v>
      </c>
      <c r="L29" s="209"/>
      <c r="M29" s="210"/>
      <c r="N29" s="210"/>
      <c r="O29" s="211"/>
      <c r="P29" s="106" t="str">
        <f>IF(I29="","",VLOOKUP(I29,data!$A$3:$AD$2550,25,FALSE))</f>
        <v>01215622</v>
      </c>
      <c r="Q29" s="107" t="str">
        <f>IF(I29="","",VLOOKUP(I29,data!$A$3:$AD$2550,20,FALSE))</f>
        <v>3</v>
      </c>
    </row>
    <row r="30" spans="1:17" s="76" customFormat="1" ht="18" customHeight="1" x14ac:dyDescent="0.2">
      <c r="A30" s="102">
        <v>11</v>
      </c>
      <c r="B30" s="217" t="str">
        <f>IF(I30="","",VLOOKUP(I30,data!$A$3:$AD$2550,19,FALSE))</f>
        <v>MAMANI LLANOS, FELIX</v>
      </c>
      <c r="C30" s="218"/>
      <c r="D30" s="103" t="str">
        <f>IF(I30="","",VLOOKUP(I30,data!$A$3:$AD$2550,13,FALSE))</f>
        <v>PROFESOR</v>
      </c>
      <c r="E30" s="102" t="str">
        <f>IF(I30="","",VLOOKUP(I30,data!$A$3:$AD$2550,29,FALSE))</f>
        <v>LEY 29944</v>
      </c>
      <c r="F30" s="209" t="s">
        <v>11703</v>
      </c>
      <c r="G30" s="210"/>
      <c r="H30" s="211"/>
      <c r="I30" s="63" t="s">
        <v>1751</v>
      </c>
      <c r="J30" s="104" t="str">
        <f>IF(I30="","",VLOOKUP(I30,data!$A$3:$AD$2550,21,FALSE))</f>
        <v>30</v>
      </c>
      <c r="K30" s="105" t="str">
        <f t="shared" si="0"/>
        <v>Pedag.</v>
      </c>
      <c r="L30" s="209"/>
      <c r="M30" s="210"/>
      <c r="N30" s="210"/>
      <c r="O30" s="211"/>
      <c r="P30" s="106" t="str">
        <f>IF(I30="","",VLOOKUP(I30,data!$A$3:$AD$2550,25,FALSE))</f>
        <v>01200781</v>
      </c>
      <c r="Q30" s="107" t="str">
        <f>IF(I30="","",VLOOKUP(I30,data!$A$3:$AD$2550,20,FALSE))</f>
        <v>3</v>
      </c>
    </row>
    <row r="31" spans="1:17" s="76" customFormat="1" ht="18" customHeight="1" x14ac:dyDescent="0.2">
      <c r="A31" s="102">
        <v>12</v>
      </c>
      <c r="B31" s="217" t="str">
        <f>IF(I31="","",VLOOKUP(I31,data!$A$3:$AD$2550,19,FALSE))</f>
        <v>QUISPE PEREZ, LODY YURI</v>
      </c>
      <c r="C31" s="218"/>
      <c r="D31" s="103" t="str">
        <f>IF(I31="","",VLOOKUP(I31,data!$A$3:$AD$2550,13,FALSE))</f>
        <v>PROFESOR</v>
      </c>
      <c r="E31" s="102" t="str">
        <f>IF(I31="","",VLOOKUP(I31,data!$A$3:$AD$2550,29,FALSE))</f>
        <v>LEY 29944</v>
      </c>
      <c r="F31" s="209" t="s">
        <v>11704</v>
      </c>
      <c r="G31" s="210"/>
      <c r="H31" s="211"/>
      <c r="I31" s="63" t="s">
        <v>1754</v>
      </c>
      <c r="J31" s="104" t="str">
        <f>IF(I31="","",VLOOKUP(I31,data!$A$3:$AD$2550,21,FALSE))</f>
        <v>30</v>
      </c>
      <c r="K31" s="105" t="str">
        <f t="shared" si="0"/>
        <v>Pedag.</v>
      </c>
      <c r="L31" s="209"/>
      <c r="M31" s="210"/>
      <c r="N31" s="210"/>
      <c r="O31" s="211"/>
      <c r="P31" s="106" t="str">
        <f>IF(I31="","",VLOOKUP(I31,data!$A$3:$AD$2550,25,FALSE))</f>
        <v>01305950</v>
      </c>
      <c r="Q31" s="107" t="str">
        <f>IF(I31="","",VLOOKUP(I31,data!$A$3:$AD$2550,20,FALSE))</f>
        <v>2</v>
      </c>
    </row>
    <row r="32" spans="1:17" s="76" customFormat="1" ht="18" customHeight="1" x14ac:dyDescent="0.2">
      <c r="A32" s="102">
        <v>13</v>
      </c>
      <c r="B32" s="217" t="str">
        <f>IF(I32="","",VLOOKUP(I32,data!$A$3:$AD$2550,19,FALSE))</f>
        <v>PAURO QUENAYA, JAIME</v>
      </c>
      <c r="C32" s="218"/>
      <c r="D32" s="103" t="str">
        <f>IF(I32="","",VLOOKUP(I32,data!$A$3:$AD$2550,13,FALSE))</f>
        <v>PROFESOR</v>
      </c>
      <c r="E32" s="102" t="str">
        <f>IF(I32="","",VLOOKUP(I32,data!$A$3:$AD$2550,29,FALSE))</f>
        <v>LEY 29944</v>
      </c>
      <c r="F32" s="209" t="s">
        <v>11705</v>
      </c>
      <c r="G32" s="210"/>
      <c r="H32" s="211"/>
      <c r="I32" s="63" t="s">
        <v>1758</v>
      </c>
      <c r="J32" s="104" t="str">
        <f>IF(I32="","",VLOOKUP(I32,data!$A$3:$AD$2550,21,FALSE))</f>
        <v>30</v>
      </c>
      <c r="K32" s="105" t="str">
        <f t="shared" si="0"/>
        <v>Pedag.</v>
      </c>
      <c r="L32" s="209"/>
      <c r="M32" s="210"/>
      <c r="N32" s="210"/>
      <c r="O32" s="211"/>
      <c r="P32" s="106" t="str">
        <f>IF(I32="","",VLOOKUP(I32,data!$A$3:$AD$2550,25,FALSE))</f>
        <v>01210479</v>
      </c>
      <c r="Q32" s="107" t="str">
        <f>IF(I32="","",VLOOKUP(I32,data!$A$3:$AD$2550,20,FALSE))</f>
        <v>3</v>
      </c>
    </row>
    <row r="33" spans="1:17" s="76" customFormat="1" ht="18" customHeight="1" x14ac:dyDescent="0.2">
      <c r="A33" s="102">
        <v>14</v>
      </c>
      <c r="B33" s="217" t="str">
        <f>IF(I33="","",VLOOKUP(I33,data!$A$3:$AD$2550,19,FALSE))</f>
        <v>PEREZ CRUZ, ISIDRO MANUEL</v>
      </c>
      <c r="C33" s="218"/>
      <c r="D33" s="103" t="str">
        <f>IF(I33="","",VLOOKUP(I33,data!$A$3:$AD$2550,13,FALSE))</f>
        <v>PROFESOR</v>
      </c>
      <c r="E33" s="102" t="str">
        <f>IF(I33="","",VLOOKUP(I33,data!$A$3:$AD$2550,29,FALSE))</f>
        <v>LEY 29944</v>
      </c>
      <c r="F33" s="209" t="s">
        <v>11706</v>
      </c>
      <c r="G33" s="210"/>
      <c r="H33" s="211"/>
      <c r="I33" s="63" t="s">
        <v>1761</v>
      </c>
      <c r="J33" s="104" t="str">
        <f>IF(I33="","",VLOOKUP(I33,data!$A$3:$AD$2550,21,FALSE))</f>
        <v>30</v>
      </c>
      <c r="K33" s="105" t="str">
        <f t="shared" si="0"/>
        <v>Pedag.</v>
      </c>
      <c r="L33" s="209"/>
      <c r="M33" s="210"/>
      <c r="N33" s="210"/>
      <c r="O33" s="211"/>
      <c r="P33" s="106" t="str">
        <f>IF(I33="","",VLOOKUP(I33,data!$A$3:$AD$2550,25,FALSE))</f>
        <v>01254174</v>
      </c>
      <c r="Q33" s="107" t="str">
        <f>IF(I33="","",VLOOKUP(I33,data!$A$3:$AD$2550,20,FALSE))</f>
        <v>3</v>
      </c>
    </row>
    <row r="34" spans="1:17" s="76" customFormat="1" ht="18" customHeight="1" x14ac:dyDescent="0.2">
      <c r="A34" s="102">
        <v>15</v>
      </c>
      <c r="B34" s="217" t="str">
        <f>IF(I34="","",VLOOKUP(I34,data!$A$3:$AD$2550,19,FALSE))</f>
        <v>ROMERO HERRERA, FREDDY FRANS</v>
      </c>
      <c r="C34" s="218"/>
      <c r="D34" s="103" t="str">
        <f>IF(I34="","",VLOOKUP(I34,data!$A$3:$AD$2550,13,FALSE))</f>
        <v>PROFESOR</v>
      </c>
      <c r="E34" s="102" t="str">
        <f>IF(I34="","",VLOOKUP(I34,data!$A$3:$AD$2550,29,FALSE))</f>
        <v>LEY 29944</v>
      </c>
      <c r="F34" s="209" t="s">
        <v>11707</v>
      </c>
      <c r="G34" s="210"/>
      <c r="H34" s="211"/>
      <c r="I34" s="63" t="s">
        <v>1765</v>
      </c>
      <c r="J34" s="104" t="str">
        <f>IF(I34="","",VLOOKUP(I34,data!$A$3:$AD$2550,21,FALSE))</f>
        <v>30</v>
      </c>
      <c r="K34" s="105" t="str">
        <f t="shared" si="0"/>
        <v>Pedag.</v>
      </c>
      <c r="L34" s="209"/>
      <c r="M34" s="210"/>
      <c r="N34" s="210"/>
      <c r="O34" s="211"/>
      <c r="P34" s="106" t="str">
        <f>IF(I34="","",VLOOKUP(I34,data!$A$3:$AD$2550,25,FALSE))</f>
        <v>10510877</v>
      </c>
      <c r="Q34" s="107" t="str">
        <f>IF(I34="","",VLOOKUP(I34,data!$A$3:$AD$2550,20,FALSE))</f>
        <v>4</v>
      </c>
    </row>
    <row r="35" spans="1:17" s="76" customFormat="1" ht="18" customHeight="1" x14ac:dyDescent="0.2">
      <c r="A35" s="102">
        <v>16</v>
      </c>
      <c r="B35" s="217" t="str">
        <f>IF(I35="","",VLOOKUP(I35,data!$A$3:$AD$2550,19,FALSE))</f>
        <v>SUMI PAREDES, VICTOR</v>
      </c>
      <c r="C35" s="218"/>
      <c r="D35" s="103" t="str">
        <f>IF(I35="","",VLOOKUP(I35,data!$A$3:$AD$2550,13,FALSE))</f>
        <v>PROFESOR</v>
      </c>
      <c r="E35" s="102" t="str">
        <f>IF(I35="","",VLOOKUP(I35,data!$A$3:$AD$2550,29,FALSE))</f>
        <v>LEY 29944</v>
      </c>
      <c r="F35" s="209" t="s">
        <v>11708</v>
      </c>
      <c r="G35" s="210"/>
      <c r="H35" s="211"/>
      <c r="I35" s="63" t="s">
        <v>1770</v>
      </c>
      <c r="J35" s="104" t="str">
        <f>IF(I35="","",VLOOKUP(I35,data!$A$3:$AD$2550,21,FALSE))</f>
        <v>30</v>
      </c>
      <c r="K35" s="105" t="str">
        <f t="shared" si="0"/>
        <v>Pedag.</v>
      </c>
      <c r="L35" s="209"/>
      <c r="M35" s="210"/>
      <c r="N35" s="210"/>
      <c r="O35" s="211"/>
      <c r="P35" s="106" t="str">
        <f>IF(I35="","",VLOOKUP(I35,data!$A$3:$AD$2550,25,FALSE))</f>
        <v>01218406</v>
      </c>
      <c r="Q35" s="107" t="str">
        <f>IF(I35="","",VLOOKUP(I35,data!$A$3:$AD$2550,20,FALSE))</f>
        <v>2</v>
      </c>
    </row>
    <row r="36" spans="1:17" s="76" customFormat="1" ht="18" customHeight="1" x14ac:dyDescent="0.2">
      <c r="A36" s="102">
        <v>17</v>
      </c>
      <c r="B36" s="217" t="str">
        <f>IF(I36="","",VLOOKUP(I36,data!$A$3:$AD$2550,19,FALSE))</f>
        <v>TACORA CAUNA, ENRIQUE</v>
      </c>
      <c r="C36" s="218"/>
      <c r="D36" s="103" t="str">
        <f>IF(I36="","",VLOOKUP(I36,data!$A$3:$AD$2550,13,FALSE))</f>
        <v>PROFESOR</v>
      </c>
      <c r="E36" s="102" t="str">
        <f>IF(I36="","",VLOOKUP(I36,data!$A$3:$AD$2550,29,FALSE))</f>
        <v>LEY 29944</v>
      </c>
      <c r="F36" s="209" t="s">
        <v>11709</v>
      </c>
      <c r="G36" s="210"/>
      <c r="H36" s="211"/>
      <c r="I36" s="63" t="s">
        <v>1774</v>
      </c>
      <c r="J36" s="104" t="str">
        <f>IF(I36="","",VLOOKUP(I36,data!$A$3:$AD$2550,21,FALSE))</f>
        <v>30</v>
      </c>
      <c r="K36" s="105" t="str">
        <f t="shared" si="0"/>
        <v>Pedag.</v>
      </c>
      <c r="L36" s="209"/>
      <c r="M36" s="210"/>
      <c r="N36" s="210"/>
      <c r="O36" s="211"/>
      <c r="P36" s="106" t="str">
        <f>IF(I36="","",VLOOKUP(I36,data!$A$3:$AD$2550,25,FALSE))</f>
        <v>01844061</v>
      </c>
      <c r="Q36" s="107" t="str">
        <f>IF(I36="","",VLOOKUP(I36,data!$A$3:$AD$2550,20,FALSE))</f>
        <v>4</v>
      </c>
    </row>
    <row r="37" spans="1:17" s="76" customFormat="1" ht="18" customHeight="1" x14ac:dyDescent="0.2">
      <c r="A37" s="102">
        <v>18</v>
      </c>
      <c r="B37" s="217" t="str">
        <f>IF(I37="","",VLOOKUP(I37,data!$A$3:$AD$2550,19,FALSE))</f>
        <v>TORRES CAMACHO, MARIA ANTONIETA</v>
      </c>
      <c r="C37" s="218"/>
      <c r="D37" s="103" t="str">
        <f>IF(I37="","",VLOOKUP(I37,data!$A$3:$AD$2550,13,FALSE))</f>
        <v>PROFESOR</v>
      </c>
      <c r="E37" s="102" t="str">
        <f>IF(I37="","",VLOOKUP(I37,data!$A$3:$AD$2550,29,FALSE))</f>
        <v>LEY 29944</v>
      </c>
      <c r="F37" s="209" t="s">
        <v>11710</v>
      </c>
      <c r="G37" s="210"/>
      <c r="H37" s="211"/>
      <c r="I37" s="63" t="s">
        <v>1779</v>
      </c>
      <c r="J37" s="104" t="str">
        <f>IF(I37="","",VLOOKUP(I37,data!$A$3:$AD$2550,21,FALSE))</f>
        <v>30</v>
      </c>
      <c r="K37" s="105" t="str">
        <f t="shared" si="0"/>
        <v>Pedag.</v>
      </c>
      <c r="L37" s="209"/>
      <c r="M37" s="210"/>
      <c r="N37" s="210"/>
      <c r="O37" s="211"/>
      <c r="P37" s="106" t="str">
        <f>IF(I37="","",VLOOKUP(I37,data!$A$3:$AD$2550,25,FALSE))</f>
        <v>02144420</v>
      </c>
      <c r="Q37" s="107" t="str">
        <f>IF(I37="","",VLOOKUP(I37,data!$A$3:$AD$2550,20,FALSE))</f>
        <v>3</v>
      </c>
    </row>
    <row r="38" spans="1:17" s="76" customFormat="1" ht="18" customHeight="1" x14ac:dyDescent="0.2">
      <c r="A38" s="102">
        <v>19</v>
      </c>
      <c r="B38" s="217" t="str">
        <f>IF(I38="","",VLOOKUP(I38,data!$A$3:$AD$2550,19,FALSE))</f>
        <v>RAMIREZ QUILCA, NELLY</v>
      </c>
      <c r="C38" s="218"/>
      <c r="D38" s="103" t="str">
        <f>IF(I38="","",VLOOKUP(I38,data!$A$3:$AD$2550,13,FALSE))</f>
        <v>PROFESOR</v>
      </c>
      <c r="E38" s="102" t="str">
        <f>IF(I38="","",VLOOKUP(I38,data!$A$3:$AD$2550,29,FALSE))</f>
        <v>SIN REGIMEN</v>
      </c>
      <c r="F38" s="209" t="s">
        <v>11711</v>
      </c>
      <c r="G38" s="210"/>
      <c r="H38" s="211"/>
      <c r="I38" s="63" t="s">
        <v>1782</v>
      </c>
      <c r="J38" s="104" t="str">
        <f>IF(I38="","",VLOOKUP(I38,data!$A$3:$AD$2550,21,FALSE))</f>
        <v>30</v>
      </c>
      <c r="K38" s="105" t="str">
        <f t="shared" si="0"/>
        <v>Pedag.</v>
      </c>
      <c r="L38" s="209"/>
      <c r="M38" s="210"/>
      <c r="N38" s="210"/>
      <c r="O38" s="211"/>
      <c r="P38" s="106" t="str">
        <f>IF(I38="","",VLOOKUP(I38,data!$A$3:$AD$2550,25,FALSE))</f>
        <v>01322174</v>
      </c>
      <c r="Q38" s="107" t="str">
        <f>IF(I38="","",VLOOKUP(I38,data!$A$3:$AD$2550,20,FALSE))</f>
        <v>1</v>
      </c>
    </row>
    <row r="39" spans="1:17" s="76" customFormat="1" ht="18" customHeight="1" x14ac:dyDescent="0.2">
      <c r="A39" s="102">
        <v>20</v>
      </c>
      <c r="B39" s="217" t="str">
        <f>IF(I39="","",VLOOKUP(I39,data!$A$3:$AD$2550,19,FALSE))</f>
        <v>PEREZ MAMANI, FRANCISCA</v>
      </c>
      <c r="C39" s="218"/>
      <c r="D39" s="103" t="str">
        <f>IF(I39="","",VLOOKUP(I39,data!$A$3:$AD$2550,13,FALSE))</f>
        <v>PROFESOR</v>
      </c>
      <c r="E39" s="102" t="str">
        <f>IF(I39="","",VLOOKUP(I39,data!$A$3:$AD$2550,29,FALSE))</f>
        <v>LEY 29944</v>
      </c>
      <c r="F39" s="209" t="s">
        <v>11712</v>
      </c>
      <c r="G39" s="210"/>
      <c r="H39" s="211"/>
      <c r="I39" s="63" t="s">
        <v>1785</v>
      </c>
      <c r="J39" s="104" t="str">
        <f>IF(I39="","",VLOOKUP(I39,data!$A$3:$AD$2550,21,FALSE))</f>
        <v>30</v>
      </c>
      <c r="K39" s="105" t="str">
        <f t="shared" si="0"/>
        <v>Pedag.</v>
      </c>
      <c r="L39" s="209"/>
      <c r="M39" s="210"/>
      <c r="N39" s="210"/>
      <c r="O39" s="211"/>
      <c r="P39" s="106" t="str">
        <f>IF(I39="","",VLOOKUP(I39,data!$A$3:$AD$2550,25,FALSE))</f>
        <v>01210650</v>
      </c>
      <c r="Q39" s="107" t="str">
        <f>IF(I39="","",VLOOKUP(I39,data!$A$3:$AD$2550,20,FALSE))</f>
        <v>2</v>
      </c>
    </row>
    <row r="40" spans="1:17" s="76" customFormat="1" ht="18" customHeight="1" x14ac:dyDescent="0.2">
      <c r="A40" s="102">
        <v>21</v>
      </c>
      <c r="B40" s="217" t="str">
        <f>IF(I40="","",VLOOKUP(I40,data!$A$3:$AD$2550,19,FALSE))</f>
        <v>LIVISI ASTRULLA, JULIO ENRIQUE</v>
      </c>
      <c r="C40" s="218"/>
      <c r="D40" s="103" t="str">
        <f>IF(I40="","",VLOOKUP(I40,data!$A$3:$AD$2550,13,FALSE))</f>
        <v>PROFESOR</v>
      </c>
      <c r="E40" s="102" t="str">
        <f>IF(I40="","",VLOOKUP(I40,data!$A$3:$AD$2550,29,FALSE))</f>
        <v>LEY 29944</v>
      </c>
      <c r="F40" s="209" t="s">
        <v>11703</v>
      </c>
      <c r="G40" s="210"/>
      <c r="H40" s="211"/>
      <c r="I40" s="63" t="s">
        <v>1789</v>
      </c>
      <c r="J40" s="104" t="str">
        <f>IF(I40="","",VLOOKUP(I40,data!$A$3:$AD$2550,21,FALSE))</f>
        <v>30</v>
      </c>
      <c r="K40" s="105" t="str">
        <f t="shared" si="0"/>
        <v>Pedag.</v>
      </c>
      <c r="L40" s="209"/>
      <c r="M40" s="210"/>
      <c r="N40" s="210"/>
      <c r="O40" s="211"/>
      <c r="P40" s="106" t="str">
        <f>IF(I40="","",VLOOKUP(I40,data!$A$3:$AD$2550,25,FALSE))</f>
        <v>01231377</v>
      </c>
      <c r="Q40" s="107" t="str">
        <f>IF(I40="","",VLOOKUP(I40,data!$A$3:$AD$2550,20,FALSE))</f>
        <v>3</v>
      </c>
    </row>
    <row r="41" spans="1:17" s="76" customFormat="1" ht="18" customHeight="1" x14ac:dyDescent="0.2">
      <c r="A41" s="102">
        <v>22</v>
      </c>
      <c r="B41" s="217" t="str">
        <f>IF(I41="","",VLOOKUP(I41,data!$A$3:$AD$2550,19,FALSE))</f>
        <v>QUISPE TITO, MARTIN</v>
      </c>
      <c r="C41" s="218"/>
      <c r="D41" s="103" t="str">
        <f>IF(I41="","",VLOOKUP(I41,data!$A$3:$AD$2550,13,FALSE))</f>
        <v>PROFESOR</v>
      </c>
      <c r="E41" s="102" t="str">
        <f>IF(I41="","",VLOOKUP(I41,data!$A$3:$AD$2550,29,FALSE))</f>
        <v>LEY 29944</v>
      </c>
      <c r="F41" s="209" t="s">
        <v>11704</v>
      </c>
      <c r="G41" s="210"/>
      <c r="H41" s="211"/>
      <c r="I41" s="63" t="s">
        <v>1794</v>
      </c>
      <c r="J41" s="104" t="str">
        <f>IF(I41="","",VLOOKUP(I41,data!$A$3:$AD$2550,21,FALSE))</f>
        <v>30</v>
      </c>
      <c r="K41" s="105" t="str">
        <f t="shared" si="0"/>
        <v>Pedag.</v>
      </c>
      <c r="L41" s="209"/>
      <c r="M41" s="210"/>
      <c r="N41" s="210"/>
      <c r="O41" s="211"/>
      <c r="P41" s="106" t="str">
        <f>IF(I41="","",VLOOKUP(I41,data!$A$3:$AD$2550,25,FALSE))</f>
        <v>01221774</v>
      </c>
      <c r="Q41" s="107" t="str">
        <f>IF(I41="","",VLOOKUP(I41,data!$A$3:$AD$2550,20,FALSE))</f>
        <v>3</v>
      </c>
    </row>
    <row r="42" spans="1:17" s="76" customFormat="1" ht="18" customHeight="1" x14ac:dyDescent="0.2">
      <c r="A42" s="102">
        <v>23</v>
      </c>
      <c r="B42" s="217" t="str">
        <f>IF(I42="","",VLOOKUP(I42,data!$A$3:$AD$2550,19,FALSE))</f>
        <v>PANCA HUMPIRI, JULIA</v>
      </c>
      <c r="C42" s="218"/>
      <c r="D42" s="103" t="str">
        <f>IF(I42="","",VLOOKUP(I42,data!$A$3:$AD$2550,13,FALSE))</f>
        <v>PROFESOR</v>
      </c>
      <c r="E42" s="102" t="str">
        <f>IF(I42="","",VLOOKUP(I42,data!$A$3:$AD$2550,29,FALSE))</f>
        <v>LEY 29944</v>
      </c>
      <c r="F42" s="209" t="s">
        <v>11705</v>
      </c>
      <c r="G42" s="210"/>
      <c r="H42" s="211"/>
      <c r="I42" s="63" t="s">
        <v>1797</v>
      </c>
      <c r="J42" s="104" t="str">
        <f>IF(I42="","",VLOOKUP(I42,data!$A$3:$AD$2550,21,FALSE))</f>
        <v>30</v>
      </c>
      <c r="K42" s="105" t="str">
        <f t="shared" si="0"/>
        <v>Pedag.</v>
      </c>
      <c r="L42" s="209"/>
      <c r="M42" s="210"/>
      <c r="N42" s="210"/>
      <c r="O42" s="211"/>
      <c r="P42" s="106" t="str">
        <f>IF(I42="","",VLOOKUP(I42,data!$A$3:$AD$2550,25,FALSE))</f>
        <v>01307851</v>
      </c>
      <c r="Q42" s="107" t="str">
        <f>IF(I42="","",VLOOKUP(I42,data!$A$3:$AD$2550,20,FALSE))</f>
        <v>1</v>
      </c>
    </row>
    <row r="43" spans="1:17" s="76" customFormat="1" ht="18" customHeight="1" x14ac:dyDescent="0.2">
      <c r="A43" s="102">
        <v>24</v>
      </c>
      <c r="B43" s="217" t="str">
        <f>IF(I43="","",VLOOKUP(I43,data!$A$3:$AD$2550,19,FALSE))</f>
        <v>EDUARDO ARANDA, ROLANDO MARTIN</v>
      </c>
      <c r="C43" s="218"/>
      <c r="D43" s="103" t="str">
        <f>IF(I43="","",VLOOKUP(I43,data!$A$3:$AD$2550,13,FALSE))</f>
        <v>DIRECTOR I.E.</v>
      </c>
      <c r="E43" s="102" t="str">
        <f>IF(I43="","",VLOOKUP(I43,data!$A$3:$AD$2550,29,FALSE))</f>
        <v>LEY 29944</v>
      </c>
      <c r="F43" s="209" t="s">
        <v>11706</v>
      </c>
      <c r="G43" s="210"/>
      <c r="H43" s="211"/>
      <c r="I43" s="63" t="s">
        <v>1709</v>
      </c>
      <c r="J43" s="104" t="str">
        <f>IF(I43="","",VLOOKUP(I43,data!$A$3:$AD$2550,21,FALSE))</f>
        <v>40</v>
      </c>
      <c r="K43" s="105" t="str">
        <f t="shared" si="0"/>
        <v>Pedag.</v>
      </c>
      <c r="L43" s="209"/>
      <c r="M43" s="210"/>
      <c r="N43" s="210"/>
      <c r="O43" s="211"/>
      <c r="P43" s="106" t="str">
        <f>IF(I43="","",VLOOKUP(I43,data!$A$3:$AD$2550,25,FALSE))</f>
        <v>01328804</v>
      </c>
      <c r="Q43" s="107" t="str">
        <f>IF(I43="","",VLOOKUP(I43,data!$A$3:$AD$2550,20,FALSE))</f>
        <v>4</v>
      </c>
    </row>
    <row r="44" spans="1:17" s="76" customFormat="1" ht="18" customHeight="1" x14ac:dyDescent="0.2">
      <c r="A44" s="102">
        <v>25</v>
      </c>
      <c r="B44" s="217" t="str">
        <f>IF(I44="","",VLOOKUP(I44,data!$A$3:$AD$2550,19,FALSE))</f>
        <v>BELON JARA, PATRICIA</v>
      </c>
      <c r="C44" s="218"/>
      <c r="D44" s="103" t="str">
        <f>IF(I44="","",VLOOKUP(I44,data!$A$3:$AD$2550,13,FALSE))</f>
        <v>PROFESOR</v>
      </c>
      <c r="E44" s="102" t="str">
        <f>IF(I44="","",VLOOKUP(I44,data!$A$3:$AD$2550,29,FALSE))</f>
        <v>LEY 29944</v>
      </c>
      <c r="F44" s="209" t="s">
        <v>11707</v>
      </c>
      <c r="G44" s="210"/>
      <c r="H44" s="211"/>
      <c r="I44" s="63" t="s">
        <v>1715</v>
      </c>
      <c r="J44" s="104" t="str">
        <f>IF(I44="","",VLOOKUP(I44,data!$A$3:$AD$2550,21,FALSE))</f>
        <v>30</v>
      </c>
      <c r="K44" s="105" t="str">
        <f t="shared" si="0"/>
        <v>Pedag.</v>
      </c>
      <c r="L44" s="209"/>
      <c r="M44" s="210"/>
      <c r="N44" s="210"/>
      <c r="O44" s="211"/>
      <c r="P44" s="106" t="str">
        <f>IF(I44="","",VLOOKUP(I44,data!$A$3:$AD$2550,25,FALSE))</f>
        <v>40198926</v>
      </c>
      <c r="Q44" s="107" t="str">
        <f>IF(I44="","",VLOOKUP(I44,data!$A$3:$AD$2550,20,FALSE))</f>
        <v>1</v>
      </c>
    </row>
    <row r="45" spans="1:17" s="76" customFormat="1" ht="18" customHeight="1" x14ac:dyDescent="0.2">
      <c r="A45" s="102">
        <v>26</v>
      </c>
      <c r="B45" s="217" t="str">
        <f>IF(I45="","",VLOOKUP(I45,data!$A$3:$AD$2550,19,FALSE))</f>
        <v>ATOCHE ZARATE, MARY</v>
      </c>
      <c r="C45" s="218"/>
      <c r="D45" s="103" t="str">
        <f>IF(I45="","",VLOOKUP(I45,data!$A$3:$AD$2550,13,FALSE))</f>
        <v>PROFESOR</v>
      </c>
      <c r="E45" s="102" t="str">
        <f>IF(I45="","",VLOOKUP(I45,data!$A$3:$AD$2550,29,FALSE))</f>
        <v>LEY 29944</v>
      </c>
      <c r="F45" s="209" t="s">
        <v>11708</v>
      </c>
      <c r="G45" s="210"/>
      <c r="H45" s="211"/>
      <c r="I45" s="63" t="s">
        <v>1719</v>
      </c>
      <c r="J45" s="104" t="str">
        <f>IF(I45="","",VLOOKUP(I45,data!$A$3:$AD$2550,21,FALSE))</f>
        <v>30</v>
      </c>
      <c r="K45" s="105" t="str">
        <f t="shared" si="0"/>
        <v>Pedag.</v>
      </c>
      <c r="L45" s="209"/>
      <c r="M45" s="210"/>
      <c r="N45" s="210"/>
      <c r="O45" s="211"/>
      <c r="P45" s="106" t="str">
        <f>IF(I45="","",VLOOKUP(I45,data!$A$3:$AD$2550,25,FALSE))</f>
        <v>01224639</v>
      </c>
      <c r="Q45" s="107" t="str">
        <f>IF(I45="","",VLOOKUP(I45,data!$A$3:$AD$2550,20,FALSE))</f>
        <v>2</v>
      </c>
    </row>
    <row r="46" spans="1:17" s="76" customFormat="1" ht="18" customHeight="1" x14ac:dyDescent="0.2">
      <c r="A46" s="102">
        <v>27</v>
      </c>
      <c r="B46" s="217" t="str">
        <f>IF(I46="","",VLOOKUP(I46,data!$A$3:$AD$2550,19,FALSE))</f>
        <v>CCAMA FLORES, JUAN JOSE</v>
      </c>
      <c r="C46" s="218"/>
      <c r="D46" s="103" t="str">
        <f>IF(I46="","",VLOOKUP(I46,data!$A$3:$AD$2550,13,FALSE))</f>
        <v>PROFESOR</v>
      </c>
      <c r="E46" s="102" t="str">
        <f>IF(I46="","",VLOOKUP(I46,data!$A$3:$AD$2550,29,FALSE))</f>
        <v>LEY 29944</v>
      </c>
      <c r="F46" s="209" t="s">
        <v>11709</v>
      </c>
      <c r="G46" s="210"/>
      <c r="H46" s="211"/>
      <c r="I46" s="63" t="s">
        <v>1723</v>
      </c>
      <c r="J46" s="104" t="str">
        <f>IF(I46="","",VLOOKUP(I46,data!$A$3:$AD$2550,21,FALSE))</f>
        <v>30</v>
      </c>
      <c r="K46" s="105" t="str">
        <f t="shared" si="0"/>
        <v>Pedag.</v>
      </c>
      <c r="L46" s="209"/>
      <c r="M46" s="210"/>
      <c r="N46" s="210"/>
      <c r="O46" s="211"/>
      <c r="P46" s="106" t="str">
        <f>IF(I46="","",VLOOKUP(I46,data!$A$3:$AD$2550,25,FALSE))</f>
        <v>01224025</v>
      </c>
      <c r="Q46" s="107" t="str">
        <f>IF(I46="","",VLOOKUP(I46,data!$A$3:$AD$2550,20,FALSE))</f>
        <v>3</v>
      </c>
    </row>
    <row r="47" spans="1:17" s="76" customFormat="1" ht="18" customHeight="1" x14ac:dyDescent="0.2">
      <c r="A47" s="102">
        <v>28</v>
      </c>
      <c r="B47" s="217" t="str">
        <f>IF(I47="","",VLOOKUP(I47,data!$A$3:$AD$2550,19,FALSE))</f>
        <v>CHALCO LUNA, INES VICENTA</v>
      </c>
      <c r="C47" s="218"/>
      <c r="D47" s="103" t="str">
        <f>IF(I47="","",VLOOKUP(I47,data!$A$3:$AD$2550,13,FALSE))</f>
        <v>PROFESOR</v>
      </c>
      <c r="E47" s="102" t="str">
        <f>IF(I47="","",VLOOKUP(I47,data!$A$3:$AD$2550,29,FALSE))</f>
        <v>LEY 29944</v>
      </c>
      <c r="F47" s="209" t="s">
        <v>11710</v>
      </c>
      <c r="G47" s="210"/>
      <c r="H47" s="211"/>
      <c r="I47" s="63" t="s">
        <v>1727</v>
      </c>
      <c r="J47" s="104" t="str">
        <f>IF(I47="","",VLOOKUP(I47,data!$A$3:$AD$2550,21,FALSE))</f>
        <v>30</v>
      </c>
      <c r="K47" s="105" t="str">
        <f t="shared" si="0"/>
        <v>Pedag.</v>
      </c>
      <c r="L47" s="209"/>
      <c r="M47" s="210"/>
      <c r="N47" s="210"/>
      <c r="O47" s="211"/>
      <c r="P47" s="106" t="str">
        <f>IF(I47="","",VLOOKUP(I47,data!$A$3:$AD$2550,25,FALSE))</f>
        <v>01228394</v>
      </c>
      <c r="Q47" s="107" t="str">
        <f>IF(I47="","",VLOOKUP(I47,data!$A$3:$AD$2550,20,FALSE))</f>
        <v>2</v>
      </c>
    </row>
    <row r="48" spans="1:17" s="76" customFormat="1" ht="18" customHeight="1" x14ac:dyDescent="0.2">
      <c r="A48" s="102">
        <v>29</v>
      </c>
      <c r="B48" s="217" t="str">
        <f>IF(I48="","",VLOOKUP(I48,data!$A$3:$AD$2550,19,FALSE))</f>
        <v>ESPINOZA RAMOS, JUAN SABINO</v>
      </c>
      <c r="C48" s="218"/>
      <c r="D48" s="103" t="str">
        <f>IF(I48="","",VLOOKUP(I48,data!$A$3:$AD$2550,13,FALSE))</f>
        <v>PROFESOR</v>
      </c>
      <c r="E48" s="102" t="str">
        <f>IF(I48="","",VLOOKUP(I48,data!$A$3:$AD$2550,29,FALSE))</f>
        <v>LEY 29944</v>
      </c>
      <c r="F48" s="209" t="s">
        <v>11711</v>
      </c>
      <c r="G48" s="210"/>
      <c r="H48" s="211"/>
      <c r="I48" s="63" t="s">
        <v>1731</v>
      </c>
      <c r="J48" s="104" t="str">
        <f>IF(I48="","",VLOOKUP(I48,data!$A$3:$AD$2550,21,FALSE))</f>
        <v>30</v>
      </c>
      <c r="K48" s="105" t="str">
        <f t="shared" si="0"/>
        <v>Pedag.</v>
      </c>
      <c r="L48" s="209"/>
      <c r="M48" s="210"/>
      <c r="N48" s="210"/>
      <c r="O48" s="211"/>
      <c r="P48" s="106" t="str">
        <f>IF(I48="","",VLOOKUP(I48,data!$A$3:$AD$2550,25,FALSE))</f>
        <v>01209623</v>
      </c>
      <c r="Q48" s="107" t="str">
        <f>IF(I48="","",VLOOKUP(I48,data!$A$3:$AD$2550,20,FALSE))</f>
        <v>3</v>
      </c>
    </row>
    <row r="49" spans="1:17" s="76" customFormat="1" ht="18" customHeight="1" x14ac:dyDescent="0.2">
      <c r="A49" s="102">
        <v>30</v>
      </c>
      <c r="B49" s="217" t="str">
        <f>IF(I49="","",VLOOKUP(I49,data!$A$3:$AD$2550,19,FALSE))</f>
        <v>FLORES ARCE, MIREYA FLAVIA</v>
      </c>
      <c r="C49" s="218"/>
      <c r="D49" s="103" t="str">
        <f>IF(I49="","",VLOOKUP(I49,data!$A$3:$AD$2550,13,FALSE))</f>
        <v>PROFESOR</v>
      </c>
      <c r="E49" s="102" t="str">
        <f>IF(I49="","",VLOOKUP(I49,data!$A$3:$AD$2550,29,FALSE))</f>
        <v>LEY 29944</v>
      </c>
      <c r="F49" s="209" t="s">
        <v>11712</v>
      </c>
      <c r="G49" s="210"/>
      <c r="H49" s="211"/>
      <c r="I49" s="63" t="s">
        <v>1735</v>
      </c>
      <c r="J49" s="104" t="str">
        <f>IF(I49="","",VLOOKUP(I49,data!$A$3:$AD$2550,21,FALSE))</f>
        <v>30</v>
      </c>
      <c r="K49" s="105" t="str">
        <f t="shared" si="0"/>
        <v>Pedag.</v>
      </c>
      <c r="L49" s="209"/>
      <c r="M49" s="210"/>
      <c r="N49" s="210"/>
      <c r="O49" s="211"/>
      <c r="P49" s="106" t="str">
        <f>IF(I49="","",VLOOKUP(I49,data!$A$3:$AD$2550,25,FALSE))</f>
        <v>01210708</v>
      </c>
      <c r="Q49" s="107" t="str">
        <f>IF(I49="","",VLOOKUP(I49,data!$A$3:$AD$2550,20,FALSE))</f>
        <v>3</v>
      </c>
    </row>
    <row r="50" spans="1:17" s="76" customFormat="1" ht="18" customHeight="1" x14ac:dyDescent="0.2">
      <c r="A50" s="102">
        <v>31</v>
      </c>
      <c r="B50" s="217" t="str">
        <f>IF(I50="","",VLOOKUP(I50,data!$A$3:$AD$2550,19,FALSE))</f>
        <v>FLORES LIMACHE, LUCIANO</v>
      </c>
      <c r="C50" s="218"/>
      <c r="D50" s="103" t="str">
        <f>IF(I50="","",VLOOKUP(I50,data!$A$3:$AD$2550,13,FALSE))</f>
        <v>PROFESOR</v>
      </c>
      <c r="E50" s="102" t="str">
        <f>IF(I50="","",VLOOKUP(I50,data!$A$3:$AD$2550,29,FALSE))</f>
        <v>LEY 29944</v>
      </c>
      <c r="F50" s="209" t="s">
        <v>11703</v>
      </c>
      <c r="G50" s="210"/>
      <c r="H50" s="211"/>
      <c r="I50" s="63" t="s">
        <v>1739</v>
      </c>
      <c r="J50" s="104" t="str">
        <f>IF(I50="","",VLOOKUP(I50,data!$A$3:$AD$2550,21,FALSE))</f>
        <v>30</v>
      </c>
      <c r="K50" s="105" t="str">
        <f t="shared" si="0"/>
        <v>Pedag.</v>
      </c>
      <c r="L50" s="209"/>
      <c r="M50" s="210"/>
      <c r="N50" s="210"/>
      <c r="O50" s="211"/>
      <c r="P50" s="106" t="str">
        <f>IF(I50="","",VLOOKUP(I50,data!$A$3:$AD$2550,25,FALSE))</f>
        <v>01205337</v>
      </c>
      <c r="Q50" s="107" t="str">
        <f>IF(I50="","",VLOOKUP(I50,data!$A$3:$AD$2550,20,FALSE))</f>
        <v>3</v>
      </c>
    </row>
    <row r="51" spans="1:17" s="76" customFormat="1" ht="18" customHeight="1" x14ac:dyDescent="0.2">
      <c r="A51" s="102">
        <v>32</v>
      </c>
      <c r="B51" s="217" t="str">
        <f>IF(I51="","",VLOOKUP(I51,data!$A$3:$AD$2550,19,FALSE))</f>
        <v>HUARSAYA MOROCCO, JERONIMO</v>
      </c>
      <c r="C51" s="218"/>
      <c r="D51" s="103" t="str">
        <f>IF(I51="","",VLOOKUP(I51,data!$A$3:$AD$2550,13,FALSE))</f>
        <v>PROFESOR</v>
      </c>
      <c r="E51" s="102" t="str">
        <f>IF(I51="","",VLOOKUP(I51,data!$A$3:$AD$2550,29,FALSE))</f>
        <v>LEY 29944</v>
      </c>
      <c r="F51" s="209" t="s">
        <v>11704</v>
      </c>
      <c r="G51" s="210"/>
      <c r="H51" s="211"/>
      <c r="I51" s="63" t="s">
        <v>1742</v>
      </c>
      <c r="J51" s="104" t="str">
        <f>IF(I51="","",VLOOKUP(I51,data!$A$3:$AD$2550,21,FALSE))</f>
        <v>30</v>
      </c>
      <c r="K51" s="105" t="str">
        <f t="shared" si="0"/>
        <v>Pedag.</v>
      </c>
      <c r="L51" s="209"/>
      <c r="M51" s="210"/>
      <c r="N51" s="210"/>
      <c r="O51" s="211"/>
      <c r="P51" s="106" t="str">
        <f>IF(I51="","",VLOOKUP(I51,data!$A$3:$AD$2550,25,FALSE))</f>
        <v>01218537</v>
      </c>
      <c r="Q51" s="107" t="str">
        <f>IF(I51="","",VLOOKUP(I51,data!$A$3:$AD$2550,20,FALSE))</f>
        <v>4</v>
      </c>
    </row>
    <row r="52" spans="1:17" s="76" customFormat="1" ht="18" customHeight="1" x14ac:dyDescent="0.2">
      <c r="A52" s="102">
        <v>33</v>
      </c>
      <c r="B52" s="217" t="str">
        <f>IF(I52="","",VLOOKUP(I52,data!$A$3:$AD$2550,19,FALSE))</f>
        <v>QUISPE CHURA, SEGUNDINO</v>
      </c>
      <c r="C52" s="218"/>
      <c r="D52" s="103" t="str">
        <f>IF(I52="","",VLOOKUP(I52,data!$A$3:$AD$2550,13,FALSE))</f>
        <v>PROFESOR</v>
      </c>
      <c r="E52" s="102" t="str">
        <f>IF(I52="","",VLOOKUP(I52,data!$A$3:$AD$2550,29,FALSE))</f>
        <v>LEY 29944</v>
      </c>
      <c r="F52" s="209" t="s">
        <v>11705</v>
      </c>
      <c r="G52" s="210"/>
      <c r="H52" s="211"/>
      <c r="I52" s="63" t="s">
        <v>1746</v>
      </c>
      <c r="J52" s="104" t="str">
        <f>IF(I52="","",VLOOKUP(I52,data!$A$3:$AD$2550,21,FALSE))</f>
        <v>30</v>
      </c>
      <c r="K52" s="105" t="str">
        <f t="shared" si="0"/>
        <v>Pedag.</v>
      </c>
      <c r="L52" s="209"/>
      <c r="M52" s="210"/>
      <c r="N52" s="210"/>
      <c r="O52" s="211"/>
      <c r="P52" s="106" t="str">
        <f>IF(I52="","",VLOOKUP(I52,data!$A$3:$AD$2550,25,FALSE))</f>
        <v>01215622</v>
      </c>
      <c r="Q52" s="107" t="str">
        <f>IF(I52="","",VLOOKUP(I52,data!$A$3:$AD$2550,20,FALSE))</f>
        <v>3</v>
      </c>
    </row>
    <row r="53" spans="1:17" s="76" customFormat="1" ht="18" customHeight="1" x14ac:dyDescent="0.2">
      <c r="A53" s="102">
        <v>34</v>
      </c>
      <c r="B53" s="217" t="str">
        <f>IF(I53="","",VLOOKUP(I53,data!$A$3:$AD$2550,19,FALSE))</f>
        <v>MAMANI LLANOS, FELIX</v>
      </c>
      <c r="C53" s="218"/>
      <c r="D53" s="103" t="str">
        <f>IF(I53="","",VLOOKUP(I53,data!$A$3:$AD$2550,13,FALSE))</f>
        <v>PROFESOR</v>
      </c>
      <c r="E53" s="102" t="str">
        <f>IF(I53="","",VLOOKUP(I53,data!$A$3:$AD$2550,29,FALSE))</f>
        <v>LEY 29944</v>
      </c>
      <c r="F53" s="209" t="s">
        <v>11706</v>
      </c>
      <c r="G53" s="210"/>
      <c r="H53" s="211"/>
      <c r="I53" s="63" t="s">
        <v>1751</v>
      </c>
      <c r="J53" s="104" t="str">
        <f>IF(I53="","",VLOOKUP(I53,data!$A$3:$AD$2550,21,FALSE))</f>
        <v>30</v>
      </c>
      <c r="K53" s="105" t="str">
        <f t="shared" si="0"/>
        <v>Pedag.</v>
      </c>
      <c r="L53" s="209"/>
      <c r="M53" s="210"/>
      <c r="N53" s="210"/>
      <c r="O53" s="211"/>
      <c r="P53" s="106" t="str">
        <f>IF(I53="","",VLOOKUP(I53,data!$A$3:$AD$2550,25,FALSE))</f>
        <v>01200781</v>
      </c>
      <c r="Q53" s="107" t="str">
        <f>IF(I53="","",VLOOKUP(I53,data!$A$3:$AD$2550,20,FALSE))</f>
        <v>3</v>
      </c>
    </row>
    <row r="54" spans="1:17" s="76" customFormat="1" ht="18" customHeight="1" x14ac:dyDescent="0.2">
      <c r="A54" s="102">
        <v>35</v>
      </c>
      <c r="B54" s="217" t="str">
        <f>IF(I54="","",VLOOKUP(I54,data!$A$3:$AD$2550,19,FALSE))</f>
        <v>QUISPE PEREZ, LODY YURI</v>
      </c>
      <c r="C54" s="218"/>
      <c r="D54" s="103" t="str">
        <f>IF(I54="","",VLOOKUP(I54,data!$A$3:$AD$2550,13,FALSE))</f>
        <v>PROFESOR</v>
      </c>
      <c r="E54" s="102" t="str">
        <f>IF(I54="","",VLOOKUP(I54,data!$A$3:$AD$2550,29,FALSE))</f>
        <v>LEY 29944</v>
      </c>
      <c r="F54" s="209" t="s">
        <v>11707</v>
      </c>
      <c r="G54" s="210"/>
      <c r="H54" s="211"/>
      <c r="I54" s="63" t="s">
        <v>1754</v>
      </c>
      <c r="J54" s="104" t="str">
        <f>IF(I54="","",VLOOKUP(I54,data!$A$3:$AD$2550,21,FALSE))</f>
        <v>30</v>
      </c>
      <c r="K54" s="105" t="str">
        <f t="shared" si="0"/>
        <v>Pedag.</v>
      </c>
      <c r="L54" s="209"/>
      <c r="M54" s="210"/>
      <c r="N54" s="210"/>
      <c r="O54" s="211"/>
      <c r="P54" s="106" t="str">
        <f>IF(I54="","",VLOOKUP(I54,data!$A$3:$AD$2550,25,FALSE))</f>
        <v>01305950</v>
      </c>
      <c r="Q54" s="107" t="str">
        <f>IF(I54="","",VLOOKUP(I54,data!$A$3:$AD$2550,20,FALSE))</f>
        <v>2</v>
      </c>
    </row>
    <row r="55" spans="1:17" s="76" customFormat="1" ht="18" customHeight="1" x14ac:dyDescent="0.2">
      <c r="A55" s="102">
        <v>36</v>
      </c>
      <c r="B55" s="217" t="str">
        <f>IF(I55="","",VLOOKUP(I55,data!$A$3:$AD$2550,19,FALSE))</f>
        <v>PAURO QUENAYA, JAIME</v>
      </c>
      <c r="C55" s="218"/>
      <c r="D55" s="103" t="str">
        <f>IF(I55="","",VLOOKUP(I55,data!$A$3:$AD$2550,13,FALSE))</f>
        <v>PROFESOR</v>
      </c>
      <c r="E55" s="102" t="str">
        <f>IF(I55="","",VLOOKUP(I55,data!$A$3:$AD$2550,29,FALSE))</f>
        <v>LEY 29944</v>
      </c>
      <c r="F55" s="209" t="s">
        <v>11708</v>
      </c>
      <c r="G55" s="210"/>
      <c r="H55" s="211"/>
      <c r="I55" s="63" t="s">
        <v>1758</v>
      </c>
      <c r="J55" s="104" t="str">
        <f>IF(I55="","",VLOOKUP(I55,data!$A$3:$AD$2550,21,FALSE))</f>
        <v>30</v>
      </c>
      <c r="K55" s="105" t="str">
        <f t="shared" si="0"/>
        <v>Pedag.</v>
      </c>
      <c r="L55" s="209"/>
      <c r="M55" s="210"/>
      <c r="N55" s="210"/>
      <c r="O55" s="211"/>
      <c r="P55" s="106" t="str">
        <f>IF(I55="","",VLOOKUP(I55,data!$A$3:$AD$2550,25,FALSE))</f>
        <v>01210479</v>
      </c>
      <c r="Q55" s="107" t="str">
        <f>IF(I55="","",VLOOKUP(I55,data!$A$3:$AD$2550,20,FALSE))</f>
        <v>3</v>
      </c>
    </row>
    <row r="56" spans="1:17" s="76" customFormat="1" ht="18" customHeight="1" x14ac:dyDescent="0.2">
      <c r="A56" s="102">
        <v>37</v>
      </c>
      <c r="B56" s="217" t="str">
        <f>IF(I56="","",VLOOKUP(I56,data!$A$3:$AD$2550,19,FALSE))</f>
        <v>PEREZ CRUZ, ISIDRO MANUEL</v>
      </c>
      <c r="C56" s="218"/>
      <c r="D56" s="103" t="str">
        <f>IF(I56="","",VLOOKUP(I56,data!$A$3:$AD$2550,13,FALSE))</f>
        <v>PROFESOR</v>
      </c>
      <c r="E56" s="102" t="str">
        <f>IF(I56="","",VLOOKUP(I56,data!$A$3:$AD$2550,29,FALSE))</f>
        <v>LEY 29944</v>
      </c>
      <c r="F56" s="209" t="s">
        <v>11709</v>
      </c>
      <c r="G56" s="210"/>
      <c r="H56" s="211"/>
      <c r="I56" s="63" t="s">
        <v>1761</v>
      </c>
      <c r="J56" s="104" t="str">
        <f>IF(I56="","",VLOOKUP(I56,data!$A$3:$AD$2550,21,FALSE))</f>
        <v>30</v>
      </c>
      <c r="K56" s="105" t="str">
        <f t="shared" si="0"/>
        <v>Pedag.</v>
      </c>
      <c r="L56" s="209"/>
      <c r="M56" s="210"/>
      <c r="N56" s="210"/>
      <c r="O56" s="211"/>
      <c r="P56" s="106" t="str">
        <f>IF(I56="","",VLOOKUP(I56,data!$A$3:$AD$2550,25,FALSE))</f>
        <v>01254174</v>
      </c>
      <c r="Q56" s="107" t="str">
        <f>IF(I56="","",VLOOKUP(I56,data!$A$3:$AD$2550,20,FALSE))</f>
        <v>3</v>
      </c>
    </row>
    <row r="57" spans="1:17" s="76" customFormat="1" ht="18" customHeight="1" x14ac:dyDescent="0.2">
      <c r="A57" s="102">
        <v>38</v>
      </c>
      <c r="B57" s="217" t="str">
        <f>IF(I57="","",VLOOKUP(I57,data!$A$3:$AD$2550,19,FALSE))</f>
        <v>ROMERO HERRERA, FREDDY FRANS</v>
      </c>
      <c r="C57" s="218"/>
      <c r="D57" s="103" t="str">
        <f>IF(I57="","",VLOOKUP(I57,data!$A$3:$AD$2550,13,FALSE))</f>
        <v>PROFESOR</v>
      </c>
      <c r="E57" s="102" t="str">
        <f>IF(I57="","",VLOOKUP(I57,data!$A$3:$AD$2550,29,FALSE))</f>
        <v>LEY 29944</v>
      </c>
      <c r="F57" s="209" t="s">
        <v>11710</v>
      </c>
      <c r="G57" s="210"/>
      <c r="H57" s="211"/>
      <c r="I57" s="63" t="s">
        <v>1765</v>
      </c>
      <c r="J57" s="104" t="str">
        <f>IF(I57="","",VLOOKUP(I57,data!$A$3:$AD$2550,21,FALSE))</f>
        <v>30</v>
      </c>
      <c r="K57" s="105" t="str">
        <f t="shared" si="0"/>
        <v>Pedag.</v>
      </c>
      <c r="L57" s="209"/>
      <c r="M57" s="210"/>
      <c r="N57" s="210"/>
      <c r="O57" s="211"/>
      <c r="P57" s="106" t="str">
        <f>IF(I57="","",VLOOKUP(I57,data!$A$3:$AD$2550,25,FALSE))</f>
        <v>10510877</v>
      </c>
      <c r="Q57" s="107" t="str">
        <f>IF(I57="","",VLOOKUP(I57,data!$A$3:$AD$2550,20,FALSE))</f>
        <v>4</v>
      </c>
    </row>
    <row r="58" spans="1:17" s="76" customFormat="1" ht="18" customHeight="1" x14ac:dyDescent="0.2">
      <c r="A58" s="102">
        <v>39</v>
      </c>
      <c r="B58" s="217" t="str">
        <f>IF(I58="","",VLOOKUP(I58,data!$A$3:$AD$2550,19,FALSE))</f>
        <v>SUMI PAREDES, VICTOR</v>
      </c>
      <c r="C58" s="218"/>
      <c r="D58" s="103" t="str">
        <f>IF(I58="","",VLOOKUP(I58,data!$A$3:$AD$2550,13,FALSE))</f>
        <v>PROFESOR</v>
      </c>
      <c r="E58" s="102" t="str">
        <f>IF(I58="","",VLOOKUP(I58,data!$A$3:$AD$2550,29,FALSE))</f>
        <v>LEY 29944</v>
      </c>
      <c r="F58" s="209" t="s">
        <v>11711</v>
      </c>
      <c r="G58" s="210"/>
      <c r="H58" s="211"/>
      <c r="I58" s="63" t="s">
        <v>1770</v>
      </c>
      <c r="J58" s="104" t="str">
        <f>IF(I58="","",VLOOKUP(I58,data!$A$3:$AD$2550,21,FALSE))</f>
        <v>30</v>
      </c>
      <c r="K58" s="105" t="str">
        <f t="shared" si="0"/>
        <v>Pedag.</v>
      </c>
      <c r="L58" s="209"/>
      <c r="M58" s="210"/>
      <c r="N58" s="210"/>
      <c r="O58" s="211"/>
      <c r="P58" s="106" t="str">
        <f>IF(I58="","",VLOOKUP(I58,data!$A$3:$AD$2550,25,FALSE))</f>
        <v>01218406</v>
      </c>
      <c r="Q58" s="107" t="str">
        <f>IF(I58="","",VLOOKUP(I58,data!$A$3:$AD$2550,20,FALSE))</f>
        <v>2</v>
      </c>
    </row>
    <row r="59" spans="1:17" s="76" customFormat="1" ht="18" customHeight="1" x14ac:dyDescent="0.2">
      <c r="A59" s="102">
        <v>40</v>
      </c>
      <c r="B59" s="217" t="str">
        <f>IF(I59="","",VLOOKUP(I59,data!$A$3:$AD$2550,19,FALSE))</f>
        <v>TACORA CAUNA, ENRIQUE</v>
      </c>
      <c r="C59" s="218"/>
      <c r="D59" s="103" t="str">
        <f>IF(I59="","",VLOOKUP(I59,data!$A$3:$AD$2550,13,FALSE))</f>
        <v>PROFESOR</v>
      </c>
      <c r="E59" s="102" t="str">
        <f>IF(I59="","",VLOOKUP(I59,data!$A$3:$AD$2550,29,FALSE))</f>
        <v>LEY 29944</v>
      </c>
      <c r="F59" s="209" t="s">
        <v>11712</v>
      </c>
      <c r="G59" s="210"/>
      <c r="H59" s="211"/>
      <c r="I59" s="63" t="s">
        <v>1774</v>
      </c>
      <c r="J59" s="104" t="str">
        <f>IF(I59="","",VLOOKUP(I59,data!$A$3:$AD$2550,21,FALSE))</f>
        <v>30</v>
      </c>
      <c r="K59" s="105" t="str">
        <f t="shared" si="0"/>
        <v>Pedag.</v>
      </c>
      <c r="L59" s="209"/>
      <c r="M59" s="210"/>
      <c r="N59" s="210"/>
      <c r="O59" s="211"/>
      <c r="P59" s="106" t="str">
        <f>IF(I59="","",VLOOKUP(I59,data!$A$3:$AD$2550,25,FALSE))</f>
        <v>01844061</v>
      </c>
      <c r="Q59" s="107" t="str">
        <f>IF(I59="","",VLOOKUP(I59,data!$A$3:$AD$2550,20,FALSE))</f>
        <v>4</v>
      </c>
    </row>
    <row r="60" spans="1:17" s="76" customFormat="1" ht="18" customHeight="1" x14ac:dyDescent="0.2">
      <c r="A60" s="102">
        <v>41</v>
      </c>
      <c r="B60" s="217" t="str">
        <f>IF(I60="","",VLOOKUP(I60,data!$A$3:$AD$2550,19,FALSE))</f>
        <v>TORRES CAMACHO, MARIA ANTONIETA</v>
      </c>
      <c r="C60" s="218"/>
      <c r="D60" s="103" t="str">
        <f>IF(I60="","",VLOOKUP(I60,data!$A$3:$AD$2550,13,FALSE))</f>
        <v>PROFESOR</v>
      </c>
      <c r="E60" s="102" t="str">
        <f>IF(I60="","",VLOOKUP(I60,data!$A$3:$AD$2550,29,FALSE))</f>
        <v>LEY 29944</v>
      </c>
      <c r="F60" s="209" t="s">
        <v>11703</v>
      </c>
      <c r="G60" s="210"/>
      <c r="H60" s="211"/>
      <c r="I60" s="63" t="s">
        <v>1779</v>
      </c>
      <c r="J60" s="104" t="str">
        <f>IF(I60="","",VLOOKUP(I60,data!$A$3:$AD$2550,21,FALSE))</f>
        <v>30</v>
      </c>
      <c r="K60" s="105" t="str">
        <f t="shared" si="0"/>
        <v>Pedag.</v>
      </c>
      <c r="L60" s="209"/>
      <c r="M60" s="210"/>
      <c r="N60" s="210"/>
      <c r="O60" s="211"/>
      <c r="P60" s="106" t="str">
        <f>IF(I60="","",VLOOKUP(I60,data!$A$3:$AD$2550,25,FALSE))</f>
        <v>02144420</v>
      </c>
      <c r="Q60" s="107" t="str">
        <f>IF(I60="","",VLOOKUP(I60,data!$A$3:$AD$2550,20,FALSE))</f>
        <v>3</v>
      </c>
    </row>
    <row r="61" spans="1:17" s="76" customFormat="1" ht="18" customHeight="1" x14ac:dyDescent="0.2">
      <c r="A61" s="102">
        <v>42</v>
      </c>
      <c r="B61" s="217" t="str">
        <f>IF(I61="","",VLOOKUP(I61,data!$A$3:$AD$2550,19,FALSE))</f>
        <v>RAMIREZ QUILCA, NELLY</v>
      </c>
      <c r="C61" s="218"/>
      <c r="D61" s="103" t="str">
        <f>IF(I61="","",VLOOKUP(I61,data!$A$3:$AD$2550,13,FALSE))</f>
        <v>PROFESOR</v>
      </c>
      <c r="E61" s="102" t="str">
        <f>IF(I61="","",VLOOKUP(I61,data!$A$3:$AD$2550,29,FALSE))</f>
        <v>SIN REGIMEN</v>
      </c>
      <c r="F61" s="209" t="s">
        <v>11704</v>
      </c>
      <c r="G61" s="210"/>
      <c r="H61" s="211"/>
      <c r="I61" s="63" t="s">
        <v>1782</v>
      </c>
      <c r="J61" s="104" t="str">
        <f>IF(I61="","",VLOOKUP(I61,data!$A$3:$AD$2550,21,FALSE))</f>
        <v>30</v>
      </c>
      <c r="K61" s="105" t="str">
        <f t="shared" si="0"/>
        <v>Pedag.</v>
      </c>
      <c r="L61" s="209"/>
      <c r="M61" s="210"/>
      <c r="N61" s="210"/>
      <c r="O61" s="211"/>
      <c r="P61" s="106" t="str">
        <f>IF(I61="","",VLOOKUP(I61,data!$A$3:$AD$2550,25,FALSE))</f>
        <v>01322174</v>
      </c>
      <c r="Q61" s="107" t="str">
        <f>IF(I61="","",VLOOKUP(I61,data!$A$3:$AD$2550,20,FALSE))</f>
        <v>1</v>
      </c>
    </row>
    <row r="62" spans="1:17" s="76" customFormat="1" ht="18" customHeight="1" x14ac:dyDescent="0.2">
      <c r="A62" s="102">
        <v>43</v>
      </c>
      <c r="B62" s="217" t="str">
        <f>IF(I62="","",VLOOKUP(I62,data!$A$3:$AD$2550,19,FALSE))</f>
        <v>PEREZ MAMANI, FRANCISCA</v>
      </c>
      <c r="C62" s="218"/>
      <c r="D62" s="103" t="str">
        <f>IF(I62="","",VLOOKUP(I62,data!$A$3:$AD$2550,13,FALSE))</f>
        <v>PROFESOR</v>
      </c>
      <c r="E62" s="102" t="str">
        <f>IF(I62="","",VLOOKUP(I62,data!$A$3:$AD$2550,29,FALSE))</f>
        <v>LEY 29944</v>
      </c>
      <c r="F62" s="209" t="s">
        <v>11705</v>
      </c>
      <c r="G62" s="210"/>
      <c r="H62" s="211"/>
      <c r="I62" s="63" t="s">
        <v>1785</v>
      </c>
      <c r="J62" s="104" t="str">
        <f>IF(I62="","",VLOOKUP(I62,data!$A$3:$AD$2550,21,FALSE))</f>
        <v>30</v>
      </c>
      <c r="K62" s="105" t="str">
        <f t="shared" si="0"/>
        <v>Pedag.</v>
      </c>
      <c r="L62" s="209"/>
      <c r="M62" s="210"/>
      <c r="N62" s="210"/>
      <c r="O62" s="211"/>
      <c r="P62" s="106" t="str">
        <f>IF(I62="","",VLOOKUP(I62,data!$A$3:$AD$2550,25,FALSE))</f>
        <v>01210650</v>
      </c>
      <c r="Q62" s="107" t="str">
        <f>IF(I62="","",VLOOKUP(I62,data!$A$3:$AD$2550,20,FALSE))</f>
        <v>2</v>
      </c>
    </row>
    <row r="63" spans="1:17" s="76" customFormat="1" ht="18" customHeight="1" x14ac:dyDescent="0.2">
      <c r="A63" s="102">
        <v>44</v>
      </c>
      <c r="B63" s="217" t="str">
        <f>IF(I63="","",VLOOKUP(I63,data!$A$3:$AD$2550,19,FALSE))</f>
        <v>LIVISI ASTRULLA, JULIO ENRIQUE</v>
      </c>
      <c r="C63" s="218"/>
      <c r="D63" s="103" t="str">
        <f>IF(I63="","",VLOOKUP(I63,data!$A$3:$AD$2550,13,FALSE))</f>
        <v>PROFESOR</v>
      </c>
      <c r="E63" s="102" t="str">
        <f>IF(I63="","",VLOOKUP(I63,data!$A$3:$AD$2550,29,FALSE))</f>
        <v>LEY 29944</v>
      </c>
      <c r="F63" s="209" t="s">
        <v>11706</v>
      </c>
      <c r="G63" s="210"/>
      <c r="H63" s="211"/>
      <c r="I63" s="63" t="s">
        <v>1789</v>
      </c>
      <c r="J63" s="104" t="str">
        <f>IF(I63="","",VLOOKUP(I63,data!$A$3:$AD$2550,21,FALSE))</f>
        <v>30</v>
      </c>
      <c r="K63" s="105" t="str">
        <f t="shared" si="0"/>
        <v>Pedag.</v>
      </c>
      <c r="L63" s="209"/>
      <c r="M63" s="210"/>
      <c r="N63" s="210"/>
      <c r="O63" s="211"/>
      <c r="P63" s="106" t="str">
        <f>IF(I63="","",VLOOKUP(I63,data!$A$3:$AD$2550,25,FALSE))</f>
        <v>01231377</v>
      </c>
      <c r="Q63" s="107" t="str">
        <f>IF(I63="","",VLOOKUP(I63,data!$A$3:$AD$2550,20,FALSE))</f>
        <v>3</v>
      </c>
    </row>
    <row r="64" spans="1:17" s="76" customFormat="1" ht="18" customHeight="1" x14ac:dyDescent="0.2">
      <c r="A64" s="102">
        <v>45</v>
      </c>
      <c r="B64" s="217" t="str">
        <f>IF(I64="","",VLOOKUP(I64,data!$A$3:$AD$2550,19,FALSE))</f>
        <v>QUISPE TITO, MARTIN</v>
      </c>
      <c r="C64" s="218"/>
      <c r="D64" s="103" t="str">
        <f>IF(I64="","",VLOOKUP(I64,data!$A$3:$AD$2550,13,FALSE))</f>
        <v>PROFESOR</v>
      </c>
      <c r="E64" s="102" t="str">
        <f>IF(I64="","",VLOOKUP(I64,data!$A$3:$AD$2550,29,FALSE))</f>
        <v>LEY 29944</v>
      </c>
      <c r="F64" s="209" t="s">
        <v>11707</v>
      </c>
      <c r="G64" s="210"/>
      <c r="H64" s="211"/>
      <c r="I64" s="63" t="s">
        <v>1794</v>
      </c>
      <c r="J64" s="104" t="str">
        <f>IF(I64="","",VLOOKUP(I64,data!$A$3:$AD$2550,21,FALSE))</f>
        <v>30</v>
      </c>
      <c r="K64" s="105" t="str">
        <f t="shared" si="0"/>
        <v>Pedag.</v>
      </c>
      <c r="L64" s="209"/>
      <c r="M64" s="210"/>
      <c r="N64" s="210"/>
      <c r="O64" s="211"/>
      <c r="P64" s="106" t="str">
        <f>IF(I64="","",VLOOKUP(I64,data!$A$3:$AD$2550,25,FALSE))</f>
        <v>01221774</v>
      </c>
      <c r="Q64" s="107" t="str">
        <f>IF(I64="","",VLOOKUP(I64,data!$A$3:$AD$2550,20,FALSE))</f>
        <v>3</v>
      </c>
    </row>
    <row r="65" spans="1:17" s="76" customFormat="1" ht="18" customHeight="1" x14ac:dyDescent="0.2">
      <c r="A65" s="102">
        <v>46</v>
      </c>
      <c r="B65" s="217" t="str">
        <f>IF(I65="","",VLOOKUP(I65,data!$A$3:$AD$2550,19,FALSE))</f>
        <v>PANCA HUMPIRI, JULIA</v>
      </c>
      <c r="C65" s="218"/>
      <c r="D65" s="103" t="str">
        <f>IF(I65="","",VLOOKUP(I65,data!$A$3:$AD$2550,13,FALSE))</f>
        <v>PROFESOR</v>
      </c>
      <c r="E65" s="102" t="str">
        <f>IF(I65="","",VLOOKUP(I65,data!$A$3:$AD$2550,29,FALSE))</f>
        <v>LEY 29944</v>
      </c>
      <c r="F65" s="209" t="s">
        <v>11708</v>
      </c>
      <c r="G65" s="210"/>
      <c r="H65" s="211"/>
      <c r="I65" s="63" t="s">
        <v>1797</v>
      </c>
      <c r="J65" s="104" t="str">
        <f>IF(I65="","",VLOOKUP(I65,data!$A$3:$AD$2550,21,FALSE))</f>
        <v>30</v>
      </c>
      <c r="K65" s="105" t="str">
        <f t="shared" si="0"/>
        <v>Pedag.</v>
      </c>
      <c r="L65" s="209"/>
      <c r="M65" s="210"/>
      <c r="N65" s="210"/>
      <c r="O65" s="211"/>
      <c r="P65" s="106" t="str">
        <f>IF(I65="","",VLOOKUP(I65,data!$A$3:$AD$2550,25,FALSE))</f>
        <v>01307851</v>
      </c>
      <c r="Q65" s="107" t="str">
        <f>IF(I65="","",VLOOKUP(I65,data!$A$3:$AD$2550,20,FALSE))</f>
        <v>1</v>
      </c>
    </row>
    <row r="66" spans="1:17" s="76" customFormat="1" ht="18" customHeight="1" x14ac:dyDescent="0.2">
      <c r="A66" s="102">
        <v>47</v>
      </c>
      <c r="B66" s="217" t="str">
        <f>IF(I66="","",VLOOKUP(I66,data!$A$3:$AD$2550,19,FALSE))</f>
        <v>EDUARDO ARANDA, ROLANDO MARTIN</v>
      </c>
      <c r="C66" s="218"/>
      <c r="D66" s="103" t="str">
        <f>IF(I66="","",VLOOKUP(I66,data!$A$3:$AD$2550,13,FALSE))</f>
        <v>DIRECTOR I.E.</v>
      </c>
      <c r="E66" s="102" t="str">
        <f>IF(I66="","",VLOOKUP(I66,data!$A$3:$AD$2550,29,FALSE))</f>
        <v>LEY 29944</v>
      </c>
      <c r="F66" s="209" t="s">
        <v>11709</v>
      </c>
      <c r="G66" s="210"/>
      <c r="H66" s="211"/>
      <c r="I66" s="63" t="s">
        <v>1709</v>
      </c>
      <c r="J66" s="104" t="str">
        <f>IF(I66="","",VLOOKUP(I66,data!$A$3:$AD$2550,21,FALSE))</f>
        <v>40</v>
      </c>
      <c r="K66" s="105" t="str">
        <f t="shared" si="0"/>
        <v>Pedag.</v>
      </c>
      <c r="L66" s="209"/>
      <c r="M66" s="210"/>
      <c r="N66" s="210"/>
      <c r="O66" s="211"/>
      <c r="P66" s="106" t="str">
        <f>IF(I66="","",VLOOKUP(I66,data!$A$3:$AD$2550,25,FALSE))</f>
        <v>01328804</v>
      </c>
      <c r="Q66" s="107" t="str">
        <f>IF(I66="","",VLOOKUP(I66,data!$A$3:$AD$2550,20,FALSE))</f>
        <v>4</v>
      </c>
    </row>
    <row r="67" spans="1:17" s="76" customFormat="1" ht="18" customHeight="1" x14ac:dyDescent="0.2">
      <c r="A67" s="102">
        <v>48</v>
      </c>
      <c r="B67" s="217" t="str">
        <f>IF(I67="","",VLOOKUP(I67,data!$A$3:$AD$2550,19,FALSE))</f>
        <v>BELON JARA, PATRICIA</v>
      </c>
      <c r="C67" s="218"/>
      <c r="D67" s="103" t="str">
        <f>IF(I67="","",VLOOKUP(I67,data!$A$3:$AD$2550,13,FALSE))</f>
        <v>PROFESOR</v>
      </c>
      <c r="E67" s="102" t="str">
        <f>IF(I67="","",VLOOKUP(I67,data!$A$3:$AD$2550,29,FALSE))</f>
        <v>LEY 29944</v>
      </c>
      <c r="F67" s="209" t="s">
        <v>11710</v>
      </c>
      <c r="G67" s="210"/>
      <c r="H67" s="211"/>
      <c r="I67" s="63" t="s">
        <v>1715</v>
      </c>
      <c r="J67" s="104" t="str">
        <f>IF(I67="","",VLOOKUP(I67,data!$A$3:$AD$2550,21,FALSE))</f>
        <v>30</v>
      </c>
      <c r="K67" s="105" t="str">
        <f t="shared" si="0"/>
        <v>Pedag.</v>
      </c>
      <c r="L67" s="209"/>
      <c r="M67" s="210"/>
      <c r="N67" s="210"/>
      <c r="O67" s="211"/>
      <c r="P67" s="106" t="str">
        <f>IF(I67="","",VLOOKUP(I67,data!$A$3:$AD$2550,25,FALSE))</f>
        <v>40198926</v>
      </c>
      <c r="Q67" s="107" t="str">
        <f>IF(I67="","",VLOOKUP(I67,data!$A$3:$AD$2550,20,FALSE))</f>
        <v>1</v>
      </c>
    </row>
    <row r="68" spans="1:17" s="76" customFormat="1" ht="18" customHeight="1" x14ac:dyDescent="0.2">
      <c r="A68" s="102">
        <v>49</v>
      </c>
      <c r="B68" s="217" t="str">
        <f>IF(I68="","",VLOOKUP(I68,data!$A$3:$AD$2550,19,FALSE))</f>
        <v>ATOCHE ZARATE, MARY</v>
      </c>
      <c r="C68" s="218"/>
      <c r="D68" s="103" t="str">
        <f>IF(I68="","",VLOOKUP(I68,data!$A$3:$AD$2550,13,FALSE))</f>
        <v>PROFESOR</v>
      </c>
      <c r="E68" s="102" t="str">
        <f>IF(I68="","",VLOOKUP(I68,data!$A$3:$AD$2550,29,FALSE))</f>
        <v>LEY 29944</v>
      </c>
      <c r="F68" s="209" t="s">
        <v>11711</v>
      </c>
      <c r="G68" s="210"/>
      <c r="H68" s="211"/>
      <c r="I68" s="63" t="s">
        <v>1719</v>
      </c>
      <c r="J68" s="104" t="str">
        <f>IF(I68="","",VLOOKUP(I68,data!$A$3:$AD$2550,21,FALSE))</f>
        <v>30</v>
      </c>
      <c r="K68" s="105" t="str">
        <f t="shared" si="0"/>
        <v>Pedag.</v>
      </c>
      <c r="L68" s="209"/>
      <c r="M68" s="210"/>
      <c r="N68" s="210"/>
      <c r="O68" s="211"/>
      <c r="P68" s="106" t="str">
        <f>IF(I68="","",VLOOKUP(I68,data!$A$3:$AD$2550,25,FALSE))</f>
        <v>01224639</v>
      </c>
      <c r="Q68" s="107" t="str">
        <f>IF(I68="","",VLOOKUP(I68,data!$A$3:$AD$2550,20,FALSE))</f>
        <v>2</v>
      </c>
    </row>
    <row r="69" spans="1:17" s="76" customFormat="1" ht="18" customHeight="1" x14ac:dyDescent="0.2">
      <c r="A69" s="102">
        <v>50</v>
      </c>
      <c r="B69" s="217" t="str">
        <f>IF(I69="","",VLOOKUP(I69,data!$A$3:$AD$2550,19,FALSE))</f>
        <v>CCAMA FLORES, JUAN JOSE</v>
      </c>
      <c r="C69" s="218"/>
      <c r="D69" s="103" t="str">
        <f>IF(I69="","",VLOOKUP(I69,data!$A$3:$AD$2550,13,FALSE))</f>
        <v>PROFESOR</v>
      </c>
      <c r="E69" s="102" t="str">
        <f>IF(I69="","",VLOOKUP(I69,data!$A$3:$AD$2550,29,FALSE))</f>
        <v>LEY 29944</v>
      </c>
      <c r="F69" s="209" t="s">
        <v>11712</v>
      </c>
      <c r="G69" s="210"/>
      <c r="H69" s="211"/>
      <c r="I69" s="63" t="s">
        <v>1723</v>
      </c>
      <c r="J69" s="104" t="str">
        <f>IF(I69="","",VLOOKUP(I69,data!$A$3:$AD$2550,21,FALSE))</f>
        <v>30</v>
      </c>
      <c r="K69" s="105" t="str">
        <f t="shared" si="0"/>
        <v>Pedag.</v>
      </c>
      <c r="L69" s="209"/>
      <c r="M69" s="210"/>
      <c r="N69" s="210"/>
      <c r="O69" s="211"/>
      <c r="P69" s="106" t="str">
        <f>IF(I69="","",VLOOKUP(I69,data!$A$3:$AD$2550,25,FALSE))</f>
        <v>01224025</v>
      </c>
      <c r="Q69" s="107" t="str">
        <f>IF(I69="","",VLOOKUP(I69,data!$A$3:$AD$2550,20,FALSE))</f>
        <v>3</v>
      </c>
    </row>
    <row r="70" spans="1:17" s="76" customFormat="1" ht="18" customHeight="1" x14ac:dyDescent="0.2">
      <c r="A70" s="102">
        <v>51</v>
      </c>
      <c r="B70" s="217" t="str">
        <f>IF(I70="","",VLOOKUP(I70,data!$A$3:$AD$2550,19,FALSE))</f>
        <v>CHALCO LUNA, INES VICENTA</v>
      </c>
      <c r="C70" s="218"/>
      <c r="D70" s="103" t="str">
        <f>IF(I70="","",VLOOKUP(I70,data!$A$3:$AD$2550,13,FALSE))</f>
        <v>PROFESOR</v>
      </c>
      <c r="E70" s="102" t="str">
        <f>IF(I70="","",VLOOKUP(I70,data!$A$3:$AD$2550,29,FALSE))</f>
        <v>LEY 29944</v>
      </c>
      <c r="F70" s="209" t="s">
        <v>11703</v>
      </c>
      <c r="G70" s="210"/>
      <c r="H70" s="211"/>
      <c r="I70" s="63" t="s">
        <v>1727</v>
      </c>
      <c r="J70" s="104" t="str">
        <f>IF(I70="","",VLOOKUP(I70,data!$A$3:$AD$2550,21,FALSE))</f>
        <v>30</v>
      </c>
      <c r="K70" s="105" t="str">
        <f t="shared" si="0"/>
        <v>Pedag.</v>
      </c>
      <c r="L70" s="209"/>
      <c r="M70" s="210"/>
      <c r="N70" s="210"/>
      <c r="O70" s="211"/>
      <c r="P70" s="106" t="str">
        <f>IF(I70="","",VLOOKUP(I70,data!$A$3:$AD$2550,25,FALSE))</f>
        <v>01228394</v>
      </c>
      <c r="Q70" s="107" t="str">
        <f>IF(I70="","",VLOOKUP(I70,data!$A$3:$AD$2550,20,FALSE))</f>
        <v>2</v>
      </c>
    </row>
    <row r="71" spans="1:17" s="76" customFormat="1" ht="18" customHeight="1" x14ac:dyDescent="0.2">
      <c r="A71" s="102">
        <v>52</v>
      </c>
      <c r="B71" s="217" t="str">
        <f>IF(I71="","",VLOOKUP(I71,data!$A$3:$AD$2550,19,FALSE))</f>
        <v>ESPINOZA RAMOS, JUAN SABINO</v>
      </c>
      <c r="C71" s="218"/>
      <c r="D71" s="103" t="str">
        <f>IF(I71="","",VLOOKUP(I71,data!$A$3:$AD$2550,13,FALSE))</f>
        <v>PROFESOR</v>
      </c>
      <c r="E71" s="102" t="str">
        <f>IF(I71="","",VLOOKUP(I71,data!$A$3:$AD$2550,29,FALSE))</f>
        <v>LEY 29944</v>
      </c>
      <c r="F71" s="209" t="s">
        <v>11704</v>
      </c>
      <c r="G71" s="210"/>
      <c r="H71" s="211"/>
      <c r="I71" s="63" t="s">
        <v>1731</v>
      </c>
      <c r="J71" s="104" t="str">
        <f>IF(I71="","",VLOOKUP(I71,data!$A$3:$AD$2550,21,FALSE))</f>
        <v>30</v>
      </c>
      <c r="K71" s="105" t="str">
        <f t="shared" si="0"/>
        <v>Pedag.</v>
      </c>
      <c r="L71" s="209"/>
      <c r="M71" s="210"/>
      <c r="N71" s="210"/>
      <c r="O71" s="211"/>
      <c r="P71" s="106" t="str">
        <f>IF(I71="","",VLOOKUP(I71,data!$A$3:$AD$2550,25,FALSE))</f>
        <v>01209623</v>
      </c>
      <c r="Q71" s="107" t="str">
        <f>IF(I71="","",VLOOKUP(I71,data!$A$3:$AD$2550,20,FALSE))</f>
        <v>3</v>
      </c>
    </row>
    <row r="72" spans="1:17" s="76" customFormat="1" ht="18" customHeight="1" x14ac:dyDescent="0.2">
      <c r="A72" s="102">
        <v>53</v>
      </c>
      <c r="B72" s="217" t="str">
        <f>IF(I72="","",VLOOKUP(I72,data!$A$3:$AD$2550,19,FALSE))</f>
        <v>FLORES ARCE, MIREYA FLAVIA</v>
      </c>
      <c r="C72" s="218"/>
      <c r="D72" s="103" t="str">
        <f>IF(I72="","",VLOOKUP(I72,data!$A$3:$AD$2550,13,FALSE))</f>
        <v>PROFESOR</v>
      </c>
      <c r="E72" s="102" t="str">
        <f>IF(I72="","",VLOOKUP(I72,data!$A$3:$AD$2550,29,FALSE))</f>
        <v>LEY 29944</v>
      </c>
      <c r="F72" s="209" t="s">
        <v>11705</v>
      </c>
      <c r="G72" s="210"/>
      <c r="H72" s="211"/>
      <c r="I72" s="63" t="s">
        <v>1735</v>
      </c>
      <c r="J72" s="104" t="str">
        <f>IF(I72="","",VLOOKUP(I72,data!$A$3:$AD$2550,21,FALSE))</f>
        <v>30</v>
      </c>
      <c r="K72" s="105" t="str">
        <f t="shared" si="0"/>
        <v>Pedag.</v>
      </c>
      <c r="L72" s="209"/>
      <c r="M72" s="210"/>
      <c r="N72" s="210"/>
      <c r="O72" s="211"/>
      <c r="P72" s="106" t="str">
        <f>IF(I72="","",VLOOKUP(I72,data!$A$3:$AD$2550,25,FALSE))</f>
        <v>01210708</v>
      </c>
      <c r="Q72" s="107" t="str">
        <f>IF(I72="","",VLOOKUP(I72,data!$A$3:$AD$2550,20,FALSE))</f>
        <v>3</v>
      </c>
    </row>
    <row r="73" spans="1:17" s="76" customFormat="1" ht="18" customHeight="1" x14ac:dyDescent="0.2">
      <c r="A73" s="102">
        <v>54</v>
      </c>
      <c r="B73" s="217" t="str">
        <f>IF(I73="","",VLOOKUP(I73,data!$A$3:$AD$2550,19,FALSE))</f>
        <v>FLORES LIMACHE, LUCIANO</v>
      </c>
      <c r="C73" s="218"/>
      <c r="D73" s="103" t="str">
        <f>IF(I73="","",VLOOKUP(I73,data!$A$3:$AD$2550,13,FALSE))</f>
        <v>PROFESOR</v>
      </c>
      <c r="E73" s="102" t="str">
        <f>IF(I73="","",VLOOKUP(I73,data!$A$3:$AD$2550,29,FALSE))</f>
        <v>LEY 29944</v>
      </c>
      <c r="F73" s="209" t="s">
        <v>11706</v>
      </c>
      <c r="G73" s="210"/>
      <c r="H73" s="211"/>
      <c r="I73" s="63" t="s">
        <v>1739</v>
      </c>
      <c r="J73" s="104" t="str">
        <f>IF(I73="","",VLOOKUP(I73,data!$A$3:$AD$2550,21,FALSE))</f>
        <v>30</v>
      </c>
      <c r="K73" s="105" t="str">
        <f t="shared" si="0"/>
        <v>Pedag.</v>
      </c>
      <c r="L73" s="209"/>
      <c r="M73" s="210"/>
      <c r="N73" s="210"/>
      <c r="O73" s="211"/>
      <c r="P73" s="106" t="str">
        <f>IF(I73="","",VLOOKUP(I73,data!$A$3:$AD$2550,25,FALSE))</f>
        <v>01205337</v>
      </c>
      <c r="Q73" s="107" t="str">
        <f>IF(I73="","",VLOOKUP(I73,data!$A$3:$AD$2550,20,FALSE))</f>
        <v>3</v>
      </c>
    </row>
    <row r="74" spans="1:17" s="76" customFormat="1" ht="18" customHeight="1" x14ac:dyDescent="0.2">
      <c r="A74" s="102">
        <v>55</v>
      </c>
      <c r="B74" s="217" t="str">
        <f>IF(I74="","",VLOOKUP(I74,data!$A$3:$AD$2550,19,FALSE))</f>
        <v>HUARSAYA MOROCCO, JERONIMO</v>
      </c>
      <c r="C74" s="218"/>
      <c r="D74" s="103" t="str">
        <f>IF(I74="","",VLOOKUP(I74,data!$A$3:$AD$2550,13,FALSE))</f>
        <v>PROFESOR</v>
      </c>
      <c r="E74" s="102" t="str">
        <f>IF(I74="","",VLOOKUP(I74,data!$A$3:$AD$2550,29,FALSE))</f>
        <v>LEY 29944</v>
      </c>
      <c r="F74" s="209" t="s">
        <v>11707</v>
      </c>
      <c r="G74" s="210"/>
      <c r="H74" s="211"/>
      <c r="I74" s="63" t="s">
        <v>1742</v>
      </c>
      <c r="J74" s="104" t="str">
        <f>IF(I74="","",VLOOKUP(I74,data!$A$3:$AD$2550,21,FALSE))</f>
        <v>30</v>
      </c>
      <c r="K74" s="105" t="str">
        <f t="shared" si="0"/>
        <v>Pedag.</v>
      </c>
      <c r="L74" s="209"/>
      <c r="M74" s="210"/>
      <c r="N74" s="210"/>
      <c r="O74" s="211"/>
      <c r="P74" s="106" t="str">
        <f>IF(I74="","",VLOOKUP(I74,data!$A$3:$AD$2550,25,FALSE))</f>
        <v>01218537</v>
      </c>
      <c r="Q74" s="107" t="str">
        <f>IF(I74="","",VLOOKUP(I74,data!$A$3:$AD$2550,20,FALSE))</f>
        <v>4</v>
      </c>
    </row>
    <row r="75" spans="1:17" s="76" customFormat="1" ht="18" customHeight="1" x14ac:dyDescent="0.2">
      <c r="A75" s="102">
        <v>56</v>
      </c>
      <c r="B75" s="217" t="str">
        <f>IF(I75="","",VLOOKUP(I75,data!$A$3:$AD$2550,19,FALSE))</f>
        <v>QUISPE CHURA, SEGUNDINO</v>
      </c>
      <c r="C75" s="218"/>
      <c r="D75" s="103" t="str">
        <f>IF(I75="","",VLOOKUP(I75,data!$A$3:$AD$2550,13,FALSE))</f>
        <v>PROFESOR</v>
      </c>
      <c r="E75" s="102" t="str">
        <f>IF(I75="","",VLOOKUP(I75,data!$A$3:$AD$2550,29,FALSE))</f>
        <v>LEY 29944</v>
      </c>
      <c r="F75" s="209" t="s">
        <v>11708</v>
      </c>
      <c r="G75" s="210"/>
      <c r="H75" s="211"/>
      <c r="I75" s="63" t="s">
        <v>1746</v>
      </c>
      <c r="J75" s="104" t="str">
        <f>IF(I75="","",VLOOKUP(I75,data!$A$3:$AD$2550,21,FALSE))</f>
        <v>30</v>
      </c>
      <c r="K75" s="105" t="str">
        <f t="shared" si="0"/>
        <v>Pedag.</v>
      </c>
      <c r="L75" s="209"/>
      <c r="M75" s="210"/>
      <c r="N75" s="210"/>
      <c r="O75" s="211"/>
      <c r="P75" s="106" t="str">
        <f>IF(I75="","",VLOOKUP(I75,data!$A$3:$AD$2550,25,FALSE))</f>
        <v>01215622</v>
      </c>
      <c r="Q75" s="107" t="str">
        <f>IF(I75="","",VLOOKUP(I75,data!$A$3:$AD$2550,20,FALSE))</f>
        <v>3</v>
      </c>
    </row>
    <row r="76" spans="1:17" s="76" customFormat="1" ht="19.5" customHeight="1" x14ac:dyDescent="0.2">
      <c r="A76" s="102">
        <v>57</v>
      </c>
      <c r="B76" s="217" t="str">
        <f>IF(I76="","",VLOOKUP(I76,data!$A$3:$AD$2550,19,FALSE))</f>
        <v>MAMANI LLANOS, FELIX</v>
      </c>
      <c r="C76" s="218"/>
      <c r="D76" s="103" t="str">
        <f>IF(I76="","",VLOOKUP(I76,data!$A$3:$AD$2550,13,FALSE))</f>
        <v>PROFESOR</v>
      </c>
      <c r="E76" s="102" t="str">
        <f>IF(I76="","",VLOOKUP(I76,data!$A$3:$AD$2550,29,FALSE))</f>
        <v>LEY 29944</v>
      </c>
      <c r="F76" s="209" t="s">
        <v>11709</v>
      </c>
      <c r="G76" s="210"/>
      <c r="H76" s="211"/>
      <c r="I76" s="63" t="s">
        <v>1751</v>
      </c>
      <c r="J76" s="104" t="str">
        <f>IF(I76="","",VLOOKUP(I76,data!$A$3:$AD$2550,21,FALSE))</f>
        <v>30</v>
      </c>
      <c r="K76" s="105" t="str">
        <f t="shared" si="0"/>
        <v>Pedag.</v>
      </c>
      <c r="L76" s="209"/>
      <c r="M76" s="210"/>
      <c r="N76" s="210"/>
      <c r="O76" s="211"/>
      <c r="P76" s="106" t="str">
        <f>IF(I76="","",VLOOKUP(I76,data!$A$3:$AD$2550,25,FALSE))</f>
        <v>01200781</v>
      </c>
      <c r="Q76" s="107" t="str">
        <f>IF(I76="","",VLOOKUP(I76,data!$A$3:$AD$2550,20,FALSE))</f>
        <v>3</v>
      </c>
    </row>
    <row r="77" spans="1:17" s="76" customFormat="1" ht="18" customHeight="1" x14ac:dyDescent="0.2">
      <c r="A77" s="102">
        <v>58</v>
      </c>
      <c r="B77" s="217" t="str">
        <f>IF(I77="","",VLOOKUP(I77,data!$A$3:$AD$2550,19,FALSE))</f>
        <v>QUISPE PEREZ, LODY YURI</v>
      </c>
      <c r="C77" s="218"/>
      <c r="D77" s="103" t="str">
        <f>IF(I77="","",VLOOKUP(I77,data!$A$3:$AD$2550,13,FALSE))</f>
        <v>PROFESOR</v>
      </c>
      <c r="E77" s="102" t="str">
        <f>IF(I77="","",VLOOKUP(I77,data!$A$3:$AD$2550,29,FALSE))</f>
        <v>LEY 29944</v>
      </c>
      <c r="F77" s="209" t="s">
        <v>11710</v>
      </c>
      <c r="G77" s="210"/>
      <c r="H77" s="211"/>
      <c r="I77" s="63" t="s">
        <v>1754</v>
      </c>
      <c r="J77" s="104" t="str">
        <f>IF(I77="","",VLOOKUP(I77,data!$A$3:$AD$2550,21,FALSE))</f>
        <v>30</v>
      </c>
      <c r="K77" s="105" t="str">
        <f t="shared" si="0"/>
        <v>Pedag.</v>
      </c>
      <c r="L77" s="209"/>
      <c r="M77" s="210"/>
      <c r="N77" s="210"/>
      <c r="O77" s="211"/>
      <c r="P77" s="106" t="str">
        <f>IF(I77="","",VLOOKUP(I77,data!$A$3:$AD$2550,25,FALSE))</f>
        <v>01305950</v>
      </c>
      <c r="Q77" s="107" t="str">
        <f>IF(I77="","",VLOOKUP(I77,data!$A$3:$AD$2550,20,FALSE))</f>
        <v>2</v>
      </c>
    </row>
    <row r="78" spans="1:17" s="76" customFormat="1" ht="18" customHeight="1" x14ac:dyDescent="0.2">
      <c r="A78" s="102">
        <v>59</v>
      </c>
      <c r="B78" s="217" t="str">
        <f>IF(I78="","",VLOOKUP(I78,data!$A$3:$AD$2550,19,FALSE))</f>
        <v>PAURO QUENAYA, JAIME</v>
      </c>
      <c r="C78" s="218"/>
      <c r="D78" s="103" t="str">
        <f>IF(I78="","",VLOOKUP(I78,data!$A$3:$AD$2550,13,FALSE))</f>
        <v>PROFESOR</v>
      </c>
      <c r="E78" s="102" t="str">
        <f>IF(I78="","",VLOOKUP(I78,data!$A$3:$AD$2550,29,FALSE))</f>
        <v>LEY 29944</v>
      </c>
      <c r="F78" s="209" t="s">
        <v>11711</v>
      </c>
      <c r="G78" s="210"/>
      <c r="H78" s="211"/>
      <c r="I78" s="63" t="s">
        <v>1758</v>
      </c>
      <c r="J78" s="104" t="str">
        <f>IF(I78="","",VLOOKUP(I78,data!$A$3:$AD$2550,21,FALSE))</f>
        <v>30</v>
      </c>
      <c r="K78" s="105" t="str">
        <f t="shared" si="0"/>
        <v>Pedag.</v>
      </c>
      <c r="L78" s="209"/>
      <c r="M78" s="210"/>
      <c r="N78" s="210"/>
      <c r="O78" s="211"/>
      <c r="P78" s="106" t="str">
        <f>IF(I78="","",VLOOKUP(I78,data!$A$3:$AD$2550,25,FALSE))</f>
        <v>01210479</v>
      </c>
      <c r="Q78" s="107" t="str">
        <f>IF(I78="","",VLOOKUP(I78,data!$A$3:$AD$2550,20,FALSE))</f>
        <v>3</v>
      </c>
    </row>
    <row r="79" spans="1:17" s="76" customFormat="1" ht="18" customHeight="1" x14ac:dyDescent="0.2">
      <c r="A79" s="102">
        <v>60</v>
      </c>
      <c r="B79" s="217" t="str">
        <f>IF(I79="","",VLOOKUP(I79,data!$A$3:$AD$2550,19,FALSE))</f>
        <v>PEREZ CRUZ, ISIDRO MANUEL</v>
      </c>
      <c r="C79" s="218"/>
      <c r="D79" s="103" t="str">
        <f>IF(I79="","",VLOOKUP(I79,data!$A$3:$AD$2550,13,FALSE))</f>
        <v>PROFESOR</v>
      </c>
      <c r="E79" s="102" t="str">
        <f>IF(I79="","",VLOOKUP(I79,data!$A$3:$AD$2550,29,FALSE))</f>
        <v>LEY 29944</v>
      </c>
      <c r="F79" s="209" t="s">
        <v>11712</v>
      </c>
      <c r="G79" s="210"/>
      <c r="H79" s="211"/>
      <c r="I79" s="63" t="s">
        <v>1761</v>
      </c>
      <c r="J79" s="104" t="str">
        <f>IF(I79="","",VLOOKUP(I79,data!$A$3:$AD$2550,21,FALSE))</f>
        <v>30</v>
      </c>
      <c r="K79" s="105" t="str">
        <f t="shared" si="0"/>
        <v>Pedag.</v>
      </c>
      <c r="L79" s="209"/>
      <c r="M79" s="210"/>
      <c r="N79" s="210"/>
      <c r="O79" s="211"/>
      <c r="P79" s="106" t="str">
        <f>IF(I79="","",VLOOKUP(I79,data!$A$3:$AD$2550,25,FALSE))</f>
        <v>01254174</v>
      </c>
      <c r="Q79" s="107" t="str">
        <f>IF(I79="","",VLOOKUP(I79,data!$A$3:$AD$2550,20,FALSE))</f>
        <v>3</v>
      </c>
    </row>
    <row r="80" spans="1:17" s="76" customFormat="1" ht="18" customHeight="1" x14ac:dyDescent="0.2">
      <c r="A80" s="102">
        <v>61</v>
      </c>
      <c r="B80" s="217" t="str">
        <f>IF(I80="","",VLOOKUP(I80,data!$A$3:$AD$2550,19,FALSE))</f>
        <v>ROMERO HERRERA, FREDDY FRANS</v>
      </c>
      <c r="C80" s="218"/>
      <c r="D80" s="103" t="str">
        <f>IF(I80="","",VLOOKUP(I80,data!$A$3:$AD$2550,13,FALSE))</f>
        <v>PROFESOR</v>
      </c>
      <c r="E80" s="102" t="str">
        <f>IF(I80="","",VLOOKUP(I80,data!$A$3:$AD$2550,29,FALSE))</f>
        <v>LEY 29944</v>
      </c>
      <c r="F80" s="209" t="s">
        <v>11703</v>
      </c>
      <c r="G80" s="210"/>
      <c r="H80" s="211"/>
      <c r="I80" s="63" t="s">
        <v>1765</v>
      </c>
      <c r="J80" s="104" t="str">
        <f>IF(I80="","",VLOOKUP(I80,data!$A$3:$AD$2550,21,FALSE))</f>
        <v>30</v>
      </c>
      <c r="K80" s="105" t="str">
        <f t="shared" si="0"/>
        <v>Pedag.</v>
      </c>
      <c r="L80" s="209"/>
      <c r="M80" s="210"/>
      <c r="N80" s="210"/>
      <c r="O80" s="211"/>
      <c r="P80" s="106" t="str">
        <f>IF(I80="","",VLOOKUP(I80,data!$A$3:$AD$2550,25,FALSE))</f>
        <v>10510877</v>
      </c>
      <c r="Q80" s="107" t="str">
        <f>IF(I80="","",VLOOKUP(I80,data!$A$3:$AD$2550,20,FALSE))</f>
        <v>4</v>
      </c>
    </row>
    <row r="81" spans="1:17" s="76" customFormat="1" ht="18" customHeight="1" x14ac:dyDescent="0.2">
      <c r="A81" s="102">
        <v>62</v>
      </c>
      <c r="B81" s="217" t="str">
        <f>IF(I81="","",VLOOKUP(I81,data!$A$3:$AD$2550,19,FALSE))</f>
        <v>SUMI PAREDES, VICTOR</v>
      </c>
      <c r="C81" s="218"/>
      <c r="D81" s="103" t="str">
        <f>IF(I81="","",VLOOKUP(I81,data!$A$3:$AD$2550,13,FALSE))</f>
        <v>PROFESOR</v>
      </c>
      <c r="E81" s="102" t="str">
        <f>IF(I81="","",VLOOKUP(I81,data!$A$3:$AD$2550,29,FALSE))</f>
        <v>LEY 29944</v>
      </c>
      <c r="F81" s="209" t="s">
        <v>11704</v>
      </c>
      <c r="G81" s="210"/>
      <c r="H81" s="211"/>
      <c r="I81" s="63" t="s">
        <v>1770</v>
      </c>
      <c r="J81" s="104" t="str">
        <f>IF(I81="","",VLOOKUP(I81,data!$A$3:$AD$2550,21,FALSE))</f>
        <v>30</v>
      </c>
      <c r="K81" s="105" t="str">
        <f t="shared" si="0"/>
        <v>Pedag.</v>
      </c>
      <c r="L81" s="209"/>
      <c r="M81" s="210"/>
      <c r="N81" s="210"/>
      <c r="O81" s="211"/>
      <c r="P81" s="106" t="str">
        <f>IF(I81="","",VLOOKUP(I81,data!$A$3:$AD$2550,25,FALSE))</f>
        <v>01218406</v>
      </c>
      <c r="Q81" s="107" t="str">
        <f>IF(I81="","",VLOOKUP(I81,data!$A$3:$AD$2550,20,FALSE))</f>
        <v>2</v>
      </c>
    </row>
    <row r="82" spans="1:17" s="76" customFormat="1" ht="18" customHeight="1" x14ac:dyDescent="0.2">
      <c r="A82" s="102">
        <v>63</v>
      </c>
      <c r="B82" s="217" t="str">
        <f>IF(I82="","",VLOOKUP(I82,data!$A$3:$AD$2550,19,FALSE))</f>
        <v>TACORA CAUNA, ENRIQUE</v>
      </c>
      <c r="C82" s="218"/>
      <c r="D82" s="103" t="str">
        <f>IF(I82="","",VLOOKUP(I82,data!$A$3:$AD$2550,13,FALSE))</f>
        <v>PROFESOR</v>
      </c>
      <c r="E82" s="102" t="str">
        <f>IF(I82="","",VLOOKUP(I82,data!$A$3:$AD$2550,29,FALSE))</f>
        <v>LEY 29944</v>
      </c>
      <c r="F82" s="209" t="s">
        <v>11705</v>
      </c>
      <c r="G82" s="210"/>
      <c r="H82" s="211"/>
      <c r="I82" s="63" t="s">
        <v>1774</v>
      </c>
      <c r="J82" s="104" t="str">
        <f>IF(I82="","",VLOOKUP(I82,data!$A$3:$AD$2550,21,FALSE))</f>
        <v>30</v>
      </c>
      <c r="K82" s="105" t="str">
        <f t="shared" si="0"/>
        <v>Pedag.</v>
      </c>
      <c r="L82" s="209"/>
      <c r="M82" s="210"/>
      <c r="N82" s="210"/>
      <c r="O82" s="211"/>
      <c r="P82" s="106" t="str">
        <f>IF(I82="","",VLOOKUP(I82,data!$A$3:$AD$2550,25,FALSE))</f>
        <v>01844061</v>
      </c>
      <c r="Q82" s="107" t="str">
        <f>IF(I82="","",VLOOKUP(I82,data!$A$3:$AD$2550,20,FALSE))</f>
        <v>4</v>
      </c>
    </row>
    <row r="83" spans="1:17" s="76" customFormat="1" ht="18" customHeight="1" x14ac:dyDescent="0.2">
      <c r="A83" s="102">
        <v>64</v>
      </c>
      <c r="B83" s="217" t="str">
        <f>IF(I83="","",VLOOKUP(I83,data!$A$3:$AD$2550,19,FALSE))</f>
        <v>TORRES CAMACHO, MARIA ANTONIETA</v>
      </c>
      <c r="C83" s="218"/>
      <c r="D83" s="103" t="str">
        <f>IF(I83="","",VLOOKUP(I83,data!$A$3:$AD$2550,13,FALSE))</f>
        <v>PROFESOR</v>
      </c>
      <c r="E83" s="102" t="str">
        <f>IF(I83="","",VLOOKUP(I83,data!$A$3:$AD$2550,29,FALSE))</f>
        <v>LEY 29944</v>
      </c>
      <c r="F83" s="209" t="s">
        <v>11706</v>
      </c>
      <c r="G83" s="210"/>
      <c r="H83" s="211"/>
      <c r="I83" s="63" t="s">
        <v>1779</v>
      </c>
      <c r="J83" s="104" t="str">
        <f>IF(I83="","",VLOOKUP(I83,data!$A$3:$AD$2550,21,FALSE))</f>
        <v>30</v>
      </c>
      <c r="K83" s="105" t="str">
        <f t="shared" si="0"/>
        <v>Pedag.</v>
      </c>
      <c r="L83" s="209"/>
      <c r="M83" s="210"/>
      <c r="N83" s="210"/>
      <c r="O83" s="211"/>
      <c r="P83" s="106" t="str">
        <f>IF(I83="","",VLOOKUP(I83,data!$A$3:$AD$2550,25,FALSE))</f>
        <v>02144420</v>
      </c>
      <c r="Q83" s="107" t="str">
        <f>IF(I83="","",VLOOKUP(I83,data!$A$3:$AD$2550,20,FALSE))</f>
        <v>3</v>
      </c>
    </row>
    <row r="84" spans="1:17" s="76" customFormat="1" ht="18" customHeight="1" x14ac:dyDescent="0.2">
      <c r="A84" s="102">
        <v>65</v>
      </c>
      <c r="B84" s="217" t="str">
        <f>IF(I84="","",VLOOKUP(I84,data!$A$3:$AD$2550,19,FALSE))</f>
        <v>RAMIREZ QUILCA, NELLY</v>
      </c>
      <c r="C84" s="218"/>
      <c r="D84" s="103" t="str">
        <f>IF(I84="","",VLOOKUP(I84,data!$A$3:$AD$2550,13,FALSE))</f>
        <v>PROFESOR</v>
      </c>
      <c r="E84" s="102" t="str">
        <f>IF(I84="","",VLOOKUP(I84,data!$A$3:$AD$2550,29,FALSE))</f>
        <v>SIN REGIMEN</v>
      </c>
      <c r="F84" s="209" t="s">
        <v>11707</v>
      </c>
      <c r="G84" s="210"/>
      <c r="H84" s="211"/>
      <c r="I84" s="63" t="s">
        <v>1782</v>
      </c>
      <c r="J84" s="104" t="str">
        <f>IF(I84="","",VLOOKUP(I84,data!$A$3:$AD$2550,21,FALSE))</f>
        <v>30</v>
      </c>
      <c r="K84" s="105" t="str">
        <f t="shared" si="0"/>
        <v>Pedag.</v>
      </c>
      <c r="L84" s="209"/>
      <c r="M84" s="210"/>
      <c r="N84" s="210"/>
      <c r="O84" s="211"/>
      <c r="P84" s="106" t="str">
        <f>IF(I84="","",VLOOKUP(I84,data!$A$3:$AD$2550,25,FALSE))</f>
        <v>01322174</v>
      </c>
      <c r="Q84" s="107" t="str">
        <f>IF(I84="","",VLOOKUP(I84,data!$A$3:$AD$2550,20,FALSE))</f>
        <v>1</v>
      </c>
    </row>
    <row r="85" spans="1:17" s="76" customFormat="1" ht="18" customHeight="1" x14ac:dyDescent="0.2">
      <c r="A85" s="102">
        <v>66</v>
      </c>
      <c r="B85" s="217" t="str">
        <f>IF(I85="","",VLOOKUP(I85,data!$A$3:$AD$2550,19,FALSE))</f>
        <v>PEREZ MAMANI, FRANCISCA</v>
      </c>
      <c r="C85" s="218"/>
      <c r="D85" s="103" t="str">
        <f>IF(I85="","",VLOOKUP(I85,data!$A$3:$AD$2550,13,FALSE))</f>
        <v>PROFESOR</v>
      </c>
      <c r="E85" s="102" t="str">
        <f>IF(I85="","",VLOOKUP(I85,data!$A$3:$AD$2550,29,FALSE))</f>
        <v>LEY 29944</v>
      </c>
      <c r="F85" s="209" t="s">
        <v>11708</v>
      </c>
      <c r="G85" s="210"/>
      <c r="H85" s="211"/>
      <c r="I85" s="63" t="s">
        <v>1785</v>
      </c>
      <c r="J85" s="104" t="str">
        <f>IF(I85="","",VLOOKUP(I85,data!$A$3:$AD$2550,21,FALSE))</f>
        <v>30</v>
      </c>
      <c r="K85" s="105" t="str">
        <f t="shared" ref="K85:K148" si="1">IF(J85="","","Pedag.")</f>
        <v>Pedag.</v>
      </c>
      <c r="L85" s="209"/>
      <c r="M85" s="210"/>
      <c r="N85" s="210"/>
      <c r="O85" s="211"/>
      <c r="P85" s="106" t="str">
        <f>IF(I85="","",VLOOKUP(I85,data!$A$3:$AD$2550,25,FALSE))</f>
        <v>01210650</v>
      </c>
      <c r="Q85" s="107" t="str">
        <f>IF(I85="","",VLOOKUP(I85,data!$A$3:$AD$2550,20,FALSE))</f>
        <v>2</v>
      </c>
    </row>
    <row r="86" spans="1:17" s="76" customFormat="1" ht="18" customHeight="1" x14ac:dyDescent="0.2">
      <c r="A86" s="102">
        <v>67</v>
      </c>
      <c r="B86" s="217" t="str">
        <f>IF(I86="","",VLOOKUP(I86,data!$A$3:$AD$2550,19,FALSE))</f>
        <v>LIVISI ASTRULLA, JULIO ENRIQUE</v>
      </c>
      <c r="C86" s="218"/>
      <c r="D86" s="103" t="str">
        <f>IF(I86="","",VLOOKUP(I86,data!$A$3:$AD$2550,13,FALSE))</f>
        <v>PROFESOR</v>
      </c>
      <c r="E86" s="102" t="str">
        <f>IF(I86="","",VLOOKUP(I86,data!$A$3:$AD$2550,29,FALSE))</f>
        <v>LEY 29944</v>
      </c>
      <c r="F86" s="209" t="s">
        <v>11709</v>
      </c>
      <c r="G86" s="210"/>
      <c r="H86" s="211"/>
      <c r="I86" s="63" t="s">
        <v>1789</v>
      </c>
      <c r="J86" s="104" t="str">
        <f>IF(I86="","",VLOOKUP(I86,data!$A$3:$AD$2550,21,FALSE))</f>
        <v>30</v>
      </c>
      <c r="K86" s="105" t="str">
        <f t="shared" si="1"/>
        <v>Pedag.</v>
      </c>
      <c r="L86" s="209"/>
      <c r="M86" s="210"/>
      <c r="N86" s="210"/>
      <c r="O86" s="211"/>
      <c r="P86" s="106" t="str">
        <f>IF(I86="","",VLOOKUP(I86,data!$A$3:$AD$2550,25,FALSE))</f>
        <v>01231377</v>
      </c>
      <c r="Q86" s="107" t="str">
        <f>IF(I86="","",VLOOKUP(I86,data!$A$3:$AD$2550,20,FALSE))</f>
        <v>3</v>
      </c>
    </row>
    <row r="87" spans="1:17" s="76" customFormat="1" ht="18" customHeight="1" x14ac:dyDescent="0.2">
      <c r="A87" s="102">
        <v>68</v>
      </c>
      <c r="B87" s="217" t="str">
        <f>IF(I87="","",VLOOKUP(I87,data!$A$3:$AD$2550,19,FALSE))</f>
        <v>QUISPE TITO, MARTIN</v>
      </c>
      <c r="C87" s="218"/>
      <c r="D87" s="103" t="str">
        <f>IF(I87="","",VLOOKUP(I87,data!$A$3:$AD$2550,13,FALSE))</f>
        <v>PROFESOR</v>
      </c>
      <c r="E87" s="102" t="str">
        <f>IF(I87="","",VLOOKUP(I87,data!$A$3:$AD$2550,29,FALSE))</f>
        <v>LEY 29944</v>
      </c>
      <c r="F87" s="209" t="s">
        <v>11710</v>
      </c>
      <c r="G87" s="210"/>
      <c r="H87" s="211"/>
      <c r="I87" s="63" t="s">
        <v>1794</v>
      </c>
      <c r="J87" s="104" t="str">
        <f>IF(I87="","",VLOOKUP(I87,data!$A$3:$AD$2550,21,FALSE))</f>
        <v>30</v>
      </c>
      <c r="K87" s="105" t="str">
        <f t="shared" si="1"/>
        <v>Pedag.</v>
      </c>
      <c r="L87" s="209"/>
      <c r="M87" s="210"/>
      <c r="N87" s="210"/>
      <c r="O87" s="211"/>
      <c r="P87" s="106" t="str">
        <f>IF(I87="","",VLOOKUP(I87,data!$A$3:$AD$2550,25,FALSE))</f>
        <v>01221774</v>
      </c>
      <c r="Q87" s="107" t="str">
        <f>IF(I87="","",VLOOKUP(I87,data!$A$3:$AD$2550,20,FALSE))</f>
        <v>3</v>
      </c>
    </row>
    <row r="88" spans="1:17" s="76" customFormat="1" ht="18" customHeight="1" x14ac:dyDescent="0.2">
      <c r="A88" s="102">
        <v>69</v>
      </c>
      <c r="B88" s="217" t="str">
        <f>IF(I88="","",VLOOKUP(I88,data!$A$3:$AD$2550,19,FALSE))</f>
        <v>PANCA HUMPIRI, JULIA</v>
      </c>
      <c r="C88" s="218"/>
      <c r="D88" s="103" t="str">
        <f>IF(I88="","",VLOOKUP(I88,data!$A$3:$AD$2550,13,FALSE))</f>
        <v>PROFESOR</v>
      </c>
      <c r="E88" s="102" t="str">
        <f>IF(I88="","",VLOOKUP(I88,data!$A$3:$AD$2550,29,FALSE))</f>
        <v>LEY 29944</v>
      </c>
      <c r="F88" s="209" t="s">
        <v>11711</v>
      </c>
      <c r="G88" s="210"/>
      <c r="H88" s="211"/>
      <c r="I88" s="63" t="s">
        <v>1797</v>
      </c>
      <c r="J88" s="104" t="str">
        <f>IF(I88="","",VLOOKUP(I88,data!$A$3:$AD$2550,21,FALSE))</f>
        <v>30</v>
      </c>
      <c r="K88" s="105" t="str">
        <f t="shared" si="1"/>
        <v>Pedag.</v>
      </c>
      <c r="L88" s="209"/>
      <c r="M88" s="210"/>
      <c r="N88" s="210"/>
      <c r="O88" s="211"/>
      <c r="P88" s="106" t="str">
        <f>IF(I88="","",VLOOKUP(I88,data!$A$3:$AD$2550,25,FALSE))</f>
        <v>01307851</v>
      </c>
      <c r="Q88" s="107" t="str">
        <f>IF(I88="","",VLOOKUP(I88,data!$A$3:$AD$2550,20,FALSE))</f>
        <v>1</v>
      </c>
    </row>
    <row r="89" spans="1:17" s="76" customFormat="1" ht="18" customHeight="1" x14ac:dyDescent="0.2">
      <c r="A89" s="102">
        <v>70</v>
      </c>
      <c r="B89" s="217" t="str">
        <f>IF(I89="","",VLOOKUP(I89,data!$A$3:$AD$2550,19,FALSE))</f>
        <v>EDUARDO ARANDA, ROLANDO MARTIN</v>
      </c>
      <c r="C89" s="218"/>
      <c r="D89" s="103" t="str">
        <f>IF(I89="","",VLOOKUP(I89,data!$A$3:$AD$2550,13,FALSE))</f>
        <v>DIRECTOR I.E.</v>
      </c>
      <c r="E89" s="102" t="str">
        <f>IF(I89="","",VLOOKUP(I89,data!$A$3:$AD$2550,29,FALSE))</f>
        <v>LEY 29944</v>
      </c>
      <c r="F89" s="209" t="s">
        <v>11712</v>
      </c>
      <c r="G89" s="210"/>
      <c r="H89" s="211"/>
      <c r="I89" s="63" t="s">
        <v>1709</v>
      </c>
      <c r="J89" s="104" t="str">
        <f>IF(I89="","",VLOOKUP(I89,data!$A$3:$AD$2550,21,FALSE))</f>
        <v>40</v>
      </c>
      <c r="K89" s="105" t="str">
        <f t="shared" si="1"/>
        <v>Pedag.</v>
      </c>
      <c r="L89" s="209"/>
      <c r="M89" s="210"/>
      <c r="N89" s="210"/>
      <c r="O89" s="211"/>
      <c r="P89" s="106" t="str">
        <f>IF(I89="","",VLOOKUP(I89,data!$A$3:$AD$2550,25,FALSE))</f>
        <v>01328804</v>
      </c>
      <c r="Q89" s="107" t="str">
        <f>IF(I89="","",VLOOKUP(I89,data!$A$3:$AD$2550,20,FALSE))</f>
        <v>4</v>
      </c>
    </row>
    <row r="90" spans="1:17" s="76" customFormat="1" ht="18" customHeight="1" x14ac:dyDescent="0.2">
      <c r="A90" s="102">
        <v>71</v>
      </c>
      <c r="B90" s="217" t="str">
        <f>IF(I90="","",VLOOKUP(I90,data!$A$3:$AD$2550,19,FALSE))</f>
        <v>BELON JARA, PATRICIA</v>
      </c>
      <c r="C90" s="218"/>
      <c r="D90" s="103" t="str">
        <f>IF(I90="","",VLOOKUP(I90,data!$A$3:$AD$2550,13,FALSE))</f>
        <v>PROFESOR</v>
      </c>
      <c r="E90" s="102" t="str">
        <f>IF(I90="","",VLOOKUP(I90,data!$A$3:$AD$2550,29,FALSE))</f>
        <v>LEY 29944</v>
      </c>
      <c r="F90" s="209" t="s">
        <v>11703</v>
      </c>
      <c r="G90" s="210"/>
      <c r="H90" s="211"/>
      <c r="I90" s="63" t="s">
        <v>1715</v>
      </c>
      <c r="J90" s="104" t="str">
        <f>IF(I90="","",VLOOKUP(I90,data!$A$3:$AD$2550,21,FALSE))</f>
        <v>30</v>
      </c>
      <c r="K90" s="105" t="str">
        <f t="shared" si="1"/>
        <v>Pedag.</v>
      </c>
      <c r="L90" s="209"/>
      <c r="M90" s="210"/>
      <c r="N90" s="210"/>
      <c r="O90" s="211"/>
      <c r="P90" s="106" t="str">
        <f>IF(I90="","",VLOOKUP(I90,data!$A$3:$AD$2550,25,FALSE))</f>
        <v>40198926</v>
      </c>
      <c r="Q90" s="107" t="str">
        <f>IF(I90="","",VLOOKUP(I90,data!$A$3:$AD$2550,20,FALSE))</f>
        <v>1</v>
      </c>
    </row>
    <row r="91" spans="1:17" s="76" customFormat="1" ht="18" customHeight="1" x14ac:dyDescent="0.2">
      <c r="A91" s="102">
        <v>72</v>
      </c>
      <c r="B91" s="217" t="str">
        <f>IF(I91="","",VLOOKUP(I91,data!$A$3:$AD$2550,19,FALSE))</f>
        <v>ATOCHE ZARATE, MARY</v>
      </c>
      <c r="C91" s="218"/>
      <c r="D91" s="103" t="str">
        <f>IF(I91="","",VLOOKUP(I91,data!$A$3:$AD$2550,13,FALSE))</f>
        <v>PROFESOR</v>
      </c>
      <c r="E91" s="102" t="str">
        <f>IF(I91="","",VLOOKUP(I91,data!$A$3:$AD$2550,29,FALSE))</f>
        <v>LEY 29944</v>
      </c>
      <c r="F91" s="209" t="s">
        <v>11704</v>
      </c>
      <c r="G91" s="210"/>
      <c r="H91" s="211"/>
      <c r="I91" s="63" t="s">
        <v>1719</v>
      </c>
      <c r="J91" s="104" t="str">
        <f>IF(I91="","",VLOOKUP(I91,data!$A$3:$AD$2550,21,FALSE))</f>
        <v>30</v>
      </c>
      <c r="K91" s="105" t="str">
        <f t="shared" si="1"/>
        <v>Pedag.</v>
      </c>
      <c r="L91" s="209"/>
      <c r="M91" s="210"/>
      <c r="N91" s="210"/>
      <c r="O91" s="211"/>
      <c r="P91" s="106" t="str">
        <f>IF(I91="","",VLOOKUP(I91,data!$A$3:$AD$2550,25,FALSE))</f>
        <v>01224639</v>
      </c>
      <c r="Q91" s="107" t="str">
        <f>IF(I91="","",VLOOKUP(I91,data!$A$3:$AD$2550,20,FALSE))</f>
        <v>2</v>
      </c>
    </row>
    <row r="92" spans="1:17" s="76" customFormat="1" ht="18" customHeight="1" x14ac:dyDescent="0.2">
      <c r="A92" s="102">
        <v>73</v>
      </c>
      <c r="B92" s="217" t="str">
        <f>IF(I92="","",VLOOKUP(I92,data!$A$3:$AD$2550,19,FALSE))</f>
        <v>CCAMA FLORES, JUAN JOSE</v>
      </c>
      <c r="C92" s="218"/>
      <c r="D92" s="103" t="str">
        <f>IF(I92="","",VLOOKUP(I92,data!$A$3:$AD$2550,13,FALSE))</f>
        <v>PROFESOR</v>
      </c>
      <c r="E92" s="102" t="str">
        <f>IF(I92="","",VLOOKUP(I92,data!$A$3:$AD$2550,29,FALSE))</f>
        <v>LEY 29944</v>
      </c>
      <c r="F92" s="209" t="s">
        <v>11705</v>
      </c>
      <c r="G92" s="210"/>
      <c r="H92" s="211"/>
      <c r="I92" s="63" t="s">
        <v>1723</v>
      </c>
      <c r="J92" s="104" t="str">
        <f>IF(I92="","",VLOOKUP(I92,data!$A$3:$AD$2550,21,FALSE))</f>
        <v>30</v>
      </c>
      <c r="K92" s="105" t="str">
        <f t="shared" si="1"/>
        <v>Pedag.</v>
      </c>
      <c r="L92" s="209"/>
      <c r="M92" s="210"/>
      <c r="N92" s="210"/>
      <c r="O92" s="211"/>
      <c r="P92" s="106" t="str">
        <f>IF(I92="","",VLOOKUP(I92,data!$A$3:$AD$2550,25,FALSE))</f>
        <v>01224025</v>
      </c>
      <c r="Q92" s="107" t="str">
        <f>IF(I92="","",VLOOKUP(I92,data!$A$3:$AD$2550,20,FALSE))</f>
        <v>3</v>
      </c>
    </row>
    <row r="93" spans="1:17" s="76" customFormat="1" ht="18" customHeight="1" x14ac:dyDescent="0.2">
      <c r="A93" s="102">
        <v>74</v>
      </c>
      <c r="B93" s="217" t="str">
        <f>IF(I93="","",VLOOKUP(I93,data!$A$3:$AD$2550,19,FALSE))</f>
        <v>CHALCO LUNA, INES VICENTA</v>
      </c>
      <c r="C93" s="218"/>
      <c r="D93" s="103" t="str">
        <f>IF(I93="","",VLOOKUP(I93,data!$A$3:$AD$2550,13,FALSE))</f>
        <v>PROFESOR</v>
      </c>
      <c r="E93" s="102" t="str">
        <f>IF(I93="","",VLOOKUP(I93,data!$A$3:$AD$2550,29,FALSE))</f>
        <v>LEY 29944</v>
      </c>
      <c r="F93" s="209" t="s">
        <v>11706</v>
      </c>
      <c r="G93" s="210"/>
      <c r="H93" s="211"/>
      <c r="I93" s="63" t="s">
        <v>1727</v>
      </c>
      <c r="J93" s="104" t="str">
        <f>IF(I93="","",VLOOKUP(I93,data!$A$3:$AD$2550,21,FALSE))</f>
        <v>30</v>
      </c>
      <c r="K93" s="105" t="str">
        <f t="shared" si="1"/>
        <v>Pedag.</v>
      </c>
      <c r="L93" s="209"/>
      <c r="M93" s="210"/>
      <c r="N93" s="210"/>
      <c r="O93" s="211"/>
      <c r="P93" s="106" t="str">
        <f>IF(I93="","",VLOOKUP(I93,data!$A$3:$AD$2550,25,FALSE))</f>
        <v>01228394</v>
      </c>
      <c r="Q93" s="107" t="str">
        <f>IF(I93="","",VLOOKUP(I93,data!$A$3:$AD$2550,20,FALSE))</f>
        <v>2</v>
      </c>
    </row>
    <row r="94" spans="1:17" s="76" customFormat="1" ht="18" customHeight="1" x14ac:dyDescent="0.2">
      <c r="A94" s="102">
        <v>75</v>
      </c>
      <c r="B94" s="217" t="str">
        <f>IF(I94="","",VLOOKUP(I94,data!$A$3:$AD$2550,19,FALSE))</f>
        <v>ESPINOZA RAMOS, JUAN SABINO</v>
      </c>
      <c r="C94" s="218"/>
      <c r="D94" s="103" t="str">
        <f>IF(I94="","",VLOOKUP(I94,data!$A$3:$AD$2550,13,FALSE))</f>
        <v>PROFESOR</v>
      </c>
      <c r="E94" s="102" t="str">
        <f>IF(I94="","",VLOOKUP(I94,data!$A$3:$AD$2550,29,FALSE))</f>
        <v>LEY 29944</v>
      </c>
      <c r="F94" s="209" t="s">
        <v>11707</v>
      </c>
      <c r="G94" s="210"/>
      <c r="H94" s="211"/>
      <c r="I94" s="63" t="s">
        <v>1731</v>
      </c>
      <c r="J94" s="104" t="str">
        <f>IF(I94="","",VLOOKUP(I94,data!$A$3:$AD$2550,21,FALSE))</f>
        <v>30</v>
      </c>
      <c r="K94" s="105" t="str">
        <f t="shared" si="1"/>
        <v>Pedag.</v>
      </c>
      <c r="L94" s="209"/>
      <c r="M94" s="210"/>
      <c r="N94" s="210"/>
      <c r="O94" s="211"/>
      <c r="P94" s="106" t="str">
        <f>IF(I94="","",VLOOKUP(I94,data!$A$3:$AD$2550,25,FALSE))</f>
        <v>01209623</v>
      </c>
      <c r="Q94" s="107" t="str">
        <f>IF(I94="","",VLOOKUP(I94,data!$A$3:$AD$2550,20,FALSE))</f>
        <v>3</v>
      </c>
    </row>
    <row r="95" spans="1:17" s="76" customFormat="1" ht="18" customHeight="1" x14ac:dyDescent="0.2">
      <c r="A95" s="102">
        <v>76</v>
      </c>
      <c r="B95" s="217" t="str">
        <f>IF(I95="","",VLOOKUP(I95,data!$A$3:$AD$2550,19,FALSE))</f>
        <v>FLORES ARCE, MIREYA FLAVIA</v>
      </c>
      <c r="C95" s="218"/>
      <c r="D95" s="103" t="str">
        <f>IF(I95="","",VLOOKUP(I95,data!$A$3:$AD$2550,13,FALSE))</f>
        <v>PROFESOR</v>
      </c>
      <c r="E95" s="102" t="str">
        <f>IF(I95="","",VLOOKUP(I95,data!$A$3:$AD$2550,29,FALSE))</f>
        <v>LEY 29944</v>
      </c>
      <c r="F95" s="209" t="s">
        <v>11708</v>
      </c>
      <c r="G95" s="210"/>
      <c r="H95" s="211"/>
      <c r="I95" s="63" t="s">
        <v>1735</v>
      </c>
      <c r="J95" s="104" t="str">
        <f>IF(I95="","",VLOOKUP(I95,data!$A$3:$AD$2550,21,FALSE))</f>
        <v>30</v>
      </c>
      <c r="K95" s="105" t="str">
        <f t="shared" si="1"/>
        <v>Pedag.</v>
      </c>
      <c r="L95" s="209"/>
      <c r="M95" s="210"/>
      <c r="N95" s="210"/>
      <c r="O95" s="211"/>
      <c r="P95" s="106" t="str">
        <f>IF(I95="","",VLOOKUP(I95,data!$A$3:$AD$2550,25,FALSE))</f>
        <v>01210708</v>
      </c>
      <c r="Q95" s="107" t="str">
        <f>IF(I95="","",VLOOKUP(I95,data!$A$3:$AD$2550,20,FALSE))</f>
        <v>3</v>
      </c>
    </row>
    <row r="96" spans="1:17" s="76" customFormat="1" ht="18" customHeight="1" x14ac:dyDescent="0.2">
      <c r="A96" s="102">
        <v>77</v>
      </c>
      <c r="B96" s="217" t="str">
        <f>IF(I96="","",VLOOKUP(I96,data!$A$3:$AD$2550,19,FALSE))</f>
        <v>FLORES LIMACHE, LUCIANO</v>
      </c>
      <c r="C96" s="218"/>
      <c r="D96" s="103" t="str">
        <f>IF(I96="","",VLOOKUP(I96,data!$A$3:$AD$2550,13,FALSE))</f>
        <v>PROFESOR</v>
      </c>
      <c r="E96" s="102" t="str">
        <f>IF(I96="","",VLOOKUP(I96,data!$A$3:$AD$2550,29,FALSE))</f>
        <v>LEY 29944</v>
      </c>
      <c r="F96" s="209" t="s">
        <v>11709</v>
      </c>
      <c r="G96" s="210"/>
      <c r="H96" s="211"/>
      <c r="I96" s="63" t="s">
        <v>1739</v>
      </c>
      <c r="J96" s="104" t="str">
        <f>IF(I96="","",VLOOKUP(I96,data!$A$3:$AD$2550,21,FALSE))</f>
        <v>30</v>
      </c>
      <c r="K96" s="105" t="str">
        <f t="shared" si="1"/>
        <v>Pedag.</v>
      </c>
      <c r="L96" s="209"/>
      <c r="M96" s="210"/>
      <c r="N96" s="210"/>
      <c r="O96" s="211"/>
      <c r="P96" s="106" t="str">
        <f>IF(I96="","",VLOOKUP(I96,data!$A$3:$AD$2550,25,FALSE))</f>
        <v>01205337</v>
      </c>
      <c r="Q96" s="107" t="str">
        <f>IF(I96="","",VLOOKUP(I96,data!$A$3:$AD$2550,20,FALSE))</f>
        <v>3</v>
      </c>
    </row>
    <row r="97" spans="1:17" s="76" customFormat="1" ht="18" customHeight="1" x14ac:dyDescent="0.2">
      <c r="A97" s="102">
        <v>78</v>
      </c>
      <c r="B97" s="217" t="str">
        <f>IF(I97="","",VLOOKUP(I97,data!$A$3:$AD$2550,19,FALSE))</f>
        <v>HUARSAYA MOROCCO, JERONIMO</v>
      </c>
      <c r="C97" s="218"/>
      <c r="D97" s="103" t="str">
        <f>IF(I97="","",VLOOKUP(I97,data!$A$3:$AD$2550,13,FALSE))</f>
        <v>PROFESOR</v>
      </c>
      <c r="E97" s="102" t="str">
        <f>IF(I97="","",VLOOKUP(I97,data!$A$3:$AD$2550,29,FALSE))</f>
        <v>LEY 29944</v>
      </c>
      <c r="F97" s="209" t="s">
        <v>11710</v>
      </c>
      <c r="G97" s="210"/>
      <c r="H97" s="211"/>
      <c r="I97" s="63" t="s">
        <v>1742</v>
      </c>
      <c r="J97" s="104" t="str">
        <f>IF(I97="","",VLOOKUP(I97,data!$A$3:$AD$2550,21,FALSE))</f>
        <v>30</v>
      </c>
      <c r="K97" s="105" t="str">
        <f t="shared" si="1"/>
        <v>Pedag.</v>
      </c>
      <c r="L97" s="209"/>
      <c r="M97" s="210"/>
      <c r="N97" s="210"/>
      <c r="O97" s="211"/>
      <c r="P97" s="106" t="str">
        <f>IF(I97="","",VLOOKUP(I97,data!$A$3:$AD$2550,25,FALSE))</f>
        <v>01218537</v>
      </c>
      <c r="Q97" s="107" t="str">
        <f>IF(I97="","",VLOOKUP(I97,data!$A$3:$AD$2550,20,FALSE))</f>
        <v>4</v>
      </c>
    </row>
    <row r="98" spans="1:17" s="76" customFormat="1" ht="18" customHeight="1" x14ac:dyDescent="0.2">
      <c r="A98" s="102">
        <v>79</v>
      </c>
      <c r="B98" s="217" t="str">
        <f>IF(I98="","",VLOOKUP(I98,data!$A$3:$AD$2550,19,FALSE))</f>
        <v>QUISPE CHURA, SEGUNDINO</v>
      </c>
      <c r="C98" s="218"/>
      <c r="D98" s="103" t="str">
        <f>IF(I98="","",VLOOKUP(I98,data!$A$3:$AD$2550,13,FALSE))</f>
        <v>PROFESOR</v>
      </c>
      <c r="E98" s="102" t="str">
        <f>IF(I98="","",VLOOKUP(I98,data!$A$3:$AD$2550,29,FALSE))</f>
        <v>LEY 29944</v>
      </c>
      <c r="F98" s="209" t="s">
        <v>11711</v>
      </c>
      <c r="G98" s="210"/>
      <c r="H98" s="211"/>
      <c r="I98" s="63" t="s">
        <v>1746</v>
      </c>
      <c r="J98" s="104" t="str">
        <f>IF(I98="","",VLOOKUP(I98,data!$A$3:$AD$2550,21,FALSE))</f>
        <v>30</v>
      </c>
      <c r="K98" s="105" t="str">
        <f t="shared" si="1"/>
        <v>Pedag.</v>
      </c>
      <c r="L98" s="209"/>
      <c r="M98" s="210"/>
      <c r="N98" s="210"/>
      <c r="O98" s="211"/>
      <c r="P98" s="106" t="str">
        <f>IF(I98="","",VLOOKUP(I98,data!$A$3:$AD$2550,25,FALSE))</f>
        <v>01215622</v>
      </c>
      <c r="Q98" s="107" t="str">
        <f>IF(I98="","",VLOOKUP(I98,data!$A$3:$AD$2550,20,FALSE))</f>
        <v>3</v>
      </c>
    </row>
    <row r="99" spans="1:17" s="76" customFormat="1" ht="18" customHeight="1" x14ac:dyDescent="0.2">
      <c r="A99" s="102">
        <v>80</v>
      </c>
      <c r="B99" s="217" t="str">
        <f>IF(I99="","",VLOOKUP(I99,data!$A$3:$AD$2550,19,FALSE))</f>
        <v>MAMANI LLANOS, FELIX</v>
      </c>
      <c r="C99" s="218"/>
      <c r="D99" s="103" t="str">
        <f>IF(I99="","",VLOOKUP(I99,data!$A$3:$AD$2550,13,FALSE))</f>
        <v>PROFESOR</v>
      </c>
      <c r="E99" s="102" t="str">
        <f>IF(I99="","",VLOOKUP(I99,data!$A$3:$AD$2550,29,FALSE))</f>
        <v>LEY 29944</v>
      </c>
      <c r="F99" s="209" t="s">
        <v>11712</v>
      </c>
      <c r="G99" s="210"/>
      <c r="H99" s="211"/>
      <c r="I99" s="63" t="s">
        <v>1751</v>
      </c>
      <c r="J99" s="104" t="str">
        <f>IF(I99="","",VLOOKUP(I99,data!$A$3:$AD$2550,21,FALSE))</f>
        <v>30</v>
      </c>
      <c r="K99" s="105" t="str">
        <f t="shared" si="1"/>
        <v>Pedag.</v>
      </c>
      <c r="L99" s="209"/>
      <c r="M99" s="210"/>
      <c r="N99" s="210"/>
      <c r="O99" s="211"/>
      <c r="P99" s="106" t="str">
        <f>IF(I99="","",VLOOKUP(I99,data!$A$3:$AD$2550,25,FALSE))</f>
        <v>01200781</v>
      </c>
      <c r="Q99" s="107" t="str">
        <f>IF(I99="","",VLOOKUP(I99,data!$A$3:$AD$2550,20,FALSE))</f>
        <v>3</v>
      </c>
    </row>
    <row r="100" spans="1:17" s="76" customFormat="1" ht="18" customHeight="1" x14ac:dyDescent="0.2">
      <c r="A100" s="102">
        <v>81</v>
      </c>
      <c r="B100" s="217" t="str">
        <f>IF(I100="","",VLOOKUP(I100,data!$A$3:$AD$2550,19,FALSE))</f>
        <v>QUISPE PEREZ, LODY YURI</v>
      </c>
      <c r="C100" s="218"/>
      <c r="D100" s="103" t="str">
        <f>IF(I100="","",VLOOKUP(I100,data!$A$3:$AD$2550,13,FALSE))</f>
        <v>PROFESOR</v>
      </c>
      <c r="E100" s="102" t="str">
        <f>IF(I100="","",VLOOKUP(I100,data!$A$3:$AD$2550,29,FALSE))</f>
        <v>LEY 29944</v>
      </c>
      <c r="F100" s="209" t="s">
        <v>11703</v>
      </c>
      <c r="G100" s="210"/>
      <c r="H100" s="211"/>
      <c r="I100" s="63" t="s">
        <v>1754</v>
      </c>
      <c r="J100" s="104" t="str">
        <f>IF(I100="","",VLOOKUP(I100,data!$A$3:$AD$2550,21,FALSE))</f>
        <v>30</v>
      </c>
      <c r="K100" s="105" t="str">
        <f t="shared" si="1"/>
        <v>Pedag.</v>
      </c>
      <c r="L100" s="209"/>
      <c r="M100" s="210"/>
      <c r="N100" s="210"/>
      <c r="O100" s="211"/>
      <c r="P100" s="106" t="str">
        <f>IF(I100="","",VLOOKUP(I100,data!$A$3:$AD$2550,25,FALSE))</f>
        <v>01305950</v>
      </c>
      <c r="Q100" s="107" t="str">
        <f>IF(I100="","",VLOOKUP(I100,data!$A$3:$AD$2550,20,FALSE))</f>
        <v>2</v>
      </c>
    </row>
    <row r="101" spans="1:17" s="76" customFormat="1" ht="18" customHeight="1" x14ac:dyDescent="0.2">
      <c r="A101" s="102">
        <v>82</v>
      </c>
      <c r="B101" s="217" t="str">
        <f>IF(I101="","",VLOOKUP(I101,data!$A$3:$AD$2550,19,FALSE))</f>
        <v>PAURO QUENAYA, JAIME</v>
      </c>
      <c r="C101" s="218"/>
      <c r="D101" s="103" t="str">
        <f>IF(I101="","",VLOOKUP(I101,data!$A$3:$AD$2550,13,FALSE))</f>
        <v>PROFESOR</v>
      </c>
      <c r="E101" s="102" t="str">
        <f>IF(I101="","",VLOOKUP(I101,data!$A$3:$AD$2550,29,FALSE))</f>
        <v>LEY 29944</v>
      </c>
      <c r="F101" s="209" t="s">
        <v>11704</v>
      </c>
      <c r="G101" s="210"/>
      <c r="H101" s="211"/>
      <c r="I101" s="63" t="s">
        <v>1758</v>
      </c>
      <c r="J101" s="104" t="str">
        <f>IF(I101="","",VLOOKUP(I101,data!$A$3:$AD$2550,21,FALSE))</f>
        <v>30</v>
      </c>
      <c r="K101" s="105" t="str">
        <f t="shared" si="1"/>
        <v>Pedag.</v>
      </c>
      <c r="L101" s="209"/>
      <c r="M101" s="210"/>
      <c r="N101" s="210"/>
      <c r="O101" s="211"/>
      <c r="P101" s="106" t="str">
        <f>IF(I101="","",VLOOKUP(I101,data!$A$3:$AD$2550,25,FALSE))</f>
        <v>01210479</v>
      </c>
      <c r="Q101" s="107" t="str">
        <f>IF(I101="","",VLOOKUP(I101,data!$A$3:$AD$2550,20,FALSE))</f>
        <v>3</v>
      </c>
    </row>
    <row r="102" spans="1:17" s="76" customFormat="1" ht="18" customHeight="1" x14ac:dyDescent="0.2">
      <c r="A102" s="102">
        <v>83</v>
      </c>
      <c r="B102" s="217" t="str">
        <f>IF(I102="","",VLOOKUP(I102,data!$A$3:$AD$2550,19,FALSE))</f>
        <v>PEREZ CRUZ, ISIDRO MANUEL</v>
      </c>
      <c r="C102" s="218"/>
      <c r="D102" s="103" t="str">
        <f>IF(I102="","",VLOOKUP(I102,data!$A$3:$AD$2550,13,FALSE))</f>
        <v>PROFESOR</v>
      </c>
      <c r="E102" s="102" t="str">
        <f>IF(I102="","",VLOOKUP(I102,data!$A$3:$AD$2550,29,FALSE))</f>
        <v>LEY 29944</v>
      </c>
      <c r="F102" s="209" t="s">
        <v>11705</v>
      </c>
      <c r="G102" s="210"/>
      <c r="H102" s="211"/>
      <c r="I102" s="63" t="s">
        <v>1761</v>
      </c>
      <c r="J102" s="104" t="str">
        <f>IF(I102="","",VLOOKUP(I102,data!$A$3:$AD$2550,21,FALSE))</f>
        <v>30</v>
      </c>
      <c r="K102" s="105" t="str">
        <f t="shared" si="1"/>
        <v>Pedag.</v>
      </c>
      <c r="L102" s="209"/>
      <c r="M102" s="210"/>
      <c r="N102" s="210"/>
      <c r="O102" s="211"/>
      <c r="P102" s="106" t="str">
        <f>IF(I102="","",VLOOKUP(I102,data!$A$3:$AD$2550,25,FALSE))</f>
        <v>01254174</v>
      </c>
      <c r="Q102" s="107" t="str">
        <f>IF(I102="","",VLOOKUP(I102,data!$A$3:$AD$2550,20,FALSE))</f>
        <v>3</v>
      </c>
    </row>
    <row r="103" spans="1:17" s="76" customFormat="1" ht="18" customHeight="1" x14ac:dyDescent="0.2">
      <c r="A103" s="102">
        <v>84</v>
      </c>
      <c r="B103" s="217" t="str">
        <f>IF(I103="","",VLOOKUP(I103,data!$A$3:$AD$2550,19,FALSE))</f>
        <v>ROMERO HERRERA, FREDDY FRANS</v>
      </c>
      <c r="C103" s="218"/>
      <c r="D103" s="103" t="str">
        <f>IF(I103="","",VLOOKUP(I103,data!$A$3:$AD$2550,13,FALSE))</f>
        <v>PROFESOR</v>
      </c>
      <c r="E103" s="102" t="str">
        <f>IF(I103="","",VLOOKUP(I103,data!$A$3:$AD$2550,29,FALSE))</f>
        <v>LEY 29944</v>
      </c>
      <c r="F103" s="209" t="s">
        <v>11706</v>
      </c>
      <c r="G103" s="210"/>
      <c r="H103" s="211"/>
      <c r="I103" s="63" t="s">
        <v>1765</v>
      </c>
      <c r="J103" s="104" t="str">
        <f>IF(I103="","",VLOOKUP(I103,data!$A$3:$AD$2550,21,FALSE))</f>
        <v>30</v>
      </c>
      <c r="K103" s="105" t="str">
        <f t="shared" si="1"/>
        <v>Pedag.</v>
      </c>
      <c r="L103" s="209"/>
      <c r="M103" s="210"/>
      <c r="N103" s="210"/>
      <c r="O103" s="211"/>
      <c r="P103" s="106" t="str">
        <f>IF(I103="","",VLOOKUP(I103,data!$A$3:$AD$2550,25,FALSE))</f>
        <v>10510877</v>
      </c>
      <c r="Q103" s="107" t="str">
        <f>IF(I103="","",VLOOKUP(I103,data!$A$3:$AD$2550,20,FALSE))</f>
        <v>4</v>
      </c>
    </row>
    <row r="104" spans="1:17" s="76" customFormat="1" ht="18" customHeight="1" x14ac:dyDescent="0.2">
      <c r="A104" s="102">
        <v>85</v>
      </c>
      <c r="B104" s="217" t="str">
        <f>IF(I104="","",VLOOKUP(I104,data!$A$3:$AD$2550,19,FALSE))</f>
        <v>SUMI PAREDES, VICTOR</v>
      </c>
      <c r="C104" s="218"/>
      <c r="D104" s="103" t="str">
        <f>IF(I104="","",VLOOKUP(I104,data!$A$3:$AD$2550,13,FALSE))</f>
        <v>PROFESOR</v>
      </c>
      <c r="E104" s="102" t="str">
        <f>IF(I104="","",VLOOKUP(I104,data!$A$3:$AD$2550,29,FALSE))</f>
        <v>LEY 29944</v>
      </c>
      <c r="F104" s="209" t="s">
        <v>11707</v>
      </c>
      <c r="G104" s="210"/>
      <c r="H104" s="211"/>
      <c r="I104" s="63" t="s">
        <v>1770</v>
      </c>
      <c r="J104" s="104" t="str">
        <f>IF(I104="","",VLOOKUP(I104,data!$A$3:$AD$2550,21,FALSE))</f>
        <v>30</v>
      </c>
      <c r="K104" s="105" t="str">
        <f t="shared" si="1"/>
        <v>Pedag.</v>
      </c>
      <c r="L104" s="209"/>
      <c r="M104" s="210"/>
      <c r="N104" s="210"/>
      <c r="O104" s="211"/>
      <c r="P104" s="106" t="str">
        <f>IF(I104="","",VLOOKUP(I104,data!$A$3:$AD$2550,25,FALSE))</f>
        <v>01218406</v>
      </c>
      <c r="Q104" s="107" t="str">
        <f>IF(I104="","",VLOOKUP(I104,data!$A$3:$AD$2550,20,FALSE))</f>
        <v>2</v>
      </c>
    </row>
    <row r="105" spans="1:17" s="76" customFormat="1" ht="18" customHeight="1" x14ac:dyDescent="0.2">
      <c r="A105" s="102">
        <v>86</v>
      </c>
      <c r="B105" s="217" t="str">
        <f>IF(I105="","",VLOOKUP(I105,data!$A$3:$AD$2550,19,FALSE))</f>
        <v>TACORA CAUNA, ENRIQUE</v>
      </c>
      <c r="C105" s="218"/>
      <c r="D105" s="103" t="str">
        <f>IF(I105="","",VLOOKUP(I105,data!$A$3:$AD$2550,13,FALSE))</f>
        <v>PROFESOR</v>
      </c>
      <c r="E105" s="102" t="str">
        <f>IF(I105="","",VLOOKUP(I105,data!$A$3:$AD$2550,29,FALSE))</f>
        <v>LEY 29944</v>
      </c>
      <c r="F105" s="209" t="s">
        <v>11708</v>
      </c>
      <c r="G105" s="210"/>
      <c r="H105" s="211"/>
      <c r="I105" s="63" t="s">
        <v>1774</v>
      </c>
      <c r="J105" s="104" t="str">
        <f>IF(I105="","",VLOOKUP(I105,data!$A$3:$AD$2550,21,FALSE))</f>
        <v>30</v>
      </c>
      <c r="K105" s="105" t="str">
        <f t="shared" si="1"/>
        <v>Pedag.</v>
      </c>
      <c r="L105" s="209"/>
      <c r="M105" s="210"/>
      <c r="N105" s="210"/>
      <c r="O105" s="211"/>
      <c r="P105" s="106" t="str">
        <f>IF(I105="","",VLOOKUP(I105,data!$A$3:$AD$2550,25,FALSE))</f>
        <v>01844061</v>
      </c>
      <c r="Q105" s="107" t="str">
        <f>IF(I105="","",VLOOKUP(I105,data!$A$3:$AD$2550,20,FALSE))</f>
        <v>4</v>
      </c>
    </row>
    <row r="106" spans="1:17" s="76" customFormat="1" ht="18" customHeight="1" x14ac:dyDescent="0.2">
      <c r="A106" s="102">
        <v>87</v>
      </c>
      <c r="B106" s="217" t="str">
        <f>IF(I106="","",VLOOKUP(I106,data!$A$3:$AD$2550,19,FALSE))</f>
        <v>TORRES CAMACHO, MARIA ANTONIETA</v>
      </c>
      <c r="C106" s="218"/>
      <c r="D106" s="103" t="str">
        <f>IF(I106="","",VLOOKUP(I106,data!$A$3:$AD$2550,13,FALSE))</f>
        <v>PROFESOR</v>
      </c>
      <c r="E106" s="102" t="str">
        <f>IF(I106="","",VLOOKUP(I106,data!$A$3:$AD$2550,29,FALSE))</f>
        <v>LEY 29944</v>
      </c>
      <c r="F106" s="209" t="s">
        <v>11709</v>
      </c>
      <c r="G106" s="210"/>
      <c r="H106" s="211"/>
      <c r="I106" s="63" t="s">
        <v>1779</v>
      </c>
      <c r="J106" s="104" t="str">
        <f>IF(I106="","",VLOOKUP(I106,data!$A$3:$AD$2550,21,FALSE))</f>
        <v>30</v>
      </c>
      <c r="K106" s="105" t="str">
        <f t="shared" si="1"/>
        <v>Pedag.</v>
      </c>
      <c r="L106" s="209"/>
      <c r="M106" s="210"/>
      <c r="N106" s="210"/>
      <c r="O106" s="211"/>
      <c r="P106" s="106" t="str">
        <f>IF(I106="","",VLOOKUP(I106,data!$A$3:$AD$2550,25,FALSE))</f>
        <v>02144420</v>
      </c>
      <c r="Q106" s="107" t="str">
        <f>IF(I106="","",VLOOKUP(I106,data!$A$3:$AD$2550,20,FALSE))</f>
        <v>3</v>
      </c>
    </row>
    <row r="107" spans="1:17" s="76" customFormat="1" ht="18" customHeight="1" x14ac:dyDescent="0.2">
      <c r="A107" s="102">
        <v>88</v>
      </c>
      <c r="B107" s="217" t="str">
        <f>IF(I107="","",VLOOKUP(I107,data!$A$3:$AD$2550,19,FALSE))</f>
        <v>RAMIREZ QUILCA, NELLY</v>
      </c>
      <c r="C107" s="218"/>
      <c r="D107" s="103" t="str">
        <f>IF(I107="","",VLOOKUP(I107,data!$A$3:$AD$2550,13,FALSE))</f>
        <v>PROFESOR</v>
      </c>
      <c r="E107" s="102" t="str">
        <f>IF(I107="","",VLOOKUP(I107,data!$A$3:$AD$2550,29,FALSE))</f>
        <v>SIN REGIMEN</v>
      </c>
      <c r="F107" s="209" t="s">
        <v>11710</v>
      </c>
      <c r="G107" s="210"/>
      <c r="H107" s="211"/>
      <c r="I107" s="63" t="s">
        <v>1782</v>
      </c>
      <c r="J107" s="104" t="str">
        <f>IF(I107="","",VLOOKUP(I107,data!$A$3:$AD$2550,21,FALSE))</f>
        <v>30</v>
      </c>
      <c r="K107" s="105" t="str">
        <f t="shared" si="1"/>
        <v>Pedag.</v>
      </c>
      <c r="L107" s="209"/>
      <c r="M107" s="210"/>
      <c r="N107" s="210"/>
      <c r="O107" s="211"/>
      <c r="P107" s="106" t="str">
        <f>IF(I107="","",VLOOKUP(I107,data!$A$3:$AD$2550,25,FALSE))</f>
        <v>01322174</v>
      </c>
      <c r="Q107" s="107" t="str">
        <f>IF(I107="","",VLOOKUP(I107,data!$A$3:$AD$2550,20,FALSE))</f>
        <v>1</v>
      </c>
    </row>
    <row r="108" spans="1:17" s="76" customFormat="1" ht="18" customHeight="1" x14ac:dyDescent="0.2">
      <c r="A108" s="102">
        <v>89</v>
      </c>
      <c r="B108" s="217" t="str">
        <f>IF(I108="","",VLOOKUP(I108,data!$A$3:$AD$2550,19,FALSE))</f>
        <v>PEREZ MAMANI, FRANCISCA</v>
      </c>
      <c r="C108" s="218"/>
      <c r="D108" s="103" t="str">
        <f>IF(I108="","",VLOOKUP(I108,data!$A$3:$AD$2550,13,FALSE))</f>
        <v>PROFESOR</v>
      </c>
      <c r="E108" s="102" t="str">
        <f>IF(I108="","",VLOOKUP(I108,data!$A$3:$AD$2550,29,FALSE))</f>
        <v>LEY 29944</v>
      </c>
      <c r="F108" s="209" t="s">
        <v>11711</v>
      </c>
      <c r="G108" s="210"/>
      <c r="H108" s="211"/>
      <c r="I108" s="63" t="s">
        <v>1785</v>
      </c>
      <c r="J108" s="104" t="str">
        <f>IF(I108="","",VLOOKUP(I108,data!$A$3:$AD$2550,21,FALSE))</f>
        <v>30</v>
      </c>
      <c r="K108" s="105" t="str">
        <f t="shared" si="1"/>
        <v>Pedag.</v>
      </c>
      <c r="L108" s="209"/>
      <c r="M108" s="210"/>
      <c r="N108" s="210"/>
      <c r="O108" s="211"/>
      <c r="P108" s="106" t="str">
        <f>IF(I108="","",VLOOKUP(I108,data!$A$3:$AD$2550,25,FALSE))</f>
        <v>01210650</v>
      </c>
      <c r="Q108" s="107" t="str">
        <f>IF(I108="","",VLOOKUP(I108,data!$A$3:$AD$2550,20,FALSE))</f>
        <v>2</v>
      </c>
    </row>
    <row r="109" spans="1:17" s="76" customFormat="1" ht="18" customHeight="1" x14ac:dyDescent="0.2">
      <c r="A109" s="102">
        <v>90</v>
      </c>
      <c r="B109" s="217" t="str">
        <f>IF(I109="","",VLOOKUP(I109,data!$A$3:$AD$2550,19,FALSE))</f>
        <v>LIVISI ASTRULLA, JULIO ENRIQUE</v>
      </c>
      <c r="C109" s="218"/>
      <c r="D109" s="103" t="str">
        <f>IF(I109="","",VLOOKUP(I109,data!$A$3:$AD$2550,13,FALSE))</f>
        <v>PROFESOR</v>
      </c>
      <c r="E109" s="102" t="str">
        <f>IF(I109="","",VLOOKUP(I109,data!$A$3:$AD$2550,29,FALSE))</f>
        <v>LEY 29944</v>
      </c>
      <c r="F109" s="209" t="s">
        <v>11712</v>
      </c>
      <c r="G109" s="210"/>
      <c r="H109" s="211"/>
      <c r="I109" s="63" t="s">
        <v>1789</v>
      </c>
      <c r="J109" s="104" t="str">
        <f>IF(I109="","",VLOOKUP(I109,data!$A$3:$AD$2550,21,FALSE))</f>
        <v>30</v>
      </c>
      <c r="K109" s="105" t="str">
        <f t="shared" si="1"/>
        <v>Pedag.</v>
      </c>
      <c r="L109" s="209"/>
      <c r="M109" s="210"/>
      <c r="N109" s="210"/>
      <c r="O109" s="211"/>
      <c r="P109" s="106" t="str">
        <f>IF(I109="","",VLOOKUP(I109,data!$A$3:$AD$2550,25,FALSE))</f>
        <v>01231377</v>
      </c>
      <c r="Q109" s="107" t="str">
        <f>IF(I109="","",VLOOKUP(I109,data!$A$3:$AD$2550,20,FALSE))</f>
        <v>3</v>
      </c>
    </row>
    <row r="110" spans="1:17" s="76" customFormat="1" ht="18" customHeight="1" x14ac:dyDescent="0.2">
      <c r="A110" s="102">
        <v>91</v>
      </c>
      <c r="B110" s="217" t="str">
        <f>IF(I110="","",VLOOKUP(I110,data!$A$3:$AD$2550,19,FALSE))</f>
        <v>QUISPE TITO, MARTIN</v>
      </c>
      <c r="C110" s="218"/>
      <c r="D110" s="103" t="str">
        <f>IF(I110="","",VLOOKUP(I110,data!$A$3:$AD$2550,13,FALSE))</f>
        <v>PROFESOR</v>
      </c>
      <c r="E110" s="102" t="str">
        <f>IF(I110="","",VLOOKUP(I110,data!$A$3:$AD$2550,29,FALSE))</f>
        <v>LEY 29944</v>
      </c>
      <c r="F110" s="209" t="s">
        <v>11703</v>
      </c>
      <c r="G110" s="210"/>
      <c r="H110" s="211"/>
      <c r="I110" s="63" t="s">
        <v>1794</v>
      </c>
      <c r="J110" s="104" t="str">
        <f>IF(I110="","",VLOOKUP(I110,data!$A$3:$AD$2550,21,FALSE))</f>
        <v>30</v>
      </c>
      <c r="K110" s="105" t="str">
        <f t="shared" si="1"/>
        <v>Pedag.</v>
      </c>
      <c r="L110" s="209"/>
      <c r="M110" s="210"/>
      <c r="N110" s="210"/>
      <c r="O110" s="211"/>
      <c r="P110" s="106" t="str">
        <f>IF(I110="","",VLOOKUP(I110,data!$A$3:$AD$2550,25,FALSE))</f>
        <v>01221774</v>
      </c>
      <c r="Q110" s="107" t="str">
        <f>IF(I110="","",VLOOKUP(I110,data!$A$3:$AD$2550,20,FALSE))</f>
        <v>3</v>
      </c>
    </row>
    <row r="111" spans="1:17" s="76" customFormat="1" ht="18" customHeight="1" x14ac:dyDescent="0.2">
      <c r="A111" s="102">
        <v>92</v>
      </c>
      <c r="B111" s="217" t="str">
        <f>IF(I111="","",VLOOKUP(I111,data!$A$3:$AD$2550,19,FALSE))</f>
        <v>PANCA HUMPIRI, JULIA</v>
      </c>
      <c r="C111" s="218"/>
      <c r="D111" s="103" t="str">
        <f>IF(I111="","",VLOOKUP(I111,data!$A$3:$AD$2550,13,FALSE))</f>
        <v>PROFESOR</v>
      </c>
      <c r="E111" s="102" t="str">
        <f>IF(I111="","",VLOOKUP(I111,data!$A$3:$AD$2550,29,FALSE))</f>
        <v>LEY 29944</v>
      </c>
      <c r="F111" s="209" t="s">
        <v>11704</v>
      </c>
      <c r="G111" s="210"/>
      <c r="H111" s="211"/>
      <c r="I111" s="63" t="s">
        <v>1797</v>
      </c>
      <c r="J111" s="104" t="str">
        <f>IF(I111="","",VLOOKUP(I111,data!$A$3:$AD$2550,21,FALSE))</f>
        <v>30</v>
      </c>
      <c r="K111" s="105" t="str">
        <f t="shared" si="1"/>
        <v>Pedag.</v>
      </c>
      <c r="L111" s="209"/>
      <c r="M111" s="210"/>
      <c r="N111" s="210"/>
      <c r="O111" s="211"/>
      <c r="P111" s="106" t="str">
        <f>IF(I111="","",VLOOKUP(I111,data!$A$3:$AD$2550,25,FALSE))</f>
        <v>01307851</v>
      </c>
      <c r="Q111" s="107" t="str">
        <f>IF(I111="","",VLOOKUP(I111,data!$A$3:$AD$2550,20,FALSE))</f>
        <v>1</v>
      </c>
    </row>
    <row r="112" spans="1:17" s="76" customFormat="1" ht="18" customHeight="1" x14ac:dyDescent="0.2">
      <c r="A112" s="102">
        <v>93</v>
      </c>
      <c r="B112" s="217" t="str">
        <f>IF(I112="","",VLOOKUP(I112,data!$A$3:$AD$2550,19,FALSE))</f>
        <v>EDUARDO ARANDA, ROLANDO MARTIN</v>
      </c>
      <c r="C112" s="218"/>
      <c r="D112" s="103" t="str">
        <f>IF(I112="","",VLOOKUP(I112,data!$A$3:$AD$2550,13,FALSE))</f>
        <v>DIRECTOR I.E.</v>
      </c>
      <c r="E112" s="102" t="str">
        <f>IF(I112="","",VLOOKUP(I112,data!$A$3:$AD$2550,29,FALSE))</f>
        <v>LEY 29944</v>
      </c>
      <c r="F112" s="209" t="s">
        <v>11705</v>
      </c>
      <c r="G112" s="210"/>
      <c r="H112" s="211"/>
      <c r="I112" s="63" t="s">
        <v>1709</v>
      </c>
      <c r="J112" s="104" t="str">
        <f>IF(I112="","",VLOOKUP(I112,data!$A$3:$AD$2550,21,FALSE))</f>
        <v>40</v>
      </c>
      <c r="K112" s="105" t="str">
        <f t="shared" si="1"/>
        <v>Pedag.</v>
      </c>
      <c r="L112" s="209"/>
      <c r="M112" s="210"/>
      <c r="N112" s="210"/>
      <c r="O112" s="211"/>
      <c r="P112" s="106" t="str">
        <f>IF(I112="","",VLOOKUP(I112,data!$A$3:$AD$2550,25,FALSE))</f>
        <v>01328804</v>
      </c>
      <c r="Q112" s="107" t="str">
        <f>IF(I112="","",VLOOKUP(I112,data!$A$3:$AD$2550,20,FALSE))</f>
        <v>4</v>
      </c>
    </row>
    <row r="113" spans="1:17" s="76" customFormat="1" ht="18" customHeight="1" x14ac:dyDescent="0.2">
      <c r="A113" s="102">
        <v>94</v>
      </c>
      <c r="B113" s="217" t="str">
        <f>IF(I113="","",VLOOKUP(I113,data!$A$3:$AD$2550,19,FALSE))</f>
        <v>BELON JARA, PATRICIA</v>
      </c>
      <c r="C113" s="218"/>
      <c r="D113" s="103" t="str">
        <f>IF(I113="","",VLOOKUP(I113,data!$A$3:$AD$2550,13,FALSE))</f>
        <v>PROFESOR</v>
      </c>
      <c r="E113" s="102" t="str">
        <f>IF(I113="","",VLOOKUP(I113,data!$A$3:$AD$2550,29,FALSE))</f>
        <v>LEY 29944</v>
      </c>
      <c r="F113" s="209" t="s">
        <v>11706</v>
      </c>
      <c r="G113" s="210"/>
      <c r="H113" s="211"/>
      <c r="I113" s="63" t="s">
        <v>1715</v>
      </c>
      <c r="J113" s="104" t="str">
        <f>IF(I113="","",VLOOKUP(I113,data!$A$3:$AD$2550,21,FALSE))</f>
        <v>30</v>
      </c>
      <c r="K113" s="105" t="str">
        <f t="shared" si="1"/>
        <v>Pedag.</v>
      </c>
      <c r="L113" s="209"/>
      <c r="M113" s="210"/>
      <c r="N113" s="210"/>
      <c r="O113" s="211"/>
      <c r="P113" s="106" t="str">
        <f>IF(I113="","",VLOOKUP(I113,data!$A$3:$AD$2550,25,FALSE))</f>
        <v>40198926</v>
      </c>
      <c r="Q113" s="107" t="str">
        <f>IF(I113="","",VLOOKUP(I113,data!$A$3:$AD$2550,20,FALSE))</f>
        <v>1</v>
      </c>
    </row>
    <row r="114" spans="1:17" s="76" customFormat="1" ht="18" customHeight="1" x14ac:dyDescent="0.2">
      <c r="A114" s="102">
        <v>95</v>
      </c>
      <c r="B114" s="217" t="str">
        <f>IF(I114="","",VLOOKUP(I114,data!$A$3:$AD$2550,19,FALSE))</f>
        <v>ATOCHE ZARATE, MARY</v>
      </c>
      <c r="C114" s="218"/>
      <c r="D114" s="103" t="str">
        <f>IF(I114="","",VLOOKUP(I114,data!$A$3:$AD$2550,13,FALSE))</f>
        <v>PROFESOR</v>
      </c>
      <c r="E114" s="102" t="str">
        <f>IF(I114="","",VLOOKUP(I114,data!$A$3:$AD$2550,29,FALSE))</f>
        <v>LEY 29944</v>
      </c>
      <c r="F114" s="209" t="s">
        <v>11707</v>
      </c>
      <c r="G114" s="210"/>
      <c r="H114" s="211"/>
      <c r="I114" s="63" t="s">
        <v>1719</v>
      </c>
      <c r="J114" s="104" t="str">
        <f>IF(I114="","",VLOOKUP(I114,data!$A$3:$AD$2550,21,FALSE))</f>
        <v>30</v>
      </c>
      <c r="K114" s="105" t="str">
        <f t="shared" si="1"/>
        <v>Pedag.</v>
      </c>
      <c r="L114" s="209"/>
      <c r="M114" s="210"/>
      <c r="N114" s="210"/>
      <c r="O114" s="211"/>
      <c r="P114" s="106" t="str">
        <f>IF(I114="","",VLOOKUP(I114,data!$A$3:$AD$2550,25,FALSE))</f>
        <v>01224639</v>
      </c>
      <c r="Q114" s="107" t="str">
        <f>IF(I114="","",VLOOKUP(I114,data!$A$3:$AD$2550,20,FALSE))</f>
        <v>2</v>
      </c>
    </row>
    <row r="115" spans="1:17" s="76" customFormat="1" ht="18" customHeight="1" x14ac:dyDescent="0.2">
      <c r="A115" s="102">
        <v>96</v>
      </c>
      <c r="B115" s="217" t="str">
        <f>IF(I115="","",VLOOKUP(I115,data!$A$3:$AD$2550,19,FALSE))</f>
        <v>CCAMA FLORES, JUAN JOSE</v>
      </c>
      <c r="C115" s="218"/>
      <c r="D115" s="103" t="str">
        <f>IF(I115="","",VLOOKUP(I115,data!$A$3:$AD$2550,13,FALSE))</f>
        <v>PROFESOR</v>
      </c>
      <c r="E115" s="102" t="str">
        <f>IF(I115="","",VLOOKUP(I115,data!$A$3:$AD$2550,29,FALSE))</f>
        <v>LEY 29944</v>
      </c>
      <c r="F115" s="209" t="s">
        <v>11708</v>
      </c>
      <c r="G115" s="210"/>
      <c r="H115" s="211"/>
      <c r="I115" s="63" t="s">
        <v>1723</v>
      </c>
      <c r="J115" s="104" t="str">
        <f>IF(I115="","",VLOOKUP(I115,data!$A$3:$AD$2550,21,FALSE))</f>
        <v>30</v>
      </c>
      <c r="K115" s="105" t="str">
        <f t="shared" si="1"/>
        <v>Pedag.</v>
      </c>
      <c r="L115" s="209"/>
      <c r="M115" s="210"/>
      <c r="N115" s="210"/>
      <c r="O115" s="211"/>
      <c r="P115" s="106" t="str">
        <f>IF(I115="","",VLOOKUP(I115,data!$A$3:$AD$2550,25,FALSE))</f>
        <v>01224025</v>
      </c>
      <c r="Q115" s="107" t="str">
        <f>IF(I115="","",VLOOKUP(I115,data!$A$3:$AD$2550,20,FALSE))</f>
        <v>3</v>
      </c>
    </row>
    <row r="116" spans="1:17" s="76" customFormat="1" ht="18" customHeight="1" x14ac:dyDescent="0.2">
      <c r="A116" s="102">
        <v>97</v>
      </c>
      <c r="B116" s="217" t="str">
        <f>IF(I116="","",VLOOKUP(I116,data!$A$3:$AD$2550,19,FALSE))</f>
        <v>CHALCO LUNA, INES VICENTA</v>
      </c>
      <c r="C116" s="218"/>
      <c r="D116" s="103" t="str">
        <f>IF(I116="","",VLOOKUP(I116,data!$A$3:$AD$2550,13,FALSE))</f>
        <v>PROFESOR</v>
      </c>
      <c r="E116" s="102" t="str">
        <f>IF(I116="","",VLOOKUP(I116,data!$A$3:$AD$2550,29,FALSE))</f>
        <v>LEY 29944</v>
      </c>
      <c r="F116" s="209" t="s">
        <v>11709</v>
      </c>
      <c r="G116" s="210"/>
      <c r="H116" s="211"/>
      <c r="I116" s="63" t="s">
        <v>1727</v>
      </c>
      <c r="J116" s="104" t="str">
        <f>IF(I116="","",VLOOKUP(I116,data!$A$3:$AD$2550,21,FALSE))</f>
        <v>30</v>
      </c>
      <c r="K116" s="105" t="str">
        <f t="shared" si="1"/>
        <v>Pedag.</v>
      </c>
      <c r="L116" s="209"/>
      <c r="M116" s="210"/>
      <c r="N116" s="210"/>
      <c r="O116" s="211"/>
      <c r="P116" s="106" t="str">
        <f>IF(I116="","",VLOOKUP(I116,data!$A$3:$AD$2550,25,FALSE))</f>
        <v>01228394</v>
      </c>
      <c r="Q116" s="107" t="str">
        <f>IF(I116="","",VLOOKUP(I116,data!$A$3:$AD$2550,20,FALSE))</f>
        <v>2</v>
      </c>
    </row>
    <row r="117" spans="1:17" s="76" customFormat="1" ht="18" customHeight="1" x14ac:dyDescent="0.2">
      <c r="A117" s="102">
        <v>98</v>
      </c>
      <c r="B117" s="217" t="str">
        <f>IF(I117="","",VLOOKUP(I117,data!$A$3:$AD$2550,19,FALSE))</f>
        <v>ESPINOZA RAMOS, JUAN SABINO</v>
      </c>
      <c r="C117" s="218"/>
      <c r="D117" s="103" t="str">
        <f>IF(I117="","",VLOOKUP(I117,data!$A$3:$AD$2550,13,FALSE))</f>
        <v>PROFESOR</v>
      </c>
      <c r="E117" s="102" t="str">
        <f>IF(I117="","",VLOOKUP(I117,data!$A$3:$AD$2550,29,FALSE))</f>
        <v>LEY 29944</v>
      </c>
      <c r="F117" s="209" t="s">
        <v>11710</v>
      </c>
      <c r="G117" s="210"/>
      <c r="H117" s="211"/>
      <c r="I117" s="63" t="s">
        <v>1731</v>
      </c>
      <c r="J117" s="104" t="str">
        <f>IF(I117="","",VLOOKUP(I117,data!$A$3:$AD$2550,21,FALSE))</f>
        <v>30</v>
      </c>
      <c r="K117" s="105" t="str">
        <f t="shared" si="1"/>
        <v>Pedag.</v>
      </c>
      <c r="L117" s="209"/>
      <c r="M117" s="210"/>
      <c r="N117" s="210"/>
      <c r="O117" s="211"/>
      <c r="P117" s="106" t="str">
        <f>IF(I117="","",VLOOKUP(I117,data!$A$3:$AD$2550,25,FALSE))</f>
        <v>01209623</v>
      </c>
      <c r="Q117" s="107" t="str">
        <f>IF(I117="","",VLOOKUP(I117,data!$A$3:$AD$2550,20,FALSE))</f>
        <v>3</v>
      </c>
    </row>
    <row r="118" spans="1:17" s="76" customFormat="1" ht="18" customHeight="1" x14ac:dyDescent="0.2">
      <c r="A118" s="102">
        <v>99</v>
      </c>
      <c r="B118" s="217" t="str">
        <f>IF(I118="","",VLOOKUP(I118,data!$A$3:$AD$2550,19,FALSE))</f>
        <v>FLORES ARCE, MIREYA FLAVIA</v>
      </c>
      <c r="C118" s="218"/>
      <c r="D118" s="103" t="str">
        <f>IF(I118="","",VLOOKUP(I118,data!$A$3:$AD$2550,13,FALSE))</f>
        <v>PROFESOR</v>
      </c>
      <c r="E118" s="102" t="str">
        <f>IF(I118="","",VLOOKUP(I118,data!$A$3:$AD$2550,29,FALSE))</f>
        <v>LEY 29944</v>
      </c>
      <c r="F118" s="209" t="s">
        <v>11711</v>
      </c>
      <c r="G118" s="210"/>
      <c r="H118" s="211"/>
      <c r="I118" s="63" t="s">
        <v>1735</v>
      </c>
      <c r="J118" s="104" t="str">
        <f>IF(I118="","",VLOOKUP(I118,data!$A$3:$AD$2550,21,FALSE))</f>
        <v>30</v>
      </c>
      <c r="K118" s="105" t="str">
        <f t="shared" si="1"/>
        <v>Pedag.</v>
      </c>
      <c r="L118" s="209"/>
      <c r="M118" s="210"/>
      <c r="N118" s="210"/>
      <c r="O118" s="211"/>
      <c r="P118" s="106" t="str">
        <f>IF(I118="","",VLOOKUP(I118,data!$A$3:$AD$2550,25,FALSE))</f>
        <v>01210708</v>
      </c>
      <c r="Q118" s="107" t="str">
        <f>IF(I118="","",VLOOKUP(I118,data!$A$3:$AD$2550,20,FALSE))</f>
        <v>3</v>
      </c>
    </row>
    <row r="119" spans="1:17" s="76" customFormat="1" ht="18" customHeight="1" x14ac:dyDescent="0.2">
      <c r="A119" s="102">
        <v>100</v>
      </c>
      <c r="B119" s="217" t="str">
        <f>IF(I119="","",VLOOKUP(I119,data!$A$3:$AD$2550,19,FALSE))</f>
        <v>FLORES LIMACHE, LUCIANO</v>
      </c>
      <c r="C119" s="218"/>
      <c r="D119" s="103" t="str">
        <f>IF(I119="","",VLOOKUP(I119,data!$A$3:$AD$2550,13,FALSE))</f>
        <v>PROFESOR</v>
      </c>
      <c r="E119" s="102" t="str">
        <f>IF(I119="","",VLOOKUP(I119,data!$A$3:$AD$2550,29,FALSE))</f>
        <v>LEY 29944</v>
      </c>
      <c r="F119" s="209" t="s">
        <v>11712</v>
      </c>
      <c r="G119" s="210"/>
      <c r="H119" s="211"/>
      <c r="I119" s="63" t="s">
        <v>1739</v>
      </c>
      <c r="J119" s="104" t="str">
        <f>IF(I119="","",VLOOKUP(I119,data!$A$3:$AD$2550,21,FALSE))</f>
        <v>30</v>
      </c>
      <c r="K119" s="105" t="str">
        <f t="shared" si="1"/>
        <v>Pedag.</v>
      </c>
      <c r="L119" s="209"/>
      <c r="M119" s="210"/>
      <c r="N119" s="210"/>
      <c r="O119" s="211"/>
      <c r="P119" s="106" t="str">
        <f>IF(I119="","",VLOOKUP(I119,data!$A$3:$AD$2550,25,FALSE))</f>
        <v>01205337</v>
      </c>
      <c r="Q119" s="107" t="str">
        <f>IF(I119="","",VLOOKUP(I119,data!$A$3:$AD$2550,20,FALSE))</f>
        <v>3</v>
      </c>
    </row>
    <row r="120" spans="1:17" s="76" customFormat="1" ht="18" customHeight="1" x14ac:dyDescent="0.2">
      <c r="A120" s="102">
        <v>101</v>
      </c>
      <c r="B120" s="217" t="str">
        <f>IF(I120="","",VLOOKUP(I120,data!$A$3:$AD$2550,19,FALSE))</f>
        <v>HUARSAYA MOROCCO, JERONIMO</v>
      </c>
      <c r="C120" s="218"/>
      <c r="D120" s="103" t="str">
        <f>IF(I120="","",VLOOKUP(I120,data!$A$3:$AD$2550,13,FALSE))</f>
        <v>PROFESOR</v>
      </c>
      <c r="E120" s="102" t="str">
        <f>IF(I120="","",VLOOKUP(I120,data!$A$3:$AD$2550,29,FALSE))</f>
        <v>LEY 29944</v>
      </c>
      <c r="F120" s="209" t="s">
        <v>11703</v>
      </c>
      <c r="G120" s="210"/>
      <c r="H120" s="211"/>
      <c r="I120" s="63" t="s">
        <v>1742</v>
      </c>
      <c r="J120" s="104" t="str">
        <f>IF(I120="","",VLOOKUP(I120,data!$A$3:$AD$2550,21,FALSE))</f>
        <v>30</v>
      </c>
      <c r="K120" s="105" t="str">
        <f t="shared" si="1"/>
        <v>Pedag.</v>
      </c>
      <c r="L120" s="209"/>
      <c r="M120" s="210"/>
      <c r="N120" s="210"/>
      <c r="O120" s="211"/>
      <c r="P120" s="106" t="str">
        <f>IF(I120="","",VLOOKUP(I120,data!$A$3:$AD$2550,25,FALSE))</f>
        <v>01218537</v>
      </c>
      <c r="Q120" s="107" t="str">
        <f>IF(I120="","",VLOOKUP(I120,data!$A$3:$AD$2550,20,FALSE))</f>
        <v>4</v>
      </c>
    </row>
    <row r="121" spans="1:17" s="76" customFormat="1" ht="18" customHeight="1" x14ac:dyDescent="0.2">
      <c r="A121" s="102">
        <v>102</v>
      </c>
      <c r="B121" s="217" t="str">
        <f>IF(I121="","",VLOOKUP(I121,data!$A$3:$AD$2550,19,FALSE))</f>
        <v>QUISPE CHURA, SEGUNDINO</v>
      </c>
      <c r="C121" s="218"/>
      <c r="D121" s="103" t="str">
        <f>IF(I121="","",VLOOKUP(I121,data!$A$3:$AD$2550,13,FALSE))</f>
        <v>PROFESOR</v>
      </c>
      <c r="E121" s="102" t="str">
        <f>IF(I121="","",VLOOKUP(I121,data!$A$3:$AD$2550,29,FALSE))</f>
        <v>LEY 29944</v>
      </c>
      <c r="F121" s="209" t="s">
        <v>11704</v>
      </c>
      <c r="G121" s="210"/>
      <c r="H121" s="211"/>
      <c r="I121" s="63" t="s">
        <v>1746</v>
      </c>
      <c r="J121" s="104" t="str">
        <f>IF(I121="","",VLOOKUP(I121,data!$A$3:$AD$2550,21,FALSE))</f>
        <v>30</v>
      </c>
      <c r="K121" s="105" t="str">
        <f t="shared" si="1"/>
        <v>Pedag.</v>
      </c>
      <c r="L121" s="209"/>
      <c r="M121" s="210"/>
      <c r="N121" s="210"/>
      <c r="O121" s="211"/>
      <c r="P121" s="106" t="str">
        <f>IF(I121="","",VLOOKUP(I121,data!$A$3:$AD$2550,25,FALSE))</f>
        <v>01215622</v>
      </c>
      <c r="Q121" s="107" t="str">
        <f>IF(I121="","",VLOOKUP(I121,data!$A$3:$AD$2550,20,FALSE))</f>
        <v>3</v>
      </c>
    </row>
    <row r="122" spans="1:17" s="76" customFormat="1" ht="18" customHeight="1" x14ac:dyDescent="0.2">
      <c r="A122" s="102">
        <v>103</v>
      </c>
      <c r="B122" s="217" t="str">
        <f>IF(I122="","",VLOOKUP(I122,data!$A$3:$AD$2550,19,FALSE))</f>
        <v>MAMANI LLANOS, FELIX</v>
      </c>
      <c r="C122" s="218"/>
      <c r="D122" s="103" t="str">
        <f>IF(I122="","",VLOOKUP(I122,data!$A$3:$AD$2550,13,FALSE))</f>
        <v>PROFESOR</v>
      </c>
      <c r="E122" s="102" t="str">
        <f>IF(I122="","",VLOOKUP(I122,data!$A$3:$AD$2550,29,FALSE))</f>
        <v>LEY 29944</v>
      </c>
      <c r="F122" s="209" t="s">
        <v>11705</v>
      </c>
      <c r="G122" s="210"/>
      <c r="H122" s="211"/>
      <c r="I122" s="63" t="s">
        <v>1751</v>
      </c>
      <c r="J122" s="104" t="str">
        <f>IF(I122="","",VLOOKUP(I122,data!$A$3:$AD$2550,21,FALSE))</f>
        <v>30</v>
      </c>
      <c r="K122" s="105" t="str">
        <f t="shared" si="1"/>
        <v>Pedag.</v>
      </c>
      <c r="L122" s="209"/>
      <c r="M122" s="210"/>
      <c r="N122" s="210"/>
      <c r="O122" s="211"/>
      <c r="P122" s="106" t="str">
        <f>IF(I122="","",VLOOKUP(I122,data!$A$3:$AD$2550,25,FALSE))</f>
        <v>01200781</v>
      </c>
      <c r="Q122" s="107" t="str">
        <f>IF(I122="","",VLOOKUP(I122,data!$A$3:$AD$2550,20,FALSE))</f>
        <v>3</v>
      </c>
    </row>
    <row r="123" spans="1:17" s="76" customFormat="1" ht="18" customHeight="1" x14ac:dyDescent="0.2">
      <c r="A123" s="102">
        <v>104</v>
      </c>
      <c r="B123" s="217" t="str">
        <f>IF(I123="","",VLOOKUP(I123,data!$A$3:$AD$2550,19,FALSE))</f>
        <v>QUISPE PEREZ, LODY YURI</v>
      </c>
      <c r="C123" s="218"/>
      <c r="D123" s="103" t="str">
        <f>IF(I123="","",VLOOKUP(I123,data!$A$3:$AD$2550,13,FALSE))</f>
        <v>PROFESOR</v>
      </c>
      <c r="E123" s="102" t="str">
        <f>IF(I123="","",VLOOKUP(I123,data!$A$3:$AD$2550,29,FALSE))</f>
        <v>LEY 29944</v>
      </c>
      <c r="F123" s="209" t="s">
        <v>11706</v>
      </c>
      <c r="G123" s="210"/>
      <c r="H123" s="211"/>
      <c r="I123" s="63" t="s">
        <v>1754</v>
      </c>
      <c r="J123" s="104" t="str">
        <f>IF(I123="","",VLOOKUP(I123,data!$A$3:$AD$2550,21,FALSE))</f>
        <v>30</v>
      </c>
      <c r="K123" s="105" t="str">
        <f t="shared" si="1"/>
        <v>Pedag.</v>
      </c>
      <c r="L123" s="209"/>
      <c r="M123" s="210"/>
      <c r="N123" s="210"/>
      <c r="O123" s="211"/>
      <c r="P123" s="106" t="str">
        <f>IF(I123="","",VLOOKUP(I123,data!$A$3:$AD$2550,25,FALSE))</f>
        <v>01305950</v>
      </c>
      <c r="Q123" s="107" t="str">
        <f>IF(I123="","",VLOOKUP(I123,data!$A$3:$AD$2550,20,FALSE))</f>
        <v>2</v>
      </c>
    </row>
    <row r="124" spans="1:17" s="76" customFormat="1" ht="18" customHeight="1" x14ac:dyDescent="0.2">
      <c r="A124" s="102">
        <v>105</v>
      </c>
      <c r="B124" s="217" t="str">
        <f>IF(I124="","",VLOOKUP(I124,data!$A$3:$AD$2550,19,FALSE))</f>
        <v>PAURO QUENAYA, JAIME</v>
      </c>
      <c r="C124" s="218"/>
      <c r="D124" s="103" t="str">
        <f>IF(I124="","",VLOOKUP(I124,data!$A$3:$AD$2550,13,FALSE))</f>
        <v>PROFESOR</v>
      </c>
      <c r="E124" s="102" t="str">
        <f>IF(I124="","",VLOOKUP(I124,data!$A$3:$AD$2550,29,FALSE))</f>
        <v>LEY 29944</v>
      </c>
      <c r="F124" s="209" t="s">
        <v>11707</v>
      </c>
      <c r="G124" s="210"/>
      <c r="H124" s="211"/>
      <c r="I124" s="63" t="s">
        <v>1758</v>
      </c>
      <c r="J124" s="104" t="str">
        <f>IF(I124="","",VLOOKUP(I124,data!$A$3:$AD$2550,21,FALSE))</f>
        <v>30</v>
      </c>
      <c r="K124" s="105" t="str">
        <f t="shared" si="1"/>
        <v>Pedag.</v>
      </c>
      <c r="L124" s="209"/>
      <c r="M124" s="210"/>
      <c r="N124" s="210"/>
      <c r="O124" s="211"/>
      <c r="P124" s="106" t="str">
        <f>IF(I124="","",VLOOKUP(I124,data!$A$3:$AD$2550,25,FALSE))</f>
        <v>01210479</v>
      </c>
      <c r="Q124" s="107" t="str">
        <f>IF(I124="","",VLOOKUP(I124,data!$A$3:$AD$2550,20,FALSE))</f>
        <v>3</v>
      </c>
    </row>
    <row r="125" spans="1:17" s="76" customFormat="1" ht="18" customHeight="1" x14ac:dyDescent="0.2">
      <c r="A125" s="102">
        <v>106</v>
      </c>
      <c r="B125" s="217" t="str">
        <f>IF(I125="","",VLOOKUP(I125,data!$A$3:$AD$2550,19,FALSE))</f>
        <v>PEREZ CRUZ, ISIDRO MANUEL</v>
      </c>
      <c r="C125" s="218"/>
      <c r="D125" s="103" t="str">
        <f>IF(I125="","",VLOOKUP(I125,data!$A$3:$AD$2550,13,FALSE))</f>
        <v>PROFESOR</v>
      </c>
      <c r="E125" s="102" t="str">
        <f>IF(I125="","",VLOOKUP(I125,data!$A$3:$AD$2550,29,FALSE))</f>
        <v>LEY 29944</v>
      </c>
      <c r="F125" s="209" t="s">
        <v>11708</v>
      </c>
      <c r="G125" s="210"/>
      <c r="H125" s="211"/>
      <c r="I125" s="63" t="s">
        <v>1761</v>
      </c>
      <c r="J125" s="104" t="str">
        <f>IF(I125="","",VLOOKUP(I125,data!$A$3:$AD$2550,21,FALSE))</f>
        <v>30</v>
      </c>
      <c r="K125" s="105" t="str">
        <f t="shared" si="1"/>
        <v>Pedag.</v>
      </c>
      <c r="L125" s="209"/>
      <c r="M125" s="210"/>
      <c r="N125" s="210"/>
      <c r="O125" s="211"/>
      <c r="P125" s="106" t="str">
        <f>IF(I125="","",VLOOKUP(I125,data!$A$3:$AD$2550,25,FALSE))</f>
        <v>01254174</v>
      </c>
      <c r="Q125" s="107" t="str">
        <f>IF(I125="","",VLOOKUP(I125,data!$A$3:$AD$2550,20,FALSE))</f>
        <v>3</v>
      </c>
    </row>
    <row r="126" spans="1:17" s="76" customFormat="1" ht="18" customHeight="1" x14ac:dyDescent="0.2">
      <c r="A126" s="102">
        <v>107</v>
      </c>
      <c r="B126" s="217" t="str">
        <f>IF(I126="","",VLOOKUP(I126,data!$A$3:$AD$2550,19,FALSE))</f>
        <v>ROMERO HERRERA, FREDDY FRANS</v>
      </c>
      <c r="C126" s="218"/>
      <c r="D126" s="103" t="str">
        <f>IF(I126="","",VLOOKUP(I126,data!$A$3:$AD$2550,13,FALSE))</f>
        <v>PROFESOR</v>
      </c>
      <c r="E126" s="102" t="str">
        <f>IF(I126="","",VLOOKUP(I126,data!$A$3:$AD$2550,29,FALSE))</f>
        <v>LEY 29944</v>
      </c>
      <c r="F126" s="209" t="s">
        <v>11709</v>
      </c>
      <c r="G126" s="210"/>
      <c r="H126" s="211"/>
      <c r="I126" s="63" t="s">
        <v>1765</v>
      </c>
      <c r="J126" s="104" t="str">
        <f>IF(I126="","",VLOOKUP(I126,data!$A$3:$AD$2550,21,FALSE))</f>
        <v>30</v>
      </c>
      <c r="K126" s="105" t="str">
        <f t="shared" si="1"/>
        <v>Pedag.</v>
      </c>
      <c r="L126" s="209"/>
      <c r="M126" s="210"/>
      <c r="N126" s="210"/>
      <c r="O126" s="211"/>
      <c r="P126" s="106" t="str">
        <f>IF(I126="","",VLOOKUP(I126,data!$A$3:$AD$2550,25,FALSE))</f>
        <v>10510877</v>
      </c>
      <c r="Q126" s="107" t="str">
        <f>IF(I126="","",VLOOKUP(I126,data!$A$3:$AD$2550,20,FALSE))</f>
        <v>4</v>
      </c>
    </row>
    <row r="127" spans="1:17" s="76" customFormat="1" ht="18" customHeight="1" x14ac:dyDescent="0.2">
      <c r="A127" s="102">
        <v>108</v>
      </c>
      <c r="B127" s="217" t="str">
        <f>IF(I127="","",VLOOKUP(I127,data!$A$3:$AD$2550,19,FALSE))</f>
        <v>SUMI PAREDES, VICTOR</v>
      </c>
      <c r="C127" s="218"/>
      <c r="D127" s="103" t="str">
        <f>IF(I127="","",VLOOKUP(I127,data!$A$3:$AD$2550,13,FALSE))</f>
        <v>PROFESOR</v>
      </c>
      <c r="E127" s="102" t="str">
        <f>IF(I127="","",VLOOKUP(I127,data!$A$3:$AD$2550,29,FALSE))</f>
        <v>LEY 29944</v>
      </c>
      <c r="F127" s="209" t="s">
        <v>11710</v>
      </c>
      <c r="G127" s="210"/>
      <c r="H127" s="211"/>
      <c r="I127" s="63" t="s">
        <v>1770</v>
      </c>
      <c r="J127" s="104" t="str">
        <f>IF(I127="","",VLOOKUP(I127,data!$A$3:$AD$2550,21,FALSE))</f>
        <v>30</v>
      </c>
      <c r="K127" s="105" t="str">
        <f t="shared" si="1"/>
        <v>Pedag.</v>
      </c>
      <c r="L127" s="209"/>
      <c r="M127" s="210"/>
      <c r="N127" s="210"/>
      <c r="O127" s="211"/>
      <c r="P127" s="106" t="str">
        <f>IF(I127="","",VLOOKUP(I127,data!$A$3:$AD$2550,25,FALSE))</f>
        <v>01218406</v>
      </c>
      <c r="Q127" s="107" t="str">
        <f>IF(I127="","",VLOOKUP(I127,data!$A$3:$AD$2550,20,FALSE))</f>
        <v>2</v>
      </c>
    </row>
    <row r="128" spans="1:17" s="76" customFormat="1" ht="18" customHeight="1" x14ac:dyDescent="0.2">
      <c r="A128" s="102">
        <v>109</v>
      </c>
      <c r="B128" s="217" t="str">
        <f>IF(I128="","",VLOOKUP(I128,data!$A$3:$AD$2550,19,FALSE))</f>
        <v>TACORA CAUNA, ENRIQUE</v>
      </c>
      <c r="C128" s="218"/>
      <c r="D128" s="103" t="str">
        <f>IF(I128="","",VLOOKUP(I128,data!$A$3:$AD$2550,13,FALSE))</f>
        <v>PROFESOR</v>
      </c>
      <c r="E128" s="102" t="str">
        <f>IF(I128="","",VLOOKUP(I128,data!$A$3:$AD$2550,29,FALSE))</f>
        <v>LEY 29944</v>
      </c>
      <c r="F128" s="209" t="s">
        <v>11711</v>
      </c>
      <c r="G128" s="210"/>
      <c r="H128" s="211"/>
      <c r="I128" s="63" t="s">
        <v>1774</v>
      </c>
      <c r="J128" s="104" t="str">
        <f>IF(I128="","",VLOOKUP(I128,data!$A$3:$AD$2550,21,FALSE))</f>
        <v>30</v>
      </c>
      <c r="K128" s="105" t="str">
        <f t="shared" si="1"/>
        <v>Pedag.</v>
      </c>
      <c r="L128" s="209"/>
      <c r="M128" s="210"/>
      <c r="N128" s="210"/>
      <c r="O128" s="211"/>
      <c r="P128" s="106" t="str">
        <f>IF(I128="","",VLOOKUP(I128,data!$A$3:$AD$2550,25,FALSE))</f>
        <v>01844061</v>
      </c>
      <c r="Q128" s="107" t="str">
        <f>IF(I128="","",VLOOKUP(I128,data!$A$3:$AD$2550,20,FALSE))</f>
        <v>4</v>
      </c>
    </row>
    <row r="129" spans="1:17" s="76" customFormat="1" ht="18" customHeight="1" x14ac:dyDescent="0.2">
      <c r="A129" s="102">
        <v>110</v>
      </c>
      <c r="B129" s="217" t="str">
        <f>IF(I129="","",VLOOKUP(I129,data!$A$3:$AD$2550,19,FALSE))</f>
        <v>TORRES CAMACHO, MARIA ANTONIETA</v>
      </c>
      <c r="C129" s="218"/>
      <c r="D129" s="103" t="str">
        <f>IF(I129="","",VLOOKUP(I129,data!$A$3:$AD$2550,13,FALSE))</f>
        <v>PROFESOR</v>
      </c>
      <c r="E129" s="102" t="str">
        <f>IF(I129="","",VLOOKUP(I129,data!$A$3:$AD$2550,29,FALSE))</f>
        <v>LEY 29944</v>
      </c>
      <c r="F129" s="209" t="s">
        <v>11712</v>
      </c>
      <c r="G129" s="210"/>
      <c r="H129" s="211"/>
      <c r="I129" s="63" t="s">
        <v>1779</v>
      </c>
      <c r="J129" s="104" t="str">
        <f>IF(I129="","",VLOOKUP(I129,data!$A$3:$AD$2550,21,FALSE))</f>
        <v>30</v>
      </c>
      <c r="K129" s="105" t="str">
        <f t="shared" si="1"/>
        <v>Pedag.</v>
      </c>
      <c r="L129" s="209"/>
      <c r="M129" s="210"/>
      <c r="N129" s="210"/>
      <c r="O129" s="211"/>
      <c r="P129" s="106" t="str">
        <f>IF(I129="","",VLOOKUP(I129,data!$A$3:$AD$2550,25,FALSE))</f>
        <v>02144420</v>
      </c>
      <c r="Q129" s="107" t="str">
        <f>IF(I129="","",VLOOKUP(I129,data!$A$3:$AD$2550,20,FALSE))</f>
        <v>3</v>
      </c>
    </row>
    <row r="130" spans="1:17" s="76" customFormat="1" ht="18" customHeight="1" x14ac:dyDescent="0.2">
      <c r="A130" s="102">
        <v>111</v>
      </c>
      <c r="B130" s="217" t="str">
        <f>IF(I130="","",VLOOKUP(I130,data!$A$3:$AD$2550,19,FALSE))</f>
        <v>RAMIREZ QUILCA, NELLY</v>
      </c>
      <c r="C130" s="218"/>
      <c r="D130" s="103" t="str">
        <f>IF(I130="","",VLOOKUP(I130,data!$A$3:$AD$2550,13,FALSE))</f>
        <v>PROFESOR</v>
      </c>
      <c r="E130" s="102" t="str">
        <f>IF(I130="","",VLOOKUP(I130,data!$A$3:$AD$2550,29,FALSE))</f>
        <v>SIN REGIMEN</v>
      </c>
      <c r="F130" s="209" t="s">
        <v>11703</v>
      </c>
      <c r="G130" s="210"/>
      <c r="H130" s="211"/>
      <c r="I130" s="63" t="s">
        <v>1782</v>
      </c>
      <c r="J130" s="104" t="str">
        <f>IF(I130="","",VLOOKUP(I130,data!$A$3:$AD$2550,21,FALSE))</f>
        <v>30</v>
      </c>
      <c r="K130" s="105" t="str">
        <f t="shared" si="1"/>
        <v>Pedag.</v>
      </c>
      <c r="L130" s="209"/>
      <c r="M130" s="210"/>
      <c r="N130" s="210"/>
      <c r="O130" s="211"/>
      <c r="P130" s="106" t="str">
        <f>IF(I130="","",VLOOKUP(I130,data!$A$3:$AD$2550,25,FALSE))</f>
        <v>01322174</v>
      </c>
      <c r="Q130" s="107" t="str">
        <f>IF(I130="","",VLOOKUP(I130,data!$A$3:$AD$2550,20,FALSE))</f>
        <v>1</v>
      </c>
    </row>
    <row r="131" spans="1:17" s="76" customFormat="1" ht="18" customHeight="1" x14ac:dyDescent="0.2">
      <c r="A131" s="102">
        <v>112</v>
      </c>
      <c r="B131" s="217" t="str">
        <f>IF(I131="","",VLOOKUP(I131,data!$A$3:$AD$2550,19,FALSE))</f>
        <v>PEREZ MAMANI, FRANCISCA</v>
      </c>
      <c r="C131" s="218"/>
      <c r="D131" s="103" t="str">
        <f>IF(I131="","",VLOOKUP(I131,data!$A$3:$AD$2550,13,FALSE))</f>
        <v>PROFESOR</v>
      </c>
      <c r="E131" s="102" t="str">
        <f>IF(I131="","",VLOOKUP(I131,data!$A$3:$AD$2550,29,FALSE))</f>
        <v>LEY 29944</v>
      </c>
      <c r="F131" s="209" t="s">
        <v>11704</v>
      </c>
      <c r="G131" s="210"/>
      <c r="H131" s="211"/>
      <c r="I131" s="63" t="s">
        <v>1785</v>
      </c>
      <c r="J131" s="104" t="str">
        <f>IF(I131="","",VLOOKUP(I131,data!$A$3:$AD$2550,21,FALSE))</f>
        <v>30</v>
      </c>
      <c r="K131" s="105" t="str">
        <f t="shared" si="1"/>
        <v>Pedag.</v>
      </c>
      <c r="L131" s="209"/>
      <c r="M131" s="210"/>
      <c r="N131" s="210"/>
      <c r="O131" s="211"/>
      <c r="P131" s="106" t="str">
        <f>IF(I131="","",VLOOKUP(I131,data!$A$3:$AD$2550,25,FALSE))</f>
        <v>01210650</v>
      </c>
      <c r="Q131" s="107" t="str">
        <f>IF(I131="","",VLOOKUP(I131,data!$A$3:$AD$2550,20,FALSE))</f>
        <v>2</v>
      </c>
    </row>
    <row r="132" spans="1:17" s="76" customFormat="1" ht="18" customHeight="1" x14ac:dyDescent="0.2">
      <c r="A132" s="102">
        <v>113</v>
      </c>
      <c r="B132" s="217" t="str">
        <f>IF(I132="","",VLOOKUP(I132,data!$A$3:$AD$2550,19,FALSE))</f>
        <v>LIVISI ASTRULLA, JULIO ENRIQUE</v>
      </c>
      <c r="C132" s="218"/>
      <c r="D132" s="103" t="str">
        <f>IF(I132="","",VLOOKUP(I132,data!$A$3:$AD$2550,13,FALSE))</f>
        <v>PROFESOR</v>
      </c>
      <c r="E132" s="102" t="str">
        <f>IF(I132="","",VLOOKUP(I132,data!$A$3:$AD$2550,29,FALSE))</f>
        <v>LEY 29944</v>
      </c>
      <c r="F132" s="209" t="s">
        <v>11705</v>
      </c>
      <c r="G132" s="210"/>
      <c r="H132" s="211"/>
      <c r="I132" s="63" t="s">
        <v>1789</v>
      </c>
      <c r="J132" s="104" t="str">
        <f>IF(I132="","",VLOOKUP(I132,data!$A$3:$AD$2550,21,FALSE))</f>
        <v>30</v>
      </c>
      <c r="K132" s="105" t="str">
        <f t="shared" si="1"/>
        <v>Pedag.</v>
      </c>
      <c r="L132" s="209"/>
      <c r="M132" s="210"/>
      <c r="N132" s="210"/>
      <c r="O132" s="211"/>
      <c r="P132" s="106" t="str">
        <f>IF(I132="","",VLOOKUP(I132,data!$A$3:$AD$2550,25,FALSE))</f>
        <v>01231377</v>
      </c>
      <c r="Q132" s="107" t="str">
        <f>IF(I132="","",VLOOKUP(I132,data!$A$3:$AD$2550,20,FALSE))</f>
        <v>3</v>
      </c>
    </row>
    <row r="133" spans="1:17" s="76" customFormat="1" ht="18" customHeight="1" x14ac:dyDescent="0.2">
      <c r="A133" s="102">
        <v>114</v>
      </c>
      <c r="B133" s="217" t="str">
        <f>IF(I133="","",VLOOKUP(I133,data!$A$3:$AD$2550,19,FALSE))</f>
        <v>QUISPE TITO, MARTIN</v>
      </c>
      <c r="C133" s="218"/>
      <c r="D133" s="103" t="str">
        <f>IF(I133="","",VLOOKUP(I133,data!$A$3:$AD$2550,13,FALSE))</f>
        <v>PROFESOR</v>
      </c>
      <c r="E133" s="102" t="str">
        <f>IF(I133="","",VLOOKUP(I133,data!$A$3:$AD$2550,29,FALSE))</f>
        <v>LEY 29944</v>
      </c>
      <c r="F133" s="209" t="s">
        <v>11706</v>
      </c>
      <c r="G133" s="210"/>
      <c r="H133" s="211"/>
      <c r="I133" s="63" t="s">
        <v>1794</v>
      </c>
      <c r="J133" s="104" t="str">
        <f>IF(I133="","",VLOOKUP(I133,data!$A$3:$AD$2550,21,FALSE))</f>
        <v>30</v>
      </c>
      <c r="K133" s="105" t="str">
        <f t="shared" si="1"/>
        <v>Pedag.</v>
      </c>
      <c r="L133" s="209"/>
      <c r="M133" s="210"/>
      <c r="N133" s="210"/>
      <c r="O133" s="211"/>
      <c r="P133" s="106" t="str">
        <f>IF(I133="","",VLOOKUP(I133,data!$A$3:$AD$2550,25,FALSE))</f>
        <v>01221774</v>
      </c>
      <c r="Q133" s="107" t="str">
        <f>IF(I133="","",VLOOKUP(I133,data!$A$3:$AD$2550,20,FALSE))</f>
        <v>3</v>
      </c>
    </row>
    <row r="134" spans="1:17" s="76" customFormat="1" ht="18" customHeight="1" x14ac:dyDescent="0.2">
      <c r="A134" s="102">
        <v>115</v>
      </c>
      <c r="B134" s="217" t="str">
        <f>IF(I134="","",VLOOKUP(I134,data!$A$3:$AD$2550,19,FALSE))</f>
        <v>PANCA HUMPIRI, JULIA</v>
      </c>
      <c r="C134" s="218"/>
      <c r="D134" s="103" t="str">
        <f>IF(I134="","",VLOOKUP(I134,data!$A$3:$AD$2550,13,FALSE))</f>
        <v>PROFESOR</v>
      </c>
      <c r="E134" s="102" t="str">
        <f>IF(I134="","",VLOOKUP(I134,data!$A$3:$AD$2550,29,FALSE))</f>
        <v>LEY 29944</v>
      </c>
      <c r="F134" s="209" t="s">
        <v>11707</v>
      </c>
      <c r="G134" s="210"/>
      <c r="H134" s="211"/>
      <c r="I134" s="63" t="s">
        <v>1797</v>
      </c>
      <c r="J134" s="104" t="str">
        <f>IF(I134="","",VLOOKUP(I134,data!$A$3:$AD$2550,21,FALSE))</f>
        <v>30</v>
      </c>
      <c r="K134" s="105" t="str">
        <f t="shared" si="1"/>
        <v>Pedag.</v>
      </c>
      <c r="L134" s="209"/>
      <c r="M134" s="210"/>
      <c r="N134" s="210"/>
      <c r="O134" s="211"/>
      <c r="P134" s="106" t="str">
        <f>IF(I134="","",VLOOKUP(I134,data!$A$3:$AD$2550,25,FALSE))</f>
        <v>01307851</v>
      </c>
      <c r="Q134" s="107" t="str">
        <f>IF(I134="","",VLOOKUP(I134,data!$A$3:$AD$2550,20,FALSE))</f>
        <v>1</v>
      </c>
    </row>
    <row r="135" spans="1:17" s="76" customFormat="1" ht="18" customHeight="1" x14ac:dyDescent="0.2">
      <c r="A135" s="102">
        <v>116</v>
      </c>
      <c r="B135" s="217" t="str">
        <f>IF(I135="","",VLOOKUP(I135,data!$A$3:$AD$2550,19,FALSE))</f>
        <v>PANCA HUMPIRI, JULIA</v>
      </c>
      <c r="C135" s="218"/>
      <c r="D135" s="103" t="str">
        <f>IF(I135="","",VLOOKUP(I135,data!$A$3:$AD$2550,13,FALSE))</f>
        <v>PROFESOR</v>
      </c>
      <c r="E135" s="102" t="str">
        <f>IF(I135="","",VLOOKUP(I135,data!$A$3:$AD$2550,29,FALSE))</f>
        <v>LEY 29944</v>
      </c>
      <c r="F135" s="209" t="s">
        <v>11708</v>
      </c>
      <c r="G135" s="210"/>
      <c r="H135" s="211"/>
      <c r="I135" s="63" t="s">
        <v>1797</v>
      </c>
      <c r="J135" s="104" t="str">
        <f>IF(I135="","",VLOOKUP(I135,data!$A$3:$AD$2550,21,FALSE))</f>
        <v>30</v>
      </c>
      <c r="K135" s="105" t="str">
        <f t="shared" si="1"/>
        <v>Pedag.</v>
      </c>
      <c r="L135" s="209"/>
      <c r="M135" s="210"/>
      <c r="N135" s="210"/>
      <c r="O135" s="211"/>
      <c r="P135" s="106" t="str">
        <f>IF(I135="","",VLOOKUP(I135,data!$A$3:$AD$2550,25,FALSE))</f>
        <v>01307851</v>
      </c>
      <c r="Q135" s="107" t="str">
        <f>IF(I135="","",VLOOKUP(I135,data!$A$3:$AD$2550,20,FALSE))</f>
        <v>1</v>
      </c>
    </row>
    <row r="136" spans="1:17" s="76" customFormat="1" ht="18" customHeight="1" x14ac:dyDescent="0.2">
      <c r="A136" s="102">
        <v>117</v>
      </c>
      <c r="B136" s="217" t="str">
        <f>IF(I136="","",VLOOKUP(I136,data!$A$3:$AD$2550,19,FALSE))</f>
        <v>PANCA HUMPIRI, JULIA</v>
      </c>
      <c r="C136" s="218"/>
      <c r="D136" s="103" t="str">
        <f>IF(I136="","",VLOOKUP(I136,data!$A$3:$AD$2550,13,FALSE))</f>
        <v>PROFESOR</v>
      </c>
      <c r="E136" s="102" t="str">
        <f>IF(I136="","",VLOOKUP(I136,data!$A$3:$AD$2550,29,FALSE))</f>
        <v>LEY 29944</v>
      </c>
      <c r="F136" s="209" t="s">
        <v>11709</v>
      </c>
      <c r="G136" s="210"/>
      <c r="H136" s="211"/>
      <c r="I136" s="63" t="s">
        <v>1797</v>
      </c>
      <c r="J136" s="104" t="str">
        <f>IF(I136="","",VLOOKUP(I136,data!$A$3:$AD$2550,21,FALSE))</f>
        <v>30</v>
      </c>
      <c r="K136" s="105" t="str">
        <f t="shared" si="1"/>
        <v>Pedag.</v>
      </c>
      <c r="L136" s="209"/>
      <c r="M136" s="210"/>
      <c r="N136" s="210"/>
      <c r="O136" s="211"/>
      <c r="P136" s="106" t="str">
        <f>IF(I136="","",VLOOKUP(I136,data!$A$3:$AD$2550,25,FALSE))</f>
        <v>01307851</v>
      </c>
      <c r="Q136" s="107" t="str">
        <f>IF(I136="","",VLOOKUP(I136,data!$A$3:$AD$2550,20,FALSE))</f>
        <v>1</v>
      </c>
    </row>
    <row r="137" spans="1:17" s="76" customFormat="1" ht="18" customHeight="1" x14ac:dyDescent="0.2">
      <c r="A137" s="102">
        <v>118</v>
      </c>
      <c r="B137" s="217" t="str">
        <f>IF(I137="","",VLOOKUP(I137,data!$A$3:$AD$2550,19,FALSE))</f>
        <v>PANCA HUMPIRI, JULIA</v>
      </c>
      <c r="C137" s="218"/>
      <c r="D137" s="103" t="str">
        <f>IF(I137="","",VLOOKUP(I137,data!$A$3:$AD$2550,13,FALSE))</f>
        <v>PROFESOR</v>
      </c>
      <c r="E137" s="102" t="str">
        <f>IF(I137="","",VLOOKUP(I137,data!$A$3:$AD$2550,29,FALSE))</f>
        <v>LEY 29944</v>
      </c>
      <c r="F137" s="209" t="s">
        <v>11710</v>
      </c>
      <c r="G137" s="210"/>
      <c r="H137" s="211"/>
      <c r="I137" s="63" t="s">
        <v>1797</v>
      </c>
      <c r="J137" s="104" t="str">
        <f>IF(I137="","",VLOOKUP(I137,data!$A$3:$AD$2550,21,FALSE))</f>
        <v>30</v>
      </c>
      <c r="K137" s="105" t="str">
        <f t="shared" si="1"/>
        <v>Pedag.</v>
      </c>
      <c r="L137" s="209"/>
      <c r="M137" s="210"/>
      <c r="N137" s="210"/>
      <c r="O137" s="211"/>
      <c r="P137" s="106" t="str">
        <f>IF(I137="","",VLOOKUP(I137,data!$A$3:$AD$2550,25,FALSE))</f>
        <v>01307851</v>
      </c>
      <c r="Q137" s="107" t="str">
        <f>IF(I137="","",VLOOKUP(I137,data!$A$3:$AD$2550,20,FALSE))</f>
        <v>1</v>
      </c>
    </row>
    <row r="138" spans="1:17" s="76" customFormat="1" ht="18" customHeight="1" x14ac:dyDescent="0.2">
      <c r="A138" s="102">
        <v>119</v>
      </c>
      <c r="B138" s="217" t="str">
        <f>IF(I138="","",VLOOKUP(I138,data!$A$3:$AD$2550,19,FALSE))</f>
        <v>PANCA HUMPIRI, JULIA</v>
      </c>
      <c r="C138" s="218"/>
      <c r="D138" s="103" t="str">
        <f>IF(I138="","",VLOOKUP(I138,data!$A$3:$AD$2550,13,FALSE))</f>
        <v>PROFESOR</v>
      </c>
      <c r="E138" s="102" t="str">
        <f>IF(I138="","",VLOOKUP(I138,data!$A$3:$AD$2550,29,FALSE))</f>
        <v>LEY 29944</v>
      </c>
      <c r="F138" s="209" t="s">
        <v>11711</v>
      </c>
      <c r="G138" s="210"/>
      <c r="H138" s="211"/>
      <c r="I138" s="63" t="s">
        <v>1797</v>
      </c>
      <c r="J138" s="104" t="str">
        <f>IF(I138="","",VLOOKUP(I138,data!$A$3:$AD$2550,21,FALSE))</f>
        <v>30</v>
      </c>
      <c r="K138" s="105" t="str">
        <f t="shared" si="1"/>
        <v>Pedag.</v>
      </c>
      <c r="L138" s="209"/>
      <c r="M138" s="210"/>
      <c r="N138" s="210"/>
      <c r="O138" s="211"/>
      <c r="P138" s="106" t="str">
        <f>IF(I138="","",VLOOKUP(I138,data!$A$3:$AD$2550,25,FALSE))</f>
        <v>01307851</v>
      </c>
      <c r="Q138" s="107" t="str">
        <f>IF(I138="","",VLOOKUP(I138,data!$A$3:$AD$2550,20,FALSE))</f>
        <v>1</v>
      </c>
    </row>
    <row r="139" spans="1:17" s="76" customFormat="1" ht="18" customHeight="1" x14ac:dyDescent="0.2">
      <c r="A139" s="102">
        <v>120</v>
      </c>
      <c r="B139" s="217" t="str">
        <f>IF(I139="","",VLOOKUP(I139,data!$A$3:$AD$2550,19,FALSE))</f>
        <v>PANCA HUMPIRI, JULIA</v>
      </c>
      <c r="C139" s="218"/>
      <c r="D139" s="103" t="str">
        <f>IF(I139="","",VLOOKUP(I139,data!$A$3:$AD$2550,13,FALSE))</f>
        <v>PROFESOR</v>
      </c>
      <c r="E139" s="102" t="str">
        <f>IF(I139="","",VLOOKUP(I139,data!$A$3:$AD$2550,29,FALSE))</f>
        <v>LEY 29944</v>
      </c>
      <c r="F139" s="209" t="s">
        <v>11712</v>
      </c>
      <c r="G139" s="210"/>
      <c r="H139" s="211"/>
      <c r="I139" s="63" t="s">
        <v>1797</v>
      </c>
      <c r="J139" s="104" t="str">
        <f>IF(I139="","",VLOOKUP(I139,data!$A$3:$AD$2550,21,FALSE))</f>
        <v>30</v>
      </c>
      <c r="K139" s="105" t="str">
        <f t="shared" si="1"/>
        <v>Pedag.</v>
      </c>
      <c r="L139" s="209"/>
      <c r="M139" s="210"/>
      <c r="N139" s="210"/>
      <c r="O139" s="211"/>
      <c r="P139" s="106" t="str">
        <f>IF(I139="","",VLOOKUP(I139,data!$A$3:$AD$2550,25,FALSE))</f>
        <v>01307851</v>
      </c>
      <c r="Q139" s="107" t="str">
        <f>IF(I139="","",VLOOKUP(I139,data!$A$3:$AD$2550,20,FALSE))</f>
        <v>1</v>
      </c>
    </row>
    <row r="140" spans="1:17" s="76" customFormat="1" ht="18" customHeight="1" x14ac:dyDescent="0.2">
      <c r="A140" s="102">
        <v>121</v>
      </c>
      <c r="B140" s="217" t="str">
        <f>IF(I140="","",VLOOKUP(I140,data!$A$3:$AD$2550,19,FALSE))</f>
        <v>PANCA HUMPIRI, JULIA</v>
      </c>
      <c r="C140" s="218"/>
      <c r="D140" s="103" t="str">
        <f>IF(I140="","",VLOOKUP(I140,data!$A$3:$AD$2550,13,FALSE))</f>
        <v>PROFESOR</v>
      </c>
      <c r="E140" s="102" t="str">
        <f>IF(I140="","",VLOOKUP(I140,data!$A$3:$AD$2550,29,FALSE))</f>
        <v>LEY 29944</v>
      </c>
      <c r="F140" s="209" t="s">
        <v>11703</v>
      </c>
      <c r="G140" s="210"/>
      <c r="H140" s="211"/>
      <c r="I140" s="63" t="s">
        <v>1797</v>
      </c>
      <c r="J140" s="104" t="str">
        <f>IF(I140="","",VLOOKUP(I140,data!$A$3:$AD$2550,21,FALSE))</f>
        <v>30</v>
      </c>
      <c r="K140" s="105" t="str">
        <f t="shared" si="1"/>
        <v>Pedag.</v>
      </c>
      <c r="L140" s="209"/>
      <c r="M140" s="210"/>
      <c r="N140" s="210"/>
      <c r="O140" s="211"/>
      <c r="P140" s="106" t="str">
        <f>IF(I140="","",VLOOKUP(I140,data!$A$3:$AD$2550,25,FALSE))</f>
        <v>01307851</v>
      </c>
      <c r="Q140" s="107" t="str">
        <f>IF(I140="","",VLOOKUP(I140,data!$A$3:$AD$2550,20,FALSE))</f>
        <v>1</v>
      </c>
    </row>
    <row r="141" spans="1:17" s="76" customFormat="1" ht="18" customHeight="1" x14ac:dyDescent="0.2">
      <c r="A141" s="102">
        <v>122</v>
      </c>
      <c r="B141" s="217" t="str">
        <f>IF(I141="","",VLOOKUP(I141,data!$A$3:$AD$2550,19,FALSE))</f>
        <v>PANCA HUMPIRI, JULIA</v>
      </c>
      <c r="C141" s="218"/>
      <c r="D141" s="103" t="str">
        <f>IF(I141="","",VLOOKUP(I141,data!$A$3:$AD$2550,13,FALSE))</f>
        <v>PROFESOR</v>
      </c>
      <c r="E141" s="102" t="str">
        <f>IF(I141="","",VLOOKUP(I141,data!$A$3:$AD$2550,29,FALSE))</f>
        <v>LEY 29944</v>
      </c>
      <c r="F141" s="209" t="s">
        <v>11704</v>
      </c>
      <c r="G141" s="210"/>
      <c r="H141" s="211"/>
      <c r="I141" s="63" t="s">
        <v>1797</v>
      </c>
      <c r="J141" s="104" t="str">
        <f>IF(I141="","",VLOOKUP(I141,data!$A$3:$AD$2550,21,FALSE))</f>
        <v>30</v>
      </c>
      <c r="K141" s="105" t="str">
        <f t="shared" si="1"/>
        <v>Pedag.</v>
      </c>
      <c r="L141" s="209"/>
      <c r="M141" s="210"/>
      <c r="N141" s="210"/>
      <c r="O141" s="211"/>
      <c r="P141" s="106" t="str">
        <f>IF(I141="","",VLOOKUP(I141,data!$A$3:$AD$2550,25,FALSE))</f>
        <v>01307851</v>
      </c>
      <c r="Q141" s="107" t="str">
        <f>IF(I141="","",VLOOKUP(I141,data!$A$3:$AD$2550,20,FALSE))</f>
        <v>1</v>
      </c>
    </row>
    <row r="142" spans="1:17" s="76" customFormat="1" ht="18" customHeight="1" x14ac:dyDescent="0.2">
      <c r="A142" s="102">
        <v>123</v>
      </c>
      <c r="B142" s="217" t="str">
        <f>IF(I142="","",VLOOKUP(I142,data!$A$3:$AD$2550,19,FALSE))</f>
        <v>PANCA HUMPIRI, JULIA</v>
      </c>
      <c r="C142" s="218"/>
      <c r="D142" s="103" t="str">
        <f>IF(I142="","",VLOOKUP(I142,data!$A$3:$AD$2550,13,FALSE))</f>
        <v>PROFESOR</v>
      </c>
      <c r="E142" s="102" t="str">
        <f>IF(I142="","",VLOOKUP(I142,data!$A$3:$AD$2550,29,FALSE))</f>
        <v>LEY 29944</v>
      </c>
      <c r="F142" s="209" t="s">
        <v>11705</v>
      </c>
      <c r="G142" s="210"/>
      <c r="H142" s="211"/>
      <c r="I142" s="63" t="s">
        <v>1797</v>
      </c>
      <c r="J142" s="104" t="str">
        <f>IF(I142="","",VLOOKUP(I142,data!$A$3:$AD$2550,21,FALSE))</f>
        <v>30</v>
      </c>
      <c r="K142" s="105" t="str">
        <f t="shared" si="1"/>
        <v>Pedag.</v>
      </c>
      <c r="L142" s="209"/>
      <c r="M142" s="210"/>
      <c r="N142" s="210"/>
      <c r="O142" s="211"/>
      <c r="P142" s="106" t="str">
        <f>IF(I142="","",VLOOKUP(I142,data!$A$3:$AD$2550,25,FALSE))</f>
        <v>01307851</v>
      </c>
      <c r="Q142" s="107" t="str">
        <f>IF(I142="","",VLOOKUP(I142,data!$A$3:$AD$2550,20,FALSE))</f>
        <v>1</v>
      </c>
    </row>
    <row r="143" spans="1:17" s="76" customFormat="1" ht="18" customHeight="1" x14ac:dyDescent="0.2">
      <c r="A143" s="102">
        <v>124</v>
      </c>
      <c r="B143" s="217" t="str">
        <f>IF(I143="","",VLOOKUP(I143,data!$A$3:$AD$2550,19,FALSE))</f>
        <v>PANCA HUMPIRI, JULIA</v>
      </c>
      <c r="C143" s="218"/>
      <c r="D143" s="103" t="str">
        <f>IF(I143="","",VLOOKUP(I143,data!$A$3:$AD$2550,13,FALSE))</f>
        <v>PROFESOR</v>
      </c>
      <c r="E143" s="102" t="str">
        <f>IF(I143="","",VLOOKUP(I143,data!$A$3:$AD$2550,29,FALSE))</f>
        <v>LEY 29944</v>
      </c>
      <c r="F143" s="209" t="s">
        <v>11706</v>
      </c>
      <c r="G143" s="210"/>
      <c r="H143" s="211"/>
      <c r="I143" s="63" t="s">
        <v>1797</v>
      </c>
      <c r="J143" s="104" t="str">
        <f>IF(I143="","",VLOOKUP(I143,data!$A$3:$AD$2550,21,FALSE))</f>
        <v>30</v>
      </c>
      <c r="K143" s="105" t="str">
        <f t="shared" si="1"/>
        <v>Pedag.</v>
      </c>
      <c r="L143" s="209"/>
      <c r="M143" s="210"/>
      <c r="N143" s="210"/>
      <c r="O143" s="211"/>
      <c r="P143" s="106" t="str">
        <f>IF(I143="","",VLOOKUP(I143,data!$A$3:$AD$2550,25,FALSE))</f>
        <v>01307851</v>
      </c>
      <c r="Q143" s="107" t="str">
        <f>IF(I143="","",VLOOKUP(I143,data!$A$3:$AD$2550,20,FALSE))</f>
        <v>1</v>
      </c>
    </row>
    <row r="144" spans="1:17" s="76" customFormat="1" ht="18" customHeight="1" x14ac:dyDescent="0.2">
      <c r="A144" s="102">
        <v>125</v>
      </c>
      <c r="B144" s="217" t="str">
        <f>IF(I144="","",VLOOKUP(I144,data!$A$3:$AD$2550,19,FALSE))</f>
        <v>PANCA HUMPIRI, JULIA</v>
      </c>
      <c r="C144" s="218"/>
      <c r="D144" s="103" t="str">
        <f>IF(I144="","",VLOOKUP(I144,data!$A$3:$AD$2550,13,FALSE))</f>
        <v>PROFESOR</v>
      </c>
      <c r="E144" s="102" t="str">
        <f>IF(I144="","",VLOOKUP(I144,data!$A$3:$AD$2550,29,FALSE))</f>
        <v>LEY 29944</v>
      </c>
      <c r="F144" s="209" t="s">
        <v>11707</v>
      </c>
      <c r="G144" s="210"/>
      <c r="H144" s="211"/>
      <c r="I144" s="63" t="s">
        <v>1797</v>
      </c>
      <c r="J144" s="104" t="str">
        <f>IF(I144="","",VLOOKUP(I144,data!$A$3:$AD$2550,21,FALSE))</f>
        <v>30</v>
      </c>
      <c r="K144" s="105" t="str">
        <f t="shared" si="1"/>
        <v>Pedag.</v>
      </c>
      <c r="L144" s="209"/>
      <c r="M144" s="210"/>
      <c r="N144" s="210"/>
      <c r="O144" s="211"/>
      <c r="P144" s="106" t="str">
        <f>IF(I144="","",VLOOKUP(I144,data!$A$3:$AD$2550,25,FALSE))</f>
        <v>01307851</v>
      </c>
      <c r="Q144" s="107" t="str">
        <f>IF(I144="","",VLOOKUP(I144,data!$A$3:$AD$2550,20,FALSE))</f>
        <v>1</v>
      </c>
    </row>
    <row r="145" spans="1:18" s="76" customFormat="1" ht="18" customHeight="1" x14ac:dyDescent="0.2">
      <c r="A145" s="102">
        <v>126</v>
      </c>
      <c r="B145" s="217" t="str">
        <f>IF(I145="","",VLOOKUP(I145,data!$A$3:$AD$2550,19,FALSE))</f>
        <v>PANCA HUMPIRI, JULIA</v>
      </c>
      <c r="C145" s="218"/>
      <c r="D145" s="103" t="str">
        <f>IF(I145="","",VLOOKUP(I145,data!$A$3:$AD$2550,13,FALSE))</f>
        <v>PROFESOR</v>
      </c>
      <c r="E145" s="102" t="str">
        <f>IF(I145="","",VLOOKUP(I145,data!$A$3:$AD$2550,29,FALSE))</f>
        <v>LEY 29944</v>
      </c>
      <c r="F145" s="209" t="s">
        <v>11708</v>
      </c>
      <c r="G145" s="210"/>
      <c r="H145" s="211"/>
      <c r="I145" s="63" t="s">
        <v>1797</v>
      </c>
      <c r="J145" s="104" t="str">
        <f>IF(I145="","",VLOOKUP(I145,data!$A$3:$AD$2550,21,FALSE))</f>
        <v>30</v>
      </c>
      <c r="K145" s="105" t="str">
        <f t="shared" si="1"/>
        <v>Pedag.</v>
      </c>
      <c r="L145" s="209"/>
      <c r="M145" s="210"/>
      <c r="N145" s="210"/>
      <c r="O145" s="211"/>
      <c r="P145" s="106" t="str">
        <f>IF(I145="","",VLOOKUP(I145,data!$A$3:$AD$2550,25,FALSE))</f>
        <v>01307851</v>
      </c>
      <c r="Q145" s="107" t="str">
        <f>IF(I145="","",VLOOKUP(I145,data!$A$3:$AD$2550,20,FALSE))</f>
        <v>1</v>
      </c>
    </row>
    <row r="146" spans="1:18" s="76" customFormat="1" ht="18" customHeight="1" x14ac:dyDescent="0.2">
      <c r="A146" s="102">
        <v>127</v>
      </c>
      <c r="B146" s="217" t="str">
        <f>IF(I146="","",VLOOKUP(I146,data!$A$3:$AD$2550,19,FALSE))</f>
        <v>PANCA HUMPIRI, JULIA</v>
      </c>
      <c r="C146" s="218"/>
      <c r="D146" s="103" t="str">
        <f>IF(I146="","",VLOOKUP(I146,data!$A$3:$AD$2550,13,FALSE))</f>
        <v>PROFESOR</v>
      </c>
      <c r="E146" s="102" t="str">
        <f>IF(I146="","",VLOOKUP(I146,data!$A$3:$AD$2550,29,FALSE))</f>
        <v>LEY 29944</v>
      </c>
      <c r="F146" s="209" t="s">
        <v>11709</v>
      </c>
      <c r="G146" s="210"/>
      <c r="H146" s="211"/>
      <c r="I146" s="63" t="s">
        <v>1797</v>
      </c>
      <c r="J146" s="104" t="str">
        <f>IF(I146="","",VLOOKUP(I146,data!$A$3:$AD$2550,21,FALSE))</f>
        <v>30</v>
      </c>
      <c r="K146" s="105" t="str">
        <f t="shared" si="1"/>
        <v>Pedag.</v>
      </c>
      <c r="L146" s="209"/>
      <c r="M146" s="210"/>
      <c r="N146" s="210"/>
      <c r="O146" s="211"/>
      <c r="P146" s="106" t="str">
        <f>IF(I146="","",VLOOKUP(I146,data!$A$3:$AD$2550,25,FALSE))</f>
        <v>01307851</v>
      </c>
      <c r="Q146" s="107" t="str">
        <f>IF(I146="","",VLOOKUP(I146,data!$A$3:$AD$2550,20,FALSE))</f>
        <v>1</v>
      </c>
    </row>
    <row r="147" spans="1:18" s="76" customFormat="1" ht="18" customHeight="1" x14ac:dyDescent="0.2">
      <c r="A147" s="102">
        <v>128</v>
      </c>
      <c r="B147" s="217" t="str">
        <f>IF(I147="","",VLOOKUP(I147,data!$A$3:$AD$2550,19,FALSE))</f>
        <v>PANCA HUMPIRI, JULIA</v>
      </c>
      <c r="C147" s="218"/>
      <c r="D147" s="103" t="str">
        <f>IF(I147="","",VLOOKUP(I147,data!$A$3:$AD$2550,13,FALSE))</f>
        <v>PROFESOR</v>
      </c>
      <c r="E147" s="102" t="str">
        <f>IF(I147="","",VLOOKUP(I147,data!$A$3:$AD$2550,29,FALSE))</f>
        <v>LEY 29944</v>
      </c>
      <c r="F147" s="209" t="s">
        <v>11710</v>
      </c>
      <c r="G147" s="210"/>
      <c r="H147" s="211"/>
      <c r="I147" s="63" t="s">
        <v>1797</v>
      </c>
      <c r="J147" s="104" t="str">
        <f>IF(I147="","",VLOOKUP(I147,data!$A$3:$AD$2550,21,FALSE))</f>
        <v>30</v>
      </c>
      <c r="K147" s="105" t="str">
        <f t="shared" si="1"/>
        <v>Pedag.</v>
      </c>
      <c r="L147" s="209"/>
      <c r="M147" s="210"/>
      <c r="N147" s="210"/>
      <c r="O147" s="211"/>
      <c r="P147" s="106" t="str">
        <f>IF(I147="","",VLOOKUP(I147,data!$A$3:$AD$2550,25,FALSE))</f>
        <v>01307851</v>
      </c>
      <c r="Q147" s="107" t="str">
        <f>IF(I147="","",VLOOKUP(I147,data!$A$3:$AD$2550,20,FALSE))</f>
        <v>1</v>
      </c>
    </row>
    <row r="148" spans="1:18" s="76" customFormat="1" ht="18" customHeight="1" x14ac:dyDescent="0.2">
      <c r="A148" s="102">
        <v>129</v>
      </c>
      <c r="B148" s="217" t="str">
        <f>IF(I148="","",VLOOKUP(I148,data!$A$3:$AD$2550,19,FALSE))</f>
        <v>PANCA HUMPIRI, JULIA</v>
      </c>
      <c r="C148" s="218"/>
      <c r="D148" s="103" t="str">
        <f>IF(I148="","",VLOOKUP(I148,data!$A$3:$AD$2550,13,FALSE))</f>
        <v>PROFESOR</v>
      </c>
      <c r="E148" s="102" t="str">
        <f>IF(I148="","",VLOOKUP(I148,data!$A$3:$AD$2550,29,FALSE))</f>
        <v>LEY 29944</v>
      </c>
      <c r="F148" s="209" t="s">
        <v>11711</v>
      </c>
      <c r="G148" s="210"/>
      <c r="H148" s="211"/>
      <c r="I148" s="63" t="s">
        <v>1797</v>
      </c>
      <c r="J148" s="104" t="str">
        <f>IF(I148="","",VLOOKUP(I148,data!$A$3:$AD$2550,21,FALSE))</f>
        <v>30</v>
      </c>
      <c r="K148" s="105" t="str">
        <f t="shared" si="1"/>
        <v>Pedag.</v>
      </c>
      <c r="L148" s="209"/>
      <c r="M148" s="210"/>
      <c r="N148" s="210"/>
      <c r="O148" s="211"/>
      <c r="P148" s="106" t="str">
        <f>IF(I148="","",VLOOKUP(I148,data!$A$3:$AD$2550,25,FALSE))</f>
        <v>01307851</v>
      </c>
      <c r="Q148" s="107" t="str">
        <f>IF(I148="","",VLOOKUP(I148,data!$A$3:$AD$2550,20,FALSE))</f>
        <v>1</v>
      </c>
    </row>
    <row r="149" spans="1:18" s="76" customFormat="1" ht="18" customHeight="1" x14ac:dyDescent="0.2">
      <c r="A149" s="102">
        <v>130</v>
      </c>
      <c r="B149" s="217" t="str">
        <f>IF(I149="","",VLOOKUP(I149,data!$A$3:$AD$2550,19,FALSE))</f>
        <v>PANCA HUMPIRI, JULIA</v>
      </c>
      <c r="C149" s="218"/>
      <c r="D149" s="103" t="str">
        <f>IF(I149="","",VLOOKUP(I149,data!$A$3:$AD$2550,13,FALSE))</f>
        <v>PROFESOR</v>
      </c>
      <c r="E149" s="102" t="str">
        <f>IF(I149="","",VLOOKUP(I149,data!$A$3:$AD$2550,29,FALSE))</f>
        <v>LEY 29944</v>
      </c>
      <c r="F149" s="209" t="s">
        <v>11713</v>
      </c>
      <c r="G149" s="210"/>
      <c r="H149" s="211"/>
      <c r="I149" s="63" t="s">
        <v>1797</v>
      </c>
      <c r="J149" s="104" t="str">
        <f>IF(I149="","",VLOOKUP(I149,data!$A$3:$AD$2550,21,FALSE))</f>
        <v>30</v>
      </c>
      <c r="K149" s="105" t="str">
        <f>IF(J149="","","Pedag.")</f>
        <v>Pedag.</v>
      </c>
      <c r="L149" s="209"/>
      <c r="M149" s="210"/>
      <c r="N149" s="210"/>
      <c r="O149" s="211"/>
      <c r="P149" s="106" t="str">
        <f>IF(I149="","",VLOOKUP(I149,data!$A$3:$AD$2550,25,FALSE))</f>
        <v>01307851</v>
      </c>
      <c r="Q149" s="107" t="str">
        <f>IF(I149="","",VLOOKUP(I149,data!$A$3:$AD$2550,20,FALSE))</f>
        <v>1</v>
      </c>
    </row>
    <row r="150" spans="1:18" s="76" customFormat="1" ht="21" customHeight="1" x14ac:dyDescent="0.25">
      <c r="A150" s="219" t="s">
        <v>11619</v>
      </c>
      <c r="B150" s="220"/>
      <c r="C150" s="220"/>
      <c r="D150" s="220"/>
      <c r="E150" s="220"/>
      <c r="F150" s="220"/>
      <c r="G150" s="220"/>
      <c r="H150" s="221"/>
      <c r="I150" s="108">
        <f>COUNTIF(I20:I149,"????????????")</f>
        <v>130</v>
      </c>
      <c r="J150" s="109"/>
      <c r="K150" s="109"/>
      <c r="L150" s="230">
        <f>SUM(L20:O149)</f>
        <v>0</v>
      </c>
      <c r="M150" s="230"/>
      <c r="N150" s="230"/>
      <c r="O150" s="230"/>
      <c r="P150" s="110"/>
      <c r="Q150" s="78"/>
      <c r="R150" s="111" t="s">
        <v>11620</v>
      </c>
    </row>
    <row r="151" spans="1:18" s="76" customFormat="1" ht="18" customHeight="1" x14ac:dyDescent="0.25">
      <c r="A151" s="112"/>
      <c r="B151" s="112"/>
      <c r="C151" s="112"/>
      <c r="D151" s="112"/>
      <c r="E151" s="112"/>
      <c r="F151" s="112"/>
      <c r="G151" s="112"/>
      <c r="H151" s="112"/>
      <c r="I151" s="112"/>
      <c r="J151" s="112"/>
      <c r="K151" s="112"/>
      <c r="L151" s="113" t="s">
        <v>11621</v>
      </c>
      <c r="M151" s="113"/>
      <c r="N151" s="114"/>
      <c r="O151" s="112"/>
      <c r="P151" s="78"/>
      <c r="Q151" s="78"/>
    </row>
    <row r="152" spans="1:18" s="76" customFormat="1" ht="18" customHeight="1" x14ac:dyDescent="0.2">
      <c r="A152" s="97" t="s">
        <v>11738</v>
      </c>
      <c r="B152" s="97"/>
      <c r="C152" s="97"/>
      <c r="P152" s="78"/>
      <c r="Q152" s="78"/>
    </row>
    <row r="153" spans="1:18" s="76" customFormat="1" ht="6" customHeight="1" x14ac:dyDescent="0.2">
      <c r="A153" s="97"/>
      <c r="B153" s="97"/>
      <c r="C153" s="97"/>
      <c r="P153" s="78"/>
      <c r="Q153" s="78"/>
    </row>
    <row r="154" spans="1:18" s="76" customFormat="1" ht="27" customHeight="1" x14ac:dyDescent="0.25">
      <c r="A154" s="101" t="s">
        <v>11612</v>
      </c>
      <c r="B154" s="213" t="s">
        <v>32</v>
      </c>
      <c r="C154" s="214"/>
      <c r="D154" s="115" t="s">
        <v>11613</v>
      </c>
      <c r="E154" s="116" t="s">
        <v>11622</v>
      </c>
      <c r="F154" s="213" t="s">
        <v>11615</v>
      </c>
      <c r="G154" s="232"/>
      <c r="H154" s="232"/>
      <c r="I154" s="116" t="s">
        <v>11623</v>
      </c>
      <c r="J154" s="213" t="s">
        <v>11624</v>
      </c>
      <c r="K154" s="214"/>
      <c r="L154" s="213" t="s">
        <v>11618</v>
      </c>
      <c r="M154" s="232"/>
      <c r="N154" s="232"/>
      <c r="O154" s="214"/>
      <c r="P154" s="78"/>
      <c r="Q154" s="78"/>
    </row>
    <row r="155" spans="1:18" s="76" customFormat="1" ht="18" customHeight="1" x14ac:dyDescent="0.25">
      <c r="A155" s="156">
        <v>1</v>
      </c>
      <c r="B155" s="215" t="s">
        <v>11714</v>
      </c>
      <c r="C155" s="216"/>
      <c r="D155" s="22" t="s">
        <v>45</v>
      </c>
      <c r="E155" s="24" t="s">
        <v>11739</v>
      </c>
      <c r="F155" s="215" t="s">
        <v>11703</v>
      </c>
      <c r="G155" s="222"/>
      <c r="H155" s="216"/>
      <c r="I155" s="22" t="s">
        <v>1709</v>
      </c>
      <c r="J155" s="64">
        <v>30</v>
      </c>
      <c r="K155" s="24" t="s">
        <v>11737</v>
      </c>
      <c r="L155" s="209">
        <v>30</v>
      </c>
      <c r="M155" s="210"/>
      <c r="N155" s="210"/>
      <c r="O155" s="210"/>
      <c r="P155" s="78"/>
      <c r="Q155" s="78"/>
    </row>
    <row r="156" spans="1:18" s="76" customFormat="1" ht="18" customHeight="1" x14ac:dyDescent="0.25">
      <c r="A156" s="156">
        <v>2</v>
      </c>
      <c r="B156" s="215" t="s">
        <v>11715</v>
      </c>
      <c r="C156" s="216"/>
      <c r="D156" s="22" t="s">
        <v>45</v>
      </c>
      <c r="E156" s="24" t="s">
        <v>11739</v>
      </c>
      <c r="F156" s="215" t="s">
        <v>11704</v>
      </c>
      <c r="G156" s="222"/>
      <c r="H156" s="216"/>
      <c r="I156" s="22" t="s">
        <v>1715</v>
      </c>
      <c r="J156" s="64">
        <v>30</v>
      </c>
      <c r="K156" s="24" t="s">
        <v>11737</v>
      </c>
      <c r="L156" s="209">
        <v>30</v>
      </c>
      <c r="M156" s="210"/>
      <c r="N156" s="210"/>
      <c r="O156" s="210"/>
      <c r="P156" s="78"/>
      <c r="Q156" s="78"/>
    </row>
    <row r="157" spans="1:18" s="76" customFormat="1" ht="18" customHeight="1" x14ac:dyDescent="0.25">
      <c r="A157" s="156">
        <v>3</v>
      </c>
      <c r="B157" s="215" t="s">
        <v>11716</v>
      </c>
      <c r="C157" s="216"/>
      <c r="D157" s="22" t="s">
        <v>45</v>
      </c>
      <c r="E157" s="24" t="s">
        <v>11739</v>
      </c>
      <c r="F157" s="215" t="s">
        <v>11705</v>
      </c>
      <c r="G157" s="222"/>
      <c r="H157" s="216"/>
      <c r="I157" s="22" t="s">
        <v>1719</v>
      </c>
      <c r="J157" s="64">
        <v>28</v>
      </c>
      <c r="K157" s="24" t="s">
        <v>11737</v>
      </c>
      <c r="L157" s="209">
        <v>28</v>
      </c>
      <c r="M157" s="210"/>
      <c r="N157" s="210"/>
      <c r="O157" s="210"/>
      <c r="P157" s="78"/>
      <c r="Q157" s="78"/>
    </row>
    <row r="158" spans="1:18" s="76" customFormat="1" ht="18" customHeight="1" x14ac:dyDescent="0.25">
      <c r="A158" s="156">
        <v>4</v>
      </c>
      <c r="B158" s="215" t="s">
        <v>11717</v>
      </c>
      <c r="C158" s="216"/>
      <c r="D158" s="22" t="s">
        <v>45</v>
      </c>
      <c r="E158" s="24" t="s">
        <v>11739</v>
      </c>
      <c r="F158" s="215" t="s">
        <v>11706</v>
      </c>
      <c r="G158" s="222"/>
      <c r="H158" s="216"/>
      <c r="I158" s="22" t="s">
        <v>1723</v>
      </c>
      <c r="J158" s="64">
        <v>27</v>
      </c>
      <c r="K158" s="24" t="s">
        <v>11737</v>
      </c>
      <c r="L158" s="209">
        <v>27</v>
      </c>
      <c r="M158" s="210"/>
      <c r="N158" s="210"/>
      <c r="O158" s="210"/>
      <c r="P158" s="78"/>
      <c r="Q158" s="78"/>
    </row>
    <row r="159" spans="1:18" s="76" customFormat="1" ht="18" customHeight="1" x14ac:dyDescent="0.25">
      <c r="A159" s="156">
        <v>5</v>
      </c>
      <c r="B159" s="215" t="s">
        <v>11718</v>
      </c>
      <c r="C159" s="216"/>
      <c r="D159" s="22" t="s">
        <v>45</v>
      </c>
      <c r="E159" s="24" t="s">
        <v>11739</v>
      </c>
      <c r="F159" s="215" t="s">
        <v>11707</v>
      </c>
      <c r="G159" s="222"/>
      <c r="H159" s="216"/>
      <c r="I159" s="25" t="s">
        <v>1727</v>
      </c>
      <c r="J159" s="64">
        <v>26</v>
      </c>
      <c r="K159" s="24" t="s">
        <v>11737</v>
      </c>
      <c r="L159" s="209">
        <v>26</v>
      </c>
      <c r="M159" s="210"/>
      <c r="N159" s="210"/>
      <c r="O159" s="210"/>
      <c r="P159" s="78"/>
      <c r="Q159" s="78"/>
    </row>
    <row r="160" spans="1:18" s="76" customFormat="1" ht="18" customHeight="1" x14ac:dyDescent="0.25">
      <c r="A160" s="156">
        <v>6</v>
      </c>
      <c r="B160" s="215" t="s">
        <v>11719</v>
      </c>
      <c r="C160" s="216"/>
      <c r="D160" s="22" t="s">
        <v>45</v>
      </c>
      <c r="E160" s="24" t="s">
        <v>11739</v>
      </c>
      <c r="F160" s="215" t="s">
        <v>11708</v>
      </c>
      <c r="G160" s="222"/>
      <c r="H160" s="216"/>
      <c r="I160" s="25" t="s">
        <v>1731</v>
      </c>
      <c r="J160" s="64">
        <v>25</v>
      </c>
      <c r="K160" s="24" t="s">
        <v>11737</v>
      </c>
      <c r="L160" s="209">
        <v>25</v>
      </c>
      <c r="M160" s="210"/>
      <c r="N160" s="210"/>
      <c r="O160" s="210"/>
      <c r="P160" s="78"/>
      <c r="Q160" s="78"/>
    </row>
    <row r="161" spans="1:17" s="76" customFormat="1" ht="18" customHeight="1" x14ac:dyDescent="0.25">
      <c r="A161" s="156">
        <v>7</v>
      </c>
      <c r="B161" s="215" t="s">
        <v>11720</v>
      </c>
      <c r="C161" s="216"/>
      <c r="D161" s="22" t="s">
        <v>45</v>
      </c>
      <c r="E161" s="24" t="s">
        <v>11739</v>
      </c>
      <c r="F161" s="215" t="s">
        <v>11709</v>
      </c>
      <c r="G161" s="222"/>
      <c r="H161" s="216"/>
      <c r="I161" s="25" t="s">
        <v>1735</v>
      </c>
      <c r="J161" s="64">
        <v>24</v>
      </c>
      <c r="K161" s="24" t="s">
        <v>11737</v>
      </c>
      <c r="L161" s="209">
        <v>24</v>
      </c>
      <c r="M161" s="210"/>
      <c r="N161" s="210"/>
      <c r="O161" s="210"/>
      <c r="P161" s="78"/>
      <c r="Q161" s="78"/>
    </row>
    <row r="162" spans="1:17" s="76" customFormat="1" ht="18" customHeight="1" x14ac:dyDescent="0.25">
      <c r="A162" s="156">
        <v>8</v>
      </c>
      <c r="B162" s="215" t="s">
        <v>11721</v>
      </c>
      <c r="C162" s="216"/>
      <c r="D162" s="22" t="s">
        <v>45</v>
      </c>
      <c r="E162" s="24" t="s">
        <v>11739</v>
      </c>
      <c r="F162" s="215" t="s">
        <v>11710</v>
      </c>
      <c r="G162" s="222"/>
      <c r="H162" s="216"/>
      <c r="I162" s="25" t="s">
        <v>1739</v>
      </c>
      <c r="J162" s="64">
        <v>24</v>
      </c>
      <c r="K162" s="24" t="s">
        <v>11737</v>
      </c>
      <c r="L162" s="209">
        <v>24</v>
      </c>
      <c r="M162" s="210"/>
      <c r="N162" s="210"/>
      <c r="O162" s="210"/>
      <c r="P162" s="78"/>
      <c r="Q162" s="78"/>
    </row>
    <row r="163" spans="1:17" s="76" customFormat="1" ht="18" customHeight="1" x14ac:dyDescent="0.25">
      <c r="A163" s="156">
        <v>9</v>
      </c>
      <c r="B163" s="215" t="s">
        <v>11722</v>
      </c>
      <c r="C163" s="216"/>
      <c r="D163" s="22" t="s">
        <v>45</v>
      </c>
      <c r="E163" s="24" t="s">
        <v>11739</v>
      </c>
      <c r="F163" s="215" t="s">
        <v>11711</v>
      </c>
      <c r="G163" s="222"/>
      <c r="H163" s="216"/>
      <c r="I163" s="25" t="s">
        <v>1742</v>
      </c>
      <c r="J163" s="64">
        <v>24</v>
      </c>
      <c r="K163" s="24" t="s">
        <v>11737</v>
      </c>
      <c r="L163" s="209">
        <v>24</v>
      </c>
      <c r="M163" s="210"/>
      <c r="N163" s="210"/>
      <c r="O163" s="210"/>
      <c r="P163" s="78"/>
      <c r="Q163" s="78"/>
    </row>
    <row r="164" spans="1:17" s="76" customFormat="1" ht="18" customHeight="1" x14ac:dyDescent="0.25">
      <c r="A164" s="156">
        <v>10</v>
      </c>
      <c r="B164" s="215" t="s">
        <v>11723</v>
      </c>
      <c r="C164" s="216"/>
      <c r="D164" s="22" t="s">
        <v>45</v>
      </c>
      <c r="E164" s="24" t="s">
        <v>11739</v>
      </c>
      <c r="F164" s="215" t="s">
        <v>11712</v>
      </c>
      <c r="G164" s="222"/>
      <c r="H164" s="216"/>
      <c r="I164" s="25" t="s">
        <v>1746</v>
      </c>
      <c r="J164" s="64">
        <v>24</v>
      </c>
      <c r="K164" s="24" t="s">
        <v>11737</v>
      </c>
      <c r="L164" s="209">
        <v>24</v>
      </c>
      <c r="M164" s="210"/>
      <c r="N164" s="210"/>
      <c r="O164" s="210"/>
      <c r="P164" s="78"/>
      <c r="Q164" s="78"/>
    </row>
    <row r="165" spans="1:17" s="76" customFormat="1" ht="18" customHeight="1" x14ac:dyDescent="0.25">
      <c r="A165" s="156">
        <v>11</v>
      </c>
      <c r="B165" s="215" t="s">
        <v>11724</v>
      </c>
      <c r="C165" s="216"/>
      <c r="D165" s="22" t="s">
        <v>45</v>
      </c>
      <c r="E165" s="24" t="s">
        <v>11739</v>
      </c>
      <c r="F165" s="215" t="s">
        <v>11703</v>
      </c>
      <c r="G165" s="222"/>
      <c r="H165" s="216"/>
      <c r="I165" s="25" t="s">
        <v>1751</v>
      </c>
      <c r="J165" s="64">
        <v>24</v>
      </c>
      <c r="K165" s="24" t="s">
        <v>11737</v>
      </c>
      <c r="L165" s="209">
        <v>24</v>
      </c>
      <c r="M165" s="210"/>
      <c r="N165" s="210"/>
      <c r="O165" s="210"/>
      <c r="P165" s="78"/>
      <c r="Q165" s="78"/>
    </row>
    <row r="166" spans="1:17" s="76" customFormat="1" ht="18" customHeight="1" x14ac:dyDescent="0.25">
      <c r="A166" s="156">
        <v>12</v>
      </c>
      <c r="B166" s="215" t="s">
        <v>11725</v>
      </c>
      <c r="C166" s="216"/>
      <c r="D166" s="22" t="s">
        <v>45</v>
      </c>
      <c r="E166" s="24" t="s">
        <v>11739</v>
      </c>
      <c r="F166" s="215" t="s">
        <v>11704</v>
      </c>
      <c r="G166" s="222"/>
      <c r="H166" s="216"/>
      <c r="I166" s="25" t="s">
        <v>1754</v>
      </c>
      <c r="J166" s="64">
        <v>20</v>
      </c>
      <c r="K166" s="24" t="s">
        <v>11737</v>
      </c>
      <c r="L166" s="209">
        <v>20</v>
      </c>
      <c r="M166" s="210"/>
      <c r="N166" s="210"/>
      <c r="O166" s="210"/>
      <c r="P166" s="78"/>
      <c r="Q166" s="78"/>
    </row>
    <row r="167" spans="1:17" s="76" customFormat="1" ht="18" customHeight="1" x14ac:dyDescent="0.25">
      <c r="A167" s="156">
        <v>13</v>
      </c>
      <c r="B167" s="215" t="s">
        <v>11726</v>
      </c>
      <c r="C167" s="216"/>
      <c r="D167" s="22" t="s">
        <v>45</v>
      </c>
      <c r="E167" s="24" t="s">
        <v>11739</v>
      </c>
      <c r="F167" s="215" t="s">
        <v>11705</v>
      </c>
      <c r="G167" s="222"/>
      <c r="H167" s="216"/>
      <c r="I167" s="25" t="s">
        <v>1758</v>
      </c>
      <c r="J167" s="64">
        <v>20</v>
      </c>
      <c r="K167" s="24" t="s">
        <v>11737</v>
      </c>
      <c r="L167" s="209">
        <v>20</v>
      </c>
      <c r="M167" s="210"/>
      <c r="N167" s="210"/>
      <c r="O167" s="210"/>
      <c r="P167" s="78"/>
      <c r="Q167" s="78"/>
    </row>
    <row r="168" spans="1:17" s="76" customFormat="1" ht="18" customHeight="1" x14ac:dyDescent="0.25">
      <c r="A168" s="156">
        <v>14</v>
      </c>
      <c r="B168" s="215" t="s">
        <v>11727</v>
      </c>
      <c r="C168" s="216"/>
      <c r="D168" s="22" t="s">
        <v>45</v>
      </c>
      <c r="E168" s="24" t="s">
        <v>11739</v>
      </c>
      <c r="F168" s="215" t="s">
        <v>11706</v>
      </c>
      <c r="G168" s="222"/>
      <c r="H168" s="216"/>
      <c r="I168" s="25" t="s">
        <v>1761</v>
      </c>
      <c r="J168" s="64">
        <v>20</v>
      </c>
      <c r="K168" s="24" t="s">
        <v>11737</v>
      </c>
      <c r="L168" s="209">
        <v>20</v>
      </c>
      <c r="M168" s="210"/>
      <c r="N168" s="210"/>
      <c r="O168" s="210"/>
      <c r="P168" s="78"/>
      <c r="Q168" s="78"/>
    </row>
    <row r="169" spans="1:17" s="76" customFormat="1" ht="18" customHeight="1" x14ac:dyDescent="0.25">
      <c r="A169" s="156">
        <v>15</v>
      </c>
      <c r="B169" s="215" t="s">
        <v>11728</v>
      </c>
      <c r="C169" s="216"/>
      <c r="D169" s="22" t="s">
        <v>45</v>
      </c>
      <c r="E169" s="24" t="s">
        <v>11739</v>
      </c>
      <c r="F169" s="215" t="s">
        <v>11707</v>
      </c>
      <c r="G169" s="222"/>
      <c r="H169" s="216"/>
      <c r="I169" s="25" t="s">
        <v>1765</v>
      </c>
      <c r="J169" s="64">
        <v>20</v>
      </c>
      <c r="K169" s="24" t="s">
        <v>11737</v>
      </c>
      <c r="L169" s="209">
        <v>20</v>
      </c>
      <c r="M169" s="210"/>
      <c r="N169" s="210"/>
      <c r="O169" s="210"/>
      <c r="P169" s="78"/>
      <c r="Q169" s="78"/>
    </row>
    <row r="170" spans="1:17" s="76" customFormat="1" ht="18" customHeight="1" x14ac:dyDescent="0.25">
      <c r="A170" s="156">
        <v>16</v>
      </c>
      <c r="B170" s="215" t="s">
        <v>11729</v>
      </c>
      <c r="C170" s="216"/>
      <c r="D170" s="22" t="s">
        <v>45</v>
      </c>
      <c r="E170" s="24" t="s">
        <v>11739</v>
      </c>
      <c r="F170" s="215" t="s">
        <v>11708</v>
      </c>
      <c r="G170" s="222"/>
      <c r="H170" s="216"/>
      <c r="I170" s="25" t="s">
        <v>1770</v>
      </c>
      <c r="J170" s="64">
        <v>20</v>
      </c>
      <c r="K170" s="24" t="s">
        <v>11737</v>
      </c>
      <c r="L170" s="209">
        <v>20</v>
      </c>
      <c r="M170" s="210"/>
      <c r="N170" s="210"/>
      <c r="O170" s="210"/>
      <c r="P170" s="78"/>
      <c r="Q170" s="78"/>
    </row>
    <row r="171" spans="1:17" s="76" customFormat="1" ht="18" customHeight="1" x14ac:dyDescent="0.25">
      <c r="A171" s="156">
        <v>17</v>
      </c>
      <c r="B171" s="215" t="s">
        <v>11730</v>
      </c>
      <c r="C171" s="216"/>
      <c r="D171" s="22" t="s">
        <v>45</v>
      </c>
      <c r="E171" s="24" t="s">
        <v>11739</v>
      </c>
      <c r="F171" s="215" t="s">
        <v>11709</v>
      </c>
      <c r="G171" s="222"/>
      <c r="H171" s="216"/>
      <c r="I171" s="25" t="s">
        <v>1774</v>
      </c>
      <c r="J171" s="64">
        <v>20</v>
      </c>
      <c r="K171" s="24" t="s">
        <v>11737</v>
      </c>
      <c r="L171" s="209">
        <v>20</v>
      </c>
      <c r="M171" s="210"/>
      <c r="N171" s="210"/>
      <c r="O171" s="210"/>
      <c r="P171" s="78"/>
      <c r="Q171" s="78"/>
    </row>
    <row r="172" spans="1:17" s="76" customFormat="1" ht="18" customHeight="1" x14ac:dyDescent="0.25">
      <c r="A172" s="156">
        <v>18</v>
      </c>
      <c r="B172" s="215" t="s">
        <v>11731</v>
      </c>
      <c r="C172" s="216"/>
      <c r="D172" s="22" t="s">
        <v>45</v>
      </c>
      <c r="E172" s="24" t="s">
        <v>11739</v>
      </c>
      <c r="F172" s="215" t="s">
        <v>11710</v>
      </c>
      <c r="G172" s="222"/>
      <c r="H172" s="216"/>
      <c r="I172" s="25" t="s">
        <v>1779</v>
      </c>
      <c r="J172" s="64">
        <v>20</v>
      </c>
      <c r="K172" s="24" t="s">
        <v>11737</v>
      </c>
      <c r="L172" s="209">
        <v>20</v>
      </c>
      <c r="M172" s="210"/>
      <c r="N172" s="210"/>
      <c r="O172" s="210"/>
      <c r="P172" s="78"/>
      <c r="Q172" s="78"/>
    </row>
    <row r="173" spans="1:17" s="76" customFormat="1" ht="18" customHeight="1" x14ac:dyDescent="0.25">
      <c r="A173" s="156">
        <v>19</v>
      </c>
      <c r="B173" s="215" t="s">
        <v>11732</v>
      </c>
      <c r="C173" s="216"/>
      <c r="D173" s="22" t="s">
        <v>45</v>
      </c>
      <c r="E173" s="24" t="s">
        <v>11739</v>
      </c>
      <c r="F173" s="215" t="s">
        <v>11711</v>
      </c>
      <c r="G173" s="222"/>
      <c r="H173" s="216"/>
      <c r="I173" s="25" t="s">
        <v>1782</v>
      </c>
      <c r="J173" s="64">
        <v>20</v>
      </c>
      <c r="K173" s="24" t="s">
        <v>11737</v>
      </c>
      <c r="L173" s="209">
        <v>20</v>
      </c>
      <c r="M173" s="210"/>
      <c r="N173" s="210"/>
      <c r="O173" s="210"/>
      <c r="P173" s="78"/>
      <c r="Q173" s="78"/>
    </row>
    <row r="174" spans="1:17" s="76" customFormat="1" ht="18" customHeight="1" x14ac:dyDescent="0.25">
      <c r="A174" s="156">
        <v>20</v>
      </c>
      <c r="B174" s="215" t="s">
        <v>11733</v>
      </c>
      <c r="C174" s="216"/>
      <c r="D174" s="22" t="s">
        <v>45</v>
      </c>
      <c r="E174" s="24" t="s">
        <v>11739</v>
      </c>
      <c r="F174" s="215" t="s">
        <v>11712</v>
      </c>
      <c r="G174" s="222"/>
      <c r="H174" s="216"/>
      <c r="I174" s="25" t="s">
        <v>1785</v>
      </c>
      <c r="J174" s="64">
        <v>19</v>
      </c>
      <c r="K174" s="24" t="s">
        <v>11737</v>
      </c>
      <c r="L174" s="209">
        <v>19</v>
      </c>
      <c r="M174" s="210"/>
      <c r="N174" s="210"/>
      <c r="O174" s="210"/>
      <c r="P174" s="78"/>
      <c r="Q174" s="78"/>
    </row>
    <row r="175" spans="1:17" s="76" customFormat="1" ht="18" customHeight="1" x14ac:dyDescent="0.25">
      <c r="A175" s="156">
        <v>21</v>
      </c>
      <c r="B175" s="215" t="s">
        <v>11734</v>
      </c>
      <c r="C175" s="216"/>
      <c r="D175" s="22" t="s">
        <v>45</v>
      </c>
      <c r="E175" s="24" t="s">
        <v>11739</v>
      </c>
      <c r="F175" s="215" t="s">
        <v>11703</v>
      </c>
      <c r="G175" s="222"/>
      <c r="H175" s="216"/>
      <c r="I175" s="25" t="s">
        <v>1789</v>
      </c>
      <c r="J175" s="64">
        <v>19</v>
      </c>
      <c r="K175" s="24" t="s">
        <v>11737</v>
      </c>
      <c r="L175" s="209">
        <v>19</v>
      </c>
      <c r="M175" s="210"/>
      <c r="N175" s="210"/>
      <c r="O175" s="210"/>
      <c r="P175" s="78"/>
      <c r="Q175" s="78"/>
    </row>
    <row r="176" spans="1:17" s="76" customFormat="1" ht="18" customHeight="1" x14ac:dyDescent="0.25">
      <c r="A176" s="156">
        <v>22</v>
      </c>
      <c r="B176" s="215" t="s">
        <v>11735</v>
      </c>
      <c r="C176" s="216"/>
      <c r="D176" s="22" t="s">
        <v>45</v>
      </c>
      <c r="E176" s="24" t="s">
        <v>11739</v>
      </c>
      <c r="F176" s="215" t="s">
        <v>11704</v>
      </c>
      <c r="G176" s="222"/>
      <c r="H176" s="216"/>
      <c r="I176" s="25" t="s">
        <v>1794</v>
      </c>
      <c r="J176" s="64">
        <v>19</v>
      </c>
      <c r="K176" s="24" t="s">
        <v>11737</v>
      </c>
      <c r="L176" s="209">
        <v>19</v>
      </c>
      <c r="M176" s="210"/>
      <c r="N176" s="210"/>
      <c r="O176" s="210"/>
      <c r="P176" s="78"/>
      <c r="Q176" s="78"/>
    </row>
    <row r="177" spans="1:18" s="76" customFormat="1" ht="18" customHeight="1" x14ac:dyDescent="0.25">
      <c r="A177" s="156">
        <v>23</v>
      </c>
      <c r="B177" s="215" t="s">
        <v>11736</v>
      </c>
      <c r="C177" s="216"/>
      <c r="D177" s="22" t="s">
        <v>34</v>
      </c>
      <c r="E177" s="24" t="s">
        <v>11739</v>
      </c>
      <c r="F177" s="215" t="s">
        <v>11705</v>
      </c>
      <c r="G177" s="222"/>
      <c r="H177" s="216"/>
      <c r="I177" s="25" t="s">
        <v>1797</v>
      </c>
      <c r="J177" s="64">
        <v>19</v>
      </c>
      <c r="K177" s="24" t="s">
        <v>11737</v>
      </c>
      <c r="L177" s="209">
        <v>19</v>
      </c>
      <c r="M177" s="210"/>
      <c r="N177" s="210"/>
      <c r="O177" s="210"/>
      <c r="P177" s="78"/>
      <c r="Q177" s="78"/>
    </row>
    <row r="178" spans="1:18" s="76" customFormat="1" ht="18" customHeight="1" x14ac:dyDescent="0.25">
      <c r="A178" s="156">
        <v>24</v>
      </c>
      <c r="B178" s="215" t="s">
        <v>11714</v>
      </c>
      <c r="C178" s="216"/>
      <c r="D178" s="22" t="s">
        <v>45</v>
      </c>
      <c r="E178" s="24" t="s">
        <v>11739</v>
      </c>
      <c r="F178" s="215" t="s">
        <v>11706</v>
      </c>
      <c r="G178" s="222"/>
      <c r="H178" s="216"/>
      <c r="I178" s="25" t="s">
        <v>1709</v>
      </c>
      <c r="J178" s="64">
        <v>19</v>
      </c>
      <c r="K178" s="24" t="s">
        <v>11737</v>
      </c>
      <c r="L178" s="209">
        <v>19</v>
      </c>
      <c r="M178" s="210"/>
      <c r="N178" s="210"/>
      <c r="O178" s="210"/>
      <c r="P178" s="78"/>
      <c r="Q178" s="78"/>
    </row>
    <row r="179" spans="1:18" s="76" customFormat="1" ht="18" customHeight="1" x14ac:dyDescent="0.25">
      <c r="A179" s="156">
        <v>25</v>
      </c>
      <c r="B179" s="215" t="s">
        <v>11715</v>
      </c>
      <c r="C179" s="216"/>
      <c r="D179" s="22" t="s">
        <v>45</v>
      </c>
      <c r="E179" s="24" t="s">
        <v>11739</v>
      </c>
      <c r="F179" s="215" t="s">
        <v>11707</v>
      </c>
      <c r="G179" s="222"/>
      <c r="H179" s="216"/>
      <c r="I179" s="25" t="s">
        <v>1715</v>
      </c>
      <c r="J179" s="64">
        <v>19</v>
      </c>
      <c r="K179" s="24" t="s">
        <v>11737</v>
      </c>
      <c r="L179" s="209">
        <v>19</v>
      </c>
      <c r="M179" s="210"/>
      <c r="N179" s="210"/>
      <c r="O179" s="210"/>
      <c r="P179" s="78"/>
      <c r="Q179" s="78"/>
    </row>
    <row r="180" spans="1:18" s="76" customFormat="1" ht="18" customHeight="1" x14ac:dyDescent="0.25">
      <c r="A180" s="156">
        <v>26</v>
      </c>
      <c r="B180" s="215" t="s">
        <v>11716</v>
      </c>
      <c r="C180" s="216"/>
      <c r="D180" s="22" t="s">
        <v>45</v>
      </c>
      <c r="E180" s="24" t="s">
        <v>11739</v>
      </c>
      <c r="F180" s="215" t="s">
        <v>11708</v>
      </c>
      <c r="G180" s="222"/>
      <c r="H180" s="216"/>
      <c r="I180" s="25" t="s">
        <v>1719</v>
      </c>
      <c r="J180" s="64">
        <v>15</v>
      </c>
      <c r="K180" s="24" t="s">
        <v>11737</v>
      </c>
      <c r="L180" s="209">
        <v>15</v>
      </c>
      <c r="M180" s="210"/>
      <c r="N180" s="210"/>
      <c r="O180" s="210"/>
      <c r="P180" s="78"/>
      <c r="Q180" s="78"/>
    </row>
    <row r="181" spans="1:18" s="76" customFormat="1" ht="18" customHeight="1" x14ac:dyDescent="0.25">
      <c r="A181" s="156">
        <v>27</v>
      </c>
      <c r="B181" s="215" t="s">
        <v>11717</v>
      </c>
      <c r="C181" s="216"/>
      <c r="D181" s="22" t="s">
        <v>45</v>
      </c>
      <c r="E181" s="24" t="s">
        <v>11739</v>
      </c>
      <c r="F181" s="215" t="s">
        <v>11709</v>
      </c>
      <c r="G181" s="222"/>
      <c r="H181" s="216"/>
      <c r="I181" s="25" t="s">
        <v>1723</v>
      </c>
      <c r="J181" s="64">
        <v>15</v>
      </c>
      <c r="K181" s="24" t="s">
        <v>11737</v>
      </c>
      <c r="L181" s="209">
        <v>15</v>
      </c>
      <c r="M181" s="210"/>
      <c r="N181" s="210"/>
      <c r="O181" s="210"/>
      <c r="P181" s="78"/>
      <c r="Q181" s="78"/>
    </row>
    <row r="182" spans="1:18" s="76" customFormat="1" ht="18" customHeight="1" x14ac:dyDescent="0.25">
      <c r="A182" s="156">
        <v>28</v>
      </c>
      <c r="B182" s="215" t="s">
        <v>11718</v>
      </c>
      <c r="C182" s="216"/>
      <c r="D182" s="22" t="s">
        <v>45</v>
      </c>
      <c r="E182" s="24" t="s">
        <v>11739</v>
      </c>
      <c r="F182" s="215" t="s">
        <v>11710</v>
      </c>
      <c r="G182" s="222"/>
      <c r="H182" s="216"/>
      <c r="I182" s="25" t="s">
        <v>1727</v>
      </c>
      <c r="J182" s="64">
        <v>15</v>
      </c>
      <c r="K182" s="24" t="s">
        <v>11737</v>
      </c>
      <c r="L182" s="209">
        <v>15</v>
      </c>
      <c r="M182" s="210"/>
      <c r="N182" s="210"/>
      <c r="O182" s="210"/>
      <c r="P182" s="78"/>
      <c r="Q182" s="78"/>
    </row>
    <row r="183" spans="1:18" s="76" customFormat="1" ht="18" customHeight="1" x14ac:dyDescent="0.25">
      <c r="A183" s="156">
        <v>29</v>
      </c>
      <c r="B183" s="215" t="s">
        <v>11719</v>
      </c>
      <c r="C183" s="216"/>
      <c r="D183" s="22" t="s">
        <v>45</v>
      </c>
      <c r="E183" s="24" t="s">
        <v>11739</v>
      </c>
      <c r="F183" s="215" t="s">
        <v>11713</v>
      </c>
      <c r="G183" s="222"/>
      <c r="H183" s="216"/>
      <c r="I183" s="25" t="s">
        <v>1731</v>
      </c>
      <c r="J183" s="64">
        <v>15</v>
      </c>
      <c r="K183" s="24" t="s">
        <v>11737</v>
      </c>
      <c r="L183" s="209">
        <v>15</v>
      </c>
      <c r="M183" s="210"/>
      <c r="N183" s="210"/>
      <c r="O183" s="210"/>
      <c r="P183" s="78"/>
      <c r="Q183" s="78"/>
    </row>
    <row r="184" spans="1:18" s="76" customFormat="1" ht="18" customHeight="1" x14ac:dyDescent="0.25">
      <c r="A184" s="156">
        <v>30</v>
      </c>
      <c r="B184" s="215" t="s">
        <v>11720</v>
      </c>
      <c r="C184" s="216"/>
      <c r="D184" s="22" t="s">
        <v>45</v>
      </c>
      <c r="E184" s="24" t="s">
        <v>11739</v>
      </c>
      <c r="F184" s="215" t="s">
        <v>11713</v>
      </c>
      <c r="G184" s="222"/>
      <c r="H184" s="216"/>
      <c r="I184" s="25" t="s">
        <v>1735</v>
      </c>
      <c r="J184" s="64">
        <v>15</v>
      </c>
      <c r="K184" s="24" t="s">
        <v>11737</v>
      </c>
      <c r="L184" s="209">
        <v>15</v>
      </c>
      <c r="M184" s="210"/>
      <c r="N184" s="210"/>
      <c r="O184" s="210"/>
      <c r="P184" s="78"/>
      <c r="Q184" s="78"/>
    </row>
    <row r="185" spans="1:18" s="76" customFormat="1" ht="21" customHeight="1" x14ac:dyDescent="0.25">
      <c r="A185" s="219" t="s">
        <v>11619</v>
      </c>
      <c r="B185" s="220"/>
      <c r="C185" s="220"/>
      <c r="D185" s="220"/>
      <c r="E185" s="220"/>
      <c r="F185" s="220"/>
      <c r="G185" s="220"/>
      <c r="H185" s="220"/>
      <c r="I185" s="221"/>
      <c r="J185" s="109"/>
      <c r="K185" s="109"/>
      <c r="L185" s="219">
        <f>SUM(L155:O184)</f>
        <v>635</v>
      </c>
      <c r="M185" s="220"/>
      <c r="N185" s="220"/>
      <c r="O185" s="221"/>
      <c r="P185" s="110"/>
      <c r="Q185" s="78"/>
      <c r="R185" s="111" t="s">
        <v>11625</v>
      </c>
    </row>
    <row r="186" spans="1:18" s="76" customFormat="1" ht="25.5" customHeight="1" x14ac:dyDescent="0.25">
      <c r="A186" s="93"/>
      <c r="B186" s="93"/>
      <c r="C186" s="93"/>
      <c r="L186" s="231">
        <f>L150+L185</f>
        <v>635</v>
      </c>
      <c r="M186" s="231"/>
      <c r="N186" s="231"/>
      <c r="O186" s="231"/>
      <c r="P186" s="110"/>
      <c r="Q186" s="117"/>
      <c r="R186" s="111" t="s">
        <v>11644</v>
      </c>
    </row>
    <row r="187" spans="1:18" s="76" customFormat="1" ht="18" customHeight="1" x14ac:dyDescent="0.25">
      <c r="A187" s="93" t="s">
        <v>11626</v>
      </c>
      <c r="B187" s="93"/>
      <c r="C187" s="93"/>
      <c r="D187" s="118" t="str">
        <f>IF(I14&lt;L186,"EXISTE EXCEDENCIA","")</f>
        <v>EXISTE EXCEDENCIA</v>
      </c>
      <c r="I187" s="119" t="s">
        <v>11627</v>
      </c>
      <c r="J187" s="119"/>
      <c r="P187" s="78"/>
      <c r="Q187" s="78"/>
    </row>
    <row r="188" spans="1:18" s="76" customFormat="1" ht="18" customHeight="1" x14ac:dyDescent="0.25">
      <c r="A188" s="93"/>
      <c r="B188" s="93"/>
      <c r="C188" s="93"/>
      <c r="D188" s="118" t="str">
        <f>IF(I15&gt;L186,"EXISTE REQUERIMIENTO","")</f>
        <v/>
      </c>
      <c r="I188" s="119" t="s">
        <v>11628</v>
      </c>
      <c r="P188" s="78"/>
      <c r="Q188" s="78"/>
    </row>
    <row r="189" spans="1:18" x14ac:dyDescent="0.2">
      <c r="E189" s="76"/>
    </row>
  </sheetData>
  <sheetProtection algorithmName="SHA-512" hashValue="ODdgE1z+TXmJPnewLmL91j7uPQgL+WMKipdOUgyZ1bGpvo27ym2CeMnvI7Zhqm8cju95/C4dAdIN6vetBS21aA==" saltValue="fVt2FNQz6y+ulsIsPvuKhw==" spinCount="100000" sheet="1" objects="1" scenarios="1" deleteRows="0"/>
  <mergeCells count="501">
    <mergeCell ref="L184:O184"/>
    <mergeCell ref="F184:H184"/>
    <mergeCell ref="L159:O159"/>
    <mergeCell ref="L160:O160"/>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L174:O174"/>
    <mergeCell ref="L175:O175"/>
    <mergeCell ref="L176:O176"/>
    <mergeCell ref="L177:O177"/>
    <mergeCell ref="L178:O178"/>
    <mergeCell ref="F169:H169"/>
    <mergeCell ref="F170:H170"/>
    <mergeCell ref="F171:H171"/>
    <mergeCell ref="F172:H172"/>
    <mergeCell ref="F173:H173"/>
    <mergeCell ref="F174:H174"/>
    <mergeCell ref="F175:H175"/>
    <mergeCell ref="F176:H176"/>
    <mergeCell ref="F177:H177"/>
    <mergeCell ref="B178:C178"/>
    <mergeCell ref="L179:O179"/>
    <mergeCell ref="L180:O180"/>
    <mergeCell ref="L181:O181"/>
    <mergeCell ref="B179:C179"/>
    <mergeCell ref="B180:C180"/>
    <mergeCell ref="B181:C181"/>
    <mergeCell ref="B182:C182"/>
    <mergeCell ref="B183:C183"/>
    <mergeCell ref="F178:H178"/>
    <mergeCell ref="F179:H179"/>
    <mergeCell ref="F180:H180"/>
    <mergeCell ref="F181:H181"/>
    <mergeCell ref="F182:H182"/>
    <mergeCell ref="F183:H183"/>
    <mergeCell ref="L182:O182"/>
    <mergeCell ref="L183:O183"/>
    <mergeCell ref="F168:H168"/>
    <mergeCell ref="B184:C184"/>
    <mergeCell ref="L19:O19"/>
    <mergeCell ref="J19:K19"/>
    <mergeCell ref="F19:H19"/>
    <mergeCell ref="B21:C21"/>
    <mergeCell ref="B20:C20"/>
    <mergeCell ref="F101:H101"/>
    <mergeCell ref="L100:O100"/>
    <mergeCell ref="F100:H100"/>
    <mergeCell ref="L121:O121"/>
    <mergeCell ref="F121:H121"/>
    <mergeCell ref="L103:O103"/>
    <mergeCell ref="F103:H103"/>
    <mergeCell ref="B19:C19"/>
    <mergeCell ref="B169:C169"/>
    <mergeCell ref="B170:C170"/>
    <mergeCell ref="B171:C171"/>
    <mergeCell ref="B172:C172"/>
    <mergeCell ref="B173:C173"/>
    <mergeCell ref="B174:C174"/>
    <mergeCell ref="B175:C175"/>
    <mergeCell ref="B176:C176"/>
    <mergeCell ref="B177:C177"/>
    <mergeCell ref="B114:C114"/>
    <mergeCell ref="B115:C115"/>
    <mergeCell ref="B116:C116"/>
    <mergeCell ref="B117:C117"/>
    <mergeCell ref="A185:I185"/>
    <mergeCell ref="L185:O185"/>
    <mergeCell ref="L186:O186"/>
    <mergeCell ref="F157:H157"/>
    <mergeCell ref="L157:O157"/>
    <mergeCell ref="F158:H158"/>
    <mergeCell ref="L158:O158"/>
    <mergeCell ref="F154:H154"/>
    <mergeCell ref="J154:K154"/>
    <mergeCell ref="L154:O154"/>
    <mergeCell ref="F155:H155"/>
    <mergeCell ref="L155:O155"/>
    <mergeCell ref="F156:H156"/>
    <mergeCell ref="L156:O156"/>
    <mergeCell ref="B168:C168"/>
    <mergeCell ref="F162:H162"/>
    <mergeCell ref="F163:H163"/>
    <mergeCell ref="F164:H164"/>
    <mergeCell ref="F165:H165"/>
    <mergeCell ref="F166:H166"/>
    <mergeCell ref="B105:C105"/>
    <mergeCell ref="B106:C106"/>
    <mergeCell ref="B107:C107"/>
    <mergeCell ref="B108:C108"/>
    <mergeCell ref="B109:C109"/>
    <mergeCell ref="B110:C110"/>
    <mergeCell ref="B111:C111"/>
    <mergeCell ref="B112:C112"/>
    <mergeCell ref="B113:C113"/>
    <mergeCell ref="L150:O150"/>
    <mergeCell ref="L101:O101"/>
    <mergeCell ref="F102:H102"/>
    <mergeCell ref="L102:O102"/>
    <mergeCell ref="F97:H97"/>
    <mergeCell ref="L97:O97"/>
    <mergeCell ref="F98:H98"/>
    <mergeCell ref="L98:O98"/>
    <mergeCell ref="F99:H99"/>
    <mergeCell ref="L99:O99"/>
    <mergeCell ref="L104:O104"/>
    <mergeCell ref="L105:O105"/>
    <mergeCell ref="L106:O106"/>
    <mergeCell ref="L107:O107"/>
    <mergeCell ref="L108:O108"/>
    <mergeCell ref="L109:O109"/>
    <mergeCell ref="L110:O110"/>
    <mergeCell ref="L111:O111"/>
    <mergeCell ref="L112:O112"/>
    <mergeCell ref="L113:O113"/>
    <mergeCell ref="L114:O114"/>
    <mergeCell ref="L115:O115"/>
    <mergeCell ref="L116:O116"/>
    <mergeCell ref="L117:O117"/>
    <mergeCell ref="F94:H94"/>
    <mergeCell ref="L94:O94"/>
    <mergeCell ref="F95:H95"/>
    <mergeCell ref="L95:O95"/>
    <mergeCell ref="F96:H96"/>
    <mergeCell ref="L96:O96"/>
    <mergeCell ref="F90:H90"/>
    <mergeCell ref="L90:O90"/>
    <mergeCell ref="F91:H91"/>
    <mergeCell ref="L91:O91"/>
    <mergeCell ref="L92:O92"/>
    <mergeCell ref="F93:H93"/>
    <mergeCell ref="L93:O93"/>
    <mergeCell ref="F92:H92"/>
    <mergeCell ref="F87:H87"/>
    <mergeCell ref="L87:O87"/>
    <mergeCell ref="F88:H88"/>
    <mergeCell ref="L88:O88"/>
    <mergeCell ref="F89:H89"/>
    <mergeCell ref="L89:O89"/>
    <mergeCell ref="F84:H84"/>
    <mergeCell ref="L84:O84"/>
    <mergeCell ref="F85:H85"/>
    <mergeCell ref="L85:O85"/>
    <mergeCell ref="F86:H86"/>
    <mergeCell ref="L86:O86"/>
    <mergeCell ref="F81:H81"/>
    <mergeCell ref="L81:O81"/>
    <mergeCell ref="F82:H82"/>
    <mergeCell ref="L82:O82"/>
    <mergeCell ref="F83:H83"/>
    <mergeCell ref="L83:O83"/>
    <mergeCell ref="F78:H78"/>
    <mergeCell ref="L78:O78"/>
    <mergeCell ref="F79:H79"/>
    <mergeCell ref="L79:O79"/>
    <mergeCell ref="F80:H80"/>
    <mergeCell ref="L80:O80"/>
    <mergeCell ref="F75:H75"/>
    <mergeCell ref="L75:O75"/>
    <mergeCell ref="F76:H76"/>
    <mergeCell ref="L76:O76"/>
    <mergeCell ref="F77:H77"/>
    <mergeCell ref="L77:O77"/>
    <mergeCell ref="F72:H72"/>
    <mergeCell ref="L72:O72"/>
    <mergeCell ref="F73:H73"/>
    <mergeCell ref="L73:O73"/>
    <mergeCell ref="F74:H74"/>
    <mergeCell ref="L74:O74"/>
    <mergeCell ref="F69:H69"/>
    <mergeCell ref="L69:O69"/>
    <mergeCell ref="F70:H70"/>
    <mergeCell ref="L70:O70"/>
    <mergeCell ref="F71:H71"/>
    <mergeCell ref="L71:O71"/>
    <mergeCell ref="F66:H66"/>
    <mergeCell ref="L66:O66"/>
    <mergeCell ref="F67:H67"/>
    <mergeCell ref="L67:O67"/>
    <mergeCell ref="F68:H68"/>
    <mergeCell ref="L68:O68"/>
    <mergeCell ref="F63:H63"/>
    <mergeCell ref="L63:O63"/>
    <mergeCell ref="F64:H64"/>
    <mergeCell ref="L64:O64"/>
    <mergeCell ref="F65:H65"/>
    <mergeCell ref="L65:O65"/>
    <mergeCell ref="F60:H60"/>
    <mergeCell ref="L60:O60"/>
    <mergeCell ref="F61:H61"/>
    <mergeCell ref="L61:O61"/>
    <mergeCell ref="F62:H62"/>
    <mergeCell ref="L62:O62"/>
    <mergeCell ref="F57:H57"/>
    <mergeCell ref="L57:O57"/>
    <mergeCell ref="F58:H58"/>
    <mergeCell ref="L58:O58"/>
    <mergeCell ref="F59:H59"/>
    <mergeCell ref="L59:O59"/>
    <mergeCell ref="F54:H54"/>
    <mergeCell ref="L54:O54"/>
    <mergeCell ref="F55:H55"/>
    <mergeCell ref="L55:O55"/>
    <mergeCell ref="F56:H56"/>
    <mergeCell ref="L56:O56"/>
    <mergeCell ref="F51:H51"/>
    <mergeCell ref="L51:O51"/>
    <mergeCell ref="F52:H52"/>
    <mergeCell ref="L52:O52"/>
    <mergeCell ref="F53:H53"/>
    <mergeCell ref="L53:O53"/>
    <mergeCell ref="F48:H48"/>
    <mergeCell ref="L48:O48"/>
    <mergeCell ref="F49:H49"/>
    <mergeCell ref="L49:O49"/>
    <mergeCell ref="F50:H50"/>
    <mergeCell ref="L50:O50"/>
    <mergeCell ref="F45:H45"/>
    <mergeCell ref="L45:O45"/>
    <mergeCell ref="F46:H46"/>
    <mergeCell ref="L46:O46"/>
    <mergeCell ref="F47:H47"/>
    <mergeCell ref="L47:O47"/>
    <mergeCell ref="F42:H42"/>
    <mergeCell ref="L42:O42"/>
    <mergeCell ref="F43:H43"/>
    <mergeCell ref="L43:O43"/>
    <mergeCell ref="F44:H44"/>
    <mergeCell ref="L44:O44"/>
    <mergeCell ref="F39:H39"/>
    <mergeCell ref="L39:O39"/>
    <mergeCell ref="F40:H40"/>
    <mergeCell ref="L40:O40"/>
    <mergeCell ref="F41:H41"/>
    <mergeCell ref="L41:O41"/>
    <mergeCell ref="F37:H37"/>
    <mergeCell ref="L37:O37"/>
    <mergeCell ref="F38:H38"/>
    <mergeCell ref="L38:O38"/>
    <mergeCell ref="F35:H35"/>
    <mergeCell ref="L35:O35"/>
    <mergeCell ref="F36:H36"/>
    <mergeCell ref="L36:O36"/>
    <mergeCell ref="F31:H31"/>
    <mergeCell ref="L31:O31"/>
    <mergeCell ref="F32:H32"/>
    <mergeCell ref="L32:O32"/>
    <mergeCell ref="F33:H33"/>
    <mergeCell ref="L33:O33"/>
    <mergeCell ref="F30:H30"/>
    <mergeCell ref="L30:O30"/>
    <mergeCell ref="F25:H25"/>
    <mergeCell ref="L25:O25"/>
    <mergeCell ref="F26:H26"/>
    <mergeCell ref="L26:O26"/>
    <mergeCell ref="F27:H27"/>
    <mergeCell ref="L27:O27"/>
    <mergeCell ref="F34:H34"/>
    <mergeCell ref="L34:O34"/>
    <mergeCell ref="F24:H24"/>
    <mergeCell ref="L24:O24"/>
    <mergeCell ref="F20:H20"/>
    <mergeCell ref="L20:O20"/>
    <mergeCell ref="F21:H21"/>
    <mergeCell ref="L21:O21"/>
    <mergeCell ref="F28:H28"/>
    <mergeCell ref="L28:O28"/>
    <mergeCell ref="F29:H29"/>
    <mergeCell ref="L29:O29"/>
    <mergeCell ref="A3:O3"/>
    <mergeCell ref="D10:D11"/>
    <mergeCell ref="E10:E11"/>
    <mergeCell ref="F10:F11"/>
    <mergeCell ref="G10:G11"/>
    <mergeCell ref="H10:H11"/>
    <mergeCell ref="I10:I11"/>
    <mergeCell ref="B22:C22"/>
    <mergeCell ref="B23:C23"/>
    <mergeCell ref="F22:H22"/>
    <mergeCell ref="L22:O22"/>
    <mergeCell ref="F23:H23"/>
    <mergeCell ref="L23:O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121:C121"/>
    <mergeCell ref="B122:C122"/>
    <mergeCell ref="B123:C123"/>
    <mergeCell ref="B124:C124"/>
    <mergeCell ref="B125:C125"/>
    <mergeCell ref="B126:C126"/>
    <mergeCell ref="B87:C87"/>
    <mergeCell ref="B88:C88"/>
    <mergeCell ref="B89:C89"/>
    <mergeCell ref="B90:C90"/>
    <mergeCell ref="B91:C91"/>
    <mergeCell ref="B92:C92"/>
    <mergeCell ref="B93:C93"/>
    <mergeCell ref="B103:C103"/>
    <mergeCell ref="B104:C104"/>
    <mergeCell ref="B94:C94"/>
    <mergeCell ref="B95:C95"/>
    <mergeCell ref="B96:C96"/>
    <mergeCell ref="B97:C97"/>
    <mergeCell ref="B98:C98"/>
    <mergeCell ref="B99:C99"/>
    <mergeCell ref="B100:C100"/>
    <mergeCell ref="B101:C101"/>
    <mergeCell ref="B102:C102"/>
    <mergeCell ref="B128:C128"/>
    <mergeCell ref="B129:C129"/>
    <mergeCell ref="B130:C130"/>
    <mergeCell ref="B131:C131"/>
    <mergeCell ref="B132:C132"/>
    <mergeCell ref="B133:C13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B118:C118"/>
    <mergeCell ref="B119:C119"/>
    <mergeCell ref="B120:C120"/>
    <mergeCell ref="L118:O118"/>
    <mergeCell ref="F136:H136"/>
    <mergeCell ref="B134:C134"/>
    <mergeCell ref="B135:C135"/>
    <mergeCell ref="B136:C136"/>
    <mergeCell ref="F119:H119"/>
    <mergeCell ref="F120:H120"/>
    <mergeCell ref="F122:H122"/>
    <mergeCell ref="F123:H123"/>
    <mergeCell ref="F124:H124"/>
    <mergeCell ref="F125:H125"/>
    <mergeCell ref="F126:H126"/>
    <mergeCell ref="F127:H127"/>
    <mergeCell ref="F128:H128"/>
    <mergeCell ref="F129:H129"/>
    <mergeCell ref="F130:H130"/>
    <mergeCell ref="F131:H131"/>
    <mergeCell ref="F132:H132"/>
    <mergeCell ref="F133:H133"/>
    <mergeCell ref="F134:H134"/>
    <mergeCell ref="F135:H135"/>
    <mergeCell ref="L135:O135"/>
    <mergeCell ref="L136:O136"/>
    <mergeCell ref="B127:C127"/>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63:C163"/>
    <mergeCell ref="B164:C164"/>
    <mergeCell ref="B165:C165"/>
    <mergeCell ref="B166:C166"/>
    <mergeCell ref="B167:C167"/>
    <mergeCell ref="B159:C159"/>
    <mergeCell ref="B160:C160"/>
    <mergeCell ref="B161:C161"/>
    <mergeCell ref="B162:C162"/>
    <mergeCell ref="A150:H150"/>
    <mergeCell ref="F167:H167"/>
    <mergeCell ref="F146:H146"/>
    <mergeCell ref="F147:H147"/>
    <mergeCell ref="F148:H148"/>
    <mergeCell ref="F149:H149"/>
    <mergeCell ref="F159:H159"/>
    <mergeCell ref="F160:H160"/>
    <mergeCell ref="F161:H161"/>
    <mergeCell ref="F137:H137"/>
    <mergeCell ref="F138:H138"/>
    <mergeCell ref="F139:H139"/>
    <mergeCell ref="F140:H140"/>
    <mergeCell ref="F141:H141"/>
    <mergeCell ref="F142:H142"/>
    <mergeCell ref="F143:H143"/>
    <mergeCell ref="F144:H144"/>
    <mergeCell ref="F145:H145"/>
    <mergeCell ref="L137:O137"/>
    <mergeCell ref="L119:O119"/>
    <mergeCell ref="L120:O120"/>
    <mergeCell ref="L122:O122"/>
    <mergeCell ref="L123:O123"/>
    <mergeCell ref="L124:O124"/>
    <mergeCell ref="L125:O125"/>
    <mergeCell ref="L126:O126"/>
    <mergeCell ref="L127:O127"/>
    <mergeCell ref="L128:O128"/>
    <mergeCell ref="L147:O147"/>
    <mergeCell ref="A2:O2"/>
    <mergeCell ref="B154:C154"/>
    <mergeCell ref="B155:C155"/>
    <mergeCell ref="B156:C156"/>
    <mergeCell ref="B157:C157"/>
    <mergeCell ref="B158:C158"/>
    <mergeCell ref="L148:O148"/>
    <mergeCell ref="L149:O149"/>
    <mergeCell ref="L138:O138"/>
    <mergeCell ref="L139:O139"/>
    <mergeCell ref="L140:O140"/>
    <mergeCell ref="L141:O141"/>
    <mergeCell ref="L142:O142"/>
    <mergeCell ref="L143:O143"/>
    <mergeCell ref="L144:O144"/>
    <mergeCell ref="L145:O145"/>
    <mergeCell ref="L146:O146"/>
    <mergeCell ref="L129:O129"/>
    <mergeCell ref="L130:O130"/>
    <mergeCell ref="L131:O131"/>
    <mergeCell ref="L132:O132"/>
    <mergeCell ref="L133:O133"/>
    <mergeCell ref="L134:O134"/>
  </mergeCells>
  <conditionalFormatting sqref="B20:B116 D111:D112 D20:H109 D110:E110 F120:H149">
    <cfRule type="containsErrors" dxfId="13" priority="29">
      <formula>ISERROR(B20)</formula>
    </cfRule>
  </conditionalFormatting>
  <conditionalFormatting sqref="J20:K20 J21:J39 K21:K149">
    <cfRule type="containsErrors" dxfId="12" priority="28">
      <formula>ISERROR(J20)</formula>
    </cfRule>
  </conditionalFormatting>
  <conditionalFormatting sqref="D13:I15 I12">
    <cfRule type="containsErrors" dxfId="11" priority="27">
      <formula>ISERROR(D12)</formula>
    </cfRule>
  </conditionalFormatting>
  <conditionalFormatting sqref="J155:K155">
    <cfRule type="containsErrors" dxfId="10" priority="26">
      <formula>ISERROR(J155)</formula>
    </cfRule>
  </conditionalFormatting>
  <conditionalFormatting sqref="D12:H12">
    <cfRule type="containsErrors" dxfId="9" priority="24">
      <formula>ISERROR(D12)</formula>
    </cfRule>
  </conditionalFormatting>
  <conditionalFormatting sqref="B117:B149">
    <cfRule type="containsErrors" dxfId="8" priority="9">
      <formula>ISERROR(B117)</formula>
    </cfRule>
  </conditionalFormatting>
  <conditionalFormatting sqref="J40:J149">
    <cfRule type="containsErrors" dxfId="7" priority="12">
      <formula>ISERROR(J40)</formula>
    </cfRule>
  </conditionalFormatting>
  <conditionalFormatting sqref="E111:E149">
    <cfRule type="containsErrors" dxfId="6" priority="7">
      <formula>ISERROR(E111)</formula>
    </cfRule>
  </conditionalFormatting>
  <conditionalFormatting sqref="D113:D149">
    <cfRule type="containsErrors" dxfId="5" priority="8">
      <formula>ISERROR(D113)</formula>
    </cfRule>
  </conditionalFormatting>
  <conditionalFormatting sqref="F110:H119">
    <cfRule type="containsErrors" dxfId="4" priority="6">
      <formula>ISERROR(F110)</formula>
    </cfRule>
  </conditionalFormatting>
  <conditionalFormatting sqref="K156:K184">
    <cfRule type="containsErrors" dxfId="3" priority="5">
      <formula>ISERROR(K156)</formula>
    </cfRule>
  </conditionalFormatting>
  <conditionalFormatting sqref="J156:J184">
    <cfRule type="containsErrors" dxfId="2" priority="4">
      <formula>ISERROR(J156)</formula>
    </cfRule>
  </conditionalFormatting>
  <conditionalFormatting sqref="L155">
    <cfRule type="containsErrors" dxfId="1" priority="3">
      <formula>ISERROR(L155)</formula>
    </cfRule>
  </conditionalFormatting>
  <conditionalFormatting sqref="L156:L184">
    <cfRule type="containsErrors" dxfId="0" priority="1">
      <formula>ISERROR(L156)</formula>
    </cfRule>
  </conditionalFormatting>
  <dataValidations disablePrompts="1" xWindow="760" yWindow="504" count="2">
    <dataValidation allowBlank="1" showInputMessage="1" showErrorMessage="1" promptTitle="CÓDIGO NEXUS" prompt="Ingrese el código de plaza de acuerdo al CAP, debe contener 12 dígitos." sqref="WVQ983132:WVQ983215 JE21:JE149 TA21:TA149 ACW21:ACW149 AMS21:AMS149 AWO21:AWO149 BGK21:BGK149 BQG21:BQG149 CAC21:CAC149 CJY21:CJY149 CTU21:CTU149 DDQ21:DDQ149 DNM21:DNM149 DXI21:DXI149 EHE21:EHE149 ERA21:ERA149 FAW21:FAW149 FKS21:FKS149 FUO21:FUO149 GEK21:GEK149 GOG21:GOG149 GYC21:GYC149 HHY21:HHY149 HRU21:HRU149 IBQ21:IBQ149 ILM21:ILM149 IVI21:IVI149 JFE21:JFE149 JPA21:JPA149 JYW21:JYW149 KIS21:KIS149 KSO21:KSO149 LCK21:LCK149 LMG21:LMG149 LWC21:LWC149 MFY21:MFY149 MPU21:MPU149 MZQ21:MZQ149 NJM21:NJM149 NTI21:NTI149 ODE21:ODE149 ONA21:ONA149 OWW21:OWW149 PGS21:PGS149 PQO21:PQO149 QAK21:QAK149 QKG21:QKG149 QUC21:QUC149 RDY21:RDY149 RNU21:RNU149 RXQ21:RXQ149 SHM21:SHM149 SRI21:SRI149 TBE21:TBE149 TLA21:TLA149 TUW21:TUW149 UES21:UES149 UOO21:UOO149 UYK21:UYK149 VIG21:VIG149 VSC21:VSC149 WBY21:WBY149 WLU21:WLU149 WVQ21:WVQ149 I65628:I65711 JE65628:JE65711 TA65628:TA65711 ACW65628:ACW65711 AMS65628:AMS65711 AWO65628:AWO65711 BGK65628:BGK65711 BQG65628:BQG65711 CAC65628:CAC65711 CJY65628:CJY65711 CTU65628:CTU65711 DDQ65628:DDQ65711 DNM65628:DNM65711 DXI65628:DXI65711 EHE65628:EHE65711 ERA65628:ERA65711 FAW65628:FAW65711 FKS65628:FKS65711 FUO65628:FUO65711 GEK65628:GEK65711 GOG65628:GOG65711 GYC65628:GYC65711 HHY65628:HHY65711 HRU65628:HRU65711 IBQ65628:IBQ65711 ILM65628:ILM65711 IVI65628:IVI65711 JFE65628:JFE65711 JPA65628:JPA65711 JYW65628:JYW65711 KIS65628:KIS65711 KSO65628:KSO65711 LCK65628:LCK65711 LMG65628:LMG65711 LWC65628:LWC65711 MFY65628:MFY65711 MPU65628:MPU65711 MZQ65628:MZQ65711 NJM65628:NJM65711 NTI65628:NTI65711 ODE65628:ODE65711 ONA65628:ONA65711 OWW65628:OWW65711 PGS65628:PGS65711 PQO65628:PQO65711 QAK65628:QAK65711 QKG65628:QKG65711 QUC65628:QUC65711 RDY65628:RDY65711 RNU65628:RNU65711 RXQ65628:RXQ65711 SHM65628:SHM65711 SRI65628:SRI65711 TBE65628:TBE65711 TLA65628:TLA65711 TUW65628:TUW65711 UES65628:UES65711 UOO65628:UOO65711 UYK65628:UYK65711 VIG65628:VIG65711 VSC65628:VSC65711 WBY65628:WBY65711 WLU65628:WLU65711 WVQ65628:WVQ65711 I131164:I131247 JE131164:JE131247 TA131164:TA131247 ACW131164:ACW131247 AMS131164:AMS131247 AWO131164:AWO131247 BGK131164:BGK131247 BQG131164:BQG131247 CAC131164:CAC131247 CJY131164:CJY131247 CTU131164:CTU131247 DDQ131164:DDQ131247 DNM131164:DNM131247 DXI131164:DXI131247 EHE131164:EHE131247 ERA131164:ERA131247 FAW131164:FAW131247 FKS131164:FKS131247 FUO131164:FUO131247 GEK131164:GEK131247 GOG131164:GOG131247 GYC131164:GYC131247 HHY131164:HHY131247 HRU131164:HRU131247 IBQ131164:IBQ131247 ILM131164:ILM131247 IVI131164:IVI131247 JFE131164:JFE131247 JPA131164:JPA131247 JYW131164:JYW131247 KIS131164:KIS131247 KSO131164:KSO131247 LCK131164:LCK131247 LMG131164:LMG131247 LWC131164:LWC131247 MFY131164:MFY131247 MPU131164:MPU131247 MZQ131164:MZQ131247 NJM131164:NJM131247 NTI131164:NTI131247 ODE131164:ODE131247 ONA131164:ONA131247 OWW131164:OWW131247 PGS131164:PGS131247 PQO131164:PQO131247 QAK131164:QAK131247 QKG131164:QKG131247 QUC131164:QUC131247 RDY131164:RDY131247 RNU131164:RNU131247 RXQ131164:RXQ131247 SHM131164:SHM131247 SRI131164:SRI131247 TBE131164:TBE131247 TLA131164:TLA131247 TUW131164:TUW131247 UES131164:UES131247 UOO131164:UOO131247 UYK131164:UYK131247 VIG131164:VIG131247 VSC131164:VSC131247 WBY131164:WBY131247 WLU131164:WLU131247 WVQ131164:WVQ131247 I196700:I196783 JE196700:JE196783 TA196700:TA196783 ACW196700:ACW196783 AMS196700:AMS196783 AWO196700:AWO196783 BGK196700:BGK196783 BQG196700:BQG196783 CAC196700:CAC196783 CJY196700:CJY196783 CTU196700:CTU196783 DDQ196700:DDQ196783 DNM196700:DNM196783 DXI196700:DXI196783 EHE196700:EHE196783 ERA196700:ERA196783 FAW196700:FAW196783 FKS196700:FKS196783 FUO196700:FUO196783 GEK196700:GEK196783 GOG196700:GOG196783 GYC196700:GYC196783 HHY196700:HHY196783 HRU196700:HRU196783 IBQ196700:IBQ196783 ILM196700:ILM196783 IVI196700:IVI196783 JFE196700:JFE196783 JPA196700:JPA196783 JYW196700:JYW196783 KIS196700:KIS196783 KSO196700:KSO196783 LCK196700:LCK196783 LMG196700:LMG196783 LWC196700:LWC196783 MFY196700:MFY196783 MPU196700:MPU196783 MZQ196700:MZQ196783 NJM196700:NJM196783 NTI196700:NTI196783 ODE196700:ODE196783 ONA196700:ONA196783 OWW196700:OWW196783 PGS196700:PGS196783 PQO196700:PQO196783 QAK196700:QAK196783 QKG196700:QKG196783 QUC196700:QUC196783 RDY196700:RDY196783 RNU196700:RNU196783 RXQ196700:RXQ196783 SHM196700:SHM196783 SRI196700:SRI196783 TBE196700:TBE196783 TLA196700:TLA196783 TUW196700:TUW196783 UES196700:UES196783 UOO196700:UOO196783 UYK196700:UYK196783 VIG196700:VIG196783 VSC196700:VSC196783 WBY196700:WBY196783 WLU196700:WLU196783 WVQ196700:WVQ196783 I262236:I262319 JE262236:JE262319 TA262236:TA262319 ACW262236:ACW262319 AMS262236:AMS262319 AWO262236:AWO262319 BGK262236:BGK262319 BQG262236:BQG262319 CAC262236:CAC262319 CJY262236:CJY262319 CTU262236:CTU262319 DDQ262236:DDQ262319 DNM262236:DNM262319 DXI262236:DXI262319 EHE262236:EHE262319 ERA262236:ERA262319 FAW262236:FAW262319 FKS262236:FKS262319 FUO262236:FUO262319 GEK262236:GEK262319 GOG262236:GOG262319 GYC262236:GYC262319 HHY262236:HHY262319 HRU262236:HRU262319 IBQ262236:IBQ262319 ILM262236:ILM262319 IVI262236:IVI262319 JFE262236:JFE262319 JPA262236:JPA262319 JYW262236:JYW262319 KIS262236:KIS262319 KSO262236:KSO262319 LCK262236:LCK262319 LMG262236:LMG262319 LWC262236:LWC262319 MFY262236:MFY262319 MPU262236:MPU262319 MZQ262236:MZQ262319 NJM262236:NJM262319 NTI262236:NTI262319 ODE262236:ODE262319 ONA262236:ONA262319 OWW262236:OWW262319 PGS262236:PGS262319 PQO262236:PQO262319 QAK262236:QAK262319 QKG262236:QKG262319 QUC262236:QUC262319 RDY262236:RDY262319 RNU262236:RNU262319 RXQ262236:RXQ262319 SHM262236:SHM262319 SRI262236:SRI262319 TBE262236:TBE262319 TLA262236:TLA262319 TUW262236:TUW262319 UES262236:UES262319 UOO262236:UOO262319 UYK262236:UYK262319 VIG262236:VIG262319 VSC262236:VSC262319 WBY262236:WBY262319 WLU262236:WLU262319 WVQ262236:WVQ262319 I327772:I327855 JE327772:JE327855 TA327772:TA327855 ACW327772:ACW327855 AMS327772:AMS327855 AWO327772:AWO327855 BGK327772:BGK327855 BQG327772:BQG327855 CAC327772:CAC327855 CJY327772:CJY327855 CTU327772:CTU327855 DDQ327772:DDQ327855 DNM327772:DNM327855 DXI327772:DXI327855 EHE327772:EHE327855 ERA327772:ERA327855 FAW327772:FAW327855 FKS327772:FKS327855 FUO327772:FUO327855 GEK327772:GEK327855 GOG327772:GOG327855 GYC327772:GYC327855 HHY327772:HHY327855 HRU327772:HRU327855 IBQ327772:IBQ327855 ILM327772:ILM327855 IVI327772:IVI327855 JFE327772:JFE327855 JPA327772:JPA327855 JYW327772:JYW327855 KIS327772:KIS327855 KSO327772:KSO327855 LCK327772:LCK327855 LMG327772:LMG327855 LWC327772:LWC327855 MFY327772:MFY327855 MPU327772:MPU327855 MZQ327772:MZQ327855 NJM327772:NJM327855 NTI327772:NTI327855 ODE327772:ODE327855 ONA327772:ONA327855 OWW327772:OWW327855 PGS327772:PGS327855 PQO327772:PQO327855 QAK327772:QAK327855 QKG327772:QKG327855 QUC327772:QUC327855 RDY327772:RDY327855 RNU327772:RNU327855 RXQ327772:RXQ327855 SHM327772:SHM327855 SRI327772:SRI327855 TBE327772:TBE327855 TLA327772:TLA327855 TUW327772:TUW327855 UES327772:UES327855 UOO327772:UOO327855 UYK327772:UYK327855 VIG327772:VIG327855 VSC327772:VSC327855 WBY327772:WBY327855 WLU327772:WLU327855 WVQ327772:WVQ327855 I393308:I393391 JE393308:JE393391 TA393308:TA393391 ACW393308:ACW393391 AMS393308:AMS393391 AWO393308:AWO393391 BGK393308:BGK393391 BQG393308:BQG393391 CAC393308:CAC393391 CJY393308:CJY393391 CTU393308:CTU393391 DDQ393308:DDQ393391 DNM393308:DNM393391 DXI393308:DXI393391 EHE393308:EHE393391 ERA393308:ERA393391 FAW393308:FAW393391 FKS393308:FKS393391 FUO393308:FUO393391 GEK393308:GEK393391 GOG393308:GOG393391 GYC393308:GYC393391 HHY393308:HHY393391 HRU393308:HRU393391 IBQ393308:IBQ393391 ILM393308:ILM393391 IVI393308:IVI393391 JFE393308:JFE393391 JPA393308:JPA393391 JYW393308:JYW393391 KIS393308:KIS393391 KSO393308:KSO393391 LCK393308:LCK393391 LMG393308:LMG393391 LWC393308:LWC393391 MFY393308:MFY393391 MPU393308:MPU393391 MZQ393308:MZQ393391 NJM393308:NJM393391 NTI393308:NTI393391 ODE393308:ODE393391 ONA393308:ONA393391 OWW393308:OWW393391 PGS393308:PGS393391 PQO393308:PQO393391 QAK393308:QAK393391 QKG393308:QKG393391 QUC393308:QUC393391 RDY393308:RDY393391 RNU393308:RNU393391 RXQ393308:RXQ393391 SHM393308:SHM393391 SRI393308:SRI393391 TBE393308:TBE393391 TLA393308:TLA393391 TUW393308:TUW393391 UES393308:UES393391 UOO393308:UOO393391 UYK393308:UYK393391 VIG393308:VIG393391 VSC393308:VSC393391 WBY393308:WBY393391 WLU393308:WLU393391 WVQ393308:WVQ393391 I458844:I458927 JE458844:JE458927 TA458844:TA458927 ACW458844:ACW458927 AMS458844:AMS458927 AWO458844:AWO458927 BGK458844:BGK458927 BQG458844:BQG458927 CAC458844:CAC458927 CJY458844:CJY458927 CTU458844:CTU458927 DDQ458844:DDQ458927 DNM458844:DNM458927 DXI458844:DXI458927 EHE458844:EHE458927 ERA458844:ERA458927 FAW458844:FAW458927 FKS458844:FKS458927 FUO458844:FUO458927 GEK458844:GEK458927 GOG458844:GOG458927 GYC458844:GYC458927 HHY458844:HHY458927 HRU458844:HRU458927 IBQ458844:IBQ458927 ILM458844:ILM458927 IVI458844:IVI458927 JFE458844:JFE458927 JPA458844:JPA458927 JYW458844:JYW458927 KIS458844:KIS458927 KSO458844:KSO458927 LCK458844:LCK458927 LMG458844:LMG458927 LWC458844:LWC458927 MFY458844:MFY458927 MPU458844:MPU458927 MZQ458844:MZQ458927 NJM458844:NJM458927 NTI458844:NTI458927 ODE458844:ODE458927 ONA458844:ONA458927 OWW458844:OWW458927 PGS458844:PGS458927 PQO458844:PQO458927 QAK458844:QAK458927 QKG458844:QKG458927 QUC458844:QUC458927 RDY458844:RDY458927 RNU458844:RNU458927 RXQ458844:RXQ458927 SHM458844:SHM458927 SRI458844:SRI458927 TBE458844:TBE458927 TLA458844:TLA458927 TUW458844:TUW458927 UES458844:UES458927 UOO458844:UOO458927 UYK458844:UYK458927 VIG458844:VIG458927 VSC458844:VSC458927 WBY458844:WBY458927 WLU458844:WLU458927 WVQ458844:WVQ458927 I524380:I524463 JE524380:JE524463 TA524380:TA524463 ACW524380:ACW524463 AMS524380:AMS524463 AWO524380:AWO524463 BGK524380:BGK524463 BQG524380:BQG524463 CAC524380:CAC524463 CJY524380:CJY524463 CTU524380:CTU524463 DDQ524380:DDQ524463 DNM524380:DNM524463 DXI524380:DXI524463 EHE524380:EHE524463 ERA524380:ERA524463 FAW524380:FAW524463 FKS524380:FKS524463 FUO524380:FUO524463 GEK524380:GEK524463 GOG524380:GOG524463 GYC524380:GYC524463 HHY524380:HHY524463 HRU524380:HRU524463 IBQ524380:IBQ524463 ILM524380:ILM524463 IVI524380:IVI524463 JFE524380:JFE524463 JPA524380:JPA524463 JYW524380:JYW524463 KIS524380:KIS524463 KSO524380:KSO524463 LCK524380:LCK524463 LMG524380:LMG524463 LWC524380:LWC524463 MFY524380:MFY524463 MPU524380:MPU524463 MZQ524380:MZQ524463 NJM524380:NJM524463 NTI524380:NTI524463 ODE524380:ODE524463 ONA524380:ONA524463 OWW524380:OWW524463 PGS524380:PGS524463 PQO524380:PQO524463 QAK524380:QAK524463 QKG524380:QKG524463 QUC524380:QUC524463 RDY524380:RDY524463 RNU524380:RNU524463 RXQ524380:RXQ524463 SHM524380:SHM524463 SRI524380:SRI524463 TBE524380:TBE524463 TLA524380:TLA524463 TUW524380:TUW524463 UES524380:UES524463 UOO524380:UOO524463 UYK524380:UYK524463 VIG524380:VIG524463 VSC524380:VSC524463 WBY524380:WBY524463 WLU524380:WLU524463 WVQ524380:WVQ524463 I589916:I589999 JE589916:JE589999 TA589916:TA589999 ACW589916:ACW589999 AMS589916:AMS589999 AWO589916:AWO589999 BGK589916:BGK589999 BQG589916:BQG589999 CAC589916:CAC589999 CJY589916:CJY589999 CTU589916:CTU589999 DDQ589916:DDQ589999 DNM589916:DNM589999 DXI589916:DXI589999 EHE589916:EHE589999 ERA589916:ERA589999 FAW589916:FAW589999 FKS589916:FKS589999 FUO589916:FUO589999 GEK589916:GEK589999 GOG589916:GOG589999 GYC589916:GYC589999 HHY589916:HHY589999 HRU589916:HRU589999 IBQ589916:IBQ589999 ILM589916:ILM589999 IVI589916:IVI589999 JFE589916:JFE589999 JPA589916:JPA589999 JYW589916:JYW589999 KIS589916:KIS589999 KSO589916:KSO589999 LCK589916:LCK589999 LMG589916:LMG589999 LWC589916:LWC589999 MFY589916:MFY589999 MPU589916:MPU589999 MZQ589916:MZQ589999 NJM589916:NJM589999 NTI589916:NTI589999 ODE589916:ODE589999 ONA589916:ONA589999 OWW589916:OWW589999 PGS589916:PGS589999 PQO589916:PQO589999 QAK589916:QAK589999 QKG589916:QKG589999 QUC589916:QUC589999 RDY589916:RDY589999 RNU589916:RNU589999 RXQ589916:RXQ589999 SHM589916:SHM589999 SRI589916:SRI589999 TBE589916:TBE589999 TLA589916:TLA589999 TUW589916:TUW589999 UES589916:UES589999 UOO589916:UOO589999 UYK589916:UYK589999 VIG589916:VIG589999 VSC589916:VSC589999 WBY589916:WBY589999 WLU589916:WLU589999 WVQ589916:WVQ589999 I655452:I655535 JE655452:JE655535 TA655452:TA655535 ACW655452:ACW655535 AMS655452:AMS655535 AWO655452:AWO655535 BGK655452:BGK655535 BQG655452:BQG655535 CAC655452:CAC655535 CJY655452:CJY655535 CTU655452:CTU655535 DDQ655452:DDQ655535 DNM655452:DNM655535 DXI655452:DXI655535 EHE655452:EHE655535 ERA655452:ERA655535 FAW655452:FAW655535 FKS655452:FKS655535 FUO655452:FUO655535 GEK655452:GEK655535 GOG655452:GOG655535 GYC655452:GYC655535 HHY655452:HHY655535 HRU655452:HRU655535 IBQ655452:IBQ655535 ILM655452:ILM655535 IVI655452:IVI655535 JFE655452:JFE655535 JPA655452:JPA655535 JYW655452:JYW655535 KIS655452:KIS655535 KSO655452:KSO655535 LCK655452:LCK655535 LMG655452:LMG655535 LWC655452:LWC655535 MFY655452:MFY655535 MPU655452:MPU655535 MZQ655452:MZQ655535 NJM655452:NJM655535 NTI655452:NTI655535 ODE655452:ODE655535 ONA655452:ONA655535 OWW655452:OWW655535 PGS655452:PGS655535 PQO655452:PQO655535 QAK655452:QAK655535 QKG655452:QKG655535 QUC655452:QUC655535 RDY655452:RDY655535 RNU655452:RNU655535 RXQ655452:RXQ655535 SHM655452:SHM655535 SRI655452:SRI655535 TBE655452:TBE655535 TLA655452:TLA655535 TUW655452:TUW655535 UES655452:UES655535 UOO655452:UOO655535 UYK655452:UYK655535 VIG655452:VIG655535 VSC655452:VSC655535 WBY655452:WBY655535 WLU655452:WLU655535 WVQ655452:WVQ655535 I720988:I721071 JE720988:JE721071 TA720988:TA721071 ACW720988:ACW721071 AMS720988:AMS721071 AWO720988:AWO721071 BGK720988:BGK721071 BQG720988:BQG721071 CAC720988:CAC721071 CJY720988:CJY721071 CTU720988:CTU721071 DDQ720988:DDQ721071 DNM720988:DNM721071 DXI720988:DXI721071 EHE720988:EHE721071 ERA720988:ERA721071 FAW720988:FAW721071 FKS720988:FKS721071 FUO720988:FUO721071 GEK720988:GEK721071 GOG720988:GOG721071 GYC720988:GYC721071 HHY720988:HHY721071 HRU720988:HRU721071 IBQ720988:IBQ721071 ILM720988:ILM721071 IVI720988:IVI721071 JFE720988:JFE721071 JPA720988:JPA721071 JYW720988:JYW721071 KIS720988:KIS721071 KSO720988:KSO721071 LCK720988:LCK721071 LMG720988:LMG721071 LWC720988:LWC721071 MFY720988:MFY721071 MPU720988:MPU721071 MZQ720988:MZQ721071 NJM720988:NJM721071 NTI720988:NTI721071 ODE720988:ODE721071 ONA720988:ONA721071 OWW720988:OWW721071 PGS720988:PGS721071 PQO720988:PQO721071 QAK720988:QAK721071 QKG720988:QKG721071 QUC720988:QUC721071 RDY720988:RDY721071 RNU720988:RNU721071 RXQ720988:RXQ721071 SHM720988:SHM721071 SRI720988:SRI721071 TBE720988:TBE721071 TLA720988:TLA721071 TUW720988:TUW721071 UES720988:UES721071 UOO720988:UOO721071 UYK720988:UYK721071 VIG720988:VIG721071 VSC720988:VSC721071 WBY720988:WBY721071 WLU720988:WLU721071 WVQ720988:WVQ721071 I786524:I786607 JE786524:JE786607 TA786524:TA786607 ACW786524:ACW786607 AMS786524:AMS786607 AWO786524:AWO786607 BGK786524:BGK786607 BQG786524:BQG786607 CAC786524:CAC786607 CJY786524:CJY786607 CTU786524:CTU786607 DDQ786524:DDQ786607 DNM786524:DNM786607 DXI786524:DXI786607 EHE786524:EHE786607 ERA786524:ERA786607 FAW786524:FAW786607 FKS786524:FKS786607 FUO786524:FUO786607 GEK786524:GEK786607 GOG786524:GOG786607 GYC786524:GYC786607 HHY786524:HHY786607 HRU786524:HRU786607 IBQ786524:IBQ786607 ILM786524:ILM786607 IVI786524:IVI786607 JFE786524:JFE786607 JPA786524:JPA786607 JYW786524:JYW786607 KIS786524:KIS786607 KSO786524:KSO786607 LCK786524:LCK786607 LMG786524:LMG786607 LWC786524:LWC786607 MFY786524:MFY786607 MPU786524:MPU786607 MZQ786524:MZQ786607 NJM786524:NJM786607 NTI786524:NTI786607 ODE786524:ODE786607 ONA786524:ONA786607 OWW786524:OWW786607 PGS786524:PGS786607 PQO786524:PQO786607 QAK786524:QAK786607 QKG786524:QKG786607 QUC786524:QUC786607 RDY786524:RDY786607 RNU786524:RNU786607 RXQ786524:RXQ786607 SHM786524:SHM786607 SRI786524:SRI786607 TBE786524:TBE786607 TLA786524:TLA786607 TUW786524:TUW786607 UES786524:UES786607 UOO786524:UOO786607 UYK786524:UYK786607 VIG786524:VIG786607 VSC786524:VSC786607 WBY786524:WBY786607 WLU786524:WLU786607 WVQ786524:WVQ786607 I852060:I852143 JE852060:JE852143 TA852060:TA852143 ACW852060:ACW852143 AMS852060:AMS852143 AWO852060:AWO852143 BGK852060:BGK852143 BQG852060:BQG852143 CAC852060:CAC852143 CJY852060:CJY852143 CTU852060:CTU852143 DDQ852060:DDQ852143 DNM852060:DNM852143 DXI852060:DXI852143 EHE852060:EHE852143 ERA852060:ERA852143 FAW852060:FAW852143 FKS852060:FKS852143 FUO852060:FUO852143 GEK852060:GEK852143 GOG852060:GOG852143 GYC852060:GYC852143 HHY852060:HHY852143 HRU852060:HRU852143 IBQ852060:IBQ852143 ILM852060:ILM852143 IVI852060:IVI852143 JFE852060:JFE852143 JPA852060:JPA852143 JYW852060:JYW852143 KIS852060:KIS852143 KSO852060:KSO852143 LCK852060:LCK852143 LMG852060:LMG852143 LWC852060:LWC852143 MFY852060:MFY852143 MPU852060:MPU852143 MZQ852060:MZQ852143 NJM852060:NJM852143 NTI852060:NTI852143 ODE852060:ODE852143 ONA852060:ONA852143 OWW852060:OWW852143 PGS852060:PGS852143 PQO852060:PQO852143 QAK852060:QAK852143 QKG852060:QKG852143 QUC852060:QUC852143 RDY852060:RDY852143 RNU852060:RNU852143 RXQ852060:RXQ852143 SHM852060:SHM852143 SRI852060:SRI852143 TBE852060:TBE852143 TLA852060:TLA852143 TUW852060:TUW852143 UES852060:UES852143 UOO852060:UOO852143 UYK852060:UYK852143 VIG852060:VIG852143 VSC852060:VSC852143 WBY852060:WBY852143 WLU852060:WLU852143 WVQ852060:WVQ852143 I917596:I917679 JE917596:JE917679 TA917596:TA917679 ACW917596:ACW917679 AMS917596:AMS917679 AWO917596:AWO917679 BGK917596:BGK917679 BQG917596:BQG917679 CAC917596:CAC917679 CJY917596:CJY917679 CTU917596:CTU917679 DDQ917596:DDQ917679 DNM917596:DNM917679 DXI917596:DXI917679 EHE917596:EHE917679 ERA917596:ERA917679 FAW917596:FAW917679 FKS917596:FKS917679 FUO917596:FUO917679 GEK917596:GEK917679 GOG917596:GOG917679 GYC917596:GYC917679 HHY917596:HHY917679 HRU917596:HRU917679 IBQ917596:IBQ917679 ILM917596:ILM917679 IVI917596:IVI917679 JFE917596:JFE917679 JPA917596:JPA917679 JYW917596:JYW917679 KIS917596:KIS917679 KSO917596:KSO917679 LCK917596:LCK917679 LMG917596:LMG917679 LWC917596:LWC917679 MFY917596:MFY917679 MPU917596:MPU917679 MZQ917596:MZQ917679 NJM917596:NJM917679 NTI917596:NTI917679 ODE917596:ODE917679 ONA917596:ONA917679 OWW917596:OWW917679 PGS917596:PGS917679 PQO917596:PQO917679 QAK917596:QAK917679 QKG917596:QKG917679 QUC917596:QUC917679 RDY917596:RDY917679 RNU917596:RNU917679 RXQ917596:RXQ917679 SHM917596:SHM917679 SRI917596:SRI917679 TBE917596:TBE917679 TLA917596:TLA917679 TUW917596:TUW917679 UES917596:UES917679 UOO917596:UOO917679 UYK917596:UYK917679 VIG917596:VIG917679 VSC917596:VSC917679 WBY917596:WBY917679 WLU917596:WLU917679 WVQ917596:WVQ917679 I983132:I983215 JE983132:JE983215 TA983132:TA983215 ACW983132:ACW983215 AMS983132:AMS983215 AWO983132:AWO983215 BGK983132:BGK983215 BQG983132:BQG983215 CAC983132:CAC983215 CJY983132:CJY983215 CTU983132:CTU983215 DDQ983132:DDQ983215 DNM983132:DNM983215 DXI983132:DXI983215 EHE983132:EHE983215 ERA983132:ERA983215 FAW983132:FAW983215 FKS983132:FKS983215 FUO983132:FUO983215 GEK983132:GEK983215 GOG983132:GOG983215 GYC983132:GYC983215 HHY983132:HHY983215 HRU983132:HRU983215 IBQ983132:IBQ983215 ILM983132:ILM983215 IVI983132:IVI983215 JFE983132:JFE983215 JPA983132:JPA983215 JYW983132:JYW983215 KIS983132:KIS983215 KSO983132:KSO983215 LCK983132:LCK983215 LMG983132:LMG983215 LWC983132:LWC983215 MFY983132:MFY983215 MPU983132:MPU983215 MZQ983132:MZQ983215 NJM983132:NJM983215 NTI983132:NTI983215 ODE983132:ODE983215 ONA983132:ONA983215 OWW983132:OWW983215 PGS983132:PGS983215 PQO983132:PQO983215 QAK983132:QAK983215 QKG983132:QKG983215 QUC983132:QUC983215 RDY983132:RDY983215 RNU983132:RNU983215 RXQ983132:RXQ983215 SHM983132:SHM983215 SRI983132:SRI983215 TBE983132:TBE983215 TLA983132:TLA983215 TUW983132:TUW983215 UES983132:UES983215 UOO983132:UOO983215 UYK983132:UYK983215 VIG983132:VIG983215 VSC983132:VSC983215 WBY983132:WBY983215 WLU983132:WLU983215"/>
    <dataValidation type="custom" allowBlank="1" showInputMessage="1" showErrorMessage="1" promptTitle="CODIGO NEXUS" prompt="Ingrese el código de plaza de acuerdo al CAP, debe contener 12 dígitos." sqref="WVQ983131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627 JE65627 TA65627 ACW65627 AMS65627 AWO65627 BGK65627 BQG65627 CAC65627 CJY65627 CTU65627 DDQ65627 DNM65627 DXI65627 EHE65627 ERA65627 FAW65627 FKS65627 FUO65627 GEK65627 GOG65627 GYC65627 HHY65627 HRU65627 IBQ65627 ILM65627 IVI65627 JFE65627 JPA65627 JYW65627 KIS65627 KSO65627 LCK65627 LMG65627 LWC65627 MFY65627 MPU65627 MZQ65627 NJM65627 NTI65627 ODE65627 ONA65627 OWW65627 PGS65627 PQO65627 QAK65627 QKG65627 QUC65627 RDY65627 RNU65627 RXQ65627 SHM65627 SRI65627 TBE65627 TLA65627 TUW65627 UES65627 UOO65627 UYK65627 VIG65627 VSC65627 WBY65627 WLU65627 WVQ65627 I131163 JE131163 TA131163 ACW131163 AMS131163 AWO131163 BGK131163 BQG131163 CAC131163 CJY131163 CTU131163 DDQ131163 DNM131163 DXI131163 EHE131163 ERA131163 FAW131163 FKS131163 FUO131163 GEK131163 GOG131163 GYC131163 HHY131163 HRU131163 IBQ131163 ILM131163 IVI131163 JFE131163 JPA131163 JYW131163 KIS131163 KSO131163 LCK131163 LMG131163 LWC131163 MFY131163 MPU131163 MZQ131163 NJM131163 NTI131163 ODE131163 ONA131163 OWW131163 PGS131163 PQO131163 QAK131163 QKG131163 QUC131163 RDY131163 RNU131163 RXQ131163 SHM131163 SRI131163 TBE131163 TLA131163 TUW131163 UES131163 UOO131163 UYK131163 VIG131163 VSC131163 WBY131163 WLU131163 WVQ131163 I196699 JE196699 TA196699 ACW196699 AMS196699 AWO196699 BGK196699 BQG196699 CAC196699 CJY196699 CTU196699 DDQ196699 DNM196699 DXI196699 EHE196699 ERA196699 FAW196699 FKS196699 FUO196699 GEK196699 GOG196699 GYC196699 HHY196699 HRU196699 IBQ196699 ILM196699 IVI196699 JFE196699 JPA196699 JYW196699 KIS196699 KSO196699 LCK196699 LMG196699 LWC196699 MFY196699 MPU196699 MZQ196699 NJM196699 NTI196699 ODE196699 ONA196699 OWW196699 PGS196699 PQO196699 QAK196699 QKG196699 QUC196699 RDY196699 RNU196699 RXQ196699 SHM196699 SRI196699 TBE196699 TLA196699 TUW196699 UES196699 UOO196699 UYK196699 VIG196699 VSC196699 WBY196699 WLU196699 WVQ196699 I262235 JE262235 TA262235 ACW262235 AMS262235 AWO262235 BGK262235 BQG262235 CAC262235 CJY262235 CTU262235 DDQ262235 DNM262235 DXI262235 EHE262235 ERA262235 FAW262235 FKS262235 FUO262235 GEK262235 GOG262235 GYC262235 HHY262235 HRU262235 IBQ262235 ILM262235 IVI262235 JFE262235 JPA262235 JYW262235 KIS262235 KSO262235 LCK262235 LMG262235 LWC262235 MFY262235 MPU262235 MZQ262235 NJM262235 NTI262235 ODE262235 ONA262235 OWW262235 PGS262235 PQO262235 QAK262235 QKG262235 QUC262235 RDY262235 RNU262235 RXQ262235 SHM262235 SRI262235 TBE262235 TLA262235 TUW262235 UES262235 UOO262235 UYK262235 VIG262235 VSC262235 WBY262235 WLU262235 WVQ262235 I327771 JE327771 TA327771 ACW327771 AMS327771 AWO327771 BGK327771 BQG327771 CAC327771 CJY327771 CTU327771 DDQ327771 DNM327771 DXI327771 EHE327771 ERA327771 FAW327771 FKS327771 FUO327771 GEK327771 GOG327771 GYC327771 HHY327771 HRU327771 IBQ327771 ILM327771 IVI327771 JFE327771 JPA327771 JYW327771 KIS327771 KSO327771 LCK327771 LMG327771 LWC327771 MFY327771 MPU327771 MZQ327771 NJM327771 NTI327771 ODE327771 ONA327771 OWW327771 PGS327771 PQO327771 QAK327771 QKG327771 QUC327771 RDY327771 RNU327771 RXQ327771 SHM327771 SRI327771 TBE327771 TLA327771 TUW327771 UES327771 UOO327771 UYK327771 VIG327771 VSC327771 WBY327771 WLU327771 WVQ327771 I393307 JE393307 TA393307 ACW393307 AMS393307 AWO393307 BGK393307 BQG393307 CAC393307 CJY393307 CTU393307 DDQ393307 DNM393307 DXI393307 EHE393307 ERA393307 FAW393307 FKS393307 FUO393307 GEK393307 GOG393307 GYC393307 HHY393307 HRU393307 IBQ393307 ILM393307 IVI393307 JFE393307 JPA393307 JYW393307 KIS393307 KSO393307 LCK393307 LMG393307 LWC393307 MFY393307 MPU393307 MZQ393307 NJM393307 NTI393307 ODE393307 ONA393307 OWW393307 PGS393307 PQO393307 QAK393307 QKG393307 QUC393307 RDY393307 RNU393307 RXQ393307 SHM393307 SRI393307 TBE393307 TLA393307 TUW393307 UES393307 UOO393307 UYK393307 VIG393307 VSC393307 WBY393307 WLU393307 WVQ393307 I458843 JE458843 TA458843 ACW458843 AMS458843 AWO458843 BGK458843 BQG458843 CAC458843 CJY458843 CTU458843 DDQ458843 DNM458843 DXI458843 EHE458843 ERA458843 FAW458843 FKS458843 FUO458843 GEK458843 GOG458843 GYC458843 HHY458843 HRU458843 IBQ458843 ILM458843 IVI458843 JFE458843 JPA458843 JYW458843 KIS458843 KSO458843 LCK458843 LMG458843 LWC458843 MFY458843 MPU458843 MZQ458843 NJM458843 NTI458843 ODE458843 ONA458843 OWW458843 PGS458843 PQO458843 QAK458843 QKG458843 QUC458843 RDY458843 RNU458843 RXQ458843 SHM458843 SRI458843 TBE458843 TLA458843 TUW458843 UES458843 UOO458843 UYK458843 VIG458843 VSC458843 WBY458843 WLU458843 WVQ458843 I524379 JE524379 TA524379 ACW524379 AMS524379 AWO524379 BGK524379 BQG524379 CAC524379 CJY524379 CTU524379 DDQ524379 DNM524379 DXI524379 EHE524379 ERA524379 FAW524379 FKS524379 FUO524379 GEK524379 GOG524379 GYC524379 HHY524379 HRU524379 IBQ524379 ILM524379 IVI524379 JFE524379 JPA524379 JYW524379 KIS524379 KSO524379 LCK524379 LMG524379 LWC524379 MFY524379 MPU524379 MZQ524379 NJM524379 NTI524379 ODE524379 ONA524379 OWW524379 PGS524379 PQO524379 QAK524379 QKG524379 QUC524379 RDY524379 RNU524379 RXQ524379 SHM524379 SRI524379 TBE524379 TLA524379 TUW524379 UES524379 UOO524379 UYK524379 VIG524379 VSC524379 WBY524379 WLU524379 WVQ524379 I589915 JE589915 TA589915 ACW589915 AMS589915 AWO589915 BGK589915 BQG589915 CAC589915 CJY589915 CTU589915 DDQ589915 DNM589915 DXI589915 EHE589915 ERA589915 FAW589915 FKS589915 FUO589915 GEK589915 GOG589915 GYC589915 HHY589915 HRU589915 IBQ589915 ILM589915 IVI589915 JFE589915 JPA589915 JYW589915 KIS589915 KSO589915 LCK589915 LMG589915 LWC589915 MFY589915 MPU589915 MZQ589915 NJM589915 NTI589915 ODE589915 ONA589915 OWW589915 PGS589915 PQO589915 QAK589915 QKG589915 QUC589915 RDY589915 RNU589915 RXQ589915 SHM589915 SRI589915 TBE589915 TLA589915 TUW589915 UES589915 UOO589915 UYK589915 VIG589915 VSC589915 WBY589915 WLU589915 WVQ589915 I655451 JE655451 TA655451 ACW655451 AMS655451 AWO655451 BGK655451 BQG655451 CAC655451 CJY655451 CTU655451 DDQ655451 DNM655451 DXI655451 EHE655451 ERA655451 FAW655451 FKS655451 FUO655451 GEK655451 GOG655451 GYC655451 HHY655451 HRU655451 IBQ655451 ILM655451 IVI655451 JFE655451 JPA655451 JYW655451 KIS655451 KSO655451 LCK655451 LMG655451 LWC655451 MFY655451 MPU655451 MZQ655451 NJM655451 NTI655451 ODE655451 ONA655451 OWW655451 PGS655451 PQO655451 QAK655451 QKG655451 QUC655451 RDY655451 RNU655451 RXQ655451 SHM655451 SRI655451 TBE655451 TLA655451 TUW655451 UES655451 UOO655451 UYK655451 VIG655451 VSC655451 WBY655451 WLU655451 WVQ655451 I720987 JE720987 TA720987 ACW720987 AMS720987 AWO720987 BGK720987 BQG720987 CAC720987 CJY720987 CTU720987 DDQ720987 DNM720987 DXI720987 EHE720987 ERA720987 FAW720987 FKS720987 FUO720987 GEK720987 GOG720987 GYC720987 HHY720987 HRU720987 IBQ720987 ILM720987 IVI720987 JFE720987 JPA720987 JYW720987 KIS720987 KSO720987 LCK720987 LMG720987 LWC720987 MFY720987 MPU720987 MZQ720987 NJM720987 NTI720987 ODE720987 ONA720987 OWW720987 PGS720987 PQO720987 QAK720987 QKG720987 QUC720987 RDY720987 RNU720987 RXQ720987 SHM720987 SRI720987 TBE720987 TLA720987 TUW720987 UES720987 UOO720987 UYK720987 VIG720987 VSC720987 WBY720987 WLU720987 WVQ720987 I786523 JE786523 TA786523 ACW786523 AMS786523 AWO786523 BGK786523 BQG786523 CAC786523 CJY786523 CTU786523 DDQ786523 DNM786523 DXI786523 EHE786523 ERA786523 FAW786523 FKS786523 FUO786523 GEK786523 GOG786523 GYC786523 HHY786523 HRU786523 IBQ786523 ILM786523 IVI786523 JFE786523 JPA786523 JYW786523 KIS786523 KSO786523 LCK786523 LMG786523 LWC786523 MFY786523 MPU786523 MZQ786523 NJM786523 NTI786523 ODE786523 ONA786523 OWW786523 PGS786523 PQO786523 QAK786523 QKG786523 QUC786523 RDY786523 RNU786523 RXQ786523 SHM786523 SRI786523 TBE786523 TLA786523 TUW786523 UES786523 UOO786523 UYK786523 VIG786523 VSC786523 WBY786523 WLU786523 WVQ786523 I852059 JE852059 TA852059 ACW852059 AMS852059 AWO852059 BGK852059 BQG852059 CAC852059 CJY852059 CTU852059 DDQ852059 DNM852059 DXI852059 EHE852059 ERA852059 FAW852059 FKS852059 FUO852059 GEK852059 GOG852059 GYC852059 HHY852059 HRU852059 IBQ852059 ILM852059 IVI852059 JFE852059 JPA852059 JYW852059 KIS852059 KSO852059 LCK852059 LMG852059 LWC852059 MFY852059 MPU852059 MZQ852059 NJM852059 NTI852059 ODE852059 ONA852059 OWW852059 PGS852059 PQO852059 QAK852059 QKG852059 QUC852059 RDY852059 RNU852059 RXQ852059 SHM852059 SRI852059 TBE852059 TLA852059 TUW852059 UES852059 UOO852059 UYK852059 VIG852059 VSC852059 WBY852059 WLU852059 WVQ852059 I917595 JE917595 TA917595 ACW917595 AMS917595 AWO917595 BGK917595 BQG917595 CAC917595 CJY917595 CTU917595 DDQ917595 DNM917595 DXI917595 EHE917595 ERA917595 FAW917595 FKS917595 FUO917595 GEK917595 GOG917595 GYC917595 HHY917595 HRU917595 IBQ917595 ILM917595 IVI917595 JFE917595 JPA917595 JYW917595 KIS917595 KSO917595 LCK917595 LMG917595 LWC917595 MFY917595 MPU917595 MZQ917595 NJM917595 NTI917595 ODE917595 ONA917595 OWW917595 PGS917595 PQO917595 QAK917595 QKG917595 QUC917595 RDY917595 RNU917595 RXQ917595 SHM917595 SRI917595 TBE917595 TLA917595 TUW917595 UES917595 UOO917595 UYK917595 VIG917595 VSC917595 WBY917595 WLU917595 WVQ917595 I983131 JE983131 TA983131 ACW983131 AMS983131 AWO983131 BGK983131 BQG983131 CAC983131 CJY983131 CTU983131 DDQ983131 DNM983131 DXI983131 EHE983131 ERA983131 FAW983131 FKS983131 FUO983131 GEK983131 GOG983131 GYC983131 HHY983131 HRU983131 IBQ983131 ILM983131 IVI983131 JFE983131 JPA983131 JYW983131 KIS983131 KSO983131 LCK983131 LMG983131 LWC983131 MFY983131 MPU983131 MZQ983131 NJM983131 NTI983131 ODE983131 ONA983131 OWW983131 PGS983131 PQO983131 QAK983131 QKG983131 QUC983131 RDY983131 RNU983131 RXQ983131 SHM983131 SRI983131 TBE983131 TLA983131 TUW983131 UES983131 UOO983131 UYK983131 VIG983131 VSC983131 WBY983131 WLU983131">
      <formula1>COUNTIF($H$20:$I$101,+I20)=1</formula1>
    </dataValidation>
  </dataValidations>
  <printOptions horizontalCentered="1"/>
  <pageMargins left="0.51181102362204722" right="0.27559055118110237" top="0.39370078740157483" bottom="0.27559055118110237" header="0" footer="0"/>
  <pageSetup paperSize="9" scale="6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9"/>
  <sheetViews>
    <sheetView showGridLines="0" zoomScale="70" zoomScaleNormal="70" zoomScaleSheetLayoutView="100" workbookViewId="0">
      <selection activeCell="R16" sqref="R16"/>
    </sheetView>
  </sheetViews>
  <sheetFormatPr baseColWidth="10" defaultRowHeight="12.75" x14ac:dyDescent="0.2"/>
  <cols>
    <col min="1" max="1" width="4.140625" style="66" customWidth="1"/>
    <col min="2" max="2" width="38.7109375" style="66" bestFit="1" customWidth="1"/>
    <col min="3" max="3" width="7.7109375" style="66" customWidth="1"/>
    <col min="4" max="4" width="6.7109375" style="66" customWidth="1"/>
    <col min="5" max="5" width="9.85546875" style="66" customWidth="1"/>
    <col min="6" max="6" width="7.7109375" style="66" customWidth="1"/>
    <col min="7" max="7" width="6.7109375" style="66" customWidth="1"/>
    <col min="8" max="8" width="9.85546875" style="66" customWidth="1"/>
    <col min="9" max="9" width="7.7109375" style="66" customWidth="1"/>
    <col min="10" max="10" width="6.7109375" style="66" customWidth="1"/>
    <col min="11" max="11" width="9.85546875" style="66" customWidth="1"/>
    <col min="12" max="12" width="7.5703125" style="66" customWidth="1"/>
    <col min="13" max="13" width="6.7109375" style="66" customWidth="1"/>
    <col min="14" max="14" width="9.85546875" style="66" customWidth="1"/>
    <col min="15" max="15" width="8.7109375" style="66" customWidth="1"/>
    <col min="16" max="16" width="6.7109375" style="66" customWidth="1"/>
    <col min="17" max="17" width="9.85546875" style="66" customWidth="1"/>
    <col min="18" max="18" width="22.5703125" style="65" customWidth="1"/>
    <col min="19" max="19" width="10.28515625" style="66" customWidth="1"/>
    <col min="20" max="20" width="12.42578125" style="66" customWidth="1"/>
    <col min="21" max="21" width="11" style="66" customWidth="1"/>
    <col min="22" max="257" width="11.42578125" style="66"/>
    <col min="258" max="258" width="38.7109375" style="66" bestFit="1" customWidth="1"/>
    <col min="259" max="259" width="7.7109375" style="66" customWidth="1"/>
    <col min="260" max="260" width="6.7109375" style="66" customWidth="1"/>
    <col min="261" max="261" width="9.85546875" style="66" customWidth="1"/>
    <col min="262" max="262" width="7.7109375" style="66" customWidth="1"/>
    <col min="263" max="263" width="6.7109375" style="66" customWidth="1"/>
    <col min="264" max="264" width="9.85546875" style="66" customWidth="1"/>
    <col min="265" max="265" width="7.7109375" style="66" customWidth="1"/>
    <col min="266" max="266" width="6.7109375" style="66" customWidth="1"/>
    <col min="267" max="267" width="9.85546875" style="66" customWidth="1"/>
    <col min="268" max="268" width="7.5703125" style="66" customWidth="1"/>
    <col min="269" max="269" width="6.7109375" style="66" customWidth="1"/>
    <col min="270" max="270" width="9.85546875" style="66" customWidth="1"/>
    <col min="271" max="271" width="8.7109375" style="66" customWidth="1"/>
    <col min="272" max="272" width="6.7109375" style="66" customWidth="1"/>
    <col min="273" max="273" width="9.85546875" style="66" customWidth="1"/>
    <col min="274" max="274" width="22.5703125" style="66" customWidth="1"/>
    <col min="275" max="275" width="10.28515625" style="66" customWidth="1"/>
    <col min="276" max="276" width="12.42578125" style="66" customWidth="1"/>
    <col min="277" max="277" width="11" style="66" customWidth="1"/>
    <col min="278" max="513" width="11.42578125" style="66"/>
    <col min="514" max="514" width="38.7109375" style="66" bestFit="1" customWidth="1"/>
    <col min="515" max="515" width="7.7109375" style="66" customWidth="1"/>
    <col min="516" max="516" width="6.7109375" style="66" customWidth="1"/>
    <col min="517" max="517" width="9.85546875" style="66" customWidth="1"/>
    <col min="518" max="518" width="7.7109375" style="66" customWidth="1"/>
    <col min="519" max="519" width="6.7109375" style="66" customWidth="1"/>
    <col min="520" max="520" width="9.85546875" style="66" customWidth="1"/>
    <col min="521" max="521" width="7.7109375" style="66" customWidth="1"/>
    <col min="522" max="522" width="6.7109375" style="66" customWidth="1"/>
    <col min="523" max="523" width="9.85546875" style="66" customWidth="1"/>
    <col min="524" max="524" width="7.5703125" style="66" customWidth="1"/>
    <col min="525" max="525" width="6.7109375" style="66" customWidth="1"/>
    <col min="526" max="526" width="9.85546875" style="66" customWidth="1"/>
    <col min="527" max="527" width="8.7109375" style="66" customWidth="1"/>
    <col min="528" max="528" width="6.7109375" style="66" customWidth="1"/>
    <col min="529" max="529" width="9.85546875" style="66" customWidth="1"/>
    <col min="530" max="530" width="22.5703125" style="66" customWidth="1"/>
    <col min="531" max="531" width="10.28515625" style="66" customWidth="1"/>
    <col min="532" max="532" width="12.42578125" style="66" customWidth="1"/>
    <col min="533" max="533" width="11" style="66" customWidth="1"/>
    <col min="534" max="769" width="11.42578125" style="66"/>
    <col min="770" max="770" width="38.7109375" style="66" bestFit="1" customWidth="1"/>
    <col min="771" max="771" width="7.7109375" style="66" customWidth="1"/>
    <col min="772" max="772" width="6.7109375" style="66" customWidth="1"/>
    <col min="773" max="773" width="9.85546875" style="66" customWidth="1"/>
    <col min="774" max="774" width="7.7109375" style="66" customWidth="1"/>
    <col min="775" max="775" width="6.7109375" style="66" customWidth="1"/>
    <col min="776" max="776" width="9.85546875" style="66" customWidth="1"/>
    <col min="777" max="777" width="7.7109375" style="66" customWidth="1"/>
    <col min="778" max="778" width="6.7109375" style="66" customWidth="1"/>
    <col min="779" max="779" width="9.85546875" style="66" customWidth="1"/>
    <col min="780" max="780" width="7.5703125" style="66" customWidth="1"/>
    <col min="781" max="781" width="6.7109375" style="66" customWidth="1"/>
    <col min="782" max="782" width="9.85546875" style="66" customWidth="1"/>
    <col min="783" max="783" width="8.7109375" style="66" customWidth="1"/>
    <col min="784" max="784" width="6.7109375" style="66" customWidth="1"/>
    <col min="785" max="785" width="9.85546875" style="66" customWidth="1"/>
    <col min="786" max="786" width="22.5703125" style="66" customWidth="1"/>
    <col min="787" max="787" width="10.28515625" style="66" customWidth="1"/>
    <col min="788" max="788" width="12.42578125" style="66" customWidth="1"/>
    <col min="789" max="789" width="11" style="66" customWidth="1"/>
    <col min="790" max="1025" width="11.42578125" style="66"/>
    <col min="1026" max="1026" width="38.7109375" style="66" bestFit="1" customWidth="1"/>
    <col min="1027" max="1027" width="7.7109375" style="66" customWidth="1"/>
    <col min="1028" max="1028" width="6.7109375" style="66" customWidth="1"/>
    <col min="1029" max="1029" width="9.85546875" style="66" customWidth="1"/>
    <col min="1030" max="1030" width="7.7109375" style="66" customWidth="1"/>
    <col min="1031" max="1031" width="6.7109375" style="66" customWidth="1"/>
    <col min="1032" max="1032" width="9.85546875" style="66" customWidth="1"/>
    <col min="1033" max="1033" width="7.7109375" style="66" customWidth="1"/>
    <col min="1034" max="1034" width="6.7109375" style="66" customWidth="1"/>
    <col min="1035" max="1035" width="9.85546875" style="66" customWidth="1"/>
    <col min="1036" max="1036" width="7.5703125" style="66" customWidth="1"/>
    <col min="1037" max="1037" width="6.7109375" style="66" customWidth="1"/>
    <col min="1038" max="1038" width="9.85546875" style="66" customWidth="1"/>
    <col min="1039" max="1039" width="8.7109375" style="66" customWidth="1"/>
    <col min="1040" max="1040" width="6.7109375" style="66" customWidth="1"/>
    <col min="1041" max="1041" width="9.85546875" style="66" customWidth="1"/>
    <col min="1042" max="1042" width="22.5703125" style="66" customWidth="1"/>
    <col min="1043" max="1043" width="10.28515625" style="66" customWidth="1"/>
    <col min="1044" max="1044" width="12.42578125" style="66" customWidth="1"/>
    <col min="1045" max="1045" width="11" style="66" customWidth="1"/>
    <col min="1046" max="1281" width="11.42578125" style="66"/>
    <col min="1282" max="1282" width="38.7109375" style="66" bestFit="1" customWidth="1"/>
    <col min="1283" max="1283" width="7.7109375" style="66" customWidth="1"/>
    <col min="1284" max="1284" width="6.7109375" style="66" customWidth="1"/>
    <col min="1285" max="1285" width="9.85546875" style="66" customWidth="1"/>
    <col min="1286" max="1286" width="7.7109375" style="66" customWidth="1"/>
    <col min="1287" max="1287" width="6.7109375" style="66" customWidth="1"/>
    <col min="1288" max="1288" width="9.85546875" style="66" customWidth="1"/>
    <col min="1289" max="1289" width="7.7109375" style="66" customWidth="1"/>
    <col min="1290" max="1290" width="6.7109375" style="66" customWidth="1"/>
    <col min="1291" max="1291" width="9.85546875" style="66" customWidth="1"/>
    <col min="1292" max="1292" width="7.5703125" style="66" customWidth="1"/>
    <col min="1293" max="1293" width="6.7109375" style="66" customWidth="1"/>
    <col min="1294" max="1294" width="9.85546875" style="66" customWidth="1"/>
    <col min="1295" max="1295" width="8.7109375" style="66" customWidth="1"/>
    <col min="1296" max="1296" width="6.7109375" style="66" customWidth="1"/>
    <col min="1297" max="1297" width="9.85546875" style="66" customWidth="1"/>
    <col min="1298" max="1298" width="22.5703125" style="66" customWidth="1"/>
    <col min="1299" max="1299" width="10.28515625" style="66" customWidth="1"/>
    <col min="1300" max="1300" width="12.42578125" style="66" customWidth="1"/>
    <col min="1301" max="1301" width="11" style="66" customWidth="1"/>
    <col min="1302" max="1537" width="11.42578125" style="66"/>
    <col min="1538" max="1538" width="38.7109375" style="66" bestFit="1" customWidth="1"/>
    <col min="1539" max="1539" width="7.7109375" style="66" customWidth="1"/>
    <col min="1540" max="1540" width="6.7109375" style="66" customWidth="1"/>
    <col min="1541" max="1541" width="9.85546875" style="66" customWidth="1"/>
    <col min="1542" max="1542" width="7.7109375" style="66" customWidth="1"/>
    <col min="1543" max="1543" width="6.7109375" style="66" customWidth="1"/>
    <col min="1544" max="1544" width="9.85546875" style="66" customWidth="1"/>
    <col min="1545" max="1545" width="7.7109375" style="66" customWidth="1"/>
    <col min="1546" max="1546" width="6.7109375" style="66" customWidth="1"/>
    <col min="1547" max="1547" width="9.85546875" style="66" customWidth="1"/>
    <col min="1548" max="1548" width="7.5703125" style="66" customWidth="1"/>
    <col min="1549" max="1549" width="6.7109375" style="66" customWidth="1"/>
    <col min="1550" max="1550" width="9.85546875" style="66" customWidth="1"/>
    <col min="1551" max="1551" width="8.7109375" style="66" customWidth="1"/>
    <col min="1552" max="1552" width="6.7109375" style="66" customWidth="1"/>
    <col min="1553" max="1553" width="9.85546875" style="66" customWidth="1"/>
    <col min="1554" max="1554" width="22.5703125" style="66" customWidth="1"/>
    <col min="1555" max="1555" width="10.28515625" style="66" customWidth="1"/>
    <col min="1556" max="1556" width="12.42578125" style="66" customWidth="1"/>
    <col min="1557" max="1557" width="11" style="66" customWidth="1"/>
    <col min="1558" max="1793" width="11.42578125" style="66"/>
    <col min="1794" max="1794" width="38.7109375" style="66" bestFit="1" customWidth="1"/>
    <col min="1795" max="1795" width="7.7109375" style="66" customWidth="1"/>
    <col min="1796" max="1796" width="6.7109375" style="66" customWidth="1"/>
    <col min="1797" max="1797" width="9.85546875" style="66" customWidth="1"/>
    <col min="1798" max="1798" width="7.7109375" style="66" customWidth="1"/>
    <col min="1799" max="1799" width="6.7109375" style="66" customWidth="1"/>
    <col min="1800" max="1800" width="9.85546875" style="66" customWidth="1"/>
    <col min="1801" max="1801" width="7.7109375" style="66" customWidth="1"/>
    <col min="1802" max="1802" width="6.7109375" style="66" customWidth="1"/>
    <col min="1803" max="1803" width="9.85546875" style="66" customWidth="1"/>
    <col min="1804" max="1804" width="7.5703125" style="66" customWidth="1"/>
    <col min="1805" max="1805" width="6.7109375" style="66" customWidth="1"/>
    <col min="1806" max="1806" width="9.85546875" style="66" customWidth="1"/>
    <col min="1807" max="1807" width="8.7109375" style="66" customWidth="1"/>
    <col min="1808" max="1808" width="6.7109375" style="66" customWidth="1"/>
    <col min="1809" max="1809" width="9.85546875" style="66" customWidth="1"/>
    <col min="1810" max="1810" width="22.5703125" style="66" customWidth="1"/>
    <col min="1811" max="1811" width="10.28515625" style="66" customWidth="1"/>
    <col min="1812" max="1812" width="12.42578125" style="66" customWidth="1"/>
    <col min="1813" max="1813" width="11" style="66" customWidth="1"/>
    <col min="1814" max="2049" width="11.42578125" style="66"/>
    <col min="2050" max="2050" width="38.7109375" style="66" bestFit="1" customWidth="1"/>
    <col min="2051" max="2051" width="7.7109375" style="66" customWidth="1"/>
    <col min="2052" max="2052" width="6.7109375" style="66" customWidth="1"/>
    <col min="2053" max="2053" width="9.85546875" style="66" customWidth="1"/>
    <col min="2054" max="2054" width="7.7109375" style="66" customWidth="1"/>
    <col min="2055" max="2055" width="6.7109375" style="66" customWidth="1"/>
    <col min="2056" max="2056" width="9.85546875" style="66" customWidth="1"/>
    <col min="2057" max="2057" width="7.7109375" style="66" customWidth="1"/>
    <col min="2058" max="2058" width="6.7109375" style="66" customWidth="1"/>
    <col min="2059" max="2059" width="9.85546875" style="66" customWidth="1"/>
    <col min="2060" max="2060" width="7.5703125" style="66" customWidth="1"/>
    <col min="2061" max="2061" width="6.7109375" style="66" customWidth="1"/>
    <col min="2062" max="2062" width="9.85546875" style="66" customWidth="1"/>
    <col min="2063" max="2063" width="8.7109375" style="66" customWidth="1"/>
    <col min="2064" max="2064" width="6.7109375" style="66" customWidth="1"/>
    <col min="2065" max="2065" width="9.85546875" style="66" customWidth="1"/>
    <col min="2066" max="2066" width="22.5703125" style="66" customWidth="1"/>
    <col min="2067" max="2067" width="10.28515625" style="66" customWidth="1"/>
    <col min="2068" max="2068" width="12.42578125" style="66" customWidth="1"/>
    <col min="2069" max="2069" width="11" style="66" customWidth="1"/>
    <col min="2070" max="2305" width="11.42578125" style="66"/>
    <col min="2306" max="2306" width="38.7109375" style="66" bestFit="1" customWidth="1"/>
    <col min="2307" max="2307" width="7.7109375" style="66" customWidth="1"/>
    <col min="2308" max="2308" width="6.7109375" style="66" customWidth="1"/>
    <col min="2309" max="2309" width="9.85546875" style="66" customWidth="1"/>
    <col min="2310" max="2310" width="7.7109375" style="66" customWidth="1"/>
    <col min="2311" max="2311" width="6.7109375" style="66" customWidth="1"/>
    <col min="2312" max="2312" width="9.85546875" style="66" customWidth="1"/>
    <col min="2313" max="2313" width="7.7109375" style="66" customWidth="1"/>
    <col min="2314" max="2314" width="6.7109375" style="66" customWidth="1"/>
    <col min="2315" max="2315" width="9.85546875" style="66" customWidth="1"/>
    <col min="2316" max="2316" width="7.5703125" style="66" customWidth="1"/>
    <col min="2317" max="2317" width="6.7109375" style="66" customWidth="1"/>
    <col min="2318" max="2318" width="9.85546875" style="66" customWidth="1"/>
    <col min="2319" max="2319" width="8.7109375" style="66" customWidth="1"/>
    <col min="2320" max="2320" width="6.7109375" style="66" customWidth="1"/>
    <col min="2321" max="2321" width="9.85546875" style="66" customWidth="1"/>
    <col min="2322" max="2322" width="22.5703125" style="66" customWidth="1"/>
    <col min="2323" max="2323" width="10.28515625" style="66" customWidth="1"/>
    <col min="2324" max="2324" width="12.42578125" style="66" customWidth="1"/>
    <col min="2325" max="2325" width="11" style="66" customWidth="1"/>
    <col min="2326" max="2561" width="11.42578125" style="66"/>
    <col min="2562" max="2562" width="38.7109375" style="66" bestFit="1" customWidth="1"/>
    <col min="2563" max="2563" width="7.7109375" style="66" customWidth="1"/>
    <col min="2564" max="2564" width="6.7109375" style="66" customWidth="1"/>
    <col min="2565" max="2565" width="9.85546875" style="66" customWidth="1"/>
    <col min="2566" max="2566" width="7.7109375" style="66" customWidth="1"/>
    <col min="2567" max="2567" width="6.7109375" style="66" customWidth="1"/>
    <col min="2568" max="2568" width="9.85546875" style="66" customWidth="1"/>
    <col min="2569" max="2569" width="7.7109375" style="66" customWidth="1"/>
    <col min="2570" max="2570" width="6.7109375" style="66" customWidth="1"/>
    <col min="2571" max="2571" width="9.85546875" style="66" customWidth="1"/>
    <col min="2572" max="2572" width="7.5703125" style="66" customWidth="1"/>
    <col min="2573" max="2573" width="6.7109375" style="66" customWidth="1"/>
    <col min="2574" max="2574" width="9.85546875" style="66" customWidth="1"/>
    <col min="2575" max="2575" width="8.7109375" style="66" customWidth="1"/>
    <col min="2576" max="2576" width="6.7109375" style="66" customWidth="1"/>
    <col min="2577" max="2577" width="9.85546875" style="66" customWidth="1"/>
    <col min="2578" max="2578" width="22.5703125" style="66" customWidth="1"/>
    <col min="2579" max="2579" width="10.28515625" style="66" customWidth="1"/>
    <col min="2580" max="2580" width="12.42578125" style="66" customWidth="1"/>
    <col min="2581" max="2581" width="11" style="66" customWidth="1"/>
    <col min="2582" max="2817" width="11.42578125" style="66"/>
    <col min="2818" max="2818" width="38.7109375" style="66" bestFit="1" customWidth="1"/>
    <col min="2819" max="2819" width="7.7109375" style="66" customWidth="1"/>
    <col min="2820" max="2820" width="6.7109375" style="66" customWidth="1"/>
    <col min="2821" max="2821" width="9.85546875" style="66" customWidth="1"/>
    <col min="2822" max="2822" width="7.7109375" style="66" customWidth="1"/>
    <col min="2823" max="2823" width="6.7109375" style="66" customWidth="1"/>
    <col min="2824" max="2824" width="9.85546875" style="66" customWidth="1"/>
    <col min="2825" max="2825" width="7.7109375" style="66" customWidth="1"/>
    <col min="2826" max="2826" width="6.7109375" style="66" customWidth="1"/>
    <col min="2827" max="2827" width="9.85546875" style="66" customWidth="1"/>
    <col min="2828" max="2828" width="7.5703125" style="66" customWidth="1"/>
    <col min="2829" max="2829" width="6.7109375" style="66" customWidth="1"/>
    <col min="2830" max="2830" width="9.85546875" style="66" customWidth="1"/>
    <col min="2831" max="2831" width="8.7109375" style="66" customWidth="1"/>
    <col min="2832" max="2832" width="6.7109375" style="66" customWidth="1"/>
    <col min="2833" max="2833" width="9.85546875" style="66" customWidth="1"/>
    <col min="2834" max="2834" width="22.5703125" style="66" customWidth="1"/>
    <col min="2835" max="2835" width="10.28515625" style="66" customWidth="1"/>
    <col min="2836" max="2836" width="12.42578125" style="66" customWidth="1"/>
    <col min="2837" max="2837" width="11" style="66" customWidth="1"/>
    <col min="2838" max="3073" width="11.42578125" style="66"/>
    <col min="3074" max="3074" width="38.7109375" style="66" bestFit="1" customWidth="1"/>
    <col min="3075" max="3075" width="7.7109375" style="66" customWidth="1"/>
    <col min="3076" max="3076" width="6.7109375" style="66" customWidth="1"/>
    <col min="3077" max="3077" width="9.85546875" style="66" customWidth="1"/>
    <col min="3078" max="3078" width="7.7109375" style="66" customWidth="1"/>
    <col min="3079" max="3079" width="6.7109375" style="66" customWidth="1"/>
    <col min="3080" max="3080" width="9.85546875" style="66" customWidth="1"/>
    <col min="3081" max="3081" width="7.7109375" style="66" customWidth="1"/>
    <col min="3082" max="3082" width="6.7109375" style="66" customWidth="1"/>
    <col min="3083" max="3083" width="9.85546875" style="66" customWidth="1"/>
    <col min="3084" max="3084" width="7.5703125" style="66" customWidth="1"/>
    <col min="3085" max="3085" width="6.7109375" style="66" customWidth="1"/>
    <col min="3086" max="3086" width="9.85546875" style="66" customWidth="1"/>
    <col min="3087" max="3087" width="8.7109375" style="66" customWidth="1"/>
    <col min="3088" max="3088" width="6.7109375" style="66" customWidth="1"/>
    <col min="3089" max="3089" width="9.85546875" style="66" customWidth="1"/>
    <col min="3090" max="3090" width="22.5703125" style="66" customWidth="1"/>
    <col min="3091" max="3091" width="10.28515625" style="66" customWidth="1"/>
    <col min="3092" max="3092" width="12.42578125" style="66" customWidth="1"/>
    <col min="3093" max="3093" width="11" style="66" customWidth="1"/>
    <col min="3094" max="3329" width="11.42578125" style="66"/>
    <col min="3330" max="3330" width="38.7109375" style="66" bestFit="1" customWidth="1"/>
    <col min="3331" max="3331" width="7.7109375" style="66" customWidth="1"/>
    <col min="3332" max="3332" width="6.7109375" style="66" customWidth="1"/>
    <col min="3333" max="3333" width="9.85546875" style="66" customWidth="1"/>
    <col min="3334" max="3334" width="7.7109375" style="66" customWidth="1"/>
    <col min="3335" max="3335" width="6.7109375" style="66" customWidth="1"/>
    <col min="3336" max="3336" width="9.85546875" style="66" customWidth="1"/>
    <col min="3337" max="3337" width="7.7109375" style="66" customWidth="1"/>
    <col min="3338" max="3338" width="6.7109375" style="66" customWidth="1"/>
    <col min="3339" max="3339" width="9.85546875" style="66" customWidth="1"/>
    <col min="3340" max="3340" width="7.5703125" style="66" customWidth="1"/>
    <col min="3341" max="3341" width="6.7109375" style="66" customWidth="1"/>
    <col min="3342" max="3342" width="9.85546875" style="66" customWidth="1"/>
    <col min="3343" max="3343" width="8.7109375" style="66" customWidth="1"/>
    <col min="3344" max="3344" width="6.7109375" style="66" customWidth="1"/>
    <col min="3345" max="3345" width="9.85546875" style="66" customWidth="1"/>
    <col min="3346" max="3346" width="22.5703125" style="66" customWidth="1"/>
    <col min="3347" max="3347" width="10.28515625" style="66" customWidth="1"/>
    <col min="3348" max="3348" width="12.42578125" style="66" customWidth="1"/>
    <col min="3349" max="3349" width="11" style="66" customWidth="1"/>
    <col min="3350" max="3585" width="11.42578125" style="66"/>
    <col min="3586" max="3586" width="38.7109375" style="66" bestFit="1" customWidth="1"/>
    <col min="3587" max="3587" width="7.7109375" style="66" customWidth="1"/>
    <col min="3588" max="3588" width="6.7109375" style="66" customWidth="1"/>
    <col min="3589" max="3589" width="9.85546875" style="66" customWidth="1"/>
    <col min="3590" max="3590" width="7.7109375" style="66" customWidth="1"/>
    <col min="3591" max="3591" width="6.7109375" style="66" customWidth="1"/>
    <col min="3592" max="3592" width="9.85546875" style="66" customWidth="1"/>
    <col min="3593" max="3593" width="7.7109375" style="66" customWidth="1"/>
    <col min="3594" max="3594" width="6.7109375" style="66" customWidth="1"/>
    <col min="3595" max="3595" width="9.85546875" style="66" customWidth="1"/>
    <col min="3596" max="3596" width="7.5703125" style="66" customWidth="1"/>
    <col min="3597" max="3597" width="6.7109375" style="66" customWidth="1"/>
    <col min="3598" max="3598" width="9.85546875" style="66" customWidth="1"/>
    <col min="3599" max="3599" width="8.7109375" style="66" customWidth="1"/>
    <col min="3600" max="3600" width="6.7109375" style="66" customWidth="1"/>
    <col min="3601" max="3601" width="9.85546875" style="66" customWidth="1"/>
    <col min="3602" max="3602" width="22.5703125" style="66" customWidth="1"/>
    <col min="3603" max="3603" width="10.28515625" style="66" customWidth="1"/>
    <col min="3604" max="3604" width="12.42578125" style="66" customWidth="1"/>
    <col min="3605" max="3605" width="11" style="66" customWidth="1"/>
    <col min="3606" max="3841" width="11.42578125" style="66"/>
    <col min="3842" max="3842" width="38.7109375" style="66" bestFit="1" customWidth="1"/>
    <col min="3843" max="3843" width="7.7109375" style="66" customWidth="1"/>
    <col min="3844" max="3844" width="6.7109375" style="66" customWidth="1"/>
    <col min="3845" max="3845" width="9.85546875" style="66" customWidth="1"/>
    <col min="3846" max="3846" width="7.7109375" style="66" customWidth="1"/>
    <col min="3847" max="3847" width="6.7109375" style="66" customWidth="1"/>
    <col min="3848" max="3848" width="9.85546875" style="66" customWidth="1"/>
    <col min="3849" max="3849" width="7.7109375" style="66" customWidth="1"/>
    <col min="3850" max="3850" width="6.7109375" style="66" customWidth="1"/>
    <col min="3851" max="3851" width="9.85546875" style="66" customWidth="1"/>
    <col min="3852" max="3852" width="7.5703125" style="66" customWidth="1"/>
    <col min="3853" max="3853" width="6.7109375" style="66" customWidth="1"/>
    <col min="3854" max="3854" width="9.85546875" style="66" customWidth="1"/>
    <col min="3855" max="3855" width="8.7109375" style="66" customWidth="1"/>
    <col min="3856" max="3856" width="6.7109375" style="66" customWidth="1"/>
    <col min="3857" max="3857" width="9.85546875" style="66" customWidth="1"/>
    <col min="3858" max="3858" width="22.5703125" style="66" customWidth="1"/>
    <col min="3859" max="3859" width="10.28515625" style="66" customWidth="1"/>
    <col min="3860" max="3860" width="12.42578125" style="66" customWidth="1"/>
    <col min="3861" max="3861" width="11" style="66" customWidth="1"/>
    <col min="3862" max="4097" width="11.42578125" style="66"/>
    <col min="4098" max="4098" width="38.7109375" style="66" bestFit="1" customWidth="1"/>
    <col min="4099" max="4099" width="7.7109375" style="66" customWidth="1"/>
    <col min="4100" max="4100" width="6.7109375" style="66" customWidth="1"/>
    <col min="4101" max="4101" width="9.85546875" style="66" customWidth="1"/>
    <col min="4102" max="4102" width="7.7109375" style="66" customWidth="1"/>
    <col min="4103" max="4103" width="6.7109375" style="66" customWidth="1"/>
    <col min="4104" max="4104" width="9.85546875" style="66" customWidth="1"/>
    <col min="4105" max="4105" width="7.7109375" style="66" customWidth="1"/>
    <col min="4106" max="4106" width="6.7109375" style="66" customWidth="1"/>
    <col min="4107" max="4107" width="9.85546875" style="66" customWidth="1"/>
    <col min="4108" max="4108" width="7.5703125" style="66" customWidth="1"/>
    <col min="4109" max="4109" width="6.7109375" style="66" customWidth="1"/>
    <col min="4110" max="4110" width="9.85546875" style="66" customWidth="1"/>
    <col min="4111" max="4111" width="8.7109375" style="66" customWidth="1"/>
    <col min="4112" max="4112" width="6.7109375" style="66" customWidth="1"/>
    <col min="4113" max="4113" width="9.85546875" style="66" customWidth="1"/>
    <col min="4114" max="4114" width="22.5703125" style="66" customWidth="1"/>
    <col min="4115" max="4115" width="10.28515625" style="66" customWidth="1"/>
    <col min="4116" max="4116" width="12.42578125" style="66" customWidth="1"/>
    <col min="4117" max="4117" width="11" style="66" customWidth="1"/>
    <col min="4118" max="4353" width="11.42578125" style="66"/>
    <col min="4354" max="4354" width="38.7109375" style="66" bestFit="1" customWidth="1"/>
    <col min="4355" max="4355" width="7.7109375" style="66" customWidth="1"/>
    <col min="4356" max="4356" width="6.7109375" style="66" customWidth="1"/>
    <col min="4357" max="4357" width="9.85546875" style="66" customWidth="1"/>
    <col min="4358" max="4358" width="7.7109375" style="66" customWidth="1"/>
    <col min="4359" max="4359" width="6.7109375" style="66" customWidth="1"/>
    <col min="4360" max="4360" width="9.85546875" style="66" customWidth="1"/>
    <col min="4361" max="4361" width="7.7109375" style="66" customWidth="1"/>
    <col min="4362" max="4362" width="6.7109375" style="66" customWidth="1"/>
    <col min="4363" max="4363" width="9.85546875" style="66" customWidth="1"/>
    <col min="4364" max="4364" width="7.5703125" style="66" customWidth="1"/>
    <col min="4365" max="4365" width="6.7109375" style="66" customWidth="1"/>
    <col min="4366" max="4366" width="9.85546875" style="66" customWidth="1"/>
    <col min="4367" max="4367" width="8.7109375" style="66" customWidth="1"/>
    <col min="4368" max="4368" width="6.7109375" style="66" customWidth="1"/>
    <col min="4369" max="4369" width="9.85546875" style="66" customWidth="1"/>
    <col min="4370" max="4370" width="22.5703125" style="66" customWidth="1"/>
    <col min="4371" max="4371" width="10.28515625" style="66" customWidth="1"/>
    <col min="4372" max="4372" width="12.42578125" style="66" customWidth="1"/>
    <col min="4373" max="4373" width="11" style="66" customWidth="1"/>
    <col min="4374" max="4609" width="11.42578125" style="66"/>
    <col min="4610" max="4610" width="38.7109375" style="66" bestFit="1" customWidth="1"/>
    <col min="4611" max="4611" width="7.7109375" style="66" customWidth="1"/>
    <col min="4612" max="4612" width="6.7109375" style="66" customWidth="1"/>
    <col min="4613" max="4613" width="9.85546875" style="66" customWidth="1"/>
    <col min="4614" max="4614" width="7.7109375" style="66" customWidth="1"/>
    <col min="4615" max="4615" width="6.7109375" style="66" customWidth="1"/>
    <col min="4616" max="4616" width="9.85546875" style="66" customWidth="1"/>
    <col min="4617" max="4617" width="7.7109375" style="66" customWidth="1"/>
    <col min="4618" max="4618" width="6.7109375" style="66" customWidth="1"/>
    <col min="4619" max="4619" width="9.85546875" style="66" customWidth="1"/>
    <col min="4620" max="4620" width="7.5703125" style="66" customWidth="1"/>
    <col min="4621" max="4621" width="6.7109375" style="66" customWidth="1"/>
    <col min="4622" max="4622" width="9.85546875" style="66" customWidth="1"/>
    <col min="4623" max="4623" width="8.7109375" style="66" customWidth="1"/>
    <col min="4624" max="4624" width="6.7109375" style="66" customWidth="1"/>
    <col min="4625" max="4625" width="9.85546875" style="66" customWidth="1"/>
    <col min="4626" max="4626" width="22.5703125" style="66" customWidth="1"/>
    <col min="4627" max="4627" width="10.28515625" style="66" customWidth="1"/>
    <col min="4628" max="4628" width="12.42578125" style="66" customWidth="1"/>
    <col min="4629" max="4629" width="11" style="66" customWidth="1"/>
    <col min="4630" max="4865" width="11.42578125" style="66"/>
    <col min="4866" max="4866" width="38.7109375" style="66" bestFit="1" customWidth="1"/>
    <col min="4867" max="4867" width="7.7109375" style="66" customWidth="1"/>
    <col min="4868" max="4868" width="6.7109375" style="66" customWidth="1"/>
    <col min="4869" max="4869" width="9.85546875" style="66" customWidth="1"/>
    <col min="4870" max="4870" width="7.7109375" style="66" customWidth="1"/>
    <col min="4871" max="4871" width="6.7109375" style="66" customWidth="1"/>
    <col min="4872" max="4872" width="9.85546875" style="66" customWidth="1"/>
    <col min="4873" max="4873" width="7.7109375" style="66" customWidth="1"/>
    <col min="4874" max="4874" width="6.7109375" style="66" customWidth="1"/>
    <col min="4875" max="4875" width="9.85546875" style="66" customWidth="1"/>
    <col min="4876" max="4876" width="7.5703125" style="66" customWidth="1"/>
    <col min="4877" max="4877" width="6.7109375" style="66" customWidth="1"/>
    <col min="4878" max="4878" width="9.85546875" style="66" customWidth="1"/>
    <col min="4879" max="4879" width="8.7109375" style="66" customWidth="1"/>
    <col min="4880" max="4880" width="6.7109375" style="66" customWidth="1"/>
    <col min="4881" max="4881" width="9.85546875" style="66" customWidth="1"/>
    <col min="4882" max="4882" width="22.5703125" style="66" customWidth="1"/>
    <col min="4883" max="4883" width="10.28515625" style="66" customWidth="1"/>
    <col min="4884" max="4884" width="12.42578125" style="66" customWidth="1"/>
    <col min="4885" max="4885" width="11" style="66" customWidth="1"/>
    <col min="4886" max="5121" width="11.42578125" style="66"/>
    <col min="5122" max="5122" width="38.7109375" style="66" bestFit="1" customWidth="1"/>
    <col min="5123" max="5123" width="7.7109375" style="66" customWidth="1"/>
    <col min="5124" max="5124" width="6.7109375" style="66" customWidth="1"/>
    <col min="5125" max="5125" width="9.85546875" style="66" customWidth="1"/>
    <col min="5126" max="5126" width="7.7109375" style="66" customWidth="1"/>
    <col min="5127" max="5127" width="6.7109375" style="66" customWidth="1"/>
    <col min="5128" max="5128" width="9.85546875" style="66" customWidth="1"/>
    <col min="5129" max="5129" width="7.7109375" style="66" customWidth="1"/>
    <col min="5130" max="5130" width="6.7109375" style="66" customWidth="1"/>
    <col min="5131" max="5131" width="9.85546875" style="66" customWidth="1"/>
    <col min="5132" max="5132" width="7.5703125" style="66" customWidth="1"/>
    <col min="5133" max="5133" width="6.7109375" style="66" customWidth="1"/>
    <col min="5134" max="5134" width="9.85546875" style="66" customWidth="1"/>
    <col min="5135" max="5135" width="8.7109375" style="66" customWidth="1"/>
    <col min="5136" max="5136" width="6.7109375" style="66" customWidth="1"/>
    <col min="5137" max="5137" width="9.85546875" style="66" customWidth="1"/>
    <col min="5138" max="5138" width="22.5703125" style="66" customWidth="1"/>
    <col min="5139" max="5139" width="10.28515625" style="66" customWidth="1"/>
    <col min="5140" max="5140" width="12.42578125" style="66" customWidth="1"/>
    <col min="5141" max="5141" width="11" style="66" customWidth="1"/>
    <col min="5142" max="5377" width="11.42578125" style="66"/>
    <col min="5378" max="5378" width="38.7109375" style="66" bestFit="1" customWidth="1"/>
    <col min="5379" max="5379" width="7.7109375" style="66" customWidth="1"/>
    <col min="5380" max="5380" width="6.7109375" style="66" customWidth="1"/>
    <col min="5381" max="5381" width="9.85546875" style="66" customWidth="1"/>
    <col min="5382" max="5382" width="7.7109375" style="66" customWidth="1"/>
    <col min="5383" max="5383" width="6.7109375" style="66" customWidth="1"/>
    <col min="5384" max="5384" width="9.85546875" style="66" customWidth="1"/>
    <col min="5385" max="5385" width="7.7109375" style="66" customWidth="1"/>
    <col min="5386" max="5386" width="6.7109375" style="66" customWidth="1"/>
    <col min="5387" max="5387" width="9.85546875" style="66" customWidth="1"/>
    <col min="5388" max="5388" width="7.5703125" style="66" customWidth="1"/>
    <col min="5389" max="5389" width="6.7109375" style="66" customWidth="1"/>
    <col min="5390" max="5390" width="9.85546875" style="66" customWidth="1"/>
    <col min="5391" max="5391" width="8.7109375" style="66" customWidth="1"/>
    <col min="5392" max="5392" width="6.7109375" style="66" customWidth="1"/>
    <col min="5393" max="5393" width="9.85546875" style="66" customWidth="1"/>
    <col min="5394" max="5394" width="22.5703125" style="66" customWidth="1"/>
    <col min="5395" max="5395" width="10.28515625" style="66" customWidth="1"/>
    <col min="5396" max="5396" width="12.42578125" style="66" customWidth="1"/>
    <col min="5397" max="5397" width="11" style="66" customWidth="1"/>
    <col min="5398" max="5633" width="11.42578125" style="66"/>
    <col min="5634" max="5634" width="38.7109375" style="66" bestFit="1" customWidth="1"/>
    <col min="5635" max="5635" width="7.7109375" style="66" customWidth="1"/>
    <col min="5636" max="5636" width="6.7109375" style="66" customWidth="1"/>
    <col min="5637" max="5637" width="9.85546875" style="66" customWidth="1"/>
    <col min="5638" max="5638" width="7.7109375" style="66" customWidth="1"/>
    <col min="5639" max="5639" width="6.7109375" style="66" customWidth="1"/>
    <col min="5640" max="5640" width="9.85546875" style="66" customWidth="1"/>
    <col min="5641" max="5641" width="7.7109375" style="66" customWidth="1"/>
    <col min="5642" max="5642" width="6.7109375" style="66" customWidth="1"/>
    <col min="5643" max="5643" width="9.85546875" style="66" customWidth="1"/>
    <col min="5644" max="5644" width="7.5703125" style="66" customWidth="1"/>
    <col min="5645" max="5645" width="6.7109375" style="66" customWidth="1"/>
    <col min="5646" max="5646" width="9.85546875" style="66" customWidth="1"/>
    <col min="5647" max="5647" width="8.7109375" style="66" customWidth="1"/>
    <col min="5648" max="5648" width="6.7109375" style="66" customWidth="1"/>
    <col min="5649" max="5649" width="9.85546875" style="66" customWidth="1"/>
    <col min="5650" max="5650" width="22.5703125" style="66" customWidth="1"/>
    <col min="5651" max="5651" width="10.28515625" style="66" customWidth="1"/>
    <col min="5652" max="5652" width="12.42578125" style="66" customWidth="1"/>
    <col min="5653" max="5653" width="11" style="66" customWidth="1"/>
    <col min="5654" max="5889" width="11.42578125" style="66"/>
    <col min="5890" max="5890" width="38.7109375" style="66" bestFit="1" customWidth="1"/>
    <col min="5891" max="5891" width="7.7109375" style="66" customWidth="1"/>
    <col min="5892" max="5892" width="6.7109375" style="66" customWidth="1"/>
    <col min="5893" max="5893" width="9.85546875" style="66" customWidth="1"/>
    <col min="5894" max="5894" width="7.7109375" style="66" customWidth="1"/>
    <col min="5895" max="5895" width="6.7109375" style="66" customWidth="1"/>
    <col min="5896" max="5896" width="9.85546875" style="66" customWidth="1"/>
    <col min="5897" max="5897" width="7.7109375" style="66" customWidth="1"/>
    <col min="5898" max="5898" width="6.7109375" style="66" customWidth="1"/>
    <col min="5899" max="5899" width="9.85546875" style="66" customWidth="1"/>
    <col min="5900" max="5900" width="7.5703125" style="66" customWidth="1"/>
    <col min="5901" max="5901" width="6.7109375" style="66" customWidth="1"/>
    <col min="5902" max="5902" width="9.85546875" style="66" customWidth="1"/>
    <col min="5903" max="5903" width="8.7109375" style="66" customWidth="1"/>
    <col min="5904" max="5904" width="6.7109375" style="66" customWidth="1"/>
    <col min="5905" max="5905" width="9.85546875" style="66" customWidth="1"/>
    <col min="5906" max="5906" width="22.5703125" style="66" customWidth="1"/>
    <col min="5907" max="5907" width="10.28515625" style="66" customWidth="1"/>
    <col min="5908" max="5908" width="12.42578125" style="66" customWidth="1"/>
    <col min="5909" max="5909" width="11" style="66" customWidth="1"/>
    <col min="5910" max="6145" width="11.42578125" style="66"/>
    <col min="6146" max="6146" width="38.7109375" style="66" bestFit="1" customWidth="1"/>
    <col min="6147" max="6147" width="7.7109375" style="66" customWidth="1"/>
    <col min="6148" max="6148" width="6.7109375" style="66" customWidth="1"/>
    <col min="6149" max="6149" width="9.85546875" style="66" customWidth="1"/>
    <col min="6150" max="6150" width="7.7109375" style="66" customWidth="1"/>
    <col min="6151" max="6151" width="6.7109375" style="66" customWidth="1"/>
    <col min="6152" max="6152" width="9.85546875" style="66" customWidth="1"/>
    <col min="6153" max="6153" width="7.7109375" style="66" customWidth="1"/>
    <col min="6154" max="6154" width="6.7109375" style="66" customWidth="1"/>
    <col min="6155" max="6155" width="9.85546875" style="66" customWidth="1"/>
    <col min="6156" max="6156" width="7.5703125" style="66" customWidth="1"/>
    <col min="6157" max="6157" width="6.7109375" style="66" customWidth="1"/>
    <col min="6158" max="6158" width="9.85546875" style="66" customWidth="1"/>
    <col min="6159" max="6159" width="8.7109375" style="66" customWidth="1"/>
    <col min="6160" max="6160" width="6.7109375" style="66" customWidth="1"/>
    <col min="6161" max="6161" width="9.85546875" style="66" customWidth="1"/>
    <col min="6162" max="6162" width="22.5703125" style="66" customWidth="1"/>
    <col min="6163" max="6163" width="10.28515625" style="66" customWidth="1"/>
    <col min="6164" max="6164" width="12.42578125" style="66" customWidth="1"/>
    <col min="6165" max="6165" width="11" style="66" customWidth="1"/>
    <col min="6166" max="6401" width="11.42578125" style="66"/>
    <col min="6402" max="6402" width="38.7109375" style="66" bestFit="1" customWidth="1"/>
    <col min="6403" max="6403" width="7.7109375" style="66" customWidth="1"/>
    <col min="6404" max="6404" width="6.7109375" style="66" customWidth="1"/>
    <col min="6405" max="6405" width="9.85546875" style="66" customWidth="1"/>
    <col min="6406" max="6406" width="7.7109375" style="66" customWidth="1"/>
    <col min="6407" max="6407" width="6.7109375" style="66" customWidth="1"/>
    <col min="6408" max="6408" width="9.85546875" style="66" customWidth="1"/>
    <col min="6409" max="6409" width="7.7109375" style="66" customWidth="1"/>
    <col min="6410" max="6410" width="6.7109375" style="66" customWidth="1"/>
    <col min="6411" max="6411" width="9.85546875" style="66" customWidth="1"/>
    <col min="6412" max="6412" width="7.5703125" style="66" customWidth="1"/>
    <col min="6413" max="6413" width="6.7109375" style="66" customWidth="1"/>
    <col min="6414" max="6414" width="9.85546875" style="66" customWidth="1"/>
    <col min="6415" max="6415" width="8.7109375" style="66" customWidth="1"/>
    <col min="6416" max="6416" width="6.7109375" style="66" customWidth="1"/>
    <col min="6417" max="6417" width="9.85546875" style="66" customWidth="1"/>
    <col min="6418" max="6418" width="22.5703125" style="66" customWidth="1"/>
    <col min="6419" max="6419" width="10.28515625" style="66" customWidth="1"/>
    <col min="6420" max="6420" width="12.42578125" style="66" customWidth="1"/>
    <col min="6421" max="6421" width="11" style="66" customWidth="1"/>
    <col min="6422" max="6657" width="11.42578125" style="66"/>
    <col min="6658" max="6658" width="38.7109375" style="66" bestFit="1" customWidth="1"/>
    <col min="6659" max="6659" width="7.7109375" style="66" customWidth="1"/>
    <col min="6660" max="6660" width="6.7109375" style="66" customWidth="1"/>
    <col min="6661" max="6661" width="9.85546875" style="66" customWidth="1"/>
    <col min="6662" max="6662" width="7.7109375" style="66" customWidth="1"/>
    <col min="6663" max="6663" width="6.7109375" style="66" customWidth="1"/>
    <col min="6664" max="6664" width="9.85546875" style="66" customWidth="1"/>
    <col min="6665" max="6665" width="7.7109375" style="66" customWidth="1"/>
    <col min="6666" max="6666" width="6.7109375" style="66" customWidth="1"/>
    <col min="6667" max="6667" width="9.85546875" style="66" customWidth="1"/>
    <col min="6668" max="6668" width="7.5703125" style="66" customWidth="1"/>
    <col min="6669" max="6669" width="6.7109375" style="66" customWidth="1"/>
    <col min="6670" max="6670" width="9.85546875" style="66" customWidth="1"/>
    <col min="6671" max="6671" width="8.7109375" style="66" customWidth="1"/>
    <col min="6672" max="6672" width="6.7109375" style="66" customWidth="1"/>
    <col min="6673" max="6673" width="9.85546875" style="66" customWidth="1"/>
    <col min="6674" max="6674" width="22.5703125" style="66" customWidth="1"/>
    <col min="6675" max="6675" width="10.28515625" style="66" customWidth="1"/>
    <col min="6676" max="6676" width="12.42578125" style="66" customWidth="1"/>
    <col min="6677" max="6677" width="11" style="66" customWidth="1"/>
    <col min="6678" max="6913" width="11.42578125" style="66"/>
    <col min="6914" max="6914" width="38.7109375" style="66" bestFit="1" customWidth="1"/>
    <col min="6915" max="6915" width="7.7109375" style="66" customWidth="1"/>
    <col min="6916" max="6916" width="6.7109375" style="66" customWidth="1"/>
    <col min="6917" max="6917" width="9.85546875" style="66" customWidth="1"/>
    <col min="6918" max="6918" width="7.7109375" style="66" customWidth="1"/>
    <col min="6919" max="6919" width="6.7109375" style="66" customWidth="1"/>
    <col min="6920" max="6920" width="9.85546875" style="66" customWidth="1"/>
    <col min="6921" max="6921" width="7.7109375" style="66" customWidth="1"/>
    <col min="6922" max="6922" width="6.7109375" style="66" customWidth="1"/>
    <col min="6923" max="6923" width="9.85546875" style="66" customWidth="1"/>
    <col min="6924" max="6924" width="7.5703125" style="66" customWidth="1"/>
    <col min="6925" max="6925" width="6.7109375" style="66" customWidth="1"/>
    <col min="6926" max="6926" width="9.85546875" style="66" customWidth="1"/>
    <col min="6927" max="6927" width="8.7109375" style="66" customWidth="1"/>
    <col min="6928" max="6928" width="6.7109375" style="66" customWidth="1"/>
    <col min="6929" max="6929" width="9.85546875" style="66" customWidth="1"/>
    <col min="6930" max="6930" width="22.5703125" style="66" customWidth="1"/>
    <col min="6931" max="6931" width="10.28515625" style="66" customWidth="1"/>
    <col min="6932" max="6932" width="12.42578125" style="66" customWidth="1"/>
    <col min="6933" max="6933" width="11" style="66" customWidth="1"/>
    <col min="6934" max="7169" width="11.42578125" style="66"/>
    <col min="7170" max="7170" width="38.7109375" style="66" bestFit="1" customWidth="1"/>
    <col min="7171" max="7171" width="7.7109375" style="66" customWidth="1"/>
    <col min="7172" max="7172" width="6.7109375" style="66" customWidth="1"/>
    <col min="7173" max="7173" width="9.85546875" style="66" customWidth="1"/>
    <col min="7174" max="7174" width="7.7109375" style="66" customWidth="1"/>
    <col min="7175" max="7175" width="6.7109375" style="66" customWidth="1"/>
    <col min="7176" max="7176" width="9.85546875" style="66" customWidth="1"/>
    <col min="7177" max="7177" width="7.7109375" style="66" customWidth="1"/>
    <col min="7178" max="7178" width="6.7109375" style="66" customWidth="1"/>
    <col min="7179" max="7179" width="9.85546875" style="66" customWidth="1"/>
    <col min="7180" max="7180" width="7.5703125" style="66" customWidth="1"/>
    <col min="7181" max="7181" width="6.7109375" style="66" customWidth="1"/>
    <col min="7182" max="7182" width="9.85546875" style="66" customWidth="1"/>
    <col min="7183" max="7183" width="8.7109375" style="66" customWidth="1"/>
    <col min="7184" max="7184" width="6.7109375" style="66" customWidth="1"/>
    <col min="7185" max="7185" width="9.85546875" style="66" customWidth="1"/>
    <col min="7186" max="7186" width="22.5703125" style="66" customWidth="1"/>
    <col min="7187" max="7187" width="10.28515625" style="66" customWidth="1"/>
    <col min="7188" max="7188" width="12.42578125" style="66" customWidth="1"/>
    <col min="7189" max="7189" width="11" style="66" customWidth="1"/>
    <col min="7190" max="7425" width="11.42578125" style="66"/>
    <col min="7426" max="7426" width="38.7109375" style="66" bestFit="1" customWidth="1"/>
    <col min="7427" max="7427" width="7.7109375" style="66" customWidth="1"/>
    <col min="7428" max="7428" width="6.7109375" style="66" customWidth="1"/>
    <col min="7429" max="7429" width="9.85546875" style="66" customWidth="1"/>
    <col min="7430" max="7430" width="7.7109375" style="66" customWidth="1"/>
    <col min="7431" max="7431" width="6.7109375" style="66" customWidth="1"/>
    <col min="7432" max="7432" width="9.85546875" style="66" customWidth="1"/>
    <col min="7433" max="7433" width="7.7109375" style="66" customWidth="1"/>
    <col min="7434" max="7434" width="6.7109375" style="66" customWidth="1"/>
    <col min="7435" max="7435" width="9.85546875" style="66" customWidth="1"/>
    <col min="7436" max="7436" width="7.5703125" style="66" customWidth="1"/>
    <col min="7437" max="7437" width="6.7109375" style="66" customWidth="1"/>
    <col min="7438" max="7438" width="9.85546875" style="66" customWidth="1"/>
    <col min="7439" max="7439" width="8.7109375" style="66" customWidth="1"/>
    <col min="7440" max="7440" width="6.7109375" style="66" customWidth="1"/>
    <col min="7441" max="7441" width="9.85546875" style="66" customWidth="1"/>
    <col min="7442" max="7442" width="22.5703125" style="66" customWidth="1"/>
    <col min="7443" max="7443" width="10.28515625" style="66" customWidth="1"/>
    <col min="7444" max="7444" width="12.42578125" style="66" customWidth="1"/>
    <col min="7445" max="7445" width="11" style="66" customWidth="1"/>
    <col min="7446" max="7681" width="11.42578125" style="66"/>
    <col min="7682" max="7682" width="38.7109375" style="66" bestFit="1" customWidth="1"/>
    <col min="7683" max="7683" width="7.7109375" style="66" customWidth="1"/>
    <col min="7684" max="7684" width="6.7109375" style="66" customWidth="1"/>
    <col min="7685" max="7685" width="9.85546875" style="66" customWidth="1"/>
    <col min="7686" max="7686" width="7.7109375" style="66" customWidth="1"/>
    <col min="7687" max="7687" width="6.7109375" style="66" customWidth="1"/>
    <col min="7688" max="7688" width="9.85546875" style="66" customWidth="1"/>
    <col min="7689" max="7689" width="7.7109375" style="66" customWidth="1"/>
    <col min="7690" max="7690" width="6.7109375" style="66" customWidth="1"/>
    <col min="7691" max="7691" width="9.85546875" style="66" customWidth="1"/>
    <col min="7692" max="7692" width="7.5703125" style="66" customWidth="1"/>
    <col min="7693" max="7693" width="6.7109375" style="66" customWidth="1"/>
    <col min="7694" max="7694" width="9.85546875" style="66" customWidth="1"/>
    <col min="7695" max="7695" width="8.7109375" style="66" customWidth="1"/>
    <col min="7696" max="7696" width="6.7109375" style="66" customWidth="1"/>
    <col min="7697" max="7697" width="9.85546875" style="66" customWidth="1"/>
    <col min="7698" max="7698" width="22.5703125" style="66" customWidth="1"/>
    <col min="7699" max="7699" width="10.28515625" style="66" customWidth="1"/>
    <col min="7700" max="7700" width="12.42578125" style="66" customWidth="1"/>
    <col min="7701" max="7701" width="11" style="66" customWidth="1"/>
    <col min="7702" max="7937" width="11.42578125" style="66"/>
    <col min="7938" max="7938" width="38.7109375" style="66" bestFit="1" customWidth="1"/>
    <col min="7939" max="7939" width="7.7109375" style="66" customWidth="1"/>
    <col min="7940" max="7940" width="6.7109375" style="66" customWidth="1"/>
    <col min="7941" max="7941" width="9.85546875" style="66" customWidth="1"/>
    <col min="7942" max="7942" width="7.7109375" style="66" customWidth="1"/>
    <col min="7943" max="7943" width="6.7109375" style="66" customWidth="1"/>
    <col min="7944" max="7944" width="9.85546875" style="66" customWidth="1"/>
    <col min="7945" max="7945" width="7.7109375" style="66" customWidth="1"/>
    <col min="7946" max="7946" width="6.7109375" style="66" customWidth="1"/>
    <col min="7947" max="7947" width="9.85546875" style="66" customWidth="1"/>
    <col min="7948" max="7948" width="7.5703125" style="66" customWidth="1"/>
    <col min="7949" max="7949" width="6.7109375" style="66" customWidth="1"/>
    <col min="7950" max="7950" width="9.85546875" style="66" customWidth="1"/>
    <col min="7951" max="7951" width="8.7109375" style="66" customWidth="1"/>
    <col min="7952" max="7952" width="6.7109375" style="66" customWidth="1"/>
    <col min="7953" max="7953" width="9.85546875" style="66" customWidth="1"/>
    <col min="7954" max="7954" width="22.5703125" style="66" customWidth="1"/>
    <col min="7955" max="7955" width="10.28515625" style="66" customWidth="1"/>
    <col min="7956" max="7956" width="12.42578125" style="66" customWidth="1"/>
    <col min="7957" max="7957" width="11" style="66" customWidth="1"/>
    <col min="7958" max="8193" width="11.42578125" style="66"/>
    <col min="8194" max="8194" width="38.7109375" style="66" bestFit="1" customWidth="1"/>
    <col min="8195" max="8195" width="7.7109375" style="66" customWidth="1"/>
    <col min="8196" max="8196" width="6.7109375" style="66" customWidth="1"/>
    <col min="8197" max="8197" width="9.85546875" style="66" customWidth="1"/>
    <col min="8198" max="8198" width="7.7109375" style="66" customWidth="1"/>
    <col min="8199" max="8199" width="6.7109375" style="66" customWidth="1"/>
    <col min="8200" max="8200" width="9.85546875" style="66" customWidth="1"/>
    <col min="8201" max="8201" width="7.7109375" style="66" customWidth="1"/>
    <col min="8202" max="8202" width="6.7109375" style="66" customWidth="1"/>
    <col min="8203" max="8203" width="9.85546875" style="66" customWidth="1"/>
    <col min="8204" max="8204" width="7.5703125" style="66" customWidth="1"/>
    <col min="8205" max="8205" width="6.7109375" style="66" customWidth="1"/>
    <col min="8206" max="8206" width="9.85546875" style="66" customWidth="1"/>
    <col min="8207" max="8207" width="8.7109375" style="66" customWidth="1"/>
    <col min="8208" max="8208" width="6.7109375" style="66" customWidth="1"/>
    <col min="8209" max="8209" width="9.85546875" style="66" customWidth="1"/>
    <col min="8210" max="8210" width="22.5703125" style="66" customWidth="1"/>
    <col min="8211" max="8211" width="10.28515625" style="66" customWidth="1"/>
    <col min="8212" max="8212" width="12.42578125" style="66" customWidth="1"/>
    <col min="8213" max="8213" width="11" style="66" customWidth="1"/>
    <col min="8214" max="8449" width="11.42578125" style="66"/>
    <col min="8450" max="8450" width="38.7109375" style="66" bestFit="1" customWidth="1"/>
    <col min="8451" max="8451" width="7.7109375" style="66" customWidth="1"/>
    <col min="8452" max="8452" width="6.7109375" style="66" customWidth="1"/>
    <col min="8453" max="8453" width="9.85546875" style="66" customWidth="1"/>
    <col min="8454" max="8454" width="7.7109375" style="66" customWidth="1"/>
    <col min="8455" max="8455" width="6.7109375" style="66" customWidth="1"/>
    <col min="8456" max="8456" width="9.85546875" style="66" customWidth="1"/>
    <col min="8457" max="8457" width="7.7109375" style="66" customWidth="1"/>
    <col min="8458" max="8458" width="6.7109375" style="66" customWidth="1"/>
    <col min="8459" max="8459" width="9.85546875" style="66" customWidth="1"/>
    <col min="8460" max="8460" width="7.5703125" style="66" customWidth="1"/>
    <col min="8461" max="8461" width="6.7109375" style="66" customWidth="1"/>
    <col min="8462" max="8462" width="9.85546875" style="66" customWidth="1"/>
    <col min="8463" max="8463" width="8.7109375" style="66" customWidth="1"/>
    <col min="8464" max="8464" width="6.7109375" style="66" customWidth="1"/>
    <col min="8465" max="8465" width="9.85546875" style="66" customWidth="1"/>
    <col min="8466" max="8466" width="22.5703125" style="66" customWidth="1"/>
    <col min="8467" max="8467" width="10.28515625" style="66" customWidth="1"/>
    <col min="8468" max="8468" width="12.42578125" style="66" customWidth="1"/>
    <col min="8469" max="8469" width="11" style="66" customWidth="1"/>
    <col min="8470" max="8705" width="11.42578125" style="66"/>
    <col min="8706" max="8706" width="38.7109375" style="66" bestFit="1" customWidth="1"/>
    <col min="8707" max="8707" width="7.7109375" style="66" customWidth="1"/>
    <col min="8708" max="8708" width="6.7109375" style="66" customWidth="1"/>
    <col min="8709" max="8709" width="9.85546875" style="66" customWidth="1"/>
    <col min="8710" max="8710" width="7.7109375" style="66" customWidth="1"/>
    <col min="8711" max="8711" width="6.7109375" style="66" customWidth="1"/>
    <col min="8712" max="8712" width="9.85546875" style="66" customWidth="1"/>
    <col min="8713" max="8713" width="7.7109375" style="66" customWidth="1"/>
    <col min="8714" max="8714" width="6.7109375" style="66" customWidth="1"/>
    <col min="8715" max="8715" width="9.85546875" style="66" customWidth="1"/>
    <col min="8716" max="8716" width="7.5703125" style="66" customWidth="1"/>
    <col min="8717" max="8717" width="6.7109375" style="66" customWidth="1"/>
    <col min="8718" max="8718" width="9.85546875" style="66" customWidth="1"/>
    <col min="8719" max="8719" width="8.7109375" style="66" customWidth="1"/>
    <col min="8720" max="8720" width="6.7109375" style="66" customWidth="1"/>
    <col min="8721" max="8721" width="9.85546875" style="66" customWidth="1"/>
    <col min="8722" max="8722" width="22.5703125" style="66" customWidth="1"/>
    <col min="8723" max="8723" width="10.28515625" style="66" customWidth="1"/>
    <col min="8724" max="8724" width="12.42578125" style="66" customWidth="1"/>
    <col min="8725" max="8725" width="11" style="66" customWidth="1"/>
    <col min="8726" max="8961" width="11.42578125" style="66"/>
    <col min="8962" max="8962" width="38.7109375" style="66" bestFit="1" customWidth="1"/>
    <col min="8963" max="8963" width="7.7109375" style="66" customWidth="1"/>
    <col min="8964" max="8964" width="6.7109375" style="66" customWidth="1"/>
    <col min="8965" max="8965" width="9.85546875" style="66" customWidth="1"/>
    <col min="8966" max="8966" width="7.7109375" style="66" customWidth="1"/>
    <col min="8967" max="8967" width="6.7109375" style="66" customWidth="1"/>
    <col min="8968" max="8968" width="9.85546875" style="66" customWidth="1"/>
    <col min="8969" max="8969" width="7.7109375" style="66" customWidth="1"/>
    <col min="8970" max="8970" width="6.7109375" style="66" customWidth="1"/>
    <col min="8971" max="8971" width="9.85546875" style="66" customWidth="1"/>
    <col min="8972" max="8972" width="7.5703125" style="66" customWidth="1"/>
    <col min="8973" max="8973" width="6.7109375" style="66" customWidth="1"/>
    <col min="8974" max="8974" width="9.85546875" style="66" customWidth="1"/>
    <col min="8975" max="8975" width="8.7109375" style="66" customWidth="1"/>
    <col min="8976" max="8976" width="6.7109375" style="66" customWidth="1"/>
    <col min="8977" max="8977" width="9.85546875" style="66" customWidth="1"/>
    <col min="8978" max="8978" width="22.5703125" style="66" customWidth="1"/>
    <col min="8979" max="8979" width="10.28515625" style="66" customWidth="1"/>
    <col min="8980" max="8980" width="12.42578125" style="66" customWidth="1"/>
    <col min="8981" max="8981" width="11" style="66" customWidth="1"/>
    <col min="8982" max="9217" width="11.42578125" style="66"/>
    <col min="9218" max="9218" width="38.7109375" style="66" bestFit="1" customWidth="1"/>
    <col min="9219" max="9219" width="7.7109375" style="66" customWidth="1"/>
    <col min="9220" max="9220" width="6.7109375" style="66" customWidth="1"/>
    <col min="9221" max="9221" width="9.85546875" style="66" customWidth="1"/>
    <col min="9222" max="9222" width="7.7109375" style="66" customWidth="1"/>
    <col min="9223" max="9223" width="6.7109375" style="66" customWidth="1"/>
    <col min="9224" max="9224" width="9.85546875" style="66" customWidth="1"/>
    <col min="9225" max="9225" width="7.7109375" style="66" customWidth="1"/>
    <col min="9226" max="9226" width="6.7109375" style="66" customWidth="1"/>
    <col min="9227" max="9227" width="9.85546875" style="66" customWidth="1"/>
    <col min="9228" max="9228" width="7.5703125" style="66" customWidth="1"/>
    <col min="9229" max="9229" width="6.7109375" style="66" customWidth="1"/>
    <col min="9230" max="9230" width="9.85546875" style="66" customWidth="1"/>
    <col min="9231" max="9231" width="8.7109375" style="66" customWidth="1"/>
    <col min="9232" max="9232" width="6.7109375" style="66" customWidth="1"/>
    <col min="9233" max="9233" width="9.85546875" style="66" customWidth="1"/>
    <col min="9234" max="9234" width="22.5703125" style="66" customWidth="1"/>
    <col min="9235" max="9235" width="10.28515625" style="66" customWidth="1"/>
    <col min="9236" max="9236" width="12.42578125" style="66" customWidth="1"/>
    <col min="9237" max="9237" width="11" style="66" customWidth="1"/>
    <col min="9238" max="9473" width="11.42578125" style="66"/>
    <col min="9474" max="9474" width="38.7109375" style="66" bestFit="1" customWidth="1"/>
    <col min="9475" max="9475" width="7.7109375" style="66" customWidth="1"/>
    <col min="9476" max="9476" width="6.7109375" style="66" customWidth="1"/>
    <col min="9477" max="9477" width="9.85546875" style="66" customWidth="1"/>
    <col min="9478" max="9478" width="7.7109375" style="66" customWidth="1"/>
    <col min="9479" max="9479" width="6.7109375" style="66" customWidth="1"/>
    <col min="9480" max="9480" width="9.85546875" style="66" customWidth="1"/>
    <col min="9481" max="9481" width="7.7109375" style="66" customWidth="1"/>
    <col min="9482" max="9482" width="6.7109375" style="66" customWidth="1"/>
    <col min="9483" max="9483" width="9.85546875" style="66" customWidth="1"/>
    <col min="9484" max="9484" width="7.5703125" style="66" customWidth="1"/>
    <col min="9485" max="9485" width="6.7109375" style="66" customWidth="1"/>
    <col min="9486" max="9486" width="9.85546875" style="66" customWidth="1"/>
    <col min="9487" max="9487" width="8.7109375" style="66" customWidth="1"/>
    <col min="9488" max="9488" width="6.7109375" style="66" customWidth="1"/>
    <col min="9489" max="9489" width="9.85546875" style="66" customWidth="1"/>
    <col min="9490" max="9490" width="22.5703125" style="66" customWidth="1"/>
    <col min="9491" max="9491" width="10.28515625" style="66" customWidth="1"/>
    <col min="9492" max="9492" width="12.42578125" style="66" customWidth="1"/>
    <col min="9493" max="9493" width="11" style="66" customWidth="1"/>
    <col min="9494" max="9729" width="11.42578125" style="66"/>
    <col min="9730" max="9730" width="38.7109375" style="66" bestFit="1" customWidth="1"/>
    <col min="9731" max="9731" width="7.7109375" style="66" customWidth="1"/>
    <col min="9732" max="9732" width="6.7109375" style="66" customWidth="1"/>
    <col min="9733" max="9733" width="9.85546875" style="66" customWidth="1"/>
    <col min="9734" max="9734" width="7.7109375" style="66" customWidth="1"/>
    <col min="9735" max="9735" width="6.7109375" style="66" customWidth="1"/>
    <col min="9736" max="9736" width="9.85546875" style="66" customWidth="1"/>
    <col min="9737" max="9737" width="7.7109375" style="66" customWidth="1"/>
    <col min="9738" max="9738" width="6.7109375" style="66" customWidth="1"/>
    <col min="9739" max="9739" width="9.85546875" style="66" customWidth="1"/>
    <col min="9740" max="9740" width="7.5703125" style="66" customWidth="1"/>
    <col min="9741" max="9741" width="6.7109375" style="66" customWidth="1"/>
    <col min="9742" max="9742" width="9.85546875" style="66" customWidth="1"/>
    <col min="9743" max="9743" width="8.7109375" style="66" customWidth="1"/>
    <col min="9744" max="9744" width="6.7109375" style="66" customWidth="1"/>
    <col min="9745" max="9745" width="9.85546875" style="66" customWidth="1"/>
    <col min="9746" max="9746" width="22.5703125" style="66" customWidth="1"/>
    <col min="9747" max="9747" width="10.28515625" style="66" customWidth="1"/>
    <col min="9748" max="9748" width="12.42578125" style="66" customWidth="1"/>
    <col min="9749" max="9749" width="11" style="66" customWidth="1"/>
    <col min="9750" max="9985" width="11.42578125" style="66"/>
    <col min="9986" max="9986" width="38.7109375" style="66" bestFit="1" customWidth="1"/>
    <col min="9987" max="9987" width="7.7109375" style="66" customWidth="1"/>
    <col min="9988" max="9988" width="6.7109375" style="66" customWidth="1"/>
    <col min="9989" max="9989" width="9.85546875" style="66" customWidth="1"/>
    <col min="9990" max="9990" width="7.7109375" style="66" customWidth="1"/>
    <col min="9991" max="9991" width="6.7109375" style="66" customWidth="1"/>
    <col min="9992" max="9992" width="9.85546875" style="66" customWidth="1"/>
    <col min="9993" max="9993" width="7.7109375" style="66" customWidth="1"/>
    <col min="9994" max="9994" width="6.7109375" style="66" customWidth="1"/>
    <col min="9995" max="9995" width="9.85546875" style="66" customWidth="1"/>
    <col min="9996" max="9996" width="7.5703125" style="66" customWidth="1"/>
    <col min="9997" max="9997" width="6.7109375" style="66" customWidth="1"/>
    <col min="9998" max="9998" width="9.85546875" style="66" customWidth="1"/>
    <col min="9999" max="9999" width="8.7109375" style="66" customWidth="1"/>
    <col min="10000" max="10000" width="6.7109375" style="66" customWidth="1"/>
    <col min="10001" max="10001" width="9.85546875" style="66" customWidth="1"/>
    <col min="10002" max="10002" width="22.5703125" style="66" customWidth="1"/>
    <col min="10003" max="10003" width="10.28515625" style="66" customWidth="1"/>
    <col min="10004" max="10004" width="12.42578125" style="66" customWidth="1"/>
    <col min="10005" max="10005" width="11" style="66" customWidth="1"/>
    <col min="10006" max="10241" width="11.42578125" style="66"/>
    <col min="10242" max="10242" width="38.7109375" style="66" bestFit="1" customWidth="1"/>
    <col min="10243" max="10243" width="7.7109375" style="66" customWidth="1"/>
    <col min="10244" max="10244" width="6.7109375" style="66" customWidth="1"/>
    <col min="10245" max="10245" width="9.85546875" style="66" customWidth="1"/>
    <col min="10246" max="10246" width="7.7109375" style="66" customWidth="1"/>
    <col min="10247" max="10247" width="6.7109375" style="66" customWidth="1"/>
    <col min="10248" max="10248" width="9.85546875" style="66" customWidth="1"/>
    <col min="10249" max="10249" width="7.7109375" style="66" customWidth="1"/>
    <col min="10250" max="10250" width="6.7109375" style="66" customWidth="1"/>
    <col min="10251" max="10251" width="9.85546875" style="66" customWidth="1"/>
    <col min="10252" max="10252" width="7.5703125" style="66" customWidth="1"/>
    <col min="10253" max="10253" width="6.7109375" style="66" customWidth="1"/>
    <col min="10254" max="10254" width="9.85546875" style="66" customWidth="1"/>
    <col min="10255" max="10255" width="8.7109375" style="66" customWidth="1"/>
    <col min="10256" max="10256" width="6.7109375" style="66" customWidth="1"/>
    <col min="10257" max="10257" width="9.85546875" style="66" customWidth="1"/>
    <col min="10258" max="10258" width="22.5703125" style="66" customWidth="1"/>
    <col min="10259" max="10259" width="10.28515625" style="66" customWidth="1"/>
    <col min="10260" max="10260" width="12.42578125" style="66" customWidth="1"/>
    <col min="10261" max="10261" width="11" style="66" customWidth="1"/>
    <col min="10262" max="10497" width="11.42578125" style="66"/>
    <col min="10498" max="10498" width="38.7109375" style="66" bestFit="1" customWidth="1"/>
    <col min="10499" max="10499" width="7.7109375" style="66" customWidth="1"/>
    <col min="10500" max="10500" width="6.7109375" style="66" customWidth="1"/>
    <col min="10501" max="10501" width="9.85546875" style="66" customWidth="1"/>
    <col min="10502" max="10502" width="7.7109375" style="66" customWidth="1"/>
    <col min="10503" max="10503" width="6.7109375" style="66" customWidth="1"/>
    <col min="10504" max="10504" width="9.85546875" style="66" customWidth="1"/>
    <col min="10505" max="10505" width="7.7109375" style="66" customWidth="1"/>
    <col min="10506" max="10506" width="6.7109375" style="66" customWidth="1"/>
    <col min="10507" max="10507" width="9.85546875" style="66" customWidth="1"/>
    <col min="10508" max="10508" width="7.5703125" style="66" customWidth="1"/>
    <col min="10509" max="10509" width="6.7109375" style="66" customWidth="1"/>
    <col min="10510" max="10510" width="9.85546875" style="66" customWidth="1"/>
    <col min="10511" max="10511" width="8.7109375" style="66" customWidth="1"/>
    <col min="10512" max="10512" width="6.7109375" style="66" customWidth="1"/>
    <col min="10513" max="10513" width="9.85546875" style="66" customWidth="1"/>
    <col min="10514" max="10514" width="22.5703125" style="66" customWidth="1"/>
    <col min="10515" max="10515" width="10.28515625" style="66" customWidth="1"/>
    <col min="10516" max="10516" width="12.42578125" style="66" customWidth="1"/>
    <col min="10517" max="10517" width="11" style="66" customWidth="1"/>
    <col min="10518" max="10753" width="11.42578125" style="66"/>
    <col min="10754" max="10754" width="38.7109375" style="66" bestFit="1" customWidth="1"/>
    <col min="10755" max="10755" width="7.7109375" style="66" customWidth="1"/>
    <col min="10756" max="10756" width="6.7109375" style="66" customWidth="1"/>
    <col min="10757" max="10757" width="9.85546875" style="66" customWidth="1"/>
    <col min="10758" max="10758" width="7.7109375" style="66" customWidth="1"/>
    <col min="10759" max="10759" width="6.7109375" style="66" customWidth="1"/>
    <col min="10760" max="10760" width="9.85546875" style="66" customWidth="1"/>
    <col min="10761" max="10761" width="7.7109375" style="66" customWidth="1"/>
    <col min="10762" max="10762" width="6.7109375" style="66" customWidth="1"/>
    <col min="10763" max="10763" width="9.85546875" style="66" customWidth="1"/>
    <col min="10764" max="10764" width="7.5703125" style="66" customWidth="1"/>
    <col min="10765" max="10765" width="6.7109375" style="66" customWidth="1"/>
    <col min="10766" max="10766" width="9.85546875" style="66" customWidth="1"/>
    <col min="10767" max="10767" width="8.7109375" style="66" customWidth="1"/>
    <col min="10768" max="10768" width="6.7109375" style="66" customWidth="1"/>
    <col min="10769" max="10769" width="9.85546875" style="66" customWidth="1"/>
    <col min="10770" max="10770" width="22.5703125" style="66" customWidth="1"/>
    <col min="10771" max="10771" width="10.28515625" style="66" customWidth="1"/>
    <col min="10772" max="10772" width="12.42578125" style="66" customWidth="1"/>
    <col min="10773" max="10773" width="11" style="66" customWidth="1"/>
    <col min="10774" max="11009" width="11.42578125" style="66"/>
    <col min="11010" max="11010" width="38.7109375" style="66" bestFit="1" customWidth="1"/>
    <col min="11011" max="11011" width="7.7109375" style="66" customWidth="1"/>
    <col min="11012" max="11012" width="6.7109375" style="66" customWidth="1"/>
    <col min="11013" max="11013" width="9.85546875" style="66" customWidth="1"/>
    <col min="11014" max="11014" width="7.7109375" style="66" customWidth="1"/>
    <col min="11015" max="11015" width="6.7109375" style="66" customWidth="1"/>
    <col min="11016" max="11016" width="9.85546875" style="66" customWidth="1"/>
    <col min="11017" max="11017" width="7.7109375" style="66" customWidth="1"/>
    <col min="11018" max="11018" width="6.7109375" style="66" customWidth="1"/>
    <col min="11019" max="11019" width="9.85546875" style="66" customWidth="1"/>
    <col min="11020" max="11020" width="7.5703125" style="66" customWidth="1"/>
    <col min="11021" max="11021" width="6.7109375" style="66" customWidth="1"/>
    <col min="11022" max="11022" width="9.85546875" style="66" customWidth="1"/>
    <col min="11023" max="11023" width="8.7109375" style="66" customWidth="1"/>
    <col min="11024" max="11024" width="6.7109375" style="66" customWidth="1"/>
    <col min="11025" max="11025" width="9.85546875" style="66" customWidth="1"/>
    <col min="11026" max="11026" width="22.5703125" style="66" customWidth="1"/>
    <col min="11027" max="11027" width="10.28515625" style="66" customWidth="1"/>
    <col min="11028" max="11028" width="12.42578125" style="66" customWidth="1"/>
    <col min="11029" max="11029" width="11" style="66" customWidth="1"/>
    <col min="11030" max="11265" width="11.42578125" style="66"/>
    <col min="11266" max="11266" width="38.7109375" style="66" bestFit="1" customWidth="1"/>
    <col min="11267" max="11267" width="7.7109375" style="66" customWidth="1"/>
    <col min="11268" max="11268" width="6.7109375" style="66" customWidth="1"/>
    <col min="11269" max="11269" width="9.85546875" style="66" customWidth="1"/>
    <col min="11270" max="11270" width="7.7109375" style="66" customWidth="1"/>
    <col min="11271" max="11271" width="6.7109375" style="66" customWidth="1"/>
    <col min="11272" max="11272" width="9.85546875" style="66" customWidth="1"/>
    <col min="11273" max="11273" width="7.7109375" style="66" customWidth="1"/>
    <col min="11274" max="11274" width="6.7109375" style="66" customWidth="1"/>
    <col min="11275" max="11275" width="9.85546875" style="66" customWidth="1"/>
    <col min="11276" max="11276" width="7.5703125" style="66" customWidth="1"/>
    <col min="11277" max="11277" width="6.7109375" style="66" customWidth="1"/>
    <col min="11278" max="11278" width="9.85546875" style="66" customWidth="1"/>
    <col min="11279" max="11279" width="8.7109375" style="66" customWidth="1"/>
    <col min="11280" max="11280" width="6.7109375" style="66" customWidth="1"/>
    <col min="11281" max="11281" width="9.85546875" style="66" customWidth="1"/>
    <col min="11282" max="11282" width="22.5703125" style="66" customWidth="1"/>
    <col min="11283" max="11283" width="10.28515625" style="66" customWidth="1"/>
    <col min="11284" max="11284" width="12.42578125" style="66" customWidth="1"/>
    <col min="11285" max="11285" width="11" style="66" customWidth="1"/>
    <col min="11286" max="11521" width="11.42578125" style="66"/>
    <col min="11522" max="11522" width="38.7109375" style="66" bestFit="1" customWidth="1"/>
    <col min="11523" max="11523" width="7.7109375" style="66" customWidth="1"/>
    <col min="11524" max="11524" width="6.7109375" style="66" customWidth="1"/>
    <col min="11525" max="11525" width="9.85546875" style="66" customWidth="1"/>
    <col min="11526" max="11526" width="7.7109375" style="66" customWidth="1"/>
    <col min="11527" max="11527" width="6.7109375" style="66" customWidth="1"/>
    <col min="11528" max="11528" width="9.85546875" style="66" customWidth="1"/>
    <col min="11529" max="11529" width="7.7109375" style="66" customWidth="1"/>
    <col min="11530" max="11530" width="6.7109375" style="66" customWidth="1"/>
    <col min="11531" max="11531" width="9.85546875" style="66" customWidth="1"/>
    <col min="11532" max="11532" width="7.5703125" style="66" customWidth="1"/>
    <col min="11533" max="11533" width="6.7109375" style="66" customWidth="1"/>
    <col min="11534" max="11534" width="9.85546875" style="66" customWidth="1"/>
    <col min="11535" max="11535" width="8.7109375" style="66" customWidth="1"/>
    <col min="11536" max="11536" width="6.7109375" style="66" customWidth="1"/>
    <col min="11537" max="11537" width="9.85546875" style="66" customWidth="1"/>
    <col min="11538" max="11538" width="22.5703125" style="66" customWidth="1"/>
    <col min="11539" max="11539" width="10.28515625" style="66" customWidth="1"/>
    <col min="11540" max="11540" width="12.42578125" style="66" customWidth="1"/>
    <col min="11541" max="11541" width="11" style="66" customWidth="1"/>
    <col min="11542" max="11777" width="11.42578125" style="66"/>
    <col min="11778" max="11778" width="38.7109375" style="66" bestFit="1" customWidth="1"/>
    <col min="11779" max="11779" width="7.7109375" style="66" customWidth="1"/>
    <col min="11780" max="11780" width="6.7109375" style="66" customWidth="1"/>
    <col min="11781" max="11781" width="9.85546875" style="66" customWidth="1"/>
    <col min="11782" max="11782" width="7.7109375" style="66" customWidth="1"/>
    <col min="11783" max="11783" width="6.7109375" style="66" customWidth="1"/>
    <col min="11784" max="11784" width="9.85546875" style="66" customWidth="1"/>
    <col min="11785" max="11785" width="7.7109375" style="66" customWidth="1"/>
    <col min="11786" max="11786" width="6.7109375" style="66" customWidth="1"/>
    <col min="11787" max="11787" width="9.85546875" style="66" customWidth="1"/>
    <col min="11788" max="11788" width="7.5703125" style="66" customWidth="1"/>
    <col min="11789" max="11789" width="6.7109375" style="66" customWidth="1"/>
    <col min="11790" max="11790" width="9.85546875" style="66" customWidth="1"/>
    <col min="11791" max="11791" width="8.7109375" style="66" customWidth="1"/>
    <col min="11792" max="11792" width="6.7109375" style="66" customWidth="1"/>
    <col min="11793" max="11793" width="9.85546875" style="66" customWidth="1"/>
    <col min="11794" max="11794" width="22.5703125" style="66" customWidth="1"/>
    <col min="11795" max="11795" width="10.28515625" style="66" customWidth="1"/>
    <col min="11796" max="11796" width="12.42578125" style="66" customWidth="1"/>
    <col min="11797" max="11797" width="11" style="66" customWidth="1"/>
    <col min="11798" max="12033" width="11.42578125" style="66"/>
    <col min="12034" max="12034" width="38.7109375" style="66" bestFit="1" customWidth="1"/>
    <col min="12035" max="12035" width="7.7109375" style="66" customWidth="1"/>
    <col min="12036" max="12036" width="6.7109375" style="66" customWidth="1"/>
    <col min="12037" max="12037" width="9.85546875" style="66" customWidth="1"/>
    <col min="12038" max="12038" width="7.7109375" style="66" customWidth="1"/>
    <col min="12039" max="12039" width="6.7109375" style="66" customWidth="1"/>
    <col min="12040" max="12040" width="9.85546875" style="66" customWidth="1"/>
    <col min="12041" max="12041" width="7.7109375" style="66" customWidth="1"/>
    <col min="12042" max="12042" width="6.7109375" style="66" customWidth="1"/>
    <col min="12043" max="12043" width="9.85546875" style="66" customWidth="1"/>
    <col min="12044" max="12044" width="7.5703125" style="66" customWidth="1"/>
    <col min="12045" max="12045" width="6.7109375" style="66" customWidth="1"/>
    <col min="12046" max="12046" width="9.85546875" style="66" customWidth="1"/>
    <col min="12047" max="12047" width="8.7109375" style="66" customWidth="1"/>
    <col min="12048" max="12048" width="6.7109375" style="66" customWidth="1"/>
    <col min="12049" max="12049" width="9.85546875" style="66" customWidth="1"/>
    <col min="12050" max="12050" width="22.5703125" style="66" customWidth="1"/>
    <col min="12051" max="12051" width="10.28515625" style="66" customWidth="1"/>
    <col min="12052" max="12052" width="12.42578125" style="66" customWidth="1"/>
    <col min="12053" max="12053" width="11" style="66" customWidth="1"/>
    <col min="12054" max="12289" width="11.42578125" style="66"/>
    <col min="12290" max="12290" width="38.7109375" style="66" bestFit="1" customWidth="1"/>
    <col min="12291" max="12291" width="7.7109375" style="66" customWidth="1"/>
    <col min="12292" max="12292" width="6.7109375" style="66" customWidth="1"/>
    <col min="12293" max="12293" width="9.85546875" style="66" customWidth="1"/>
    <col min="12294" max="12294" width="7.7109375" style="66" customWidth="1"/>
    <col min="12295" max="12295" width="6.7109375" style="66" customWidth="1"/>
    <col min="12296" max="12296" width="9.85546875" style="66" customWidth="1"/>
    <col min="12297" max="12297" width="7.7109375" style="66" customWidth="1"/>
    <col min="12298" max="12298" width="6.7109375" style="66" customWidth="1"/>
    <col min="12299" max="12299" width="9.85546875" style="66" customWidth="1"/>
    <col min="12300" max="12300" width="7.5703125" style="66" customWidth="1"/>
    <col min="12301" max="12301" width="6.7109375" style="66" customWidth="1"/>
    <col min="12302" max="12302" width="9.85546875" style="66" customWidth="1"/>
    <col min="12303" max="12303" width="8.7109375" style="66" customWidth="1"/>
    <col min="12304" max="12304" width="6.7109375" style="66" customWidth="1"/>
    <col min="12305" max="12305" width="9.85546875" style="66" customWidth="1"/>
    <col min="12306" max="12306" width="22.5703125" style="66" customWidth="1"/>
    <col min="12307" max="12307" width="10.28515625" style="66" customWidth="1"/>
    <col min="12308" max="12308" width="12.42578125" style="66" customWidth="1"/>
    <col min="12309" max="12309" width="11" style="66" customWidth="1"/>
    <col min="12310" max="12545" width="11.42578125" style="66"/>
    <col min="12546" max="12546" width="38.7109375" style="66" bestFit="1" customWidth="1"/>
    <col min="12547" max="12547" width="7.7109375" style="66" customWidth="1"/>
    <col min="12548" max="12548" width="6.7109375" style="66" customWidth="1"/>
    <col min="12549" max="12549" width="9.85546875" style="66" customWidth="1"/>
    <col min="12550" max="12550" width="7.7109375" style="66" customWidth="1"/>
    <col min="12551" max="12551" width="6.7109375" style="66" customWidth="1"/>
    <col min="12552" max="12552" width="9.85546875" style="66" customWidth="1"/>
    <col min="12553" max="12553" width="7.7109375" style="66" customWidth="1"/>
    <col min="12554" max="12554" width="6.7109375" style="66" customWidth="1"/>
    <col min="12555" max="12555" width="9.85546875" style="66" customWidth="1"/>
    <col min="12556" max="12556" width="7.5703125" style="66" customWidth="1"/>
    <col min="12557" max="12557" width="6.7109375" style="66" customWidth="1"/>
    <col min="12558" max="12558" width="9.85546875" style="66" customWidth="1"/>
    <col min="12559" max="12559" width="8.7109375" style="66" customWidth="1"/>
    <col min="12560" max="12560" width="6.7109375" style="66" customWidth="1"/>
    <col min="12561" max="12561" width="9.85546875" style="66" customWidth="1"/>
    <col min="12562" max="12562" width="22.5703125" style="66" customWidth="1"/>
    <col min="12563" max="12563" width="10.28515625" style="66" customWidth="1"/>
    <col min="12564" max="12564" width="12.42578125" style="66" customWidth="1"/>
    <col min="12565" max="12565" width="11" style="66" customWidth="1"/>
    <col min="12566" max="12801" width="11.42578125" style="66"/>
    <col min="12802" max="12802" width="38.7109375" style="66" bestFit="1" customWidth="1"/>
    <col min="12803" max="12803" width="7.7109375" style="66" customWidth="1"/>
    <col min="12804" max="12804" width="6.7109375" style="66" customWidth="1"/>
    <col min="12805" max="12805" width="9.85546875" style="66" customWidth="1"/>
    <col min="12806" max="12806" width="7.7109375" style="66" customWidth="1"/>
    <col min="12807" max="12807" width="6.7109375" style="66" customWidth="1"/>
    <col min="12808" max="12808" width="9.85546875" style="66" customWidth="1"/>
    <col min="12809" max="12809" width="7.7109375" style="66" customWidth="1"/>
    <col min="12810" max="12810" width="6.7109375" style="66" customWidth="1"/>
    <col min="12811" max="12811" width="9.85546875" style="66" customWidth="1"/>
    <col min="12812" max="12812" width="7.5703125" style="66" customWidth="1"/>
    <col min="12813" max="12813" width="6.7109375" style="66" customWidth="1"/>
    <col min="12814" max="12814" width="9.85546875" style="66" customWidth="1"/>
    <col min="12815" max="12815" width="8.7109375" style="66" customWidth="1"/>
    <col min="12816" max="12816" width="6.7109375" style="66" customWidth="1"/>
    <col min="12817" max="12817" width="9.85546875" style="66" customWidth="1"/>
    <col min="12818" max="12818" width="22.5703125" style="66" customWidth="1"/>
    <col min="12819" max="12819" width="10.28515625" style="66" customWidth="1"/>
    <col min="12820" max="12820" width="12.42578125" style="66" customWidth="1"/>
    <col min="12821" max="12821" width="11" style="66" customWidth="1"/>
    <col min="12822" max="13057" width="11.42578125" style="66"/>
    <col min="13058" max="13058" width="38.7109375" style="66" bestFit="1" customWidth="1"/>
    <col min="13059" max="13059" width="7.7109375" style="66" customWidth="1"/>
    <col min="13060" max="13060" width="6.7109375" style="66" customWidth="1"/>
    <col min="13061" max="13061" width="9.85546875" style="66" customWidth="1"/>
    <col min="13062" max="13062" width="7.7109375" style="66" customWidth="1"/>
    <col min="13063" max="13063" width="6.7109375" style="66" customWidth="1"/>
    <col min="13064" max="13064" width="9.85546875" style="66" customWidth="1"/>
    <col min="13065" max="13065" width="7.7109375" style="66" customWidth="1"/>
    <col min="13066" max="13066" width="6.7109375" style="66" customWidth="1"/>
    <col min="13067" max="13067" width="9.85546875" style="66" customWidth="1"/>
    <col min="13068" max="13068" width="7.5703125" style="66" customWidth="1"/>
    <col min="13069" max="13069" width="6.7109375" style="66" customWidth="1"/>
    <col min="13070" max="13070" width="9.85546875" style="66" customWidth="1"/>
    <col min="13071" max="13071" width="8.7109375" style="66" customWidth="1"/>
    <col min="13072" max="13072" width="6.7109375" style="66" customWidth="1"/>
    <col min="13073" max="13073" width="9.85546875" style="66" customWidth="1"/>
    <col min="13074" max="13074" width="22.5703125" style="66" customWidth="1"/>
    <col min="13075" max="13075" width="10.28515625" style="66" customWidth="1"/>
    <col min="13076" max="13076" width="12.42578125" style="66" customWidth="1"/>
    <col min="13077" max="13077" width="11" style="66" customWidth="1"/>
    <col min="13078" max="13313" width="11.42578125" style="66"/>
    <col min="13314" max="13314" width="38.7109375" style="66" bestFit="1" customWidth="1"/>
    <col min="13315" max="13315" width="7.7109375" style="66" customWidth="1"/>
    <col min="13316" max="13316" width="6.7109375" style="66" customWidth="1"/>
    <col min="13317" max="13317" width="9.85546875" style="66" customWidth="1"/>
    <col min="13318" max="13318" width="7.7109375" style="66" customWidth="1"/>
    <col min="13319" max="13319" width="6.7109375" style="66" customWidth="1"/>
    <col min="13320" max="13320" width="9.85546875" style="66" customWidth="1"/>
    <col min="13321" max="13321" width="7.7109375" style="66" customWidth="1"/>
    <col min="13322" max="13322" width="6.7109375" style="66" customWidth="1"/>
    <col min="13323" max="13323" width="9.85546875" style="66" customWidth="1"/>
    <col min="13324" max="13324" width="7.5703125" style="66" customWidth="1"/>
    <col min="13325" max="13325" width="6.7109375" style="66" customWidth="1"/>
    <col min="13326" max="13326" width="9.85546875" style="66" customWidth="1"/>
    <col min="13327" max="13327" width="8.7109375" style="66" customWidth="1"/>
    <col min="13328" max="13328" width="6.7109375" style="66" customWidth="1"/>
    <col min="13329" max="13329" width="9.85546875" style="66" customWidth="1"/>
    <col min="13330" max="13330" width="22.5703125" style="66" customWidth="1"/>
    <col min="13331" max="13331" width="10.28515625" style="66" customWidth="1"/>
    <col min="13332" max="13332" width="12.42578125" style="66" customWidth="1"/>
    <col min="13333" max="13333" width="11" style="66" customWidth="1"/>
    <col min="13334" max="13569" width="11.42578125" style="66"/>
    <col min="13570" max="13570" width="38.7109375" style="66" bestFit="1" customWidth="1"/>
    <col min="13571" max="13571" width="7.7109375" style="66" customWidth="1"/>
    <col min="13572" max="13572" width="6.7109375" style="66" customWidth="1"/>
    <col min="13573" max="13573" width="9.85546875" style="66" customWidth="1"/>
    <col min="13574" max="13574" width="7.7109375" style="66" customWidth="1"/>
    <col min="13575" max="13575" width="6.7109375" style="66" customWidth="1"/>
    <col min="13576" max="13576" width="9.85546875" style="66" customWidth="1"/>
    <col min="13577" max="13577" width="7.7109375" style="66" customWidth="1"/>
    <col min="13578" max="13578" width="6.7109375" style="66" customWidth="1"/>
    <col min="13579" max="13579" width="9.85546875" style="66" customWidth="1"/>
    <col min="13580" max="13580" width="7.5703125" style="66" customWidth="1"/>
    <col min="13581" max="13581" width="6.7109375" style="66" customWidth="1"/>
    <col min="13582" max="13582" width="9.85546875" style="66" customWidth="1"/>
    <col min="13583" max="13583" width="8.7109375" style="66" customWidth="1"/>
    <col min="13584" max="13584" width="6.7109375" style="66" customWidth="1"/>
    <col min="13585" max="13585" width="9.85546875" style="66" customWidth="1"/>
    <col min="13586" max="13586" width="22.5703125" style="66" customWidth="1"/>
    <col min="13587" max="13587" width="10.28515625" style="66" customWidth="1"/>
    <col min="13588" max="13588" width="12.42578125" style="66" customWidth="1"/>
    <col min="13589" max="13589" width="11" style="66" customWidth="1"/>
    <col min="13590" max="13825" width="11.42578125" style="66"/>
    <col min="13826" max="13826" width="38.7109375" style="66" bestFit="1" customWidth="1"/>
    <col min="13827" max="13827" width="7.7109375" style="66" customWidth="1"/>
    <col min="13828" max="13828" width="6.7109375" style="66" customWidth="1"/>
    <col min="13829" max="13829" width="9.85546875" style="66" customWidth="1"/>
    <col min="13830" max="13830" width="7.7109375" style="66" customWidth="1"/>
    <col min="13831" max="13831" width="6.7109375" style="66" customWidth="1"/>
    <col min="13832" max="13832" width="9.85546875" style="66" customWidth="1"/>
    <col min="13833" max="13833" width="7.7109375" style="66" customWidth="1"/>
    <col min="13834" max="13834" width="6.7109375" style="66" customWidth="1"/>
    <col min="13835" max="13835" width="9.85546875" style="66" customWidth="1"/>
    <col min="13836" max="13836" width="7.5703125" style="66" customWidth="1"/>
    <col min="13837" max="13837" width="6.7109375" style="66" customWidth="1"/>
    <col min="13838" max="13838" width="9.85546875" style="66" customWidth="1"/>
    <col min="13839" max="13839" width="8.7109375" style="66" customWidth="1"/>
    <col min="13840" max="13840" width="6.7109375" style="66" customWidth="1"/>
    <col min="13841" max="13841" width="9.85546875" style="66" customWidth="1"/>
    <col min="13842" max="13842" width="22.5703125" style="66" customWidth="1"/>
    <col min="13843" max="13843" width="10.28515625" style="66" customWidth="1"/>
    <col min="13844" max="13844" width="12.42578125" style="66" customWidth="1"/>
    <col min="13845" max="13845" width="11" style="66" customWidth="1"/>
    <col min="13846" max="14081" width="11.42578125" style="66"/>
    <col min="14082" max="14082" width="38.7109375" style="66" bestFit="1" customWidth="1"/>
    <col min="14083" max="14083" width="7.7109375" style="66" customWidth="1"/>
    <col min="14084" max="14084" width="6.7109375" style="66" customWidth="1"/>
    <col min="14085" max="14085" width="9.85546875" style="66" customWidth="1"/>
    <col min="14086" max="14086" width="7.7109375" style="66" customWidth="1"/>
    <col min="14087" max="14087" width="6.7109375" style="66" customWidth="1"/>
    <col min="14088" max="14088" width="9.85546875" style="66" customWidth="1"/>
    <col min="14089" max="14089" width="7.7109375" style="66" customWidth="1"/>
    <col min="14090" max="14090" width="6.7109375" style="66" customWidth="1"/>
    <col min="14091" max="14091" width="9.85546875" style="66" customWidth="1"/>
    <col min="14092" max="14092" width="7.5703125" style="66" customWidth="1"/>
    <col min="14093" max="14093" width="6.7109375" style="66" customWidth="1"/>
    <col min="14094" max="14094" width="9.85546875" style="66" customWidth="1"/>
    <col min="14095" max="14095" width="8.7109375" style="66" customWidth="1"/>
    <col min="14096" max="14096" width="6.7109375" style="66" customWidth="1"/>
    <col min="14097" max="14097" width="9.85546875" style="66" customWidth="1"/>
    <col min="14098" max="14098" width="22.5703125" style="66" customWidth="1"/>
    <col min="14099" max="14099" width="10.28515625" style="66" customWidth="1"/>
    <col min="14100" max="14100" width="12.42578125" style="66" customWidth="1"/>
    <col min="14101" max="14101" width="11" style="66" customWidth="1"/>
    <col min="14102" max="14337" width="11.42578125" style="66"/>
    <col min="14338" max="14338" width="38.7109375" style="66" bestFit="1" customWidth="1"/>
    <col min="14339" max="14339" width="7.7109375" style="66" customWidth="1"/>
    <col min="14340" max="14340" width="6.7109375" style="66" customWidth="1"/>
    <col min="14341" max="14341" width="9.85546875" style="66" customWidth="1"/>
    <col min="14342" max="14342" width="7.7109375" style="66" customWidth="1"/>
    <col min="14343" max="14343" width="6.7109375" style="66" customWidth="1"/>
    <col min="14344" max="14344" width="9.85546875" style="66" customWidth="1"/>
    <col min="14345" max="14345" width="7.7109375" style="66" customWidth="1"/>
    <col min="14346" max="14346" width="6.7109375" style="66" customWidth="1"/>
    <col min="14347" max="14347" width="9.85546875" style="66" customWidth="1"/>
    <col min="14348" max="14348" width="7.5703125" style="66" customWidth="1"/>
    <col min="14349" max="14349" width="6.7109375" style="66" customWidth="1"/>
    <col min="14350" max="14350" width="9.85546875" style="66" customWidth="1"/>
    <col min="14351" max="14351" width="8.7109375" style="66" customWidth="1"/>
    <col min="14352" max="14352" width="6.7109375" style="66" customWidth="1"/>
    <col min="14353" max="14353" width="9.85546875" style="66" customWidth="1"/>
    <col min="14354" max="14354" width="22.5703125" style="66" customWidth="1"/>
    <col min="14355" max="14355" width="10.28515625" style="66" customWidth="1"/>
    <col min="14356" max="14356" width="12.42578125" style="66" customWidth="1"/>
    <col min="14357" max="14357" width="11" style="66" customWidth="1"/>
    <col min="14358" max="14593" width="11.42578125" style="66"/>
    <col min="14594" max="14594" width="38.7109375" style="66" bestFit="1" customWidth="1"/>
    <col min="14595" max="14595" width="7.7109375" style="66" customWidth="1"/>
    <col min="14596" max="14596" width="6.7109375" style="66" customWidth="1"/>
    <col min="14597" max="14597" width="9.85546875" style="66" customWidth="1"/>
    <col min="14598" max="14598" width="7.7109375" style="66" customWidth="1"/>
    <col min="14599" max="14599" width="6.7109375" style="66" customWidth="1"/>
    <col min="14600" max="14600" width="9.85546875" style="66" customWidth="1"/>
    <col min="14601" max="14601" width="7.7109375" style="66" customWidth="1"/>
    <col min="14602" max="14602" width="6.7109375" style="66" customWidth="1"/>
    <col min="14603" max="14603" width="9.85546875" style="66" customWidth="1"/>
    <col min="14604" max="14604" width="7.5703125" style="66" customWidth="1"/>
    <col min="14605" max="14605" width="6.7109375" style="66" customWidth="1"/>
    <col min="14606" max="14606" width="9.85546875" style="66" customWidth="1"/>
    <col min="14607" max="14607" width="8.7109375" style="66" customWidth="1"/>
    <col min="14608" max="14608" width="6.7109375" style="66" customWidth="1"/>
    <col min="14609" max="14609" width="9.85546875" style="66" customWidth="1"/>
    <col min="14610" max="14610" width="22.5703125" style="66" customWidth="1"/>
    <col min="14611" max="14611" width="10.28515625" style="66" customWidth="1"/>
    <col min="14612" max="14612" width="12.42578125" style="66" customWidth="1"/>
    <col min="14613" max="14613" width="11" style="66" customWidth="1"/>
    <col min="14614" max="14849" width="11.42578125" style="66"/>
    <col min="14850" max="14850" width="38.7109375" style="66" bestFit="1" customWidth="1"/>
    <col min="14851" max="14851" width="7.7109375" style="66" customWidth="1"/>
    <col min="14852" max="14852" width="6.7109375" style="66" customWidth="1"/>
    <col min="14853" max="14853" width="9.85546875" style="66" customWidth="1"/>
    <col min="14854" max="14854" width="7.7109375" style="66" customWidth="1"/>
    <col min="14855" max="14855" width="6.7109375" style="66" customWidth="1"/>
    <col min="14856" max="14856" width="9.85546875" style="66" customWidth="1"/>
    <col min="14857" max="14857" width="7.7109375" style="66" customWidth="1"/>
    <col min="14858" max="14858" width="6.7109375" style="66" customWidth="1"/>
    <col min="14859" max="14859" width="9.85546875" style="66" customWidth="1"/>
    <col min="14860" max="14860" width="7.5703125" style="66" customWidth="1"/>
    <col min="14861" max="14861" width="6.7109375" style="66" customWidth="1"/>
    <col min="14862" max="14862" width="9.85546875" style="66" customWidth="1"/>
    <col min="14863" max="14863" width="8.7109375" style="66" customWidth="1"/>
    <col min="14864" max="14864" width="6.7109375" style="66" customWidth="1"/>
    <col min="14865" max="14865" width="9.85546875" style="66" customWidth="1"/>
    <col min="14866" max="14866" width="22.5703125" style="66" customWidth="1"/>
    <col min="14867" max="14867" width="10.28515625" style="66" customWidth="1"/>
    <col min="14868" max="14868" width="12.42578125" style="66" customWidth="1"/>
    <col min="14869" max="14869" width="11" style="66" customWidth="1"/>
    <col min="14870" max="15105" width="11.42578125" style="66"/>
    <col min="15106" max="15106" width="38.7109375" style="66" bestFit="1" customWidth="1"/>
    <col min="15107" max="15107" width="7.7109375" style="66" customWidth="1"/>
    <col min="15108" max="15108" width="6.7109375" style="66" customWidth="1"/>
    <col min="15109" max="15109" width="9.85546875" style="66" customWidth="1"/>
    <col min="15110" max="15110" width="7.7109375" style="66" customWidth="1"/>
    <col min="15111" max="15111" width="6.7109375" style="66" customWidth="1"/>
    <col min="15112" max="15112" width="9.85546875" style="66" customWidth="1"/>
    <col min="15113" max="15113" width="7.7109375" style="66" customWidth="1"/>
    <col min="15114" max="15114" width="6.7109375" style="66" customWidth="1"/>
    <col min="15115" max="15115" width="9.85546875" style="66" customWidth="1"/>
    <col min="15116" max="15116" width="7.5703125" style="66" customWidth="1"/>
    <col min="15117" max="15117" width="6.7109375" style="66" customWidth="1"/>
    <col min="15118" max="15118" width="9.85546875" style="66" customWidth="1"/>
    <col min="15119" max="15119" width="8.7109375" style="66" customWidth="1"/>
    <col min="15120" max="15120" width="6.7109375" style="66" customWidth="1"/>
    <col min="15121" max="15121" width="9.85546875" style="66" customWidth="1"/>
    <col min="15122" max="15122" width="22.5703125" style="66" customWidth="1"/>
    <col min="15123" max="15123" width="10.28515625" style="66" customWidth="1"/>
    <col min="15124" max="15124" width="12.42578125" style="66" customWidth="1"/>
    <col min="15125" max="15125" width="11" style="66" customWidth="1"/>
    <col min="15126" max="15361" width="11.42578125" style="66"/>
    <col min="15362" max="15362" width="38.7109375" style="66" bestFit="1" customWidth="1"/>
    <col min="15363" max="15363" width="7.7109375" style="66" customWidth="1"/>
    <col min="15364" max="15364" width="6.7109375" style="66" customWidth="1"/>
    <col min="15365" max="15365" width="9.85546875" style="66" customWidth="1"/>
    <col min="15366" max="15366" width="7.7109375" style="66" customWidth="1"/>
    <col min="15367" max="15367" width="6.7109375" style="66" customWidth="1"/>
    <col min="15368" max="15368" width="9.85546875" style="66" customWidth="1"/>
    <col min="15369" max="15369" width="7.7109375" style="66" customWidth="1"/>
    <col min="15370" max="15370" width="6.7109375" style="66" customWidth="1"/>
    <col min="15371" max="15371" width="9.85546875" style="66" customWidth="1"/>
    <col min="15372" max="15372" width="7.5703125" style="66" customWidth="1"/>
    <col min="15373" max="15373" width="6.7109375" style="66" customWidth="1"/>
    <col min="15374" max="15374" width="9.85546875" style="66" customWidth="1"/>
    <col min="15375" max="15375" width="8.7109375" style="66" customWidth="1"/>
    <col min="15376" max="15376" width="6.7109375" style="66" customWidth="1"/>
    <col min="15377" max="15377" width="9.85546875" style="66" customWidth="1"/>
    <col min="15378" max="15378" width="22.5703125" style="66" customWidth="1"/>
    <col min="15379" max="15379" width="10.28515625" style="66" customWidth="1"/>
    <col min="15380" max="15380" width="12.42578125" style="66" customWidth="1"/>
    <col min="15381" max="15381" width="11" style="66" customWidth="1"/>
    <col min="15382" max="15617" width="11.42578125" style="66"/>
    <col min="15618" max="15618" width="38.7109375" style="66" bestFit="1" customWidth="1"/>
    <col min="15619" max="15619" width="7.7109375" style="66" customWidth="1"/>
    <col min="15620" max="15620" width="6.7109375" style="66" customWidth="1"/>
    <col min="15621" max="15621" width="9.85546875" style="66" customWidth="1"/>
    <col min="15622" max="15622" width="7.7109375" style="66" customWidth="1"/>
    <col min="15623" max="15623" width="6.7109375" style="66" customWidth="1"/>
    <col min="15624" max="15624" width="9.85546875" style="66" customWidth="1"/>
    <col min="15625" max="15625" width="7.7109375" style="66" customWidth="1"/>
    <col min="15626" max="15626" width="6.7109375" style="66" customWidth="1"/>
    <col min="15627" max="15627" width="9.85546875" style="66" customWidth="1"/>
    <col min="15628" max="15628" width="7.5703125" style="66" customWidth="1"/>
    <col min="15629" max="15629" width="6.7109375" style="66" customWidth="1"/>
    <col min="15630" max="15630" width="9.85546875" style="66" customWidth="1"/>
    <col min="15631" max="15631" width="8.7109375" style="66" customWidth="1"/>
    <col min="15632" max="15632" width="6.7109375" style="66" customWidth="1"/>
    <col min="15633" max="15633" width="9.85546875" style="66" customWidth="1"/>
    <col min="15634" max="15634" width="22.5703125" style="66" customWidth="1"/>
    <col min="15635" max="15635" width="10.28515625" style="66" customWidth="1"/>
    <col min="15636" max="15636" width="12.42578125" style="66" customWidth="1"/>
    <col min="15637" max="15637" width="11" style="66" customWidth="1"/>
    <col min="15638" max="15873" width="11.42578125" style="66"/>
    <col min="15874" max="15874" width="38.7109375" style="66" bestFit="1" customWidth="1"/>
    <col min="15875" max="15875" width="7.7109375" style="66" customWidth="1"/>
    <col min="15876" max="15876" width="6.7109375" style="66" customWidth="1"/>
    <col min="15877" max="15877" width="9.85546875" style="66" customWidth="1"/>
    <col min="15878" max="15878" width="7.7109375" style="66" customWidth="1"/>
    <col min="15879" max="15879" width="6.7109375" style="66" customWidth="1"/>
    <col min="15880" max="15880" width="9.85546875" style="66" customWidth="1"/>
    <col min="15881" max="15881" width="7.7109375" style="66" customWidth="1"/>
    <col min="15882" max="15882" width="6.7109375" style="66" customWidth="1"/>
    <col min="15883" max="15883" width="9.85546875" style="66" customWidth="1"/>
    <col min="15884" max="15884" width="7.5703125" style="66" customWidth="1"/>
    <col min="15885" max="15885" width="6.7109375" style="66" customWidth="1"/>
    <col min="15886" max="15886" width="9.85546875" style="66" customWidth="1"/>
    <col min="15887" max="15887" width="8.7109375" style="66" customWidth="1"/>
    <col min="15888" max="15888" width="6.7109375" style="66" customWidth="1"/>
    <col min="15889" max="15889" width="9.85546875" style="66" customWidth="1"/>
    <col min="15890" max="15890" width="22.5703125" style="66" customWidth="1"/>
    <col min="15891" max="15891" width="10.28515625" style="66" customWidth="1"/>
    <col min="15892" max="15892" width="12.42578125" style="66" customWidth="1"/>
    <col min="15893" max="15893" width="11" style="66" customWidth="1"/>
    <col min="15894" max="16129" width="11.42578125" style="66"/>
    <col min="16130" max="16130" width="38.7109375" style="66" bestFit="1" customWidth="1"/>
    <col min="16131" max="16131" width="7.7109375" style="66" customWidth="1"/>
    <col min="16132" max="16132" width="6.7109375" style="66" customWidth="1"/>
    <col min="16133" max="16133" width="9.85546875" style="66" customWidth="1"/>
    <col min="16134" max="16134" width="7.7109375" style="66" customWidth="1"/>
    <col min="16135" max="16135" width="6.7109375" style="66" customWidth="1"/>
    <col min="16136" max="16136" width="9.85546875" style="66" customWidth="1"/>
    <col min="16137" max="16137" width="7.7109375" style="66" customWidth="1"/>
    <col min="16138" max="16138" width="6.7109375" style="66" customWidth="1"/>
    <col min="16139" max="16139" width="9.85546875" style="66" customWidth="1"/>
    <col min="16140" max="16140" width="7.5703125" style="66" customWidth="1"/>
    <col min="16141" max="16141" width="6.7109375" style="66" customWidth="1"/>
    <col min="16142" max="16142" width="9.85546875" style="66" customWidth="1"/>
    <col min="16143" max="16143" width="8.7109375" style="66" customWidth="1"/>
    <col min="16144" max="16144" width="6.7109375" style="66" customWidth="1"/>
    <col min="16145" max="16145" width="9.85546875" style="66" customWidth="1"/>
    <col min="16146" max="16146" width="22.5703125" style="66" customWidth="1"/>
    <col min="16147" max="16147" width="10.28515625" style="66" customWidth="1"/>
    <col min="16148" max="16148" width="12.42578125" style="66" customWidth="1"/>
    <col min="16149" max="16149" width="11" style="66" customWidth="1"/>
    <col min="16150" max="16384" width="11.42578125" style="66"/>
  </cols>
  <sheetData>
    <row r="2" spans="1:20" ht="16.5" x14ac:dyDescent="0.3">
      <c r="A2" s="236" t="s">
        <v>11645</v>
      </c>
      <c r="B2" s="236"/>
      <c r="C2" s="236"/>
      <c r="D2" s="236"/>
      <c r="E2" s="236"/>
      <c r="F2" s="236"/>
      <c r="G2" s="236"/>
      <c r="H2" s="236"/>
      <c r="I2" s="236"/>
      <c r="J2" s="236"/>
      <c r="K2" s="236"/>
      <c r="L2" s="236"/>
      <c r="M2" s="236"/>
      <c r="N2" s="236"/>
      <c r="O2" s="236"/>
      <c r="P2" s="236"/>
      <c r="Q2" s="236"/>
      <c r="R2" s="236"/>
      <c r="S2" s="236"/>
      <c r="T2" s="236"/>
    </row>
    <row r="3" spans="1:20" ht="18" x14ac:dyDescent="0.25">
      <c r="A3" s="223" t="s">
        <v>11741</v>
      </c>
      <c r="B3" s="223"/>
      <c r="C3" s="223"/>
      <c r="D3" s="223"/>
      <c r="E3" s="223"/>
      <c r="F3" s="223"/>
      <c r="G3" s="223"/>
      <c r="H3" s="223"/>
      <c r="I3" s="223"/>
      <c r="J3" s="223"/>
      <c r="K3" s="223"/>
      <c r="L3" s="223"/>
      <c r="M3" s="223"/>
      <c r="N3" s="223"/>
      <c r="O3" s="223"/>
      <c r="P3" s="223"/>
      <c r="Q3" s="223"/>
      <c r="R3" s="223"/>
      <c r="S3" s="223"/>
      <c r="T3" s="223"/>
    </row>
    <row r="4" spans="1:20" ht="16.5" customHeight="1" x14ac:dyDescent="0.25">
      <c r="A4" s="67" t="str">
        <f>Anexo_01!A4</f>
        <v>DATOS DE LA INSTITUCIÓN EDUCATIVA</v>
      </c>
      <c r="B4" s="120"/>
      <c r="C4" s="72"/>
      <c r="D4" s="72"/>
      <c r="E4" s="72"/>
      <c r="F4" s="72"/>
      <c r="G4" s="72"/>
      <c r="H4" s="72"/>
      <c r="I4" s="72"/>
      <c r="J4" s="72"/>
      <c r="K4" s="72"/>
      <c r="L4" s="72"/>
      <c r="M4" s="72"/>
      <c r="N4" s="72"/>
      <c r="O4" s="72"/>
      <c r="P4" s="72"/>
      <c r="Q4" s="72"/>
      <c r="R4" s="72"/>
      <c r="S4" s="72"/>
      <c r="T4" s="72"/>
    </row>
    <row r="5" spans="1:20" ht="16.5" customHeight="1" x14ac:dyDescent="0.25">
      <c r="A5" s="121" t="str">
        <f>Anexo_01!A5</f>
        <v>CÓDIGO MODULAR:</v>
      </c>
      <c r="B5" s="122"/>
      <c r="C5" s="233">
        <f>Anexo_01!C5</f>
        <v>618447</v>
      </c>
      <c r="D5" s="233"/>
      <c r="E5" s="123"/>
      <c r="F5" s="123"/>
      <c r="G5" s="123"/>
      <c r="H5" s="123"/>
      <c r="I5" s="123"/>
      <c r="J5" s="123"/>
      <c r="K5" s="123"/>
      <c r="L5" s="123"/>
      <c r="M5" s="123"/>
      <c r="N5" s="123"/>
      <c r="O5" s="123"/>
      <c r="P5" s="123"/>
      <c r="Q5" s="123"/>
      <c r="R5" s="123"/>
      <c r="S5" s="124"/>
      <c r="T5" s="124"/>
    </row>
    <row r="6" spans="1:20" ht="16.5" customHeight="1" x14ac:dyDescent="0.25">
      <c r="A6" s="121" t="str">
        <f>Anexo_01!A6</f>
        <v>NOMBRE DE I.E.</v>
      </c>
      <c r="B6" s="122"/>
      <c r="C6" s="122" t="str">
        <f>Anexo_01!C6</f>
        <v>POLITECNICO HUASCAR</v>
      </c>
      <c r="D6" s="123"/>
      <c r="E6" s="123"/>
      <c r="F6" s="123"/>
      <c r="G6" s="123"/>
      <c r="H6" s="122"/>
      <c r="I6" s="122"/>
      <c r="J6" s="123"/>
      <c r="K6" s="123"/>
      <c r="L6" s="122"/>
      <c r="M6" s="123"/>
      <c r="N6" s="122"/>
      <c r="O6" s="123"/>
      <c r="P6" s="123"/>
      <c r="Q6" s="123"/>
      <c r="R6" s="123"/>
      <c r="S6" s="124"/>
      <c r="T6" s="124"/>
    </row>
    <row r="7" spans="1:20" ht="16.5" customHeight="1" x14ac:dyDescent="0.25">
      <c r="A7" s="121" t="str">
        <f>Anexo_01!A7</f>
        <v>NIVEL:</v>
      </c>
      <c r="B7" s="122"/>
      <c r="C7" s="122" t="str">
        <f>Anexo_01!C7</f>
        <v xml:space="preserve">SECUNDARIA                    </v>
      </c>
      <c r="D7" s="123"/>
      <c r="E7" s="123"/>
      <c r="F7" s="123"/>
      <c r="G7" s="123"/>
      <c r="H7" s="123"/>
      <c r="I7" s="123"/>
      <c r="J7" s="123"/>
      <c r="K7" s="123"/>
      <c r="L7" s="123"/>
      <c r="M7" s="123"/>
      <c r="N7" s="123"/>
      <c r="O7" s="123"/>
      <c r="P7" s="123"/>
      <c r="Q7" s="123"/>
      <c r="R7" s="123"/>
      <c r="S7" s="124"/>
      <c r="T7" s="124"/>
    </row>
    <row r="8" spans="1:20" ht="16.5" customHeight="1" x14ac:dyDescent="0.25">
      <c r="A8" s="121" t="str">
        <f>Anexo_01!A8</f>
        <v>MODALIDAD :</v>
      </c>
      <c r="B8" s="122"/>
      <c r="C8" s="122" t="str">
        <f>Anexo_01!C8</f>
        <v xml:space="preserve">EDUCACIÓN BÁSICA REGULAR      </v>
      </c>
      <c r="D8" s="123"/>
      <c r="E8" s="123"/>
      <c r="F8" s="123"/>
      <c r="G8" s="123"/>
      <c r="H8" s="123"/>
      <c r="I8" s="123"/>
      <c r="J8" s="123"/>
      <c r="K8" s="123"/>
      <c r="L8" s="123"/>
      <c r="M8" s="123"/>
      <c r="N8" s="123"/>
      <c r="O8" s="123"/>
      <c r="P8" s="123"/>
      <c r="Q8" s="123"/>
      <c r="R8" s="123"/>
      <c r="S8" s="124"/>
      <c r="T8" s="124"/>
    </row>
    <row r="9" spans="1:20" ht="13.5" thickBot="1" x14ac:dyDescent="0.25">
      <c r="B9" s="125"/>
      <c r="C9" s="125"/>
      <c r="D9" s="125"/>
      <c r="E9" s="125"/>
      <c r="F9" s="125"/>
      <c r="G9" s="125"/>
      <c r="H9" s="125"/>
      <c r="I9" s="125"/>
      <c r="J9" s="125"/>
      <c r="K9" s="125"/>
      <c r="L9" s="125"/>
      <c r="M9" s="125"/>
      <c r="N9" s="125"/>
      <c r="O9" s="125"/>
      <c r="P9" s="125"/>
    </row>
    <row r="10" spans="1:20" s="126" customFormat="1" ht="20.100000000000001" customHeight="1" x14ac:dyDescent="0.25">
      <c r="A10" s="239" t="s">
        <v>11612</v>
      </c>
      <c r="B10" s="239" t="s">
        <v>11646</v>
      </c>
      <c r="C10" s="241" t="s">
        <v>11594</v>
      </c>
      <c r="D10" s="242"/>
      <c r="E10" s="243"/>
      <c r="F10" s="241" t="s">
        <v>11595</v>
      </c>
      <c r="G10" s="242"/>
      <c r="H10" s="243"/>
      <c r="I10" s="241" t="s">
        <v>11596</v>
      </c>
      <c r="J10" s="242"/>
      <c r="K10" s="243"/>
      <c r="L10" s="241" t="s">
        <v>11597</v>
      </c>
      <c r="M10" s="242"/>
      <c r="N10" s="243"/>
      <c r="O10" s="241" t="s">
        <v>11598</v>
      </c>
      <c r="P10" s="242"/>
      <c r="Q10" s="243"/>
      <c r="R10" s="241" t="s">
        <v>11647</v>
      </c>
      <c r="S10" s="242"/>
      <c r="T10" s="243"/>
    </row>
    <row r="11" spans="1:20" s="126" customFormat="1" ht="26.25" thickBot="1" x14ac:dyDescent="0.3">
      <c r="A11" s="240"/>
      <c r="B11" s="240"/>
      <c r="C11" s="127" t="s">
        <v>11648</v>
      </c>
      <c r="D11" s="128" t="s">
        <v>11649</v>
      </c>
      <c r="E11" s="129" t="s">
        <v>11650</v>
      </c>
      <c r="F11" s="127" t="s">
        <v>11648</v>
      </c>
      <c r="G11" s="128" t="s">
        <v>11649</v>
      </c>
      <c r="H11" s="129" t="s">
        <v>11650</v>
      </c>
      <c r="I11" s="127" t="s">
        <v>11648</v>
      </c>
      <c r="J11" s="128" t="s">
        <v>11649</v>
      </c>
      <c r="K11" s="129" t="s">
        <v>11650</v>
      </c>
      <c r="L11" s="127" t="s">
        <v>11648</v>
      </c>
      <c r="M11" s="128" t="s">
        <v>11649</v>
      </c>
      <c r="N11" s="129" t="s">
        <v>11650</v>
      </c>
      <c r="O11" s="127" t="s">
        <v>11648</v>
      </c>
      <c r="P11" s="128" t="s">
        <v>11649</v>
      </c>
      <c r="Q11" s="129" t="s">
        <v>11650</v>
      </c>
      <c r="R11" s="130" t="s">
        <v>11648</v>
      </c>
      <c r="S11" s="131" t="s">
        <v>11649</v>
      </c>
      <c r="T11" s="132" t="s">
        <v>11650</v>
      </c>
    </row>
    <row r="12" spans="1:20" s="126" customFormat="1" ht="20.100000000000001" customHeight="1" x14ac:dyDescent="0.25">
      <c r="A12" s="133">
        <v>1</v>
      </c>
      <c r="B12" s="134" t="s">
        <v>11651</v>
      </c>
      <c r="C12" s="26">
        <v>6</v>
      </c>
      <c r="D12" s="237">
        <f>Anexo_01!D13</f>
        <v>2</v>
      </c>
      <c r="E12" s="135">
        <f>C12*$D$12</f>
        <v>12</v>
      </c>
      <c r="F12" s="26">
        <v>6</v>
      </c>
      <c r="G12" s="237">
        <f>Anexo_01!E13</f>
        <v>2</v>
      </c>
      <c r="H12" s="135">
        <f>F12*$G$12</f>
        <v>12</v>
      </c>
      <c r="I12" s="26">
        <v>6</v>
      </c>
      <c r="J12" s="237">
        <f>Anexo_01!F13</f>
        <v>2</v>
      </c>
      <c r="K12" s="135">
        <f>I12*$J$12</f>
        <v>12</v>
      </c>
      <c r="L12" s="26">
        <v>6</v>
      </c>
      <c r="M12" s="237">
        <f>Anexo_01!G13</f>
        <v>2</v>
      </c>
      <c r="N12" s="135">
        <f>L12*$M$12</f>
        <v>12</v>
      </c>
      <c r="O12" s="26">
        <v>6</v>
      </c>
      <c r="P12" s="237">
        <f>Anexo_01!H13</f>
        <v>2</v>
      </c>
      <c r="Q12" s="135">
        <f>O12*$P$12</f>
        <v>12</v>
      </c>
      <c r="R12" s="136">
        <f>C12+F12+I12+L12+O12</f>
        <v>30</v>
      </c>
      <c r="S12" s="237">
        <f>D12+G12+J12+M12+P12</f>
        <v>10</v>
      </c>
      <c r="T12" s="137">
        <f>E12+H12+K12+N12+Q12</f>
        <v>60</v>
      </c>
    </row>
    <row r="13" spans="1:20" s="126" customFormat="1" ht="20.100000000000001" customHeight="1" x14ac:dyDescent="0.25">
      <c r="A13" s="138">
        <v>2</v>
      </c>
      <c r="B13" s="139" t="s">
        <v>11652</v>
      </c>
      <c r="C13" s="27">
        <v>7</v>
      </c>
      <c r="D13" s="238"/>
      <c r="E13" s="140">
        <f t="shared" ref="E13:E23" si="0">C13*$D$12</f>
        <v>14</v>
      </c>
      <c r="F13" s="27">
        <v>7</v>
      </c>
      <c r="G13" s="238"/>
      <c r="H13" s="140">
        <f t="shared" ref="H13:H23" si="1">F13*$G$12</f>
        <v>14</v>
      </c>
      <c r="I13" s="27">
        <v>7</v>
      </c>
      <c r="J13" s="238"/>
      <c r="K13" s="140">
        <f t="shared" ref="K13:K23" si="2">I13*$J$12</f>
        <v>14</v>
      </c>
      <c r="L13" s="27">
        <v>7</v>
      </c>
      <c r="M13" s="238"/>
      <c r="N13" s="140">
        <f t="shared" ref="N13:N23" si="3">L13*$M$12</f>
        <v>14</v>
      </c>
      <c r="O13" s="27">
        <v>6</v>
      </c>
      <c r="P13" s="238"/>
      <c r="Q13" s="140">
        <f t="shared" ref="Q13:Q23" si="4">O13*$P$12</f>
        <v>12</v>
      </c>
      <c r="R13" s="141">
        <f t="shared" ref="R13:R23" si="5">C13+F13+I13+L13+O13</f>
        <v>34</v>
      </c>
      <c r="S13" s="238"/>
      <c r="T13" s="142">
        <f t="shared" ref="T13:T23" si="6">E13+H13+K13+N13+Q13</f>
        <v>68</v>
      </c>
    </row>
    <row r="14" spans="1:20" s="126" customFormat="1" ht="20.100000000000001" customHeight="1" x14ac:dyDescent="0.25">
      <c r="A14" s="138">
        <v>3</v>
      </c>
      <c r="B14" s="139" t="s">
        <v>11653</v>
      </c>
      <c r="C14" s="28">
        <v>2</v>
      </c>
      <c r="D14" s="238"/>
      <c r="E14" s="140">
        <f t="shared" si="0"/>
        <v>4</v>
      </c>
      <c r="F14" s="28">
        <v>2</v>
      </c>
      <c r="G14" s="238"/>
      <c r="H14" s="140">
        <f t="shared" si="1"/>
        <v>4</v>
      </c>
      <c r="I14" s="28">
        <v>8</v>
      </c>
      <c r="J14" s="238"/>
      <c r="K14" s="140">
        <f t="shared" si="2"/>
        <v>16</v>
      </c>
      <c r="L14" s="28">
        <v>2</v>
      </c>
      <c r="M14" s="238"/>
      <c r="N14" s="140">
        <f t="shared" si="3"/>
        <v>4</v>
      </c>
      <c r="O14" s="28">
        <v>2</v>
      </c>
      <c r="P14" s="238"/>
      <c r="Q14" s="140">
        <f t="shared" si="4"/>
        <v>4</v>
      </c>
      <c r="R14" s="141">
        <f t="shared" si="5"/>
        <v>16</v>
      </c>
      <c r="S14" s="238"/>
      <c r="T14" s="142">
        <f t="shared" si="6"/>
        <v>32</v>
      </c>
    </row>
    <row r="15" spans="1:20" s="126" customFormat="1" ht="20.100000000000001" customHeight="1" x14ac:dyDescent="0.25">
      <c r="A15" s="138">
        <v>4</v>
      </c>
      <c r="B15" s="139" t="s">
        <v>11654</v>
      </c>
      <c r="C15" s="28">
        <v>2</v>
      </c>
      <c r="D15" s="238"/>
      <c r="E15" s="140">
        <f t="shared" si="0"/>
        <v>4</v>
      </c>
      <c r="F15" s="28">
        <v>2</v>
      </c>
      <c r="G15" s="238"/>
      <c r="H15" s="140">
        <f t="shared" si="1"/>
        <v>4</v>
      </c>
      <c r="I15" s="28">
        <v>2</v>
      </c>
      <c r="J15" s="238"/>
      <c r="K15" s="140">
        <f t="shared" si="2"/>
        <v>4</v>
      </c>
      <c r="L15" s="28">
        <v>2</v>
      </c>
      <c r="M15" s="238"/>
      <c r="N15" s="140">
        <f t="shared" si="3"/>
        <v>4</v>
      </c>
      <c r="O15" s="28">
        <v>2</v>
      </c>
      <c r="P15" s="238"/>
      <c r="Q15" s="140">
        <f t="shared" si="4"/>
        <v>4</v>
      </c>
      <c r="R15" s="141">
        <f t="shared" si="5"/>
        <v>10</v>
      </c>
      <c r="S15" s="238"/>
      <c r="T15" s="142">
        <f t="shared" si="6"/>
        <v>20</v>
      </c>
    </row>
    <row r="16" spans="1:20" s="126" customFormat="1" ht="20.100000000000001" customHeight="1" x14ac:dyDescent="0.25">
      <c r="A16" s="138">
        <v>5</v>
      </c>
      <c r="B16" s="139" t="s">
        <v>11655</v>
      </c>
      <c r="C16" s="28">
        <v>3</v>
      </c>
      <c r="D16" s="238"/>
      <c r="E16" s="140">
        <f t="shared" si="0"/>
        <v>6</v>
      </c>
      <c r="F16" s="28">
        <v>3</v>
      </c>
      <c r="G16" s="238"/>
      <c r="H16" s="140">
        <f t="shared" si="1"/>
        <v>6</v>
      </c>
      <c r="I16" s="28">
        <v>3</v>
      </c>
      <c r="J16" s="238"/>
      <c r="K16" s="140">
        <f t="shared" si="2"/>
        <v>6</v>
      </c>
      <c r="L16" s="28">
        <v>3</v>
      </c>
      <c r="M16" s="238"/>
      <c r="N16" s="140">
        <f t="shared" si="3"/>
        <v>6</v>
      </c>
      <c r="O16" s="28">
        <v>3</v>
      </c>
      <c r="P16" s="238"/>
      <c r="Q16" s="140">
        <f t="shared" si="4"/>
        <v>6</v>
      </c>
      <c r="R16" s="141">
        <f t="shared" si="5"/>
        <v>15</v>
      </c>
      <c r="S16" s="238"/>
      <c r="T16" s="142">
        <f t="shared" si="6"/>
        <v>30</v>
      </c>
    </row>
    <row r="17" spans="1:20" s="126" customFormat="1" ht="20.100000000000001" customHeight="1" x14ac:dyDescent="0.25">
      <c r="A17" s="138">
        <v>6</v>
      </c>
      <c r="B17" s="139" t="s">
        <v>11656</v>
      </c>
      <c r="C17" s="28">
        <v>2</v>
      </c>
      <c r="D17" s="238"/>
      <c r="E17" s="140">
        <f t="shared" si="0"/>
        <v>4</v>
      </c>
      <c r="F17" s="28">
        <v>2</v>
      </c>
      <c r="G17" s="238"/>
      <c r="H17" s="140">
        <f t="shared" si="1"/>
        <v>4</v>
      </c>
      <c r="I17" s="28">
        <v>4</v>
      </c>
      <c r="J17" s="238"/>
      <c r="K17" s="140">
        <f t="shared" si="2"/>
        <v>8</v>
      </c>
      <c r="L17" s="28">
        <v>2</v>
      </c>
      <c r="M17" s="238"/>
      <c r="N17" s="140">
        <f t="shared" si="3"/>
        <v>4</v>
      </c>
      <c r="O17" s="28">
        <v>2</v>
      </c>
      <c r="P17" s="238"/>
      <c r="Q17" s="140">
        <f t="shared" si="4"/>
        <v>4</v>
      </c>
      <c r="R17" s="141">
        <f t="shared" si="5"/>
        <v>12</v>
      </c>
      <c r="S17" s="238"/>
      <c r="T17" s="142">
        <f t="shared" si="6"/>
        <v>24</v>
      </c>
    </row>
    <row r="18" spans="1:20" s="126" customFormat="1" ht="20.100000000000001" customHeight="1" x14ac:dyDescent="0.25">
      <c r="A18" s="138">
        <v>7</v>
      </c>
      <c r="B18" s="139" t="s">
        <v>11657</v>
      </c>
      <c r="C18" s="28">
        <v>2</v>
      </c>
      <c r="D18" s="238"/>
      <c r="E18" s="140">
        <f t="shared" si="0"/>
        <v>4</v>
      </c>
      <c r="F18" s="28">
        <v>2</v>
      </c>
      <c r="G18" s="238"/>
      <c r="H18" s="140">
        <f t="shared" si="1"/>
        <v>4</v>
      </c>
      <c r="I18" s="28">
        <v>2</v>
      </c>
      <c r="J18" s="238"/>
      <c r="K18" s="140">
        <f t="shared" si="2"/>
        <v>4</v>
      </c>
      <c r="L18" s="28">
        <v>2</v>
      </c>
      <c r="M18" s="238"/>
      <c r="N18" s="140">
        <f t="shared" si="3"/>
        <v>4</v>
      </c>
      <c r="O18" s="28">
        <v>2</v>
      </c>
      <c r="P18" s="238"/>
      <c r="Q18" s="140">
        <f t="shared" si="4"/>
        <v>4</v>
      </c>
      <c r="R18" s="141">
        <f t="shared" si="5"/>
        <v>10</v>
      </c>
      <c r="S18" s="238"/>
      <c r="T18" s="142">
        <f t="shared" si="6"/>
        <v>20</v>
      </c>
    </row>
    <row r="19" spans="1:20" s="126" customFormat="1" ht="20.100000000000001" customHeight="1" x14ac:dyDescent="0.25">
      <c r="A19" s="138">
        <v>8</v>
      </c>
      <c r="B19" s="139" t="s">
        <v>11658</v>
      </c>
      <c r="C19" s="28">
        <v>4</v>
      </c>
      <c r="D19" s="238"/>
      <c r="E19" s="140">
        <f t="shared" si="0"/>
        <v>8</v>
      </c>
      <c r="F19" s="28">
        <v>2</v>
      </c>
      <c r="G19" s="238"/>
      <c r="H19" s="140">
        <f t="shared" si="1"/>
        <v>4</v>
      </c>
      <c r="I19" s="28">
        <v>2</v>
      </c>
      <c r="J19" s="238"/>
      <c r="K19" s="140">
        <f t="shared" si="2"/>
        <v>4</v>
      </c>
      <c r="L19" s="28">
        <v>2</v>
      </c>
      <c r="M19" s="238"/>
      <c r="N19" s="140">
        <f t="shared" si="3"/>
        <v>4</v>
      </c>
      <c r="O19" s="28">
        <v>2</v>
      </c>
      <c r="P19" s="238"/>
      <c r="Q19" s="140">
        <f t="shared" si="4"/>
        <v>4</v>
      </c>
      <c r="R19" s="141">
        <f t="shared" si="5"/>
        <v>12</v>
      </c>
      <c r="S19" s="238"/>
      <c r="T19" s="142">
        <f t="shared" si="6"/>
        <v>24</v>
      </c>
    </row>
    <row r="20" spans="1:20" s="126" customFormat="1" ht="20.100000000000001" customHeight="1" x14ac:dyDescent="0.25">
      <c r="A20" s="138">
        <v>9</v>
      </c>
      <c r="B20" s="139" t="s">
        <v>11659</v>
      </c>
      <c r="C20" s="28">
        <v>2</v>
      </c>
      <c r="D20" s="238"/>
      <c r="E20" s="140">
        <f t="shared" si="0"/>
        <v>4</v>
      </c>
      <c r="F20" s="28">
        <v>2</v>
      </c>
      <c r="G20" s="238"/>
      <c r="H20" s="140">
        <f t="shared" si="1"/>
        <v>4</v>
      </c>
      <c r="I20" s="28">
        <v>2</v>
      </c>
      <c r="J20" s="238"/>
      <c r="K20" s="140">
        <f t="shared" si="2"/>
        <v>4</v>
      </c>
      <c r="L20" s="28">
        <v>2</v>
      </c>
      <c r="M20" s="238"/>
      <c r="N20" s="140">
        <f t="shared" si="3"/>
        <v>4</v>
      </c>
      <c r="O20" s="28">
        <v>2</v>
      </c>
      <c r="P20" s="238"/>
      <c r="Q20" s="140">
        <f t="shared" si="4"/>
        <v>4</v>
      </c>
      <c r="R20" s="141">
        <f t="shared" si="5"/>
        <v>10</v>
      </c>
      <c r="S20" s="238"/>
      <c r="T20" s="142">
        <f t="shared" si="6"/>
        <v>20</v>
      </c>
    </row>
    <row r="21" spans="1:20" s="126" customFormat="1" ht="20.100000000000001" customHeight="1" x14ac:dyDescent="0.25">
      <c r="A21" s="138">
        <v>10</v>
      </c>
      <c r="B21" s="139" t="s">
        <v>11660</v>
      </c>
      <c r="C21" s="28">
        <v>8</v>
      </c>
      <c r="D21" s="238"/>
      <c r="E21" s="140">
        <f t="shared" si="0"/>
        <v>16</v>
      </c>
      <c r="F21" s="28">
        <v>6</v>
      </c>
      <c r="G21" s="238"/>
      <c r="H21" s="140">
        <f t="shared" si="1"/>
        <v>12</v>
      </c>
      <c r="I21" s="28">
        <v>6</v>
      </c>
      <c r="J21" s="238"/>
      <c r="K21" s="140">
        <f t="shared" si="2"/>
        <v>12</v>
      </c>
      <c r="L21" s="28">
        <v>6</v>
      </c>
      <c r="M21" s="238"/>
      <c r="N21" s="140">
        <f t="shared" si="3"/>
        <v>12</v>
      </c>
      <c r="O21" s="28">
        <v>6</v>
      </c>
      <c r="P21" s="238"/>
      <c r="Q21" s="140">
        <f t="shared" si="4"/>
        <v>12</v>
      </c>
      <c r="R21" s="141">
        <f t="shared" si="5"/>
        <v>32</v>
      </c>
      <c r="S21" s="238"/>
      <c r="T21" s="142">
        <f t="shared" si="6"/>
        <v>64</v>
      </c>
    </row>
    <row r="22" spans="1:20" s="126" customFormat="1" ht="20.100000000000001" customHeight="1" x14ac:dyDescent="0.25">
      <c r="A22" s="138">
        <v>11</v>
      </c>
      <c r="B22" s="139" t="s">
        <v>11661</v>
      </c>
      <c r="C22" s="27">
        <v>2</v>
      </c>
      <c r="D22" s="238"/>
      <c r="E22" s="140">
        <f t="shared" si="0"/>
        <v>4</v>
      </c>
      <c r="F22" s="27">
        <v>2</v>
      </c>
      <c r="G22" s="238"/>
      <c r="H22" s="140">
        <f t="shared" si="1"/>
        <v>4</v>
      </c>
      <c r="I22" s="27">
        <v>2</v>
      </c>
      <c r="J22" s="238"/>
      <c r="K22" s="140">
        <f t="shared" si="2"/>
        <v>4</v>
      </c>
      <c r="L22" s="27">
        <v>2</v>
      </c>
      <c r="M22" s="238"/>
      <c r="N22" s="140">
        <f t="shared" si="3"/>
        <v>4</v>
      </c>
      <c r="O22" s="27">
        <v>3</v>
      </c>
      <c r="P22" s="238"/>
      <c r="Q22" s="140">
        <f t="shared" si="4"/>
        <v>6</v>
      </c>
      <c r="R22" s="141">
        <f t="shared" si="5"/>
        <v>11</v>
      </c>
      <c r="S22" s="238"/>
      <c r="T22" s="142">
        <f t="shared" si="6"/>
        <v>22</v>
      </c>
    </row>
    <row r="23" spans="1:20" s="126" customFormat="1" ht="20.100000000000001" customHeight="1" thickBot="1" x14ac:dyDescent="0.3">
      <c r="A23" s="138">
        <v>12</v>
      </c>
      <c r="B23" s="139" t="s">
        <v>11662</v>
      </c>
      <c r="C23" s="28">
        <v>5</v>
      </c>
      <c r="D23" s="238"/>
      <c r="E23" s="143">
        <f t="shared" si="0"/>
        <v>10</v>
      </c>
      <c r="F23" s="36">
        <v>1</v>
      </c>
      <c r="G23" s="238"/>
      <c r="H23" s="143">
        <f t="shared" si="1"/>
        <v>2</v>
      </c>
      <c r="I23" s="36">
        <v>1</v>
      </c>
      <c r="J23" s="238"/>
      <c r="K23" s="143">
        <f t="shared" si="2"/>
        <v>2</v>
      </c>
      <c r="L23" s="36">
        <v>1</v>
      </c>
      <c r="M23" s="238"/>
      <c r="N23" s="143">
        <f t="shared" si="3"/>
        <v>2</v>
      </c>
      <c r="O23" s="36">
        <v>1</v>
      </c>
      <c r="P23" s="238"/>
      <c r="Q23" s="143">
        <f t="shared" si="4"/>
        <v>2</v>
      </c>
      <c r="R23" s="144">
        <f t="shared" si="5"/>
        <v>9</v>
      </c>
      <c r="S23" s="238"/>
      <c r="T23" s="145">
        <f t="shared" si="6"/>
        <v>18</v>
      </c>
    </row>
    <row r="24" spans="1:20" s="126" customFormat="1" ht="20.100000000000001" customHeight="1" thickBot="1" x14ac:dyDescent="0.3">
      <c r="A24" s="146"/>
      <c r="B24" s="146" t="s">
        <v>11663</v>
      </c>
      <c r="C24" s="147">
        <f>SUM(C12:C23)</f>
        <v>45</v>
      </c>
      <c r="D24" s="148">
        <f>D12</f>
        <v>2</v>
      </c>
      <c r="E24" s="149">
        <f>C24*D24</f>
        <v>90</v>
      </c>
      <c r="F24" s="147">
        <f>SUM(F12:F23)</f>
        <v>37</v>
      </c>
      <c r="G24" s="148">
        <f>G12</f>
        <v>2</v>
      </c>
      <c r="H24" s="149">
        <f>F24*G24</f>
        <v>74</v>
      </c>
      <c r="I24" s="147">
        <f>SUM(I12:I23)</f>
        <v>45</v>
      </c>
      <c r="J24" s="148">
        <f>J12</f>
        <v>2</v>
      </c>
      <c r="K24" s="149">
        <f>I24*J24</f>
        <v>90</v>
      </c>
      <c r="L24" s="147">
        <f>SUM(L12:L23)</f>
        <v>37</v>
      </c>
      <c r="M24" s="148">
        <f>M12</f>
        <v>2</v>
      </c>
      <c r="N24" s="149">
        <f>L24*M24</f>
        <v>74</v>
      </c>
      <c r="O24" s="147">
        <f>SUM(O12:O23)</f>
        <v>37</v>
      </c>
      <c r="P24" s="148">
        <f>P12</f>
        <v>2</v>
      </c>
      <c r="Q24" s="149">
        <f>O24*P24</f>
        <v>74</v>
      </c>
      <c r="R24" s="147">
        <f>SUM(R12:R23)</f>
        <v>201</v>
      </c>
      <c r="S24" s="148">
        <f>S12</f>
        <v>10</v>
      </c>
      <c r="T24" s="149">
        <f>SUM(T12:T23)</f>
        <v>402</v>
      </c>
    </row>
    <row r="25" spans="1:20" s="126" customFormat="1" ht="18" customHeight="1" x14ac:dyDescent="0.25">
      <c r="C25" s="234" t="str">
        <f>IF(C24=Anexo_01!$M$11,"","NO COINCIDE")</f>
        <v>NO COINCIDE</v>
      </c>
      <c r="D25" s="234"/>
      <c r="E25" s="234"/>
      <c r="F25" s="234" t="str">
        <f>IF(F24=Anexo_01!$M$11,"","NO COINCIDE")</f>
        <v>NO COINCIDE</v>
      </c>
      <c r="G25" s="234"/>
      <c r="H25" s="234"/>
      <c r="I25" s="234" t="str">
        <f>IF(I24=Anexo_01!$M$11,"","NO COINCIDE")</f>
        <v>NO COINCIDE</v>
      </c>
      <c r="J25" s="234"/>
      <c r="K25" s="234"/>
      <c r="L25" s="234" t="str">
        <f>IF(L24=Anexo_01!$M$11,"","NO COINCIDE")</f>
        <v>NO COINCIDE</v>
      </c>
      <c r="M25" s="234"/>
      <c r="N25" s="234"/>
      <c r="O25" s="234" t="str">
        <f>IF(O24=Anexo_01!$M$11,"","NO COINCIDE")</f>
        <v>NO COINCIDE</v>
      </c>
      <c r="P25" s="234"/>
      <c r="Q25" s="234"/>
      <c r="R25" s="150"/>
    </row>
    <row r="26" spans="1:20" s="126" customFormat="1" ht="18" customHeight="1" x14ac:dyDescent="0.25">
      <c r="C26" s="235" t="s">
        <v>11594</v>
      </c>
      <c r="D26" s="235"/>
      <c r="E26" s="235"/>
      <c r="F26" s="235" t="s">
        <v>11595</v>
      </c>
      <c r="G26" s="235"/>
      <c r="H26" s="235"/>
      <c r="I26" s="235" t="s">
        <v>11596</v>
      </c>
      <c r="J26" s="235"/>
      <c r="K26" s="235"/>
      <c r="L26" s="235" t="s">
        <v>11597</v>
      </c>
      <c r="M26" s="235"/>
      <c r="N26" s="235"/>
      <c r="O26" s="235" t="s">
        <v>11598</v>
      </c>
      <c r="P26" s="235"/>
      <c r="Q26" s="235"/>
      <c r="R26" s="150"/>
    </row>
    <row r="27" spans="1:20" s="76" customFormat="1" ht="18" customHeight="1" x14ac:dyDescent="0.25">
      <c r="B27" s="151" t="s">
        <v>11664</v>
      </c>
      <c r="C27" s="30" t="s">
        <v>11665</v>
      </c>
      <c r="D27" s="31" t="s">
        <v>11666</v>
      </c>
      <c r="E27" s="32">
        <v>18</v>
      </c>
      <c r="F27" s="30" t="s">
        <v>11665</v>
      </c>
      <c r="G27" s="31" t="s">
        <v>11666</v>
      </c>
      <c r="H27" s="32">
        <v>18</v>
      </c>
      <c r="I27" s="30" t="s">
        <v>11667</v>
      </c>
      <c r="J27" s="31" t="s">
        <v>11668</v>
      </c>
      <c r="K27" s="32">
        <v>18</v>
      </c>
      <c r="L27" s="30" t="s">
        <v>11667</v>
      </c>
      <c r="M27" s="31" t="s">
        <v>11668</v>
      </c>
      <c r="N27" s="32">
        <v>10</v>
      </c>
      <c r="O27" s="30" t="s">
        <v>11667</v>
      </c>
      <c r="P27" s="31" t="s">
        <v>11668</v>
      </c>
      <c r="Q27" s="32">
        <v>4</v>
      </c>
      <c r="R27" s="78"/>
    </row>
    <row r="28" spans="1:20" s="76" customFormat="1" ht="18" customHeight="1" x14ac:dyDescent="0.25">
      <c r="B28" s="151"/>
      <c r="C28" s="30" t="s">
        <v>11665</v>
      </c>
      <c r="D28" s="31" t="s">
        <v>11669</v>
      </c>
      <c r="E28" s="32"/>
      <c r="F28" s="30" t="s">
        <v>11665</v>
      </c>
      <c r="G28" s="31" t="s">
        <v>11669</v>
      </c>
      <c r="H28" s="32">
        <v>2</v>
      </c>
      <c r="I28" s="30" t="s">
        <v>11665</v>
      </c>
      <c r="J28" s="31" t="s">
        <v>11670</v>
      </c>
      <c r="K28" s="31" t="s">
        <v>11675</v>
      </c>
      <c r="L28" s="30" t="s">
        <v>11665</v>
      </c>
      <c r="M28" s="31" t="s">
        <v>11671</v>
      </c>
      <c r="N28" s="31">
        <v>2</v>
      </c>
      <c r="O28" s="30" t="s">
        <v>11665</v>
      </c>
      <c r="P28" s="31" t="s">
        <v>11672</v>
      </c>
      <c r="Q28" s="32">
        <v>2</v>
      </c>
      <c r="R28" s="78"/>
    </row>
    <row r="29" spans="1:20" s="76" customFormat="1" ht="18" customHeight="1" x14ac:dyDescent="0.25">
      <c r="B29" s="151"/>
      <c r="C29" s="30"/>
      <c r="D29" s="31"/>
      <c r="E29" s="32"/>
      <c r="F29" s="30"/>
      <c r="G29" s="31"/>
      <c r="H29" s="32"/>
      <c r="I29" s="30"/>
      <c r="J29" s="31"/>
      <c r="K29" s="31"/>
      <c r="L29" s="30"/>
      <c r="M29" s="31"/>
      <c r="N29" s="31"/>
      <c r="O29" s="30"/>
      <c r="P29" s="31"/>
      <c r="Q29" s="32">
        <v>6</v>
      </c>
      <c r="R29" s="78"/>
    </row>
    <row r="30" spans="1:20" s="76" customFormat="1" ht="18" customHeight="1" x14ac:dyDescent="0.25">
      <c r="B30" s="151"/>
      <c r="C30" s="30"/>
      <c r="D30" s="31"/>
      <c r="E30" s="32"/>
      <c r="F30" s="30"/>
      <c r="G30" s="31"/>
      <c r="H30" s="32"/>
      <c r="I30" s="30"/>
      <c r="J30" s="31"/>
      <c r="K30" s="31"/>
      <c r="L30" s="30"/>
      <c r="M30" s="31"/>
      <c r="N30" s="31"/>
      <c r="O30" s="30"/>
      <c r="P30" s="31"/>
      <c r="Q30" s="32"/>
      <c r="R30" s="78"/>
    </row>
    <row r="31" spans="1:20" s="76" customFormat="1" ht="18" customHeight="1" x14ac:dyDescent="0.25">
      <c r="B31" s="151"/>
      <c r="C31" s="30"/>
      <c r="D31" s="31"/>
      <c r="E31" s="32"/>
      <c r="F31" s="30"/>
      <c r="G31" s="31"/>
      <c r="H31" s="32"/>
      <c r="I31" s="30"/>
      <c r="J31" s="31"/>
      <c r="K31" s="31"/>
      <c r="L31" s="30"/>
      <c r="M31" s="31"/>
      <c r="N31" s="31"/>
      <c r="O31" s="30"/>
      <c r="P31" s="31"/>
      <c r="Q31" s="32"/>
      <c r="R31" s="78"/>
    </row>
    <row r="32" spans="1:20" s="76" customFormat="1" ht="18" customHeight="1" x14ac:dyDescent="0.25">
      <c r="B32" s="151"/>
      <c r="C32" s="30"/>
      <c r="D32" s="31"/>
      <c r="E32" s="32"/>
      <c r="F32" s="30"/>
      <c r="G32" s="31"/>
      <c r="H32" s="32"/>
      <c r="I32" s="30"/>
      <c r="J32" s="31"/>
      <c r="K32" s="31"/>
      <c r="L32" s="30"/>
      <c r="M32" s="31"/>
      <c r="N32" s="31"/>
      <c r="O32" s="30"/>
      <c r="P32" s="31"/>
      <c r="Q32" s="32"/>
      <c r="R32" s="78"/>
    </row>
    <row r="33" spans="2:19" s="76" customFormat="1" ht="18" customHeight="1" thickBot="1" x14ac:dyDescent="0.3">
      <c r="C33" s="33"/>
      <c r="D33" s="34"/>
      <c r="E33" s="35"/>
      <c r="F33" s="33"/>
      <c r="G33" s="34"/>
      <c r="H33" s="35"/>
      <c r="I33" s="33"/>
      <c r="J33" s="34"/>
      <c r="K33" s="34"/>
      <c r="L33" s="33"/>
      <c r="M33" s="34"/>
      <c r="N33" s="34"/>
      <c r="O33" s="33"/>
      <c r="P33" s="34"/>
      <c r="Q33" s="35"/>
      <c r="R33" s="78"/>
    </row>
    <row r="34" spans="2:19" s="76" customFormat="1" ht="21" customHeight="1" x14ac:dyDescent="0.25">
      <c r="B34" s="152" t="s">
        <v>11673</v>
      </c>
      <c r="C34" s="153">
        <f>SUM(E27:E33)</f>
        <v>18</v>
      </c>
      <c r="D34" s="154" t="s">
        <v>11674</v>
      </c>
      <c r="E34" s="155"/>
      <c r="F34" s="153">
        <f>SUM(H27:H33)</f>
        <v>20</v>
      </c>
      <c r="G34" s="154" t="s">
        <v>11674</v>
      </c>
      <c r="H34" s="155"/>
      <c r="I34" s="153">
        <f>SUM(K27:K33)</f>
        <v>18</v>
      </c>
      <c r="J34" s="154" t="s">
        <v>11674</v>
      </c>
      <c r="K34" s="155"/>
      <c r="L34" s="153">
        <f>SUM(N27:N33)</f>
        <v>12</v>
      </c>
      <c r="M34" s="154" t="s">
        <v>11674</v>
      </c>
      <c r="N34" s="155"/>
      <c r="O34" s="153">
        <f>SUM(Q27:Q33)</f>
        <v>12</v>
      </c>
      <c r="P34" s="154" t="s">
        <v>11674</v>
      </c>
      <c r="Q34" s="155"/>
      <c r="R34" s="157">
        <f>SUM(C34:Q34)</f>
        <v>80</v>
      </c>
      <c r="S34" s="118" t="str">
        <f>IF(R34=Anexo_01!O13,"","NO COINCIDE")</f>
        <v/>
      </c>
    </row>
    <row r="37" spans="2:19" x14ac:dyDescent="0.2">
      <c r="B37" s="93"/>
    </row>
    <row r="38" spans="2:19" x14ac:dyDescent="0.2">
      <c r="B38" s="93"/>
    </row>
    <row r="39" spans="2:19" x14ac:dyDescent="0.2">
      <c r="B39" s="93"/>
    </row>
  </sheetData>
  <sheetProtection algorithmName="SHA-512" hashValue="G458WuVIa6knpXWJxK+R5YECzKQjWIuiXROWJyv4ad6bHEidDvzs9j2PY2rjRUk59hx8E+Ga7a5lKZIf3JyUBg==" saltValue="I8z9XW+EWq2146zCRo6N5g==" spinCount="100000" sheet="1" objects="1" scenarios="1"/>
  <mergeCells count="27">
    <mergeCell ref="A3:T3"/>
    <mergeCell ref="A2:T2"/>
    <mergeCell ref="D12:D23"/>
    <mergeCell ref="G12:G23"/>
    <mergeCell ref="J12:J23"/>
    <mergeCell ref="M12:M23"/>
    <mergeCell ref="P12:P23"/>
    <mergeCell ref="S12:S23"/>
    <mergeCell ref="A10:A11"/>
    <mergeCell ref="B10:B11"/>
    <mergeCell ref="C10:E10"/>
    <mergeCell ref="F10:H10"/>
    <mergeCell ref="I10:K10"/>
    <mergeCell ref="L10:N10"/>
    <mergeCell ref="O10:Q10"/>
    <mergeCell ref="R10:T10"/>
    <mergeCell ref="O25:Q25"/>
    <mergeCell ref="C26:E26"/>
    <mergeCell ref="F26:H26"/>
    <mergeCell ref="I26:K26"/>
    <mergeCell ref="L26:N26"/>
    <mergeCell ref="O26:Q26"/>
    <mergeCell ref="C5:D5"/>
    <mergeCell ref="C25:E25"/>
    <mergeCell ref="F25:H25"/>
    <mergeCell ref="I25:K25"/>
    <mergeCell ref="L25:N25"/>
  </mergeCells>
  <printOptions horizontalCentered="1"/>
  <pageMargins left="0.43307086614173229" right="0.39370078740157483" top="0.62992125984251968" bottom="0.51181102362204722"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52"/>
  <sheetViews>
    <sheetView showGridLines="0" zoomScale="80" zoomScaleNormal="80" workbookViewId="0">
      <selection activeCell="N10" sqref="N10"/>
    </sheetView>
  </sheetViews>
  <sheetFormatPr baseColWidth="10" defaultRowHeight="16.5" x14ac:dyDescent="0.3"/>
  <cols>
    <col min="1" max="1" width="3.85546875" style="160" customWidth="1"/>
    <col min="2" max="2" width="13.42578125" style="160" customWidth="1"/>
    <col min="3" max="3" width="33.7109375" style="160" customWidth="1"/>
    <col min="4" max="8" width="6.28515625" style="160" customWidth="1"/>
    <col min="9" max="9" width="9.85546875" style="160" customWidth="1"/>
    <col min="10" max="10" width="27.28515625" style="160" customWidth="1"/>
    <col min="11" max="11" width="10" style="160" customWidth="1"/>
    <col min="12" max="16384" width="11.42578125" style="160"/>
  </cols>
  <sheetData>
    <row r="2" spans="1:11" x14ac:dyDescent="0.3">
      <c r="A2" s="252" t="s">
        <v>11678</v>
      </c>
      <c r="B2" s="252"/>
      <c r="C2" s="252"/>
      <c r="D2" s="252"/>
      <c r="E2" s="252"/>
      <c r="F2" s="252"/>
      <c r="G2" s="252"/>
      <c r="H2" s="252"/>
      <c r="I2" s="252"/>
      <c r="J2" s="252"/>
      <c r="K2" s="252"/>
    </row>
    <row r="3" spans="1:11" x14ac:dyDescent="0.3">
      <c r="A3" s="253" t="s">
        <v>11742</v>
      </c>
      <c r="B3" s="253"/>
      <c r="C3" s="253"/>
      <c r="D3" s="253"/>
      <c r="E3" s="253"/>
      <c r="F3" s="253"/>
      <c r="G3" s="253"/>
      <c r="H3" s="253"/>
      <c r="I3" s="253"/>
      <c r="J3" s="253"/>
      <c r="K3" s="253"/>
    </row>
    <row r="4" spans="1:11" s="162" customFormat="1" ht="12.75" x14ac:dyDescent="0.2">
      <c r="A4" s="161" t="str">
        <f>Anexo_01!A4</f>
        <v>DATOS DE LA INSTITUCIÓN EDUCATIVA</v>
      </c>
    </row>
    <row r="5" spans="1:11" s="162" customFormat="1" ht="15.75" customHeight="1" x14ac:dyDescent="0.2">
      <c r="A5" s="163" t="str">
        <f>Anexo_01!A5</f>
        <v>CÓDIGO MODULAR:</v>
      </c>
      <c r="C5" s="164">
        <f>Anexo_01!C5</f>
        <v>618447</v>
      </c>
    </row>
    <row r="6" spans="1:11" s="162" customFormat="1" ht="15.75" customHeight="1" x14ac:dyDescent="0.2">
      <c r="A6" s="163" t="str">
        <f>Anexo_01!A6</f>
        <v>NOMBRE DE I.E.</v>
      </c>
      <c r="C6" s="162" t="str">
        <f>Anexo_01!C6</f>
        <v>POLITECNICO HUASCAR</v>
      </c>
    </row>
    <row r="7" spans="1:11" s="162" customFormat="1" ht="15.75" customHeight="1" x14ac:dyDescent="0.2">
      <c r="A7" s="163" t="str">
        <f>Anexo_01!A7</f>
        <v>NIVEL:</v>
      </c>
      <c r="C7" s="162" t="str">
        <f>Anexo_01!C7</f>
        <v xml:space="preserve">SECUNDARIA                    </v>
      </c>
    </row>
    <row r="8" spans="1:11" s="162" customFormat="1" ht="15.75" customHeight="1" x14ac:dyDescent="0.2">
      <c r="A8" s="163" t="str">
        <f>Anexo_01!A8</f>
        <v>MODALIDAD :</v>
      </c>
      <c r="C8" s="162" t="str">
        <f>Anexo_01!C8</f>
        <v xml:space="preserve">EDUCACIÓN BÁSICA REGULAR      </v>
      </c>
    </row>
    <row r="9" spans="1:11" s="162" customFormat="1" ht="3" customHeight="1" x14ac:dyDescent="0.2"/>
    <row r="10" spans="1:11" s="162" customFormat="1" ht="17.25" customHeight="1" x14ac:dyDescent="0.2">
      <c r="A10" s="256" t="s">
        <v>11612</v>
      </c>
      <c r="B10" s="267"/>
      <c r="C10" s="269" t="s">
        <v>11676</v>
      </c>
      <c r="D10" s="256" t="s">
        <v>11679</v>
      </c>
      <c r="E10" s="256"/>
      <c r="F10" s="256"/>
      <c r="G10" s="256"/>
      <c r="H10" s="256"/>
      <c r="I10" s="257" t="s">
        <v>11650</v>
      </c>
      <c r="J10" s="254" t="s">
        <v>11615</v>
      </c>
      <c r="K10" s="257" t="s">
        <v>11677</v>
      </c>
    </row>
    <row r="11" spans="1:11" s="162" customFormat="1" ht="15.75" customHeight="1" x14ac:dyDescent="0.2">
      <c r="A11" s="256"/>
      <c r="B11" s="268"/>
      <c r="C11" s="270"/>
      <c r="D11" s="165" t="s">
        <v>11594</v>
      </c>
      <c r="E11" s="165" t="s">
        <v>11595</v>
      </c>
      <c r="F11" s="165" t="s">
        <v>11596</v>
      </c>
      <c r="G11" s="165" t="s">
        <v>11597</v>
      </c>
      <c r="H11" s="165" t="s">
        <v>11598</v>
      </c>
      <c r="I11" s="257"/>
      <c r="J11" s="255"/>
      <c r="K11" s="257"/>
    </row>
    <row r="12" spans="1:11" s="162" customFormat="1" ht="13.5" customHeight="1" x14ac:dyDescent="0.2">
      <c r="A12" s="244">
        <v>1</v>
      </c>
      <c r="B12" s="166" t="s">
        <v>11680</v>
      </c>
      <c r="C12" s="167" t="str">
        <f>Anexo_01!$I20</f>
        <v>1151214321E8</v>
      </c>
      <c r="D12" s="179"/>
      <c r="E12" s="180">
        <v>6</v>
      </c>
      <c r="F12" s="180"/>
      <c r="G12" s="180"/>
      <c r="H12" s="181"/>
      <c r="I12" s="168">
        <f>IF(SUM(D12:H12)=0,"",SUM(D12:H12))</f>
        <v>6</v>
      </c>
      <c r="J12" s="188" t="s">
        <v>11657</v>
      </c>
      <c r="K12" s="247">
        <f>SUM(I12:I20)</f>
        <v>12</v>
      </c>
    </row>
    <row r="13" spans="1:11" s="162" customFormat="1" ht="13.5" customHeight="1" x14ac:dyDescent="0.2">
      <c r="A13" s="245"/>
      <c r="B13" s="169" t="s">
        <v>11681</v>
      </c>
      <c r="C13" s="170" t="str">
        <f>Anexo_01!$D20</f>
        <v>DIRECTOR I.E.</v>
      </c>
      <c r="D13" s="182"/>
      <c r="E13" s="183"/>
      <c r="F13" s="183"/>
      <c r="G13" s="183">
        <v>6</v>
      </c>
      <c r="H13" s="184"/>
      <c r="I13" s="171">
        <f>IF(SUM(D13:H13)=0,"",SUM(D13:H13))</f>
        <v>6</v>
      </c>
      <c r="J13" s="189" t="s">
        <v>11651</v>
      </c>
      <c r="K13" s="248"/>
    </row>
    <row r="14" spans="1:11" s="162" customFormat="1" ht="13.5" customHeight="1" x14ac:dyDescent="0.2">
      <c r="A14" s="245"/>
      <c r="B14" s="169" t="s">
        <v>11687</v>
      </c>
      <c r="C14" s="170" t="str">
        <f>Anexo_01!$B20</f>
        <v>EDUARDO ARANDA, ROLANDO MARTIN</v>
      </c>
      <c r="D14" s="182"/>
      <c r="E14" s="183"/>
      <c r="F14" s="183"/>
      <c r="G14" s="183"/>
      <c r="H14" s="184"/>
      <c r="I14" s="171" t="str">
        <f t="shared" ref="I14:I20" si="0">IF(SUM(D14:H14)=0,"",SUM(D14:H14))</f>
        <v/>
      </c>
      <c r="J14" s="189"/>
      <c r="K14" s="248"/>
    </row>
    <row r="15" spans="1:11" s="162" customFormat="1" ht="13.5" customHeight="1" x14ac:dyDescent="0.2">
      <c r="A15" s="245"/>
      <c r="B15" s="169" t="s">
        <v>11682</v>
      </c>
      <c r="C15" s="170" t="str">
        <f>CONCATENATE("10",Anexo_01!$P20)</f>
        <v>1001328804</v>
      </c>
      <c r="D15" s="182"/>
      <c r="E15" s="183"/>
      <c r="F15" s="183"/>
      <c r="G15" s="183"/>
      <c r="H15" s="184"/>
      <c r="I15" s="171" t="str">
        <f t="shared" si="0"/>
        <v/>
      </c>
      <c r="J15" s="189"/>
      <c r="K15" s="248"/>
    </row>
    <row r="16" spans="1:11" s="162" customFormat="1" ht="13.5" customHeight="1" x14ac:dyDescent="0.2">
      <c r="A16" s="245"/>
      <c r="B16" s="169" t="s">
        <v>11683</v>
      </c>
      <c r="C16" s="159" t="str">
        <f>Anexo_01!$F20</f>
        <v>Matematica</v>
      </c>
      <c r="D16" s="182"/>
      <c r="E16" s="183"/>
      <c r="F16" s="183"/>
      <c r="G16" s="183"/>
      <c r="H16" s="184"/>
      <c r="I16" s="171" t="str">
        <f t="shared" si="0"/>
        <v/>
      </c>
      <c r="J16" s="189"/>
      <c r="K16" s="248"/>
    </row>
    <row r="17" spans="1:11" s="162" customFormat="1" ht="13.5" customHeight="1" x14ac:dyDescent="0.2">
      <c r="A17" s="245"/>
      <c r="B17" s="169" t="s">
        <v>11684</v>
      </c>
      <c r="C17" s="170" t="str">
        <f>Anexo_01!$Q20</f>
        <v>4</v>
      </c>
      <c r="D17" s="182"/>
      <c r="E17" s="183"/>
      <c r="F17" s="183"/>
      <c r="G17" s="183"/>
      <c r="H17" s="184"/>
      <c r="I17" s="171" t="str">
        <f t="shared" si="0"/>
        <v/>
      </c>
      <c r="J17" s="189"/>
      <c r="K17" s="248"/>
    </row>
    <row r="18" spans="1:11" s="162" customFormat="1" ht="13.5" customHeight="1" x14ac:dyDescent="0.2">
      <c r="A18" s="245"/>
      <c r="B18" s="169" t="s">
        <v>11685</v>
      </c>
      <c r="C18" s="178"/>
      <c r="D18" s="182"/>
      <c r="E18" s="183"/>
      <c r="F18" s="183"/>
      <c r="G18" s="183"/>
      <c r="H18" s="184"/>
      <c r="I18" s="171" t="str">
        <f t="shared" si="0"/>
        <v/>
      </c>
      <c r="J18" s="189"/>
      <c r="K18" s="248"/>
    </row>
    <row r="19" spans="1:11" s="162" customFormat="1" ht="13.5" customHeight="1" x14ac:dyDescent="0.2">
      <c r="A19" s="245"/>
      <c r="B19" s="169" t="s">
        <v>11686</v>
      </c>
      <c r="C19" s="250"/>
      <c r="D19" s="182"/>
      <c r="E19" s="183"/>
      <c r="F19" s="183"/>
      <c r="G19" s="183"/>
      <c r="H19" s="184"/>
      <c r="I19" s="171" t="str">
        <f t="shared" si="0"/>
        <v/>
      </c>
      <c r="J19" s="189"/>
      <c r="K19" s="248"/>
    </row>
    <row r="20" spans="1:11" ht="13.5" customHeight="1" x14ac:dyDescent="0.3">
      <c r="A20" s="246"/>
      <c r="B20" s="172" t="s">
        <v>11690</v>
      </c>
      <c r="C20" s="251"/>
      <c r="D20" s="185"/>
      <c r="E20" s="186"/>
      <c r="F20" s="186"/>
      <c r="G20" s="186"/>
      <c r="H20" s="187"/>
      <c r="I20" s="173" t="str">
        <f t="shared" si="0"/>
        <v/>
      </c>
      <c r="J20" s="190"/>
      <c r="K20" s="249"/>
    </row>
    <row r="21" spans="1:11" s="162" customFormat="1" ht="13.5" customHeight="1" x14ac:dyDescent="0.2">
      <c r="A21" s="244">
        <v>2</v>
      </c>
      <c r="B21" s="166" t="s">
        <v>11680</v>
      </c>
      <c r="C21" s="174" t="str">
        <f>Anexo_01!$I21</f>
        <v>1151214311E2</v>
      </c>
      <c r="D21" s="179">
        <v>5</v>
      </c>
      <c r="E21" s="180">
        <v>5</v>
      </c>
      <c r="F21" s="180">
        <v>5</v>
      </c>
      <c r="G21" s="180">
        <v>5</v>
      </c>
      <c r="H21" s="181">
        <v>5</v>
      </c>
      <c r="I21" s="168">
        <f>IF(SUM(D21:H21)=0,"",SUM(D21:H21))</f>
        <v>25</v>
      </c>
      <c r="J21" s="188" t="s">
        <v>11652</v>
      </c>
      <c r="K21" s="247">
        <f>SUM(I21:I29)</f>
        <v>25</v>
      </c>
    </row>
    <row r="22" spans="1:11" s="162" customFormat="1" ht="13.5" customHeight="1" x14ac:dyDescent="0.2">
      <c r="A22" s="245"/>
      <c r="B22" s="169" t="s">
        <v>11681</v>
      </c>
      <c r="C22" s="170" t="str">
        <f>Anexo_01!$D21</f>
        <v>PROFESOR</v>
      </c>
      <c r="D22" s="182"/>
      <c r="E22" s="183"/>
      <c r="F22" s="183"/>
      <c r="G22" s="183"/>
      <c r="H22" s="184"/>
      <c r="I22" s="171" t="str">
        <f>IF(SUM(D22:H22)=0,"",SUM(D22:H22))</f>
        <v/>
      </c>
      <c r="J22" s="189"/>
      <c r="K22" s="248"/>
    </row>
    <row r="23" spans="1:11" s="162" customFormat="1" ht="13.5" customHeight="1" x14ac:dyDescent="0.2">
      <c r="A23" s="245"/>
      <c r="B23" s="169" t="s">
        <v>11687</v>
      </c>
      <c r="C23" s="170" t="str">
        <f>Anexo_01!$B21</f>
        <v>BELON JARA, PATRICIA</v>
      </c>
      <c r="D23" s="182"/>
      <c r="E23" s="183"/>
      <c r="F23" s="183"/>
      <c r="G23" s="183"/>
      <c r="H23" s="184"/>
      <c r="I23" s="171" t="str">
        <f t="shared" ref="I23:I29" si="1">IF(SUM(D23:H23)=0,"",SUM(D23:H23))</f>
        <v/>
      </c>
      <c r="J23" s="189"/>
      <c r="K23" s="248"/>
    </row>
    <row r="24" spans="1:11" s="162" customFormat="1" ht="13.5" customHeight="1" x14ac:dyDescent="0.2">
      <c r="A24" s="245"/>
      <c r="B24" s="169" t="s">
        <v>11682</v>
      </c>
      <c r="C24" s="170" t="str">
        <f>CONCATENATE("10",Anexo_01!$P21)</f>
        <v>1040198926</v>
      </c>
      <c r="D24" s="182"/>
      <c r="E24" s="183"/>
      <c r="F24" s="183"/>
      <c r="G24" s="183"/>
      <c r="H24" s="184"/>
      <c r="I24" s="171" t="str">
        <f t="shared" si="1"/>
        <v/>
      </c>
      <c r="J24" s="189"/>
      <c r="K24" s="248"/>
    </row>
    <row r="25" spans="1:11" s="162" customFormat="1" ht="13.5" customHeight="1" x14ac:dyDescent="0.2">
      <c r="A25" s="245"/>
      <c r="B25" s="169" t="s">
        <v>11683</v>
      </c>
      <c r="C25" s="159" t="str">
        <f>Anexo_01!$F21</f>
        <v>Comunicación</v>
      </c>
      <c r="D25" s="182"/>
      <c r="E25" s="183"/>
      <c r="F25" s="183"/>
      <c r="G25" s="183"/>
      <c r="H25" s="184"/>
      <c r="I25" s="171" t="str">
        <f t="shared" si="1"/>
        <v/>
      </c>
      <c r="J25" s="189"/>
      <c r="K25" s="248"/>
    </row>
    <row r="26" spans="1:11" s="162" customFormat="1" ht="13.5" customHeight="1" x14ac:dyDescent="0.2">
      <c r="A26" s="245"/>
      <c r="B26" s="169" t="s">
        <v>11684</v>
      </c>
      <c r="C26" s="170" t="str">
        <f>Anexo_01!$Q21</f>
        <v>1</v>
      </c>
      <c r="D26" s="182"/>
      <c r="E26" s="183"/>
      <c r="F26" s="183"/>
      <c r="G26" s="183"/>
      <c r="H26" s="184"/>
      <c r="I26" s="171" t="str">
        <f t="shared" si="1"/>
        <v/>
      </c>
      <c r="J26" s="189"/>
      <c r="K26" s="248"/>
    </row>
    <row r="27" spans="1:11" s="162" customFormat="1" ht="13.5" customHeight="1" x14ac:dyDescent="0.2">
      <c r="A27" s="245"/>
      <c r="B27" s="169" t="s">
        <v>11685</v>
      </c>
      <c r="C27" s="178"/>
      <c r="D27" s="182"/>
      <c r="E27" s="183"/>
      <c r="F27" s="183"/>
      <c r="G27" s="183"/>
      <c r="H27" s="184"/>
      <c r="I27" s="171" t="str">
        <f t="shared" si="1"/>
        <v/>
      </c>
      <c r="J27" s="189"/>
      <c r="K27" s="248"/>
    </row>
    <row r="28" spans="1:11" s="162" customFormat="1" ht="13.5" customHeight="1" x14ac:dyDescent="0.2">
      <c r="A28" s="245"/>
      <c r="B28" s="169" t="s">
        <v>11686</v>
      </c>
      <c r="C28" s="250"/>
      <c r="D28" s="182"/>
      <c r="E28" s="183"/>
      <c r="F28" s="183"/>
      <c r="G28" s="183"/>
      <c r="H28" s="184"/>
      <c r="I28" s="171" t="str">
        <f t="shared" si="1"/>
        <v/>
      </c>
      <c r="J28" s="189"/>
      <c r="K28" s="248"/>
    </row>
    <row r="29" spans="1:11" ht="13.5" customHeight="1" x14ac:dyDescent="0.3">
      <c r="A29" s="246"/>
      <c r="B29" s="172" t="s">
        <v>11690</v>
      </c>
      <c r="C29" s="251"/>
      <c r="D29" s="185"/>
      <c r="E29" s="186"/>
      <c r="F29" s="186"/>
      <c r="G29" s="186"/>
      <c r="H29" s="187"/>
      <c r="I29" s="173" t="str">
        <f t="shared" si="1"/>
        <v/>
      </c>
      <c r="J29" s="190"/>
      <c r="K29" s="249"/>
    </row>
    <row r="30" spans="1:11" s="162" customFormat="1" ht="13.5" customHeight="1" x14ac:dyDescent="0.2">
      <c r="A30" s="244">
        <v>22</v>
      </c>
      <c r="B30" s="166" t="s">
        <v>11680</v>
      </c>
      <c r="C30" s="175" t="str">
        <f>Anexo_01!$I22</f>
        <v>1151214311E6</v>
      </c>
      <c r="D30" s="179">
        <v>4</v>
      </c>
      <c r="E30" s="180">
        <v>4</v>
      </c>
      <c r="F30" s="180">
        <v>4</v>
      </c>
      <c r="G30" s="180">
        <v>4</v>
      </c>
      <c r="H30" s="181">
        <v>4</v>
      </c>
      <c r="I30" s="168">
        <f>IF(SUM(D30:H30)=0,"",SUM(D30:H30))</f>
        <v>20</v>
      </c>
      <c r="J30" s="188" t="s">
        <v>11660</v>
      </c>
      <c r="K30" s="247">
        <f>SUM(I30:I38)</f>
        <v>24</v>
      </c>
    </row>
    <row r="31" spans="1:11" s="162" customFormat="1" ht="13.5" customHeight="1" x14ac:dyDescent="0.2">
      <c r="A31" s="245"/>
      <c r="B31" s="169" t="s">
        <v>11681</v>
      </c>
      <c r="C31" s="170" t="str">
        <f>Anexo_01!$D22</f>
        <v>PROFESOR</v>
      </c>
      <c r="D31" s="182">
        <v>2</v>
      </c>
      <c r="E31" s="183">
        <v>2</v>
      </c>
      <c r="F31" s="183"/>
      <c r="G31" s="183"/>
      <c r="H31" s="184"/>
      <c r="I31" s="171">
        <f>IF(SUM(D31:H31)=0,"",SUM(D31:H31))</f>
        <v>4</v>
      </c>
      <c r="J31" s="189" t="s">
        <v>11657</v>
      </c>
      <c r="K31" s="248"/>
    </row>
    <row r="32" spans="1:11" s="162" customFormat="1" ht="13.5" customHeight="1" x14ac:dyDescent="0.2">
      <c r="A32" s="245"/>
      <c r="B32" s="169" t="s">
        <v>11687</v>
      </c>
      <c r="C32" s="170" t="str">
        <f>Anexo_01!$B22</f>
        <v>ATOCHE ZARATE, MARY</v>
      </c>
      <c r="D32" s="182"/>
      <c r="E32" s="183"/>
      <c r="F32" s="183"/>
      <c r="G32" s="183"/>
      <c r="H32" s="184"/>
      <c r="I32" s="171" t="str">
        <f t="shared" ref="I32:I38" si="2">IF(SUM(D32:H32)=0,"",SUM(D32:H32))</f>
        <v/>
      </c>
      <c r="J32" s="189"/>
      <c r="K32" s="248"/>
    </row>
    <row r="33" spans="1:11" s="162" customFormat="1" ht="13.5" customHeight="1" x14ac:dyDescent="0.2">
      <c r="A33" s="245"/>
      <c r="B33" s="169" t="s">
        <v>11682</v>
      </c>
      <c r="C33" s="170" t="str">
        <f>CONCATENATE("10",Anexo_01!$P22)</f>
        <v>1001224639</v>
      </c>
      <c r="D33" s="182"/>
      <c r="E33" s="183"/>
      <c r="F33" s="183"/>
      <c r="G33" s="183"/>
      <c r="H33" s="184"/>
      <c r="I33" s="171" t="str">
        <f t="shared" si="2"/>
        <v/>
      </c>
      <c r="J33" s="189"/>
      <c r="K33" s="248"/>
    </row>
    <row r="34" spans="1:11" s="162" customFormat="1" ht="13.5" customHeight="1" x14ac:dyDescent="0.2">
      <c r="A34" s="245"/>
      <c r="B34" s="169" t="s">
        <v>11683</v>
      </c>
      <c r="C34" s="159" t="str">
        <f>Anexo_01!$F22</f>
        <v>CTA</v>
      </c>
      <c r="D34" s="182"/>
      <c r="E34" s="183"/>
      <c r="F34" s="183"/>
      <c r="G34" s="183"/>
      <c r="H34" s="184"/>
      <c r="I34" s="171" t="str">
        <f t="shared" si="2"/>
        <v/>
      </c>
      <c r="J34" s="189"/>
      <c r="K34" s="248"/>
    </row>
    <row r="35" spans="1:11" s="162" customFormat="1" ht="13.5" customHeight="1" x14ac:dyDescent="0.2">
      <c r="A35" s="245"/>
      <c r="B35" s="169" t="s">
        <v>11684</v>
      </c>
      <c r="C35" s="170" t="str">
        <f>Anexo_01!$Q22</f>
        <v>2</v>
      </c>
      <c r="D35" s="182"/>
      <c r="E35" s="183"/>
      <c r="F35" s="183"/>
      <c r="G35" s="183"/>
      <c r="H35" s="184"/>
      <c r="I35" s="171" t="str">
        <f t="shared" si="2"/>
        <v/>
      </c>
      <c r="J35" s="189"/>
      <c r="K35" s="248"/>
    </row>
    <row r="36" spans="1:11" s="162" customFormat="1" ht="13.5" customHeight="1" x14ac:dyDescent="0.2">
      <c r="A36" s="245"/>
      <c r="B36" s="169" t="s">
        <v>11685</v>
      </c>
      <c r="C36" s="178"/>
      <c r="D36" s="182"/>
      <c r="E36" s="183"/>
      <c r="F36" s="183"/>
      <c r="G36" s="183"/>
      <c r="H36" s="184"/>
      <c r="I36" s="171" t="str">
        <f t="shared" si="2"/>
        <v/>
      </c>
      <c r="J36" s="189"/>
      <c r="K36" s="248"/>
    </row>
    <row r="37" spans="1:11" s="162" customFormat="1" ht="13.5" customHeight="1" x14ac:dyDescent="0.2">
      <c r="A37" s="245"/>
      <c r="B37" s="169" t="s">
        <v>11686</v>
      </c>
      <c r="C37" s="250"/>
      <c r="D37" s="182"/>
      <c r="E37" s="183"/>
      <c r="F37" s="183"/>
      <c r="G37" s="183"/>
      <c r="H37" s="184"/>
      <c r="I37" s="171" t="str">
        <f t="shared" si="2"/>
        <v/>
      </c>
      <c r="J37" s="189"/>
      <c r="K37" s="248"/>
    </row>
    <row r="38" spans="1:11" ht="13.5" customHeight="1" x14ac:dyDescent="0.3">
      <c r="A38" s="246"/>
      <c r="B38" s="172" t="s">
        <v>11690</v>
      </c>
      <c r="C38" s="251"/>
      <c r="D38" s="185"/>
      <c r="E38" s="186"/>
      <c r="F38" s="186"/>
      <c r="G38" s="186"/>
      <c r="H38" s="187"/>
      <c r="I38" s="173" t="str">
        <f t="shared" si="2"/>
        <v/>
      </c>
      <c r="J38" s="190"/>
      <c r="K38" s="249"/>
    </row>
    <row r="39" spans="1:11" s="162" customFormat="1" ht="13.5" customHeight="1" x14ac:dyDescent="0.2">
      <c r="A39" s="244">
        <v>23</v>
      </c>
      <c r="B39" s="166" t="s">
        <v>11680</v>
      </c>
      <c r="C39" s="175" t="str">
        <f>Anexo_01!$I23</f>
        <v>1151214311E8</v>
      </c>
      <c r="D39" s="179"/>
      <c r="E39" s="180"/>
      <c r="F39" s="180"/>
      <c r="G39" s="180"/>
      <c r="H39" s="181"/>
      <c r="I39" s="168" t="str">
        <f>IF(SUM(D39:H39)=0,"",SUM(D39:H39))</f>
        <v/>
      </c>
      <c r="J39" s="188"/>
      <c r="K39" s="247">
        <f>SUM(I39:I47)</f>
        <v>0</v>
      </c>
    </row>
    <row r="40" spans="1:11" s="162" customFormat="1" ht="13.5" customHeight="1" x14ac:dyDescent="0.2">
      <c r="A40" s="245"/>
      <c r="B40" s="169" t="s">
        <v>11681</v>
      </c>
      <c r="C40" s="170" t="str">
        <f>Anexo_01!$D23</f>
        <v>PROFESOR</v>
      </c>
      <c r="D40" s="182"/>
      <c r="E40" s="183"/>
      <c r="F40" s="183"/>
      <c r="G40" s="183"/>
      <c r="H40" s="184"/>
      <c r="I40" s="171" t="str">
        <f>IF(SUM(D40:H40)=0,"",SUM(D40:H40))</f>
        <v/>
      </c>
      <c r="J40" s="189"/>
      <c r="K40" s="248"/>
    </row>
    <row r="41" spans="1:11" s="162" customFormat="1" ht="13.5" customHeight="1" x14ac:dyDescent="0.2">
      <c r="A41" s="245"/>
      <c r="B41" s="169" t="s">
        <v>11687</v>
      </c>
      <c r="C41" s="170" t="str">
        <f>Anexo_01!$B23</f>
        <v>CCAMA FLORES, JUAN JOSE</v>
      </c>
      <c r="D41" s="182"/>
      <c r="E41" s="183"/>
      <c r="F41" s="183"/>
      <c r="G41" s="183"/>
      <c r="H41" s="184"/>
      <c r="I41" s="171" t="str">
        <f t="shared" ref="I41:I47" si="3">IF(SUM(D41:H41)=0,"",SUM(D41:H41))</f>
        <v/>
      </c>
      <c r="J41" s="189"/>
      <c r="K41" s="248"/>
    </row>
    <row r="42" spans="1:11" s="162" customFormat="1" ht="13.5" customHeight="1" x14ac:dyDescent="0.2">
      <c r="A42" s="245"/>
      <c r="B42" s="169" t="s">
        <v>11682</v>
      </c>
      <c r="C42" s="170" t="str">
        <f>CONCATENATE("10",Anexo_01!$P23)</f>
        <v>1001224025</v>
      </c>
      <c r="D42" s="182"/>
      <c r="E42" s="183"/>
      <c r="F42" s="183"/>
      <c r="G42" s="183"/>
      <c r="H42" s="184"/>
      <c r="I42" s="171" t="str">
        <f t="shared" si="3"/>
        <v/>
      </c>
      <c r="J42" s="189"/>
      <c r="K42" s="248"/>
    </row>
    <row r="43" spans="1:11" s="162" customFormat="1" ht="13.5" customHeight="1" x14ac:dyDescent="0.2">
      <c r="A43" s="245"/>
      <c r="B43" s="169" t="s">
        <v>11683</v>
      </c>
      <c r="C43" s="159" t="str">
        <f>Anexo_01!$F23</f>
        <v>HGE</v>
      </c>
      <c r="D43" s="182"/>
      <c r="E43" s="183"/>
      <c r="F43" s="183"/>
      <c r="G43" s="183"/>
      <c r="H43" s="184"/>
      <c r="I43" s="171" t="str">
        <f t="shared" si="3"/>
        <v/>
      </c>
      <c r="J43" s="189"/>
      <c r="K43" s="248"/>
    </row>
    <row r="44" spans="1:11" s="162" customFormat="1" ht="13.5" customHeight="1" x14ac:dyDescent="0.2">
      <c r="A44" s="245"/>
      <c r="B44" s="169" t="s">
        <v>11684</v>
      </c>
      <c r="C44" s="170" t="str">
        <f>Anexo_01!$Q23</f>
        <v>3</v>
      </c>
      <c r="D44" s="182"/>
      <c r="E44" s="183"/>
      <c r="F44" s="183"/>
      <c r="G44" s="183"/>
      <c r="H44" s="184"/>
      <c r="I44" s="171" t="str">
        <f t="shared" si="3"/>
        <v/>
      </c>
      <c r="J44" s="189"/>
      <c r="K44" s="248"/>
    </row>
    <row r="45" spans="1:11" s="162" customFormat="1" ht="13.5" customHeight="1" x14ac:dyDescent="0.2">
      <c r="A45" s="245"/>
      <c r="B45" s="169" t="s">
        <v>11685</v>
      </c>
      <c r="C45" s="178"/>
      <c r="D45" s="182"/>
      <c r="E45" s="183"/>
      <c r="F45" s="183"/>
      <c r="G45" s="183"/>
      <c r="H45" s="184"/>
      <c r="I45" s="171" t="str">
        <f t="shared" si="3"/>
        <v/>
      </c>
      <c r="J45" s="189"/>
      <c r="K45" s="248"/>
    </row>
    <row r="46" spans="1:11" s="162" customFormat="1" ht="13.5" customHeight="1" x14ac:dyDescent="0.2">
      <c r="A46" s="245"/>
      <c r="B46" s="169" t="s">
        <v>11686</v>
      </c>
      <c r="C46" s="250"/>
      <c r="D46" s="182"/>
      <c r="E46" s="183"/>
      <c r="F46" s="183"/>
      <c r="G46" s="183"/>
      <c r="H46" s="184"/>
      <c r="I46" s="171" t="str">
        <f t="shared" si="3"/>
        <v/>
      </c>
      <c r="J46" s="189"/>
      <c r="K46" s="248"/>
    </row>
    <row r="47" spans="1:11" ht="13.5" customHeight="1" x14ac:dyDescent="0.3">
      <c r="A47" s="246"/>
      <c r="B47" s="172" t="s">
        <v>11690</v>
      </c>
      <c r="C47" s="251"/>
      <c r="D47" s="185"/>
      <c r="E47" s="186"/>
      <c r="F47" s="186"/>
      <c r="G47" s="186"/>
      <c r="H47" s="187"/>
      <c r="I47" s="173" t="str">
        <f t="shared" si="3"/>
        <v/>
      </c>
      <c r="J47" s="190"/>
      <c r="K47" s="249"/>
    </row>
    <row r="48" spans="1:11" s="162" customFormat="1" ht="13.5" customHeight="1" x14ac:dyDescent="0.2">
      <c r="A48" s="244">
        <v>24</v>
      </c>
      <c r="B48" s="166" t="s">
        <v>11680</v>
      </c>
      <c r="C48" s="175" t="str">
        <f>Anexo_01!$I24</f>
        <v>1151214311E9</v>
      </c>
      <c r="D48" s="179"/>
      <c r="E48" s="180"/>
      <c r="F48" s="180"/>
      <c r="G48" s="180"/>
      <c r="H48" s="181"/>
      <c r="I48" s="168" t="str">
        <f>IF(SUM(D48:H48)=0,"",SUM(D48:H48))</f>
        <v/>
      </c>
      <c r="J48" s="188"/>
      <c r="K48" s="247">
        <f>SUM(I48:I56)</f>
        <v>0</v>
      </c>
    </row>
    <row r="49" spans="1:11" s="162" customFormat="1" ht="13.5" customHeight="1" x14ac:dyDescent="0.2">
      <c r="A49" s="245"/>
      <c r="B49" s="169" t="s">
        <v>11681</v>
      </c>
      <c r="C49" s="170" t="str">
        <f>Anexo_01!$D24</f>
        <v>PROFESOR</v>
      </c>
      <c r="D49" s="182"/>
      <c r="E49" s="183"/>
      <c r="F49" s="183"/>
      <c r="G49" s="183"/>
      <c r="H49" s="184"/>
      <c r="I49" s="171" t="str">
        <f>IF(SUM(D49:H49)=0,"",SUM(D49:H49))</f>
        <v/>
      </c>
      <c r="J49" s="189"/>
      <c r="K49" s="248"/>
    </row>
    <row r="50" spans="1:11" s="162" customFormat="1" ht="13.5" customHeight="1" x14ac:dyDescent="0.2">
      <c r="A50" s="245"/>
      <c r="B50" s="169" t="s">
        <v>11687</v>
      </c>
      <c r="C50" s="170" t="str">
        <f>Anexo_01!$B24</f>
        <v>CHALCO LUNA, INES VICENTA</v>
      </c>
      <c r="D50" s="182"/>
      <c r="E50" s="183"/>
      <c r="F50" s="183"/>
      <c r="G50" s="183"/>
      <c r="H50" s="184"/>
      <c r="I50" s="171" t="str">
        <f t="shared" ref="I50:I56" si="4">IF(SUM(D50:H50)=0,"",SUM(D50:H50))</f>
        <v/>
      </c>
      <c r="J50" s="189"/>
      <c r="K50" s="248"/>
    </row>
    <row r="51" spans="1:11" s="162" customFormat="1" ht="13.5" customHeight="1" x14ac:dyDescent="0.2">
      <c r="A51" s="245"/>
      <c r="B51" s="169" t="s">
        <v>11682</v>
      </c>
      <c r="C51" s="170" t="str">
        <f>CONCATENATE("10",Anexo_01!$P24)</f>
        <v>1001228394</v>
      </c>
      <c r="D51" s="182"/>
      <c r="E51" s="183"/>
      <c r="F51" s="183"/>
      <c r="G51" s="183"/>
      <c r="H51" s="184"/>
      <c r="I51" s="171" t="str">
        <f t="shared" si="4"/>
        <v/>
      </c>
      <c r="J51" s="189"/>
      <c r="K51" s="248"/>
    </row>
    <row r="52" spans="1:11" s="162" customFormat="1" ht="13.5" customHeight="1" x14ac:dyDescent="0.2">
      <c r="A52" s="245"/>
      <c r="B52" s="169" t="s">
        <v>11683</v>
      </c>
      <c r="C52" s="159" t="str">
        <f>Anexo_01!$F24</f>
        <v>PFRH</v>
      </c>
      <c r="D52" s="182"/>
      <c r="E52" s="183"/>
      <c r="F52" s="183"/>
      <c r="G52" s="183"/>
      <c r="H52" s="184"/>
      <c r="I52" s="171" t="str">
        <f t="shared" si="4"/>
        <v/>
      </c>
      <c r="J52" s="189"/>
      <c r="K52" s="248"/>
    </row>
    <row r="53" spans="1:11" s="162" customFormat="1" ht="13.5" customHeight="1" x14ac:dyDescent="0.2">
      <c r="A53" s="245"/>
      <c r="B53" s="169" t="s">
        <v>11684</v>
      </c>
      <c r="C53" s="170" t="str">
        <f>Anexo_01!$Q24</f>
        <v>2</v>
      </c>
      <c r="D53" s="182"/>
      <c r="E53" s="183"/>
      <c r="F53" s="183"/>
      <c r="G53" s="183"/>
      <c r="H53" s="184"/>
      <c r="I53" s="171" t="str">
        <f t="shared" si="4"/>
        <v/>
      </c>
      <c r="J53" s="189"/>
      <c r="K53" s="248"/>
    </row>
    <row r="54" spans="1:11" s="162" customFormat="1" ht="13.5" customHeight="1" x14ac:dyDescent="0.2">
      <c r="A54" s="245"/>
      <c r="B54" s="169" t="s">
        <v>11685</v>
      </c>
      <c r="C54" s="178"/>
      <c r="D54" s="182"/>
      <c r="E54" s="183"/>
      <c r="F54" s="183"/>
      <c r="G54" s="183"/>
      <c r="H54" s="184"/>
      <c r="I54" s="171" t="str">
        <f t="shared" si="4"/>
        <v/>
      </c>
      <c r="J54" s="189"/>
      <c r="K54" s="248"/>
    </row>
    <row r="55" spans="1:11" s="162" customFormat="1" ht="13.5" customHeight="1" x14ac:dyDescent="0.2">
      <c r="A55" s="245"/>
      <c r="B55" s="169" t="s">
        <v>11686</v>
      </c>
      <c r="C55" s="250"/>
      <c r="D55" s="182"/>
      <c r="E55" s="183"/>
      <c r="F55" s="183"/>
      <c r="G55" s="183"/>
      <c r="H55" s="184"/>
      <c r="I55" s="171" t="str">
        <f t="shared" si="4"/>
        <v/>
      </c>
      <c r="J55" s="189"/>
      <c r="K55" s="248"/>
    </row>
    <row r="56" spans="1:11" ht="13.5" customHeight="1" x14ac:dyDescent="0.3">
      <c r="A56" s="246"/>
      <c r="B56" s="172" t="s">
        <v>11690</v>
      </c>
      <c r="C56" s="251"/>
      <c r="D56" s="185"/>
      <c r="E56" s="186"/>
      <c r="F56" s="186"/>
      <c r="G56" s="186"/>
      <c r="H56" s="187"/>
      <c r="I56" s="173" t="str">
        <f t="shared" si="4"/>
        <v/>
      </c>
      <c r="J56" s="190"/>
      <c r="K56" s="249"/>
    </row>
    <row r="57" spans="1:11" s="162" customFormat="1" ht="13.5" customHeight="1" x14ac:dyDescent="0.2">
      <c r="A57" s="244">
        <v>25</v>
      </c>
      <c r="B57" s="166" t="s">
        <v>11680</v>
      </c>
      <c r="C57" s="175" t="str">
        <f>Anexo_01!$I25</f>
        <v>1151214321E1</v>
      </c>
      <c r="D57" s="179"/>
      <c r="E57" s="180"/>
      <c r="F57" s="180"/>
      <c r="G57" s="180"/>
      <c r="H57" s="181"/>
      <c r="I57" s="168" t="str">
        <f>IF(SUM(D57:H57)=0,"",SUM(D57:H57))</f>
        <v/>
      </c>
      <c r="J57" s="188"/>
      <c r="K57" s="247">
        <f>SUM(I57:I65)</f>
        <v>0</v>
      </c>
    </row>
    <row r="58" spans="1:11" s="162" customFormat="1" ht="13.5" customHeight="1" x14ac:dyDescent="0.2">
      <c r="A58" s="245"/>
      <c r="B58" s="169" t="s">
        <v>11681</v>
      </c>
      <c r="C58" s="170" t="str">
        <f>Anexo_01!$D25</f>
        <v>PROFESOR</v>
      </c>
      <c r="D58" s="182"/>
      <c r="E58" s="183"/>
      <c r="F58" s="183"/>
      <c r="G58" s="183"/>
      <c r="H58" s="184"/>
      <c r="I58" s="171" t="str">
        <f>IF(SUM(D58:H58)=0,"",SUM(D58:H58))</f>
        <v/>
      </c>
      <c r="J58" s="189"/>
      <c r="K58" s="248"/>
    </row>
    <row r="59" spans="1:11" s="162" customFormat="1" ht="13.5" customHeight="1" x14ac:dyDescent="0.2">
      <c r="A59" s="245"/>
      <c r="B59" s="169" t="s">
        <v>11687</v>
      </c>
      <c r="C59" s="170" t="str">
        <f>Anexo_01!$B25</f>
        <v>ESPINOZA RAMOS, JUAN SABINO</v>
      </c>
      <c r="D59" s="182"/>
      <c r="E59" s="183"/>
      <c r="F59" s="183"/>
      <c r="G59" s="183"/>
      <c r="H59" s="184"/>
      <c r="I59" s="171" t="str">
        <f t="shared" ref="I59:I65" si="5">IF(SUM(D59:H59)=0,"",SUM(D59:H59))</f>
        <v/>
      </c>
      <c r="J59" s="189"/>
      <c r="K59" s="248"/>
    </row>
    <row r="60" spans="1:11" s="162" customFormat="1" ht="13.5" customHeight="1" x14ac:dyDescent="0.2">
      <c r="A60" s="245"/>
      <c r="B60" s="169" t="s">
        <v>11682</v>
      </c>
      <c r="C60" s="170" t="str">
        <f>CONCATENATE("10",Anexo_01!$P25)</f>
        <v>1001209623</v>
      </c>
      <c r="D60" s="182"/>
      <c r="E60" s="183"/>
      <c r="F60" s="183"/>
      <c r="G60" s="183"/>
      <c r="H60" s="184"/>
      <c r="I60" s="171" t="str">
        <f t="shared" si="5"/>
        <v/>
      </c>
      <c r="J60" s="189"/>
      <c r="K60" s="248"/>
    </row>
    <row r="61" spans="1:11" s="162" customFormat="1" ht="13.5" customHeight="1" x14ac:dyDescent="0.2">
      <c r="A61" s="245"/>
      <c r="B61" s="169" t="s">
        <v>11683</v>
      </c>
      <c r="C61" s="159" t="str">
        <f>Anexo_01!$F25</f>
        <v>FCC</v>
      </c>
      <c r="D61" s="182"/>
      <c r="E61" s="183"/>
      <c r="F61" s="183"/>
      <c r="G61" s="183"/>
      <c r="H61" s="184"/>
      <c r="I61" s="171" t="str">
        <f t="shared" si="5"/>
        <v/>
      </c>
      <c r="J61" s="189"/>
      <c r="K61" s="248"/>
    </row>
    <row r="62" spans="1:11" s="162" customFormat="1" ht="13.5" customHeight="1" x14ac:dyDescent="0.2">
      <c r="A62" s="245"/>
      <c r="B62" s="169" t="s">
        <v>11684</v>
      </c>
      <c r="C62" s="170" t="str">
        <f>Anexo_01!$Q25</f>
        <v>3</v>
      </c>
      <c r="D62" s="182"/>
      <c r="E62" s="183"/>
      <c r="F62" s="183"/>
      <c r="G62" s="183"/>
      <c r="H62" s="184"/>
      <c r="I62" s="171" t="str">
        <f t="shared" si="5"/>
        <v/>
      </c>
      <c r="J62" s="189"/>
      <c r="K62" s="248"/>
    </row>
    <row r="63" spans="1:11" s="162" customFormat="1" ht="13.5" customHeight="1" x14ac:dyDescent="0.2">
      <c r="A63" s="245"/>
      <c r="B63" s="169" t="s">
        <v>11685</v>
      </c>
      <c r="C63" s="178"/>
      <c r="D63" s="182"/>
      <c r="E63" s="183"/>
      <c r="F63" s="183"/>
      <c r="G63" s="183"/>
      <c r="H63" s="184"/>
      <c r="I63" s="171" t="str">
        <f t="shared" si="5"/>
        <v/>
      </c>
      <c r="J63" s="189"/>
      <c r="K63" s="248"/>
    </row>
    <row r="64" spans="1:11" s="162" customFormat="1" ht="13.5" customHeight="1" x14ac:dyDescent="0.2">
      <c r="A64" s="245"/>
      <c r="B64" s="169" t="s">
        <v>11686</v>
      </c>
      <c r="C64" s="250"/>
      <c r="D64" s="182"/>
      <c r="E64" s="183"/>
      <c r="F64" s="183"/>
      <c r="G64" s="183"/>
      <c r="H64" s="184"/>
      <c r="I64" s="171" t="str">
        <f t="shared" si="5"/>
        <v/>
      </c>
      <c r="J64" s="189"/>
      <c r="K64" s="248"/>
    </row>
    <row r="65" spans="1:11" ht="13.5" customHeight="1" x14ac:dyDescent="0.3">
      <c r="A65" s="246"/>
      <c r="B65" s="172" t="s">
        <v>11690</v>
      </c>
      <c r="C65" s="251"/>
      <c r="D65" s="185"/>
      <c r="E65" s="186"/>
      <c r="F65" s="186"/>
      <c r="G65" s="186"/>
      <c r="H65" s="187"/>
      <c r="I65" s="173" t="str">
        <f t="shared" si="5"/>
        <v/>
      </c>
      <c r="J65" s="190"/>
      <c r="K65" s="249"/>
    </row>
    <row r="66" spans="1:11" s="162" customFormat="1" ht="13.5" customHeight="1" x14ac:dyDescent="0.2">
      <c r="A66" s="244">
        <v>26</v>
      </c>
      <c r="B66" s="166" t="s">
        <v>11680</v>
      </c>
      <c r="C66" s="175" t="str">
        <f>Anexo_01!$I26</f>
        <v>1151214321E2</v>
      </c>
      <c r="D66" s="179"/>
      <c r="E66" s="180"/>
      <c r="F66" s="180"/>
      <c r="G66" s="180"/>
      <c r="H66" s="181"/>
      <c r="I66" s="168" t="str">
        <f>IF(SUM(D66:H66)=0,"",SUM(D66:H66))</f>
        <v/>
      </c>
      <c r="J66" s="188"/>
      <c r="K66" s="247">
        <f>SUM(I66:I74)</f>
        <v>0</v>
      </c>
    </row>
    <row r="67" spans="1:11" s="162" customFormat="1" ht="13.5" customHeight="1" x14ac:dyDescent="0.2">
      <c r="A67" s="245"/>
      <c r="B67" s="169" t="s">
        <v>11681</v>
      </c>
      <c r="C67" s="170" t="str">
        <f>Anexo_01!$D26</f>
        <v>PROFESOR</v>
      </c>
      <c r="D67" s="182"/>
      <c r="E67" s="183"/>
      <c r="F67" s="183"/>
      <c r="G67" s="183"/>
      <c r="H67" s="184"/>
      <c r="I67" s="171" t="str">
        <f>IF(SUM(D67:H67)=0,"",SUM(D67:H67))</f>
        <v/>
      </c>
      <c r="J67" s="189"/>
      <c r="K67" s="248"/>
    </row>
    <row r="68" spans="1:11" s="162" customFormat="1" ht="13.5" customHeight="1" x14ac:dyDescent="0.2">
      <c r="A68" s="245"/>
      <c r="B68" s="169" t="s">
        <v>11687</v>
      </c>
      <c r="C68" s="170" t="str">
        <f>Anexo_01!$B26</f>
        <v>FLORES ARCE, MIREYA FLAVIA</v>
      </c>
      <c r="D68" s="182"/>
      <c r="E68" s="183"/>
      <c r="F68" s="183"/>
      <c r="G68" s="183"/>
      <c r="H68" s="184"/>
      <c r="I68" s="171" t="str">
        <f t="shared" ref="I68:I74" si="6">IF(SUM(D68:H68)=0,"",SUM(D68:H68))</f>
        <v/>
      </c>
      <c r="J68" s="189"/>
      <c r="K68" s="248"/>
    </row>
    <row r="69" spans="1:11" s="162" customFormat="1" ht="13.5" customHeight="1" x14ac:dyDescent="0.2">
      <c r="A69" s="245"/>
      <c r="B69" s="169" t="s">
        <v>11682</v>
      </c>
      <c r="C69" s="170" t="str">
        <f>CONCATENATE("10",Anexo_01!$P26)</f>
        <v>1001210708</v>
      </c>
      <c r="D69" s="182"/>
      <c r="E69" s="183"/>
      <c r="F69" s="183"/>
      <c r="G69" s="183"/>
      <c r="H69" s="184"/>
      <c r="I69" s="171" t="str">
        <f t="shared" si="6"/>
        <v/>
      </c>
      <c r="J69" s="189"/>
      <c r="K69" s="248"/>
    </row>
    <row r="70" spans="1:11" s="162" customFormat="1" ht="13.5" customHeight="1" x14ac:dyDescent="0.2">
      <c r="A70" s="245"/>
      <c r="B70" s="169" t="s">
        <v>11683</v>
      </c>
      <c r="C70" s="159" t="str">
        <f>Anexo_01!$F26</f>
        <v>TOE</v>
      </c>
      <c r="D70" s="182"/>
      <c r="E70" s="183"/>
      <c r="F70" s="183"/>
      <c r="G70" s="183"/>
      <c r="H70" s="184"/>
      <c r="I70" s="171" t="str">
        <f t="shared" si="6"/>
        <v/>
      </c>
      <c r="J70" s="189"/>
      <c r="K70" s="248"/>
    </row>
    <row r="71" spans="1:11" s="162" customFormat="1" ht="13.5" customHeight="1" x14ac:dyDescent="0.2">
      <c r="A71" s="245"/>
      <c r="B71" s="169" t="s">
        <v>11684</v>
      </c>
      <c r="C71" s="170" t="str">
        <f>Anexo_01!$Q26</f>
        <v>3</v>
      </c>
      <c r="D71" s="182"/>
      <c r="E71" s="183"/>
      <c r="F71" s="183"/>
      <c r="G71" s="183"/>
      <c r="H71" s="184"/>
      <c r="I71" s="171" t="str">
        <f t="shared" si="6"/>
        <v/>
      </c>
      <c r="J71" s="189"/>
      <c r="K71" s="248"/>
    </row>
    <row r="72" spans="1:11" s="162" customFormat="1" ht="13.5" customHeight="1" x14ac:dyDescent="0.2">
      <c r="A72" s="245"/>
      <c r="B72" s="169" t="s">
        <v>11685</v>
      </c>
      <c r="C72" s="178"/>
      <c r="D72" s="182"/>
      <c r="E72" s="183"/>
      <c r="F72" s="183"/>
      <c r="G72" s="183"/>
      <c r="H72" s="184"/>
      <c r="I72" s="171" t="str">
        <f t="shared" si="6"/>
        <v/>
      </c>
      <c r="J72" s="189"/>
      <c r="K72" s="248"/>
    </row>
    <row r="73" spans="1:11" s="162" customFormat="1" ht="13.5" customHeight="1" x14ac:dyDescent="0.2">
      <c r="A73" s="245"/>
      <c r="B73" s="169" t="s">
        <v>11686</v>
      </c>
      <c r="C73" s="250"/>
      <c r="D73" s="182"/>
      <c r="E73" s="183"/>
      <c r="F73" s="183"/>
      <c r="G73" s="183"/>
      <c r="H73" s="184"/>
      <c r="I73" s="171" t="str">
        <f t="shared" si="6"/>
        <v/>
      </c>
      <c r="J73" s="189"/>
      <c r="K73" s="248"/>
    </row>
    <row r="74" spans="1:11" ht="13.5" customHeight="1" x14ac:dyDescent="0.3">
      <c r="A74" s="246"/>
      <c r="B74" s="172" t="s">
        <v>11690</v>
      </c>
      <c r="C74" s="251"/>
      <c r="D74" s="185"/>
      <c r="E74" s="186"/>
      <c r="F74" s="186"/>
      <c r="G74" s="186"/>
      <c r="H74" s="187"/>
      <c r="I74" s="173" t="str">
        <f t="shared" si="6"/>
        <v/>
      </c>
      <c r="J74" s="190"/>
      <c r="K74" s="249"/>
    </row>
    <row r="75" spans="1:11" s="162" customFormat="1" ht="13.5" customHeight="1" x14ac:dyDescent="0.2">
      <c r="A75" s="244">
        <v>27</v>
      </c>
      <c r="B75" s="166" t="s">
        <v>11680</v>
      </c>
      <c r="C75" s="175" t="str">
        <f>Anexo_01!$I27</f>
        <v>1151214321E3</v>
      </c>
      <c r="D75" s="179"/>
      <c r="E75" s="180"/>
      <c r="F75" s="180"/>
      <c r="G75" s="180"/>
      <c r="H75" s="181"/>
      <c r="I75" s="168" t="str">
        <f>IF(SUM(D75:H75)=0,"",SUM(D75:H75))</f>
        <v/>
      </c>
      <c r="J75" s="188"/>
      <c r="K75" s="247">
        <f>SUM(I75:I83)</f>
        <v>0</v>
      </c>
    </row>
    <row r="76" spans="1:11" s="162" customFormat="1" ht="13.5" customHeight="1" x14ac:dyDescent="0.2">
      <c r="A76" s="245"/>
      <c r="B76" s="169" t="s">
        <v>11681</v>
      </c>
      <c r="C76" s="170" t="str">
        <f>Anexo_01!$D27</f>
        <v>PROFESOR</v>
      </c>
      <c r="D76" s="182"/>
      <c r="E76" s="183"/>
      <c r="F76" s="183"/>
      <c r="G76" s="183"/>
      <c r="H76" s="184"/>
      <c r="I76" s="171" t="str">
        <f>IF(SUM(D76:H76)=0,"",SUM(D76:H76))</f>
        <v/>
      </c>
      <c r="J76" s="189"/>
      <c r="K76" s="248"/>
    </row>
    <row r="77" spans="1:11" s="162" customFormat="1" ht="13.5" customHeight="1" x14ac:dyDescent="0.2">
      <c r="A77" s="245"/>
      <c r="B77" s="169" t="s">
        <v>11687</v>
      </c>
      <c r="C77" s="170" t="str">
        <f>Anexo_01!$B27</f>
        <v>FLORES LIMACHE, LUCIANO</v>
      </c>
      <c r="D77" s="182"/>
      <c r="E77" s="183"/>
      <c r="F77" s="183"/>
      <c r="G77" s="183"/>
      <c r="H77" s="184"/>
      <c r="I77" s="171" t="str">
        <f t="shared" ref="I77:I83" si="7">IF(SUM(D77:H77)=0,"",SUM(D77:H77))</f>
        <v/>
      </c>
      <c r="J77" s="189"/>
      <c r="K77" s="248"/>
    </row>
    <row r="78" spans="1:11" s="162" customFormat="1" ht="13.5" customHeight="1" x14ac:dyDescent="0.2">
      <c r="A78" s="245"/>
      <c r="B78" s="169" t="s">
        <v>11682</v>
      </c>
      <c r="C78" s="170" t="str">
        <f>CONCATENATE("10",Anexo_01!$P27)</f>
        <v>1001205337</v>
      </c>
      <c r="D78" s="182"/>
      <c r="E78" s="183"/>
      <c r="F78" s="183"/>
      <c r="G78" s="183"/>
      <c r="H78" s="184"/>
      <c r="I78" s="171" t="str">
        <f t="shared" si="7"/>
        <v/>
      </c>
      <c r="J78" s="189"/>
      <c r="K78" s="248"/>
    </row>
    <row r="79" spans="1:11" s="162" customFormat="1" ht="13.5" customHeight="1" x14ac:dyDescent="0.2">
      <c r="A79" s="245"/>
      <c r="B79" s="169" t="s">
        <v>11683</v>
      </c>
      <c r="C79" s="159" t="str">
        <f>Anexo_01!$F27</f>
        <v>Ingles</v>
      </c>
      <c r="D79" s="182"/>
      <c r="E79" s="183"/>
      <c r="F79" s="183"/>
      <c r="G79" s="183"/>
      <c r="H79" s="184"/>
      <c r="I79" s="171" t="str">
        <f t="shared" si="7"/>
        <v/>
      </c>
      <c r="J79" s="189"/>
      <c r="K79" s="248"/>
    </row>
    <row r="80" spans="1:11" s="162" customFormat="1" ht="13.5" customHeight="1" x14ac:dyDescent="0.2">
      <c r="A80" s="245"/>
      <c r="B80" s="169" t="s">
        <v>11684</v>
      </c>
      <c r="C80" s="170" t="str">
        <f>Anexo_01!$Q27</f>
        <v>3</v>
      </c>
      <c r="D80" s="182"/>
      <c r="E80" s="183"/>
      <c r="F80" s="183"/>
      <c r="G80" s="183"/>
      <c r="H80" s="184"/>
      <c r="I80" s="171" t="str">
        <f t="shared" si="7"/>
        <v/>
      </c>
      <c r="J80" s="189"/>
      <c r="K80" s="248"/>
    </row>
    <row r="81" spans="1:11" s="162" customFormat="1" ht="13.5" customHeight="1" x14ac:dyDescent="0.2">
      <c r="A81" s="245"/>
      <c r="B81" s="169" t="s">
        <v>11685</v>
      </c>
      <c r="C81" s="178"/>
      <c r="D81" s="182"/>
      <c r="E81" s="183"/>
      <c r="F81" s="183"/>
      <c r="G81" s="183"/>
      <c r="H81" s="184"/>
      <c r="I81" s="171" t="str">
        <f t="shared" si="7"/>
        <v/>
      </c>
      <c r="J81" s="189"/>
      <c r="K81" s="248"/>
    </row>
    <row r="82" spans="1:11" s="162" customFormat="1" ht="13.5" customHeight="1" x14ac:dyDescent="0.2">
      <c r="A82" s="245"/>
      <c r="B82" s="169" t="s">
        <v>11686</v>
      </c>
      <c r="C82" s="250"/>
      <c r="D82" s="182"/>
      <c r="E82" s="183"/>
      <c r="F82" s="183"/>
      <c r="G82" s="183"/>
      <c r="H82" s="184"/>
      <c r="I82" s="171" t="str">
        <f t="shared" si="7"/>
        <v/>
      </c>
      <c r="J82" s="189"/>
      <c r="K82" s="248"/>
    </row>
    <row r="83" spans="1:11" ht="13.5" customHeight="1" x14ac:dyDescent="0.3">
      <c r="A83" s="246"/>
      <c r="B83" s="172" t="s">
        <v>11690</v>
      </c>
      <c r="C83" s="251"/>
      <c r="D83" s="185"/>
      <c r="E83" s="186"/>
      <c r="F83" s="186"/>
      <c r="G83" s="186"/>
      <c r="H83" s="187"/>
      <c r="I83" s="173" t="str">
        <f t="shared" si="7"/>
        <v/>
      </c>
      <c r="J83" s="190"/>
      <c r="K83" s="249"/>
    </row>
    <row r="84" spans="1:11" s="162" customFormat="1" ht="13.5" customHeight="1" x14ac:dyDescent="0.2">
      <c r="A84" s="244">
        <v>28</v>
      </c>
      <c r="B84" s="166" t="s">
        <v>11680</v>
      </c>
      <c r="C84" s="175" t="str">
        <f>Anexo_01!$I28</f>
        <v>1151214321E5</v>
      </c>
      <c r="D84" s="179"/>
      <c r="E84" s="180"/>
      <c r="F84" s="180"/>
      <c r="G84" s="180"/>
      <c r="H84" s="181"/>
      <c r="I84" s="168" t="str">
        <f>IF(SUM(D84:H84)=0,"",SUM(D84:H84))</f>
        <v/>
      </c>
      <c r="J84" s="188"/>
      <c r="K84" s="247">
        <f>SUM(I84:I92)</f>
        <v>0</v>
      </c>
    </row>
    <row r="85" spans="1:11" s="162" customFormat="1" ht="13.5" customHeight="1" x14ac:dyDescent="0.2">
      <c r="A85" s="245"/>
      <c r="B85" s="169" t="s">
        <v>11681</v>
      </c>
      <c r="C85" s="170" t="str">
        <f>Anexo_01!$D28</f>
        <v>PROFESOR</v>
      </c>
      <c r="D85" s="182"/>
      <c r="E85" s="183"/>
      <c r="F85" s="183"/>
      <c r="G85" s="183"/>
      <c r="H85" s="184"/>
      <c r="I85" s="171" t="str">
        <f>IF(SUM(D85:H85)=0,"",SUM(D85:H85))</f>
        <v/>
      </c>
      <c r="J85" s="189"/>
      <c r="K85" s="248"/>
    </row>
    <row r="86" spans="1:11" s="162" customFormat="1" ht="13.5" customHeight="1" x14ac:dyDescent="0.2">
      <c r="A86" s="245"/>
      <c r="B86" s="169" t="s">
        <v>11687</v>
      </c>
      <c r="C86" s="170" t="str">
        <f>Anexo_01!$B28</f>
        <v>HUARSAYA MOROCCO, JERONIMO</v>
      </c>
      <c r="D86" s="182"/>
      <c r="E86" s="183"/>
      <c r="F86" s="183"/>
      <c r="G86" s="183"/>
      <c r="H86" s="184"/>
      <c r="I86" s="171" t="str">
        <f t="shared" ref="I86:I92" si="8">IF(SUM(D86:H86)=0,"",SUM(D86:H86))</f>
        <v/>
      </c>
      <c r="J86" s="189"/>
      <c r="K86" s="248"/>
    </row>
    <row r="87" spans="1:11" s="162" customFormat="1" ht="13.5" customHeight="1" x14ac:dyDescent="0.2">
      <c r="A87" s="245"/>
      <c r="B87" s="169" t="s">
        <v>11682</v>
      </c>
      <c r="C87" s="170" t="str">
        <f>CONCATENATE("10",Anexo_01!$P28)</f>
        <v>1001218537</v>
      </c>
      <c r="D87" s="182"/>
      <c r="E87" s="183"/>
      <c r="F87" s="183"/>
      <c r="G87" s="183"/>
      <c r="H87" s="184"/>
      <c r="I87" s="171" t="str">
        <f t="shared" si="8"/>
        <v/>
      </c>
      <c r="J87" s="189"/>
      <c r="K87" s="248"/>
    </row>
    <row r="88" spans="1:11" s="162" customFormat="1" ht="13.5" customHeight="1" x14ac:dyDescent="0.2">
      <c r="A88" s="245"/>
      <c r="B88" s="169" t="s">
        <v>11683</v>
      </c>
      <c r="C88" s="159" t="str">
        <f>Anexo_01!$F28</f>
        <v>EPT</v>
      </c>
      <c r="D88" s="182"/>
      <c r="E88" s="183"/>
      <c r="F88" s="183"/>
      <c r="G88" s="183"/>
      <c r="H88" s="184"/>
      <c r="I88" s="171" t="str">
        <f t="shared" si="8"/>
        <v/>
      </c>
      <c r="J88" s="189"/>
      <c r="K88" s="248"/>
    </row>
    <row r="89" spans="1:11" s="162" customFormat="1" ht="13.5" customHeight="1" x14ac:dyDescent="0.2">
      <c r="A89" s="245"/>
      <c r="B89" s="169" t="s">
        <v>11684</v>
      </c>
      <c r="C89" s="170" t="str">
        <f>Anexo_01!$Q28</f>
        <v>4</v>
      </c>
      <c r="D89" s="182"/>
      <c r="E89" s="183"/>
      <c r="F89" s="183"/>
      <c r="G89" s="183"/>
      <c r="H89" s="184"/>
      <c r="I89" s="171" t="str">
        <f t="shared" si="8"/>
        <v/>
      </c>
      <c r="J89" s="189"/>
      <c r="K89" s="248"/>
    </row>
    <row r="90" spans="1:11" s="162" customFormat="1" ht="13.5" customHeight="1" x14ac:dyDescent="0.2">
      <c r="A90" s="245"/>
      <c r="B90" s="169" t="s">
        <v>11685</v>
      </c>
      <c r="C90" s="178"/>
      <c r="D90" s="182"/>
      <c r="E90" s="183"/>
      <c r="F90" s="183"/>
      <c r="G90" s="183"/>
      <c r="H90" s="184"/>
      <c r="I90" s="171" t="str">
        <f t="shared" si="8"/>
        <v/>
      </c>
      <c r="J90" s="189"/>
      <c r="K90" s="248"/>
    </row>
    <row r="91" spans="1:11" s="162" customFormat="1" ht="13.5" customHeight="1" x14ac:dyDescent="0.2">
      <c r="A91" s="245"/>
      <c r="B91" s="169" t="s">
        <v>11686</v>
      </c>
      <c r="C91" s="250"/>
      <c r="D91" s="182"/>
      <c r="E91" s="183"/>
      <c r="F91" s="183"/>
      <c r="G91" s="183"/>
      <c r="H91" s="184"/>
      <c r="I91" s="171" t="str">
        <f t="shared" si="8"/>
        <v/>
      </c>
      <c r="J91" s="189"/>
      <c r="K91" s="248"/>
    </row>
    <row r="92" spans="1:11" ht="13.5" customHeight="1" x14ac:dyDescent="0.3">
      <c r="A92" s="246"/>
      <c r="B92" s="172" t="s">
        <v>11690</v>
      </c>
      <c r="C92" s="251"/>
      <c r="D92" s="185"/>
      <c r="E92" s="186"/>
      <c r="F92" s="186"/>
      <c r="G92" s="186"/>
      <c r="H92" s="187"/>
      <c r="I92" s="173" t="str">
        <f t="shared" si="8"/>
        <v/>
      </c>
      <c r="J92" s="190"/>
      <c r="K92" s="249"/>
    </row>
    <row r="93" spans="1:11" s="162" customFormat="1" ht="13.5" customHeight="1" x14ac:dyDescent="0.2">
      <c r="A93" s="244">
        <v>29</v>
      </c>
      <c r="B93" s="166" t="s">
        <v>11680</v>
      </c>
      <c r="C93" s="175" t="str">
        <f>Anexo_01!$I29</f>
        <v>1151214321E6</v>
      </c>
      <c r="D93" s="179"/>
      <c r="E93" s="180"/>
      <c r="F93" s="180"/>
      <c r="G93" s="180"/>
      <c r="H93" s="181"/>
      <c r="I93" s="168" t="str">
        <f>IF(SUM(D93:H93)=0,"",SUM(D93:H93))</f>
        <v/>
      </c>
      <c r="J93" s="188"/>
      <c r="K93" s="247">
        <f>SUM(I93:I101)</f>
        <v>0</v>
      </c>
    </row>
    <row r="94" spans="1:11" s="162" customFormat="1" ht="13.5" customHeight="1" x14ac:dyDescent="0.2">
      <c r="A94" s="245"/>
      <c r="B94" s="169" t="s">
        <v>11681</v>
      </c>
      <c r="C94" s="170" t="str">
        <f>Anexo_01!$D29</f>
        <v>PROFESOR</v>
      </c>
      <c r="D94" s="182"/>
      <c r="E94" s="183"/>
      <c r="F94" s="183"/>
      <c r="G94" s="183"/>
      <c r="H94" s="184"/>
      <c r="I94" s="171" t="str">
        <f>IF(SUM(D94:H94)=0,"",SUM(D94:H94))</f>
        <v/>
      </c>
      <c r="J94" s="189"/>
      <c r="K94" s="248"/>
    </row>
    <row r="95" spans="1:11" s="162" customFormat="1" ht="13.5" customHeight="1" x14ac:dyDescent="0.2">
      <c r="A95" s="245"/>
      <c r="B95" s="169" t="s">
        <v>11687</v>
      </c>
      <c r="C95" s="170" t="str">
        <f>Anexo_01!$B29</f>
        <v>QUISPE CHURA, SEGUNDINO</v>
      </c>
      <c r="D95" s="182"/>
      <c r="E95" s="183"/>
      <c r="F95" s="183"/>
      <c r="G95" s="183"/>
      <c r="H95" s="184"/>
      <c r="I95" s="171" t="str">
        <f t="shared" ref="I95:I101" si="9">IF(SUM(D95:H95)=0,"",SUM(D95:H95))</f>
        <v/>
      </c>
      <c r="J95" s="189"/>
      <c r="K95" s="248"/>
    </row>
    <row r="96" spans="1:11" s="162" customFormat="1" ht="13.5" customHeight="1" x14ac:dyDescent="0.2">
      <c r="A96" s="245"/>
      <c r="B96" s="169" t="s">
        <v>11682</v>
      </c>
      <c r="C96" s="170" t="str">
        <f>CONCATENATE("10",Anexo_01!$P29)</f>
        <v>1001215622</v>
      </c>
      <c r="D96" s="182"/>
      <c r="E96" s="183"/>
      <c r="F96" s="183"/>
      <c r="G96" s="183"/>
      <c r="H96" s="184"/>
      <c r="I96" s="171" t="str">
        <f t="shared" si="9"/>
        <v/>
      </c>
      <c r="J96" s="189"/>
      <c r="K96" s="248"/>
    </row>
    <row r="97" spans="1:11" s="162" customFormat="1" ht="13.5" customHeight="1" x14ac:dyDescent="0.2">
      <c r="A97" s="245"/>
      <c r="B97" s="169" t="s">
        <v>11683</v>
      </c>
      <c r="C97" s="159" t="str">
        <f>Anexo_01!$F29</f>
        <v>Religion</v>
      </c>
      <c r="D97" s="182"/>
      <c r="E97" s="183"/>
      <c r="F97" s="183"/>
      <c r="G97" s="183"/>
      <c r="H97" s="184"/>
      <c r="I97" s="171" t="str">
        <f t="shared" si="9"/>
        <v/>
      </c>
      <c r="J97" s="189"/>
      <c r="K97" s="248"/>
    </row>
    <row r="98" spans="1:11" s="162" customFormat="1" ht="13.5" customHeight="1" x14ac:dyDescent="0.2">
      <c r="A98" s="245"/>
      <c r="B98" s="169" t="s">
        <v>11684</v>
      </c>
      <c r="C98" s="170" t="str">
        <f>Anexo_01!$Q29</f>
        <v>3</v>
      </c>
      <c r="D98" s="182"/>
      <c r="E98" s="183"/>
      <c r="F98" s="183"/>
      <c r="G98" s="183"/>
      <c r="H98" s="184"/>
      <c r="I98" s="171" t="str">
        <f t="shared" si="9"/>
        <v/>
      </c>
      <c r="J98" s="189"/>
      <c r="K98" s="248"/>
    </row>
    <row r="99" spans="1:11" s="162" customFormat="1" ht="13.5" customHeight="1" x14ac:dyDescent="0.2">
      <c r="A99" s="245"/>
      <c r="B99" s="169" t="s">
        <v>11685</v>
      </c>
      <c r="C99" s="178"/>
      <c r="D99" s="182"/>
      <c r="E99" s="183"/>
      <c r="F99" s="183"/>
      <c r="G99" s="183"/>
      <c r="H99" s="184"/>
      <c r="I99" s="171" t="str">
        <f t="shared" si="9"/>
        <v/>
      </c>
      <c r="J99" s="189"/>
      <c r="K99" s="248"/>
    </row>
    <row r="100" spans="1:11" s="162" customFormat="1" ht="13.5" customHeight="1" x14ac:dyDescent="0.2">
      <c r="A100" s="245"/>
      <c r="B100" s="169" t="s">
        <v>11686</v>
      </c>
      <c r="C100" s="250"/>
      <c r="D100" s="182"/>
      <c r="E100" s="183"/>
      <c r="F100" s="183"/>
      <c r="G100" s="183"/>
      <c r="H100" s="184"/>
      <c r="I100" s="171" t="str">
        <f t="shared" si="9"/>
        <v/>
      </c>
      <c r="J100" s="189"/>
      <c r="K100" s="248"/>
    </row>
    <row r="101" spans="1:11" ht="13.5" customHeight="1" x14ac:dyDescent="0.3">
      <c r="A101" s="246"/>
      <c r="B101" s="172" t="s">
        <v>11690</v>
      </c>
      <c r="C101" s="251"/>
      <c r="D101" s="185"/>
      <c r="E101" s="186"/>
      <c r="F101" s="186"/>
      <c r="G101" s="186"/>
      <c r="H101" s="187"/>
      <c r="I101" s="173" t="str">
        <f t="shared" si="9"/>
        <v/>
      </c>
      <c r="J101" s="190"/>
      <c r="K101" s="249"/>
    </row>
    <row r="102" spans="1:11" s="162" customFormat="1" ht="13.5" customHeight="1" x14ac:dyDescent="0.2">
      <c r="A102" s="244">
        <v>30</v>
      </c>
      <c r="B102" s="166" t="s">
        <v>11680</v>
      </c>
      <c r="C102" s="175" t="str">
        <f>Anexo_01!$I30</f>
        <v>1151214321E7</v>
      </c>
      <c r="D102" s="179"/>
      <c r="E102" s="180"/>
      <c r="F102" s="180"/>
      <c r="G102" s="180"/>
      <c r="H102" s="181"/>
      <c r="I102" s="168" t="str">
        <f>IF(SUM(D102:H102)=0,"",SUM(D102:H102))</f>
        <v/>
      </c>
      <c r="J102" s="188"/>
      <c r="K102" s="247">
        <f>SUM(I102:I110)</f>
        <v>0</v>
      </c>
    </row>
    <row r="103" spans="1:11" s="162" customFormat="1" ht="13.5" customHeight="1" x14ac:dyDescent="0.2">
      <c r="A103" s="245"/>
      <c r="B103" s="169" t="s">
        <v>11681</v>
      </c>
      <c r="C103" s="170" t="str">
        <f>Anexo_01!$D30</f>
        <v>PROFESOR</v>
      </c>
      <c r="D103" s="182"/>
      <c r="E103" s="183"/>
      <c r="F103" s="183"/>
      <c r="G103" s="183"/>
      <c r="H103" s="184"/>
      <c r="I103" s="171" t="str">
        <f>IF(SUM(D103:H103)=0,"",SUM(D103:H103))</f>
        <v/>
      </c>
      <c r="J103" s="189"/>
      <c r="K103" s="248"/>
    </row>
    <row r="104" spans="1:11" s="162" customFormat="1" ht="13.5" customHeight="1" x14ac:dyDescent="0.2">
      <c r="A104" s="245"/>
      <c r="B104" s="169" t="s">
        <v>11687</v>
      </c>
      <c r="C104" s="170" t="str">
        <f>Anexo_01!$B30</f>
        <v>MAMANI LLANOS, FELIX</v>
      </c>
      <c r="D104" s="182"/>
      <c r="E104" s="183"/>
      <c r="F104" s="183"/>
      <c r="G104" s="183"/>
      <c r="H104" s="184"/>
      <c r="I104" s="171" t="str">
        <f t="shared" ref="I104:I110" si="10">IF(SUM(D104:H104)=0,"",SUM(D104:H104))</f>
        <v/>
      </c>
      <c r="J104" s="189"/>
      <c r="K104" s="248"/>
    </row>
    <row r="105" spans="1:11" s="162" customFormat="1" ht="13.5" customHeight="1" x14ac:dyDescent="0.2">
      <c r="A105" s="245"/>
      <c r="B105" s="169" t="s">
        <v>11682</v>
      </c>
      <c r="C105" s="170" t="str">
        <f>CONCATENATE("10",Anexo_01!$P30)</f>
        <v>1001200781</v>
      </c>
      <c r="D105" s="182"/>
      <c r="E105" s="183"/>
      <c r="F105" s="183"/>
      <c r="G105" s="183"/>
      <c r="H105" s="184"/>
      <c r="I105" s="171" t="str">
        <f t="shared" si="10"/>
        <v/>
      </c>
      <c r="J105" s="189"/>
      <c r="K105" s="248"/>
    </row>
    <row r="106" spans="1:11" s="162" customFormat="1" ht="13.5" customHeight="1" x14ac:dyDescent="0.2">
      <c r="A106" s="245"/>
      <c r="B106" s="169" t="s">
        <v>11683</v>
      </c>
      <c r="C106" s="159" t="str">
        <f>Anexo_01!$F30</f>
        <v>Matematica</v>
      </c>
      <c r="D106" s="182"/>
      <c r="E106" s="183"/>
      <c r="F106" s="183"/>
      <c r="G106" s="183"/>
      <c r="H106" s="184"/>
      <c r="I106" s="171" t="str">
        <f t="shared" si="10"/>
        <v/>
      </c>
      <c r="J106" s="189"/>
      <c r="K106" s="248"/>
    </row>
    <row r="107" spans="1:11" s="162" customFormat="1" ht="13.5" customHeight="1" x14ac:dyDescent="0.2">
      <c r="A107" s="245"/>
      <c r="B107" s="169" t="s">
        <v>11684</v>
      </c>
      <c r="C107" s="170" t="str">
        <f>Anexo_01!$Q30</f>
        <v>3</v>
      </c>
      <c r="D107" s="182"/>
      <c r="E107" s="183"/>
      <c r="F107" s="183"/>
      <c r="G107" s="183"/>
      <c r="H107" s="184"/>
      <c r="I107" s="171" t="str">
        <f t="shared" si="10"/>
        <v/>
      </c>
      <c r="J107" s="189"/>
      <c r="K107" s="248"/>
    </row>
    <row r="108" spans="1:11" s="162" customFormat="1" ht="13.5" customHeight="1" x14ac:dyDescent="0.2">
      <c r="A108" s="245"/>
      <c r="B108" s="169" t="s">
        <v>11685</v>
      </c>
      <c r="C108" s="178"/>
      <c r="D108" s="182"/>
      <c r="E108" s="183"/>
      <c r="F108" s="183"/>
      <c r="G108" s="183"/>
      <c r="H108" s="184"/>
      <c r="I108" s="171" t="str">
        <f t="shared" si="10"/>
        <v/>
      </c>
      <c r="J108" s="189"/>
      <c r="K108" s="248"/>
    </row>
    <row r="109" spans="1:11" s="162" customFormat="1" ht="13.5" customHeight="1" x14ac:dyDescent="0.2">
      <c r="A109" s="245"/>
      <c r="B109" s="169" t="s">
        <v>11686</v>
      </c>
      <c r="C109" s="250"/>
      <c r="D109" s="182"/>
      <c r="E109" s="183"/>
      <c r="F109" s="183"/>
      <c r="G109" s="183"/>
      <c r="H109" s="184"/>
      <c r="I109" s="171" t="str">
        <f t="shared" si="10"/>
        <v/>
      </c>
      <c r="J109" s="189"/>
      <c r="K109" s="248"/>
    </row>
    <row r="110" spans="1:11" ht="13.5" customHeight="1" x14ac:dyDescent="0.3">
      <c r="A110" s="246"/>
      <c r="B110" s="172" t="s">
        <v>11690</v>
      </c>
      <c r="C110" s="251"/>
      <c r="D110" s="185"/>
      <c r="E110" s="186"/>
      <c r="F110" s="186"/>
      <c r="G110" s="186"/>
      <c r="H110" s="187"/>
      <c r="I110" s="173" t="str">
        <f t="shared" si="10"/>
        <v/>
      </c>
      <c r="J110" s="190"/>
      <c r="K110" s="249"/>
    </row>
    <row r="111" spans="1:11" s="162" customFormat="1" ht="13.5" customHeight="1" x14ac:dyDescent="0.2">
      <c r="A111" s="244">
        <v>31</v>
      </c>
      <c r="B111" s="166" t="s">
        <v>11680</v>
      </c>
      <c r="C111" s="175" t="str">
        <f>Anexo_01!$I31</f>
        <v>1151214331E0</v>
      </c>
      <c r="D111" s="179"/>
      <c r="E111" s="180"/>
      <c r="F111" s="180"/>
      <c r="G111" s="180"/>
      <c r="H111" s="181"/>
      <c r="I111" s="168" t="str">
        <f>IF(SUM(D111:H111)=0,"",SUM(D111:H111))</f>
        <v/>
      </c>
      <c r="J111" s="188"/>
      <c r="K111" s="247">
        <f>SUM(I111:I119)</f>
        <v>0</v>
      </c>
    </row>
    <row r="112" spans="1:11" s="162" customFormat="1" ht="13.5" customHeight="1" x14ac:dyDescent="0.2">
      <c r="A112" s="245"/>
      <c r="B112" s="169" t="s">
        <v>11681</v>
      </c>
      <c r="C112" s="170" t="str">
        <f>Anexo_01!$D31</f>
        <v>PROFESOR</v>
      </c>
      <c r="D112" s="182"/>
      <c r="E112" s="183"/>
      <c r="F112" s="183"/>
      <c r="G112" s="183"/>
      <c r="H112" s="184"/>
      <c r="I112" s="171" t="str">
        <f>IF(SUM(D112:H112)=0,"",SUM(D112:H112))</f>
        <v/>
      </c>
      <c r="J112" s="189"/>
      <c r="K112" s="248"/>
    </row>
    <row r="113" spans="1:11" s="162" customFormat="1" ht="13.5" customHeight="1" x14ac:dyDescent="0.2">
      <c r="A113" s="245"/>
      <c r="B113" s="169" t="s">
        <v>11687</v>
      </c>
      <c r="C113" s="170" t="str">
        <f>Anexo_01!$B31</f>
        <v>QUISPE PEREZ, LODY YURI</v>
      </c>
      <c r="D113" s="182"/>
      <c r="E113" s="183"/>
      <c r="F113" s="183"/>
      <c r="G113" s="183"/>
      <c r="H113" s="184"/>
      <c r="I113" s="171" t="str">
        <f t="shared" ref="I113:I119" si="11">IF(SUM(D113:H113)=0,"",SUM(D113:H113))</f>
        <v/>
      </c>
      <c r="J113" s="189"/>
      <c r="K113" s="248"/>
    </row>
    <row r="114" spans="1:11" s="162" customFormat="1" ht="13.5" customHeight="1" x14ac:dyDescent="0.2">
      <c r="A114" s="245"/>
      <c r="B114" s="169" t="s">
        <v>11682</v>
      </c>
      <c r="C114" s="170" t="str">
        <f>CONCATENATE("10",Anexo_01!$P31)</f>
        <v>1001305950</v>
      </c>
      <c r="D114" s="182"/>
      <c r="E114" s="183"/>
      <c r="F114" s="183"/>
      <c r="G114" s="183"/>
      <c r="H114" s="184"/>
      <c r="I114" s="171" t="str">
        <f t="shared" si="11"/>
        <v/>
      </c>
      <c r="J114" s="189"/>
      <c r="K114" s="248"/>
    </row>
    <row r="115" spans="1:11" s="162" customFormat="1" ht="13.5" customHeight="1" x14ac:dyDescent="0.2">
      <c r="A115" s="245"/>
      <c r="B115" s="169" t="s">
        <v>11683</v>
      </c>
      <c r="C115" s="159" t="str">
        <f>Anexo_01!$F31</f>
        <v>Comunicación</v>
      </c>
      <c r="D115" s="182"/>
      <c r="E115" s="183"/>
      <c r="F115" s="183"/>
      <c r="G115" s="183"/>
      <c r="H115" s="184"/>
      <c r="I115" s="171" t="str">
        <f t="shared" si="11"/>
        <v/>
      </c>
      <c r="J115" s="189"/>
      <c r="K115" s="248"/>
    </row>
    <row r="116" spans="1:11" s="162" customFormat="1" ht="13.5" customHeight="1" x14ac:dyDescent="0.2">
      <c r="A116" s="245"/>
      <c r="B116" s="169" t="s">
        <v>11684</v>
      </c>
      <c r="C116" s="170" t="str">
        <f>Anexo_01!$Q31</f>
        <v>2</v>
      </c>
      <c r="D116" s="182"/>
      <c r="E116" s="183"/>
      <c r="F116" s="183"/>
      <c r="G116" s="183"/>
      <c r="H116" s="184"/>
      <c r="I116" s="171" t="str">
        <f t="shared" si="11"/>
        <v/>
      </c>
      <c r="J116" s="189"/>
      <c r="K116" s="248"/>
    </row>
    <row r="117" spans="1:11" s="162" customFormat="1" ht="13.5" customHeight="1" x14ac:dyDescent="0.2">
      <c r="A117" s="245"/>
      <c r="B117" s="169" t="s">
        <v>11685</v>
      </c>
      <c r="C117" s="178"/>
      <c r="D117" s="182"/>
      <c r="E117" s="183"/>
      <c r="F117" s="183"/>
      <c r="G117" s="183"/>
      <c r="H117" s="184"/>
      <c r="I117" s="171" t="str">
        <f t="shared" si="11"/>
        <v/>
      </c>
      <c r="J117" s="189"/>
      <c r="K117" s="248"/>
    </row>
    <row r="118" spans="1:11" s="162" customFormat="1" ht="13.5" customHeight="1" x14ac:dyDescent="0.2">
      <c r="A118" s="245"/>
      <c r="B118" s="169" t="s">
        <v>11686</v>
      </c>
      <c r="C118" s="250"/>
      <c r="D118" s="182"/>
      <c r="E118" s="183"/>
      <c r="F118" s="183"/>
      <c r="G118" s="183"/>
      <c r="H118" s="184"/>
      <c r="I118" s="171" t="str">
        <f t="shared" si="11"/>
        <v/>
      </c>
      <c r="J118" s="189"/>
      <c r="K118" s="248"/>
    </row>
    <row r="119" spans="1:11" ht="13.5" customHeight="1" x14ac:dyDescent="0.3">
      <c r="A119" s="246"/>
      <c r="B119" s="172" t="s">
        <v>11690</v>
      </c>
      <c r="C119" s="251"/>
      <c r="D119" s="185"/>
      <c r="E119" s="186"/>
      <c r="F119" s="186"/>
      <c r="G119" s="186"/>
      <c r="H119" s="187"/>
      <c r="I119" s="173" t="str">
        <f t="shared" si="11"/>
        <v/>
      </c>
      <c r="J119" s="190"/>
      <c r="K119" s="249"/>
    </row>
    <row r="120" spans="1:11" s="162" customFormat="1" ht="13.5" customHeight="1" x14ac:dyDescent="0.2">
      <c r="A120" s="244">
        <v>32</v>
      </c>
      <c r="B120" s="166" t="s">
        <v>11680</v>
      </c>
      <c r="C120" s="175" t="str">
        <f>Anexo_01!$I32</f>
        <v>1151214331E2</v>
      </c>
      <c r="D120" s="179"/>
      <c r="E120" s="180"/>
      <c r="F120" s="180"/>
      <c r="G120" s="180"/>
      <c r="H120" s="181"/>
      <c r="I120" s="168" t="str">
        <f>IF(SUM(D120:H120)=0,"",SUM(D120:H120))</f>
        <v/>
      </c>
      <c r="J120" s="188"/>
      <c r="K120" s="247">
        <f>SUM(I120:I128)</f>
        <v>0</v>
      </c>
    </row>
    <row r="121" spans="1:11" s="162" customFormat="1" ht="13.5" customHeight="1" x14ac:dyDescent="0.2">
      <c r="A121" s="245"/>
      <c r="B121" s="169" t="s">
        <v>11681</v>
      </c>
      <c r="C121" s="170" t="str">
        <f>Anexo_01!$D32</f>
        <v>PROFESOR</v>
      </c>
      <c r="D121" s="182"/>
      <c r="E121" s="183"/>
      <c r="F121" s="183"/>
      <c r="G121" s="183"/>
      <c r="H121" s="184"/>
      <c r="I121" s="171" t="str">
        <f>IF(SUM(D121:H121)=0,"",SUM(D121:H121))</f>
        <v/>
      </c>
      <c r="J121" s="189"/>
      <c r="K121" s="248"/>
    </row>
    <row r="122" spans="1:11" s="162" customFormat="1" ht="13.5" customHeight="1" x14ac:dyDescent="0.2">
      <c r="A122" s="245"/>
      <c r="B122" s="169" t="s">
        <v>11687</v>
      </c>
      <c r="C122" s="170" t="str">
        <f>Anexo_01!$B32</f>
        <v>PAURO QUENAYA, JAIME</v>
      </c>
      <c r="D122" s="182"/>
      <c r="E122" s="183"/>
      <c r="F122" s="183"/>
      <c r="G122" s="183"/>
      <c r="H122" s="184"/>
      <c r="I122" s="171" t="str">
        <f t="shared" ref="I122:I128" si="12">IF(SUM(D122:H122)=0,"",SUM(D122:H122))</f>
        <v/>
      </c>
      <c r="J122" s="189"/>
      <c r="K122" s="248"/>
    </row>
    <row r="123" spans="1:11" s="162" customFormat="1" ht="13.5" customHeight="1" x14ac:dyDescent="0.2">
      <c r="A123" s="245"/>
      <c r="B123" s="169" t="s">
        <v>11682</v>
      </c>
      <c r="C123" s="170" t="str">
        <f>CONCATENATE("10",Anexo_01!$P32)</f>
        <v>1001210479</v>
      </c>
      <c r="D123" s="182"/>
      <c r="E123" s="183"/>
      <c r="F123" s="183"/>
      <c r="G123" s="183"/>
      <c r="H123" s="184"/>
      <c r="I123" s="171" t="str">
        <f t="shared" si="12"/>
        <v/>
      </c>
      <c r="J123" s="189"/>
      <c r="K123" s="248"/>
    </row>
    <row r="124" spans="1:11" s="162" customFormat="1" ht="13.5" customHeight="1" x14ac:dyDescent="0.2">
      <c r="A124" s="245"/>
      <c r="B124" s="169" t="s">
        <v>11683</v>
      </c>
      <c r="C124" s="159" t="str">
        <f>Anexo_01!$F32</f>
        <v>CTA</v>
      </c>
      <c r="D124" s="182"/>
      <c r="E124" s="183"/>
      <c r="F124" s="183"/>
      <c r="G124" s="183"/>
      <c r="H124" s="184"/>
      <c r="I124" s="171" t="str">
        <f t="shared" si="12"/>
        <v/>
      </c>
      <c r="J124" s="189"/>
      <c r="K124" s="248"/>
    </row>
    <row r="125" spans="1:11" s="162" customFormat="1" ht="13.5" customHeight="1" x14ac:dyDescent="0.2">
      <c r="A125" s="245"/>
      <c r="B125" s="169" t="s">
        <v>11684</v>
      </c>
      <c r="C125" s="170" t="str">
        <f>Anexo_01!$Q32</f>
        <v>3</v>
      </c>
      <c r="D125" s="182"/>
      <c r="E125" s="183"/>
      <c r="F125" s="183"/>
      <c r="G125" s="183"/>
      <c r="H125" s="184"/>
      <c r="I125" s="171" t="str">
        <f t="shared" si="12"/>
        <v/>
      </c>
      <c r="J125" s="189"/>
      <c r="K125" s="248"/>
    </row>
    <row r="126" spans="1:11" s="162" customFormat="1" ht="13.5" customHeight="1" x14ac:dyDescent="0.2">
      <c r="A126" s="245"/>
      <c r="B126" s="169" t="s">
        <v>11685</v>
      </c>
      <c r="C126" s="178"/>
      <c r="D126" s="182"/>
      <c r="E126" s="183"/>
      <c r="F126" s="183"/>
      <c r="G126" s="183"/>
      <c r="H126" s="184"/>
      <c r="I126" s="171" t="str">
        <f t="shared" si="12"/>
        <v/>
      </c>
      <c r="J126" s="189"/>
      <c r="K126" s="248"/>
    </row>
    <row r="127" spans="1:11" s="162" customFormat="1" ht="13.5" customHeight="1" x14ac:dyDescent="0.2">
      <c r="A127" s="245"/>
      <c r="B127" s="169" t="s">
        <v>11686</v>
      </c>
      <c r="C127" s="250"/>
      <c r="D127" s="182"/>
      <c r="E127" s="183"/>
      <c r="F127" s="183"/>
      <c r="G127" s="183"/>
      <c r="H127" s="184"/>
      <c r="I127" s="171" t="str">
        <f t="shared" si="12"/>
        <v/>
      </c>
      <c r="J127" s="189"/>
      <c r="K127" s="248"/>
    </row>
    <row r="128" spans="1:11" ht="13.5" customHeight="1" x14ac:dyDescent="0.3">
      <c r="A128" s="246"/>
      <c r="B128" s="172" t="s">
        <v>11690</v>
      </c>
      <c r="C128" s="251"/>
      <c r="D128" s="185"/>
      <c r="E128" s="186"/>
      <c r="F128" s="186"/>
      <c r="G128" s="186"/>
      <c r="H128" s="187"/>
      <c r="I128" s="173" t="str">
        <f t="shared" si="12"/>
        <v/>
      </c>
      <c r="J128" s="190"/>
      <c r="K128" s="249"/>
    </row>
    <row r="129" spans="1:11" s="162" customFormat="1" ht="13.5" customHeight="1" x14ac:dyDescent="0.2">
      <c r="A129" s="244">
        <v>33</v>
      </c>
      <c r="B129" s="166" t="s">
        <v>11680</v>
      </c>
      <c r="C129" s="175" t="str">
        <f>Anexo_01!$I33</f>
        <v>1151214331E3</v>
      </c>
      <c r="D129" s="179"/>
      <c r="E129" s="180"/>
      <c r="F129" s="180"/>
      <c r="G129" s="180"/>
      <c r="H129" s="181"/>
      <c r="I129" s="168" t="str">
        <f>IF(SUM(D129:H129)=0,"",SUM(D129:H129))</f>
        <v/>
      </c>
      <c r="J129" s="188"/>
      <c r="K129" s="247">
        <f>SUM(I129:I137)</f>
        <v>0</v>
      </c>
    </row>
    <row r="130" spans="1:11" s="162" customFormat="1" ht="13.5" customHeight="1" x14ac:dyDescent="0.2">
      <c r="A130" s="245"/>
      <c r="B130" s="169" t="s">
        <v>11681</v>
      </c>
      <c r="C130" s="170" t="str">
        <f>Anexo_01!$D33</f>
        <v>PROFESOR</v>
      </c>
      <c r="D130" s="182"/>
      <c r="E130" s="183"/>
      <c r="F130" s="183"/>
      <c r="G130" s="183"/>
      <c r="H130" s="184"/>
      <c r="I130" s="171" t="str">
        <f>IF(SUM(D130:H130)=0,"",SUM(D130:H130))</f>
        <v/>
      </c>
      <c r="J130" s="189"/>
      <c r="K130" s="248"/>
    </row>
    <row r="131" spans="1:11" s="162" customFormat="1" ht="13.5" customHeight="1" x14ac:dyDescent="0.2">
      <c r="A131" s="245"/>
      <c r="B131" s="169" t="s">
        <v>11687</v>
      </c>
      <c r="C131" s="170" t="str">
        <f>Anexo_01!$B33</f>
        <v>PEREZ CRUZ, ISIDRO MANUEL</v>
      </c>
      <c r="D131" s="182"/>
      <c r="E131" s="183"/>
      <c r="F131" s="183"/>
      <c r="G131" s="183"/>
      <c r="H131" s="184"/>
      <c r="I131" s="171" t="str">
        <f t="shared" ref="I131:I137" si="13">IF(SUM(D131:H131)=0,"",SUM(D131:H131))</f>
        <v/>
      </c>
      <c r="J131" s="189"/>
      <c r="K131" s="248"/>
    </row>
    <row r="132" spans="1:11" s="162" customFormat="1" ht="13.5" customHeight="1" x14ac:dyDescent="0.2">
      <c r="A132" s="245"/>
      <c r="B132" s="169" t="s">
        <v>11682</v>
      </c>
      <c r="C132" s="170" t="str">
        <f>CONCATENATE("10",Anexo_01!$P33)</f>
        <v>1001254174</v>
      </c>
      <c r="D132" s="182"/>
      <c r="E132" s="183"/>
      <c r="F132" s="183"/>
      <c r="G132" s="183"/>
      <c r="H132" s="184"/>
      <c r="I132" s="171" t="str">
        <f t="shared" si="13"/>
        <v/>
      </c>
      <c r="J132" s="189"/>
      <c r="K132" s="248"/>
    </row>
    <row r="133" spans="1:11" s="162" customFormat="1" ht="13.5" customHeight="1" x14ac:dyDescent="0.2">
      <c r="A133" s="245"/>
      <c r="B133" s="169" t="s">
        <v>11683</v>
      </c>
      <c r="C133" s="159" t="str">
        <f>Anexo_01!$F33</f>
        <v>HGE</v>
      </c>
      <c r="D133" s="182"/>
      <c r="E133" s="183"/>
      <c r="F133" s="183"/>
      <c r="G133" s="183"/>
      <c r="H133" s="184"/>
      <c r="I133" s="171" t="str">
        <f t="shared" si="13"/>
        <v/>
      </c>
      <c r="J133" s="189"/>
      <c r="K133" s="248"/>
    </row>
    <row r="134" spans="1:11" s="162" customFormat="1" ht="13.5" customHeight="1" x14ac:dyDescent="0.2">
      <c r="A134" s="245"/>
      <c r="B134" s="169" t="s">
        <v>11684</v>
      </c>
      <c r="C134" s="170" t="str">
        <f>Anexo_01!$Q33</f>
        <v>3</v>
      </c>
      <c r="D134" s="182"/>
      <c r="E134" s="183"/>
      <c r="F134" s="183"/>
      <c r="G134" s="183"/>
      <c r="H134" s="184"/>
      <c r="I134" s="171" t="str">
        <f t="shared" si="13"/>
        <v/>
      </c>
      <c r="J134" s="189"/>
      <c r="K134" s="248"/>
    </row>
    <row r="135" spans="1:11" s="162" customFormat="1" ht="13.5" customHeight="1" x14ac:dyDescent="0.2">
      <c r="A135" s="245"/>
      <c r="B135" s="169" t="s">
        <v>11685</v>
      </c>
      <c r="C135" s="178"/>
      <c r="D135" s="182"/>
      <c r="E135" s="183"/>
      <c r="F135" s="183"/>
      <c r="G135" s="183"/>
      <c r="H135" s="184"/>
      <c r="I135" s="171" t="str">
        <f t="shared" si="13"/>
        <v/>
      </c>
      <c r="J135" s="189"/>
      <c r="K135" s="248"/>
    </row>
    <row r="136" spans="1:11" s="162" customFormat="1" ht="13.5" customHeight="1" x14ac:dyDescent="0.2">
      <c r="A136" s="245"/>
      <c r="B136" s="169" t="s">
        <v>11686</v>
      </c>
      <c r="C136" s="250"/>
      <c r="D136" s="182"/>
      <c r="E136" s="183"/>
      <c r="F136" s="183"/>
      <c r="G136" s="183"/>
      <c r="H136" s="184"/>
      <c r="I136" s="171" t="str">
        <f t="shared" si="13"/>
        <v/>
      </c>
      <c r="J136" s="189"/>
      <c r="K136" s="248"/>
    </row>
    <row r="137" spans="1:11" ht="13.5" customHeight="1" x14ac:dyDescent="0.3">
      <c r="A137" s="246"/>
      <c r="B137" s="172" t="s">
        <v>11690</v>
      </c>
      <c r="C137" s="251"/>
      <c r="D137" s="185"/>
      <c r="E137" s="186"/>
      <c r="F137" s="186"/>
      <c r="G137" s="186"/>
      <c r="H137" s="187"/>
      <c r="I137" s="173" t="str">
        <f t="shared" si="13"/>
        <v/>
      </c>
      <c r="J137" s="190"/>
      <c r="K137" s="249"/>
    </row>
    <row r="138" spans="1:11" s="162" customFormat="1" ht="13.5" customHeight="1" x14ac:dyDescent="0.2">
      <c r="A138" s="244">
        <v>34</v>
      </c>
      <c r="B138" s="166" t="s">
        <v>11680</v>
      </c>
      <c r="C138" s="175" t="str">
        <f>Anexo_01!$I34</f>
        <v>1151214341E1</v>
      </c>
      <c r="D138" s="179"/>
      <c r="E138" s="180"/>
      <c r="F138" s="180"/>
      <c r="G138" s="180"/>
      <c r="H138" s="181"/>
      <c r="I138" s="168" t="str">
        <f>IF(SUM(D138:H138)=0,"",SUM(D138:H138))</f>
        <v/>
      </c>
      <c r="J138" s="188"/>
      <c r="K138" s="247">
        <f>SUM(I138:I146)</f>
        <v>0</v>
      </c>
    </row>
    <row r="139" spans="1:11" s="162" customFormat="1" ht="13.5" customHeight="1" x14ac:dyDescent="0.2">
      <c r="A139" s="245"/>
      <c r="B139" s="169" t="s">
        <v>11681</v>
      </c>
      <c r="C139" s="170" t="str">
        <f>Anexo_01!$D34</f>
        <v>PROFESOR</v>
      </c>
      <c r="D139" s="182"/>
      <c r="E139" s="183"/>
      <c r="F139" s="183"/>
      <c r="G139" s="183"/>
      <c r="H139" s="184"/>
      <c r="I139" s="171" t="str">
        <f>IF(SUM(D139:H139)=0,"",SUM(D139:H139))</f>
        <v/>
      </c>
      <c r="J139" s="189"/>
      <c r="K139" s="248"/>
    </row>
    <row r="140" spans="1:11" s="162" customFormat="1" ht="13.5" customHeight="1" x14ac:dyDescent="0.2">
      <c r="A140" s="245"/>
      <c r="B140" s="169" t="s">
        <v>11687</v>
      </c>
      <c r="C140" s="170" t="str">
        <f>Anexo_01!$B34</f>
        <v>ROMERO HERRERA, FREDDY FRANS</v>
      </c>
      <c r="D140" s="182"/>
      <c r="E140" s="183"/>
      <c r="F140" s="183"/>
      <c r="G140" s="183"/>
      <c r="H140" s="184"/>
      <c r="I140" s="171" t="str">
        <f t="shared" ref="I140:I146" si="14">IF(SUM(D140:H140)=0,"",SUM(D140:H140))</f>
        <v/>
      </c>
      <c r="J140" s="189"/>
      <c r="K140" s="248"/>
    </row>
    <row r="141" spans="1:11" s="162" customFormat="1" ht="13.5" customHeight="1" x14ac:dyDescent="0.2">
      <c r="A141" s="245"/>
      <c r="B141" s="169" t="s">
        <v>11682</v>
      </c>
      <c r="C141" s="170" t="str">
        <f>CONCATENATE("10",Anexo_01!$P34)</f>
        <v>1010510877</v>
      </c>
      <c r="D141" s="182"/>
      <c r="E141" s="183"/>
      <c r="F141" s="183"/>
      <c r="G141" s="183"/>
      <c r="H141" s="184"/>
      <c r="I141" s="171" t="str">
        <f t="shared" si="14"/>
        <v/>
      </c>
      <c r="J141" s="189"/>
      <c r="K141" s="248"/>
    </row>
    <row r="142" spans="1:11" s="162" customFormat="1" ht="13.5" customHeight="1" x14ac:dyDescent="0.2">
      <c r="A142" s="245"/>
      <c r="B142" s="169" t="s">
        <v>11683</v>
      </c>
      <c r="C142" s="159" t="str">
        <f>Anexo_01!$F34</f>
        <v>PFRH</v>
      </c>
      <c r="D142" s="182"/>
      <c r="E142" s="183"/>
      <c r="F142" s="183"/>
      <c r="G142" s="183"/>
      <c r="H142" s="184"/>
      <c r="I142" s="171" t="str">
        <f t="shared" si="14"/>
        <v/>
      </c>
      <c r="J142" s="189"/>
      <c r="K142" s="248"/>
    </row>
    <row r="143" spans="1:11" s="162" customFormat="1" ht="13.5" customHeight="1" x14ac:dyDescent="0.2">
      <c r="A143" s="245"/>
      <c r="B143" s="169" t="s">
        <v>11684</v>
      </c>
      <c r="C143" s="170" t="str">
        <f>Anexo_01!$Q34</f>
        <v>4</v>
      </c>
      <c r="D143" s="182"/>
      <c r="E143" s="183"/>
      <c r="F143" s="183"/>
      <c r="G143" s="183"/>
      <c r="H143" s="184"/>
      <c r="I143" s="171" t="str">
        <f t="shared" si="14"/>
        <v/>
      </c>
      <c r="J143" s="189"/>
      <c r="K143" s="248"/>
    </row>
    <row r="144" spans="1:11" s="162" customFormat="1" ht="13.5" customHeight="1" x14ac:dyDescent="0.2">
      <c r="A144" s="245"/>
      <c r="B144" s="169" t="s">
        <v>11685</v>
      </c>
      <c r="C144" s="178"/>
      <c r="D144" s="182"/>
      <c r="E144" s="183"/>
      <c r="F144" s="183"/>
      <c r="G144" s="183"/>
      <c r="H144" s="184"/>
      <c r="I144" s="171" t="str">
        <f t="shared" si="14"/>
        <v/>
      </c>
      <c r="J144" s="189"/>
      <c r="K144" s="248"/>
    </row>
    <row r="145" spans="1:11" s="162" customFormat="1" ht="13.5" customHeight="1" x14ac:dyDescent="0.2">
      <c r="A145" s="245"/>
      <c r="B145" s="169" t="s">
        <v>11686</v>
      </c>
      <c r="C145" s="250"/>
      <c r="D145" s="182"/>
      <c r="E145" s="183"/>
      <c r="F145" s="183"/>
      <c r="G145" s="183"/>
      <c r="H145" s="184"/>
      <c r="I145" s="171" t="str">
        <f t="shared" si="14"/>
        <v/>
      </c>
      <c r="J145" s="189"/>
      <c r="K145" s="248"/>
    </row>
    <row r="146" spans="1:11" ht="13.5" customHeight="1" x14ac:dyDescent="0.3">
      <c r="A146" s="246"/>
      <c r="B146" s="172" t="s">
        <v>11690</v>
      </c>
      <c r="C146" s="251"/>
      <c r="D146" s="185"/>
      <c r="E146" s="186"/>
      <c r="F146" s="186"/>
      <c r="G146" s="186"/>
      <c r="H146" s="187"/>
      <c r="I146" s="173" t="str">
        <f t="shared" si="14"/>
        <v/>
      </c>
      <c r="J146" s="190"/>
      <c r="K146" s="249"/>
    </row>
    <row r="147" spans="1:11" s="162" customFormat="1" ht="13.5" customHeight="1" x14ac:dyDescent="0.2">
      <c r="A147" s="244">
        <v>35</v>
      </c>
      <c r="B147" s="166" t="s">
        <v>11680</v>
      </c>
      <c r="C147" s="175" t="str">
        <f>Anexo_01!$I35</f>
        <v>1151214341E2</v>
      </c>
      <c r="D147" s="179"/>
      <c r="E147" s="180"/>
      <c r="F147" s="180"/>
      <c r="G147" s="180"/>
      <c r="H147" s="181"/>
      <c r="I147" s="168" t="str">
        <f>IF(SUM(D147:H147)=0,"",SUM(D147:H147))</f>
        <v/>
      </c>
      <c r="J147" s="188"/>
      <c r="K147" s="247">
        <f>SUM(I147:I155)</f>
        <v>0</v>
      </c>
    </row>
    <row r="148" spans="1:11" s="162" customFormat="1" ht="13.5" customHeight="1" x14ac:dyDescent="0.2">
      <c r="A148" s="245"/>
      <c r="B148" s="169" t="s">
        <v>11681</v>
      </c>
      <c r="C148" s="170" t="str">
        <f>Anexo_01!$D35</f>
        <v>PROFESOR</v>
      </c>
      <c r="D148" s="182"/>
      <c r="E148" s="183"/>
      <c r="F148" s="183"/>
      <c r="G148" s="183"/>
      <c r="H148" s="184"/>
      <c r="I148" s="171" t="str">
        <f>IF(SUM(D148:H148)=0,"",SUM(D148:H148))</f>
        <v/>
      </c>
      <c r="J148" s="189"/>
      <c r="K148" s="248"/>
    </row>
    <row r="149" spans="1:11" s="162" customFormat="1" ht="13.5" customHeight="1" x14ac:dyDescent="0.2">
      <c r="A149" s="245"/>
      <c r="B149" s="169" t="s">
        <v>11687</v>
      </c>
      <c r="C149" s="170" t="str">
        <f>Anexo_01!$B35</f>
        <v>SUMI PAREDES, VICTOR</v>
      </c>
      <c r="D149" s="182"/>
      <c r="E149" s="183"/>
      <c r="F149" s="183"/>
      <c r="G149" s="183"/>
      <c r="H149" s="184"/>
      <c r="I149" s="171" t="str">
        <f t="shared" ref="I149:I155" si="15">IF(SUM(D149:H149)=0,"",SUM(D149:H149))</f>
        <v/>
      </c>
      <c r="J149" s="189"/>
      <c r="K149" s="248"/>
    </row>
    <row r="150" spans="1:11" s="162" customFormat="1" ht="13.5" customHeight="1" x14ac:dyDescent="0.2">
      <c r="A150" s="245"/>
      <c r="B150" s="169" t="s">
        <v>11682</v>
      </c>
      <c r="C150" s="170" t="str">
        <f>CONCATENATE("10",Anexo_01!$P35)</f>
        <v>1001218406</v>
      </c>
      <c r="D150" s="182"/>
      <c r="E150" s="183"/>
      <c r="F150" s="183"/>
      <c r="G150" s="183"/>
      <c r="H150" s="184"/>
      <c r="I150" s="171" t="str">
        <f t="shared" si="15"/>
        <v/>
      </c>
      <c r="J150" s="189"/>
      <c r="K150" s="248"/>
    </row>
    <row r="151" spans="1:11" s="162" customFormat="1" ht="13.5" customHeight="1" x14ac:dyDescent="0.2">
      <c r="A151" s="245"/>
      <c r="B151" s="169" t="s">
        <v>11683</v>
      </c>
      <c r="C151" s="159" t="str">
        <f>Anexo_01!$F35</f>
        <v>FCC</v>
      </c>
      <c r="D151" s="182"/>
      <c r="E151" s="183"/>
      <c r="F151" s="183"/>
      <c r="G151" s="183"/>
      <c r="H151" s="184"/>
      <c r="I151" s="171" t="str">
        <f t="shared" si="15"/>
        <v/>
      </c>
      <c r="J151" s="189"/>
      <c r="K151" s="248"/>
    </row>
    <row r="152" spans="1:11" s="162" customFormat="1" ht="13.5" customHeight="1" x14ac:dyDescent="0.2">
      <c r="A152" s="245"/>
      <c r="B152" s="169" t="s">
        <v>11684</v>
      </c>
      <c r="C152" s="170" t="str">
        <f>Anexo_01!$Q35</f>
        <v>2</v>
      </c>
      <c r="D152" s="182"/>
      <c r="E152" s="183"/>
      <c r="F152" s="183"/>
      <c r="G152" s="183"/>
      <c r="H152" s="184"/>
      <c r="I152" s="171" t="str">
        <f t="shared" si="15"/>
        <v/>
      </c>
      <c r="J152" s="189"/>
      <c r="K152" s="248"/>
    </row>
    <row r="153" spans="1:11" s="162" customFormat="1" ht="13.5" customHeight="1" x14ac:dyDescent="0.2">
      <c r="A153" s="245"/>
      <c r="B153" s="169" t="s">
        <v>11685</v>
      </c>
      <c r="C153" s="178"/>
      <c r="D153" s="182"/>
      <c r="E153" s="183"/>
      <c r="F153" s="183"/>
      <c r="G153" s="183"/>
      <c r="H153" s="184"/>
      <c r="I153" s="171" t="str">
        <f t="shared" si="15"/>
        <v/>
      </c>
      <c r="J153" s="189"/>
      <c r="K153" s="248"/>
    </row>
    <row r="154" spans="1:11" s="162" customFormat="1" ht="13.5" customHeight="1" x14ac:dyDescent="0.2">
      <c r="A154" s="245"/>
      <c r="B154" s="169" t="s">
        <v>11686</v>
      </c>
      <c r="C154" s="250"/>
      <c r="D154" s="182"/>
      <c r="E154" s="183"/>
      <c r="F154" s="183"/>
      <c r="G154" s="183"/>
      <c r="H154" s="184"/>
      <c r="I154" s="171" t="str">
        <f t="shared" si="15"/>
        <v/>
      </c>
      <c r="J154" s="189"/>
      <c r="K154" s="248"/>
    </row>
    <row r="155" spans="1:11" ht="13.5" customHeight="1" x14ac:dyDescent="0.3">
      <c r="A155" s="246"/>
      <c r="B155" s="172" t="s">
        <v>11690</v>
      </c>
      <c r="C155" s="251"/>
      <c r="D155" s="185"/>
      <c r="E155" s="186"/>
      <c r="F155" s="186"/>
      <c r="G155" s="186"/>
      <c r="H155" s="187"/>
      <c r="I155" s="173" t="str">
        <f t="shared" si="15"/>
        <v/>
      </c>
      <c r="J155" s="190"/>
      <c r="K155" s="249"/>
    </row>
    <row r="156" spans="1:11" s="162" customFormat="1" ht="13.5" customHeight="1" x14ac:dyDescent="0.2">
      <c r="A156" s="244">
        <v>36</v>
      </c>
      <c r="B156" s="166" t="s">
        <v>11680</v>
      </c>
      <c r="C156" s="175" t="str">
        <f>Anexo_01!$I36</f>
        <v>1151214341E3</v>
      </c>
      <c r="D156" s="179"/>
      <c r="E156" s="180"/>
      <c r="F156" s="180"/>
      <c r="G156" s="180"/>
      <c r="H156" s="181"/>
      <c r="I156" s="168" t="str">
        <f>IF(SUM(D156:H156)=0,"",SUM(D156:H156))</f>
        <v/>
      </c>
      <c r="J156" s="188"/>
      <c r="K156" s="247">
        <f>SUM(I156:I164)</f>
        <v>0</v>
      </c>
    </row>
    <row r="157" spans="1:11" s="162" customFormat="1" ht="13.5" customHeight="1" x14ac:dyDescent="0.2">
      <c r="A157" s="245"/>
      <c r="B157" s="169" t="s">
        <v>11681</v>
      </c>
      <c r="C157" s="170" t="str">
        <f>Anexo_01!$D36</f>
        <v>PROFESOR</v>
      </c>
      <c r="D157" s="182"/>
      <c r="E157" s="183"/>
      <c r="F157" s="183"/>
      <c r="G157" s="183"/>
      <c r="H157" s="184"/>
      <c r="I157" s="171" t="str">
        <f>IF(SUM(D157:H157)=0,"",SUM(D157:H157))</f>
        <v/>
      </c>
      <c r="J157" s="189"/>
      <c r="K157" s="248"/>
    </row>
    <row r="158" spans="1:11" s="162" customFormat="1" ht="13.5" customHeight="1" x14ac:dyDescent="0.2">
      <c r="A158" s="245"/>
      <c r="B158" s="169" t="s">
        <v>11687</v>
      </c>
      <c r="C158" s="170" t="str">
        <f>Anexo_01!$B36</f>
        <v>TACORA CAUNA, ENRIQUE</v>
      </c>
      <c r="D158" s="182"/>
      <c r="E158" s="183"/>
      <c r="F158" s="183"/>
      <c r="G158" s="183"/>
      <c r="H158" s="184"/>
      <c r="I158" s="171" t="str">
        <f t="shared" ref="I158:I164" si="16">IF(SUM(D158:H158)=0,"",SUM(D158:H158))</f>
        <v/>
      </c>
      <c r="J158" s="189"/>
      <c r="K158" s="248"/>
    </row>
    <row r="159" spans="1:11" s="162" customFormat="1" ht="13.5" customHeight="1" x14ac:dyDescent="0.2">
      <c r="A159" s="245"/>
      <c r="B159" s="169" t="s">
        <v>11682</v>
      </c>
      <c r="C159" s="170" t="str">
        <f>CONCATENATE("10",Anexo_01!$P36)</f>
        <v>1001844061</v>
      </c>
      <c r="D159" s="182"/>
      <c r="E159" s="183"/>
      <c r="F159" s="183"/>
      <c r="G159" s="183"/>
      <c r="H159" s="184"/>
      <c r="I159" s="171" t="str">
        <f t="shared" si="16"/>
        <v/>
      </c>
      <c r="J159" s="189"/>
      <c r="K159" s="248"/>
    </row>
    <row r="160" spans="1:11" s="162" customFormat="1" ht="13.5" customHeight="1" x14ac:dyDescent="0.2">
      <c r="A160" s="245"/>
      <c r="B160" s="169" t="s">
        <v>11683</v>
      </c>
      <c r="C160" s="159" t="str">
        <f>Anexo_01!$F36</f>
        <v>TOE</v>
      </c>
      <c r="D160" s="182"/>
      <c r="E160" s="183"/>
      <c r="F160" s="183"/>
      <c r="G160" s="183"/>
      <c r="H160" s="184"/>
      <c r="I160" s="171" t="str">
        <f t="shared" si="16"/>
        <v/>
      </c>
      <c r="J160" s="189"/>
      <c r="K160" s="248"/>
    </row>
    <row r="161" spans="1:11" s="162" customFormat="1" ht="13.5" customHeight="1" x14ac:dyDescent="0.2">
      <c r="A161" s="245"/>
      <c r="B161" s="169" t="s">
        <v>11684</v>
      </c>
      <c r="C161" s="170" t="str">
        <f>Anexo_01!$Q36</f>
        <v>4</v>
      </c>
      <c r="D161" s="182"/>
      <c r="E161" s="183"/>
      <c r="F161" s="183"/>
      <c r="G161" s="183"/>
      <c r="H161" s="184"/>
      <c r="I161" s="171" t="str">
        <f t="shared" si="16"/>
        <v/>
      </c>
      <c r="J161" s="189"/>
      <c r="K161" s="248"/>
    </row>
    <row r="162" spans="1:11" s="162" customFormat="1" ht="13.5" customHeight="1" x14ac:dyDescent="0.2">
      <c r="A162" s="245"/>
      <c r="B162" s="169" t="s">
        <v>11685</v>
      </c>
      <c r="C162" s="178"/>
      <c r="D162" s="182"/>
      <c r="E162" s="183"/>
      <c r="F162" s="183"/>
      <c r="G162" s="183"/>
      <c r="H162" s="184"/>
      <c r="I162" s="171" t="str">
        <f t="shared" si="16"/>
        <v/>
      </c>
      <c r="J162" s="189"/>
      <c r="K162" s="248"/>
    </row>
    <row r="163" spans="1:11" s="162" customFormat="1" ht="13.5" customHeight="1" x14ac:dyDescent="0.2">
      <c r="A163" s="245"/>
      <c r="B163" s="169" t="s">
        <v>11686</v>
      </c>
      <c r="C163" s="250"/>
      <c r="D163" s="182"/>
      <c r="E163" s="183"/>
      <c r="F163" s="183"/>
      <c r="G163" s="183"/>
      <c r="H163" s="184"/>
      <c r="I163" s="171" t="str">
        <f t="shared" si="16"/>
        <v/>
      </c>
      <c r="J163" s="189"/>
      <c r="K163" s="248"/>
    </row>
    <row r="164" spans="1:11" ht="13.5" customHeight="1" x14ac:dyDescent="0.3">
      <c r="A164" s="246"/>
      <c r="B164" s="172" t="s">
        <v>11690</v>
      </c>
      <c r="C164" s="251"/>
      <c r="D164" s="185"/>
      <c r="E164" s="186"/>
      <c r="F164" s="186"/>
      <c r="G164" s="186"/>
      <c r="H164" s="187"/>
      <c r="I164" s="173" t="str">
        <f t="shared" si="16"/>
        <v/>
      </c>
      <c r="J164" s="190"/>
      <c r="K164" s="249"/>
    </row>
    <row r="165" spans="1:11" s="162" customFormat="1" ht="13.5" customHeight="1" x14ac:dyDescent="0.2">
      <c r="A165" s="244">
        <v>37</v>
      </c>
      <c r="B165" s="166" t="s">
        <v>11680</v>
      </c>
      <c r="C165" s="175" t="str">
        <f>Anexo_01!$I37</f>
        <v>1151214341E4</v>
      </c>
      <c r="D165" s="179"/>
      <c r="E165" s="180"/>
      <c r="F165" s="180"/>
      <c r="G165" s="180"/>
      <c r="H165" s="181"/>
      <c r="I165" s="168" t="str">
        <f>IF(SUM(D165:H165)=0,"",SUM(D165:H165))</f>
        <v/>
      </c>
      <c r="J165" s="188"/>
      <c r="K165" s="247">
        <f>SUM(I165:I173)</f>
        <v>0</v>
      </c>
    </row>
    <row r="166" spans="1:11" s="162" customFormat="1" ht="13.5" customHeight="1" x14ac:dyDescent="0.2">
      <c r="A166" s="245"/>
      <c r="B166" s="169" t="s">
        <v>11681</v>
      </c>
      <c r="C166" s="170" t="str">
        <f>Anexo_01!$D37</f>
        <v>PROFESOR</v>
      </c>
      <c r="D166" s="182"/>
      <c r="E166" s="183"/>
      <c r="F166" s="183"/>
      <c r="G166" s="183"/>
      <c r="H166" s="184"/>
      <c r="I166" s="171" t="str">
        <f>IF(SUM(D166:H166)=0,"",SUM(D166:H166))</f>
        <v/>
      </c>
      <c r="J166" s="189"/>
      <c r="K166" s="248"/>
    </row>
    <row r="167" spans="1:11" s="162" customFormat="1" ht="13.5" customHeight="1" x14ac:dyDescent="0.2">
      <c r="A167" s="245"/>
      <c r="B167" s="169" t="s">
        <v>11687</v>
      </c>
      <c r="C167" s="170" t="str">
        <f>Anexo_01!$B37</f>
        <v>TORRES CAMACHO, MARIA ANTONIETA</v>
      </c>
      <c r="D167" s="182"/>
      <c r="E167" s="183"/>
      <c r="F167" s="183"/>
      <c r="G167" s="183"/>
      <c r="H167" s="184"/>
      <c r="I167" s="171" t="str">
        <f t="shared" ref="I167:I173" si="17">IF(SUM(D167:H167)=0,"",SUM(D167:H167))</f>
        <v/>
      </c>
      <c r="J167" s="189"/>
      <c r="K167" s="248"/>
    </row>
    <row r="168" spans="1:11" s="162" customFormat="1" ht="13.5" customHeight="1" x14ac:dyDescent="0.2">
      <c r="A168" s="245"/>
      <c r="B168" s="169" t="s">
        <v>11682</v>
      </c>
      <c r="C168" s="170" t="str">
        <f>CONCATENATE("10",Anexo_01!$P37)</f>
        <v>1002144420</v>
      </c>
      <c r="D168" s="182"/>
      <c r="E168" s="183"/>
      <c r="F168" s="183"/>
      <c r="G168" s="183"/>
      <c r="H168" s="184"/>
      <c r="I168" s="171" t="str">
        <f t="shared" si="17"/>
        <v/>
      </c>
      <c r="J168" s="189"/>
      <c r="K168" s="248"/>
    </row>
    <row r="169" spans="1:11" s="162" customFormat="1" ht="13.5" customHeight="1" x14ac:dyDescent="0.2">
      <c r="A169" s="245"/>
      <c r="B169" s="169" t="s">
        <v>11683</v>
      </c>
      <c r="C169" s="159" t="str">
        <f>Anexo_01!$F37</f>
        <v>Ingles</v>
      </c>
      <c r="D169" s="182"/>
      <c r="E169" s="183"/>
      <c r="F169" s="183"/>
      <c r="G169" s="183"/>
      <c r="H169" s="184"/>
      <c r="I169" s="171" t="str">
        <f t="shared" si="17"/>
        <v/>
      </c>
      <c r="J169" s="189"/>
      <c r="K169" s="248"/>
    </row>
    <row r="170" spans="1:11" s="162" customFormat="1" ht="13.5" customHeight="1" x14ac:dyDescent="0.2">
      <c r="A170" s="245"/>
      <c r="B170" s="169" t="s">
        <v>11684</v>
      </c>
      <c r="C170" s="170" t="str">
        <f>Anexo_01!$Q37</f>
        <v>3</v>
      </c>
      <c r="D170" s="182"/>
      <c r="E170" s="183"/>
      <c r="F170" s="183"/>
      <c r="G170" s="183"/>
      <c r="H170" s="184"/>
      <c r="I170" s="171" t="str">
        <f t="shared" si="17"/>
        <v/>
      </c>
      <c r="J170" s="189"/>
      <c r="K170" s="248"/>
    </row>
    <row r="171" spans="1:11" s="162" customFormat="1" ht="13.5" customHeight="1" x14ac:dyDescent="0.2">
      <c r="A171" s="245"/>
      <c r="B171" s="169" t="s">
        <v>11685</v>
      </c>
      <c r="C171" s="178"/>
      <c r="D171" s="182"/>
      <c r="E171" s="183"/>
      <c r="F171" s="183"/>
      <c r="G171" s="183"/>
      <c r="H171" s="184"/>
      <c r="I171" s="171" t="str">
        <f t="shared" si="17"/>
        <v/>
      </c>
      <c r="J171" s="189"/>
      <c r="K171" s="248"/>
    </row>
    <row r="172" spans="1:11" s="162" customFormat="1" ht="13.5" customHeight="1" x14ac:dyDescent="0.2">
      <c r="A172" s="245"/>
      <c r="B172" s="169" t="s">
        <v>11686</v>
      </c>
      <c r="C172" s="250"/>
      <c r="D172" s="182"/>
      <c r="E172" s="183"/>
      <c r="F172" s="183"/>
      <c r="G172" s="183"/>
      <c r="H172" s="184"/>
      <c r="I172" s="171" t="str">
        <f t="shared" si="17"/>
        <v/>
      </c>
      <c r="J172" s="189"/>
      <c r="K172" s="248"/>
    </row>
    <row r="173" spans="1:11" ht="13.5" customHeight="1" x14ac:dyDescent="0.3">
      <c r="A173" s="246"/>
      <c r="B173" s="172" t="s">
        <v>11690</v>
      </c>
      <c r="C173" s="251"/>
      <c r="D173" s="185"/>
      <c r="E173" s="186"/>
      <c r="F173" s="186"/>
      <c r="G173" s="186"/>
      <c r="H173" s="187"/>
      <c r="I173" s="173" t="str">
        <f t="shared" si="17"/>
        <v/>
      </c>
      <c r="J173" s="190"/>
      <c r="K173" s="249"/>
    </row>
    <row r="174" spans="1:11" s="162" customFormat="1" ht="13.5" customHeight="1" x14ac:dyDescent="0.2">
      <c r="A174" s="244">
        <v>38</v>
      </c>
      <c r="B174" s="166" t="s">
        <v>11680</v>
      </c>
      <c r="C174" s="175" t="str">
        <f>Anexo_01!$I38</f>
        <v>1151214341E9</v>
      </c>
      <c r="D174" s="179"/>
      <c r="E174" s="180"/>
      <c r="F174" s="180"/>
      <c r="G174" s="180"/>
      <c r="H174" s="181"/>
      <c r="I174" s="168" t="str">
        <f>IF(SUM(D174:H174)=0,"",SUM(D174:H174))</f>
        <v/>
      </c>
      <c r="J174" s="188"/>
      <c r="K174" s="247">
        <f>SUM(I174:I182)</f>
        <v>0</v>
      </c>
    </row>
    <row r="175" spans="1:11" s="162" customFormat="1" ht="13.5" customHeight="1" x14ac:dyDescent="0.2">
      <c r="A175" s="245"/>
      <c r="B175" s="169" t="s">
        <v>11681</v>
      </c>
      <c r="C175" s="170" t="str">
        <f>Anexo_01!$D38</f>
        <v>PROFESOR</v>
      </c>
      <c r="D175" s="182"/>
      <c r="E175" s="183"/>
      <c r="F175" s="183"/>
      <c r="G175" s="183"/>
      <c r="H175" s="184"/>
      <c r="I175" s="171" t="str">
        <f>IF(SUM(D175:H175)=0,"",SUM(D175:H175))</f>
        <v/>
      </c>
      <c r="J175" s="189"/>
      <c r="K175" s="248"/>
    </row>
    <row r="176" spans="1:11" s="162" customFormat="1" ht="13.5" customHeight="1" x14ac:dyDescent="0.2">
      <c r="A176" s="245"/>
      <c r="B176" s="169" t="s">
        <v>11687</v>
      </c>
      <c r="C176" s="170" t="str">
        <f>Anexo_01!$B38</f>
        <v>RAMIREZ QUILCA, NELLY</v>
      </c>
      <c r="D176" s="182"/>
      <c r="E176" s="183"/>
      <c r="F176" s="183"/>
      <c r="G176" s="183"/>
      <c r="H176" s="184"/>
      <c r="I176" s="171" t="str">
        <f t="shared" ref="I176:I182" si="18">IF(SUM(D176:H176)=0,"",SUM(D176:H176))</f>
        <v/>
      </c>
      <c r="J176" s="189"/>
      <c r="K176" s="248"/>
    </row>
    <row r="177" spans="1:11" s="162" customFormat="1" ht="13.5" customHeight="1" x14ac:dyDescent="0.2">
      <c r="A177" s="245"/>
      <c r="B177" s="169" t="s">
        <v>11682</v>
      </c>
      <c r="C177" s="170" t="str">
        <f>CONCATENATE("10",Anexo_01!$P38)</f>
        <v>1001322174</v>
      </c>
      <c r="D177" s="182"/>
      <c r="E177" s="183"/>
      <c r="F177" s="183"/>
      <c r="G177" s="183"/>
      <c r="H177" s="184"/>
      <c r="I177" s="171" t="str">
        <f t="shared" si="18"/>
        <v/>
      </c>
      <c r="J177" s="189"/>
      <c r="K177" s="248"/>
    </row>
    <row r="178" spans="1:11" s="162" customFormat="1" ht="13.5" customHeight="1" x14ac:dyDescent="0.2">
      <c r="A178" s="245"/>
      <c r="B178" s="169" t="s">
        <v>11683</v>
      </c>
      <c r="C178" s="159" t="str">
        <f>Anexo_01!$F38</f>
        <v>EPT</v>
      </c>
      <c r="D178" s="182"/>
      <c r="E178" s="183"/>
      <c r="F178" s="183"/>
      <c r="G178" s="183"/>
      <c r="H178" s="184"/>
      <c r="I178" s="171" t="str">
        <f t="shared" si="18"/>
        <v/>
      </c>
      <c r="J178" s="189"/>
      <c r="K178" s="248"/>
    </row>
    <row r="179" spans="1:11" s="162" customFormat="1" ht="13.5" customHeight="1" x14ac:dyDescent="0.2">
      <c r="A179" s="245"/>
      <c r="B179" s="169" t="s">
        <v>11684</v>
      </c>
      <c r="C179" s="170" t="str">
        <f>Anexo_01!$Q38</f>
        <v>1</v>
      </c>
      <c r="D179" s="182"/>
      <c r="E179" s="183"/>
      <c r="F179" s="183"/>
      <c r="G179" s="183"/>
      <c r="H179" s="184"/>
      <c r="I179" s="171" t="str">
        <f t="shared" si="18"/>
        <v/>
      </c>
      <c r="J179" s="189"/>
      <c r="K179" s="248"/>
    </row>
    <row r="180" spans="1:11" s="162" customFormat="1" ht="13.5" customHeight="1" x14ac:dyDescent="0.2">
      <c r="A180" s="245"/>
      <c r="B180" s="169" t="s">
        <v>11685</v>
      </c>
      <c r="C180" s="178"/>
      <c r="D180" s="182"/>
      <c r="E180" s="183"/>
      <c r="F180" s="183"/>
      <c r="G180" s="183"/>
      <c r="H180" s="184"/>
      <c r="I180" s="171" t="str">
        <f t="shared" si="18"/>
        <v/>
      </c>
      <c r="J180" s="189"/>
      <c r="K180" s="248"/>
    </row>
    <row r="181" spans="1:11" s="162" customFormat="1" ht="13.5" customHeight="1" x14ac:dyDescent="0.2">
      <c r="A181" s="245"/>
      <c r="B181" s="169" t="s">
        <v>11686</v>
      </c>
      <c r="C181" s="250"/>
      <c r="D181" s="182"/>
      <c r="E181" s="183"/>
      <c r="F181" s="183"/>
      <c r="G181" s="183"/>
      <c r="H181" s="184"/>
      <c r="I181" s="171" t="str">
        <f t="shared" si="18"/>
        <v/>
      </c>
      <c r="J181" s="189"/>
      <c r="K181" s="248"/>
    </row>
    <row r="182" spans="1:11" ht="13.5" customHeight="1" x14ac:dyDescent="0.3">
      <c r="A182" s="246"/>
      <c r="B182" s="172" t="s">
        <v>11690</v>
      </c>
      <c r="C182" s="251"/>
      <c r="D182" s="185"/>
      <c r="E182" s="186"/>
      <c r="F182" s="186"/>
      <c r="G182" s="186"/>
      <c r="H182" s="187"/>
      <c r="I182" s="173" t="str">
        <f t="shared" si="18"/>
        <v/>
      </c>
      <c r="J182" s="190"/>
      <c r="K182" s="249"/>
    </row>
    <row r="183" spans="1:11" s="162" customFormat="1" ht="13.5" customHeight="1" x14ac:dyDescent="0.2">
      <c r="A183" s="244">
        <v>39</v>
      </c>
      <c r="B183" s="166" t="s">
        <v>11680</v>
      </c>
      <c r="C183" s="175" t="str">
        <f>Anexo_01!$I39</f>
        <v>1151214351E1</v>
      </c>
      <c r="D183" s="179"/>
      <c r="E183" s="180"/>
      <c r="F183" s="180"/>
      <c r="G183" s="180"/>
      <c r="H183" s="181"/>
      <c r="I183" s="168" t="str">
        <f>IF(SUM(D183:H183)=0,"",SUM(D183:H183))</f>
        <v/>
      </c>
      <c r="J183" s="188"/>
      <c r="K183" s="247">
        <f>SUM(I183:I191)</f>
        <v>0</v>
      </c>
    </row>
    <row r="184" spans="1:11" s="162" customFormat="1" ht="13.5" customHeight="1" x14ac:dyDescent="0.2">
      <c r="A184" s="245"/>
      <c r="B184" s="169" t="s">
        <v>11681</v>
      </c>
      <c r="C184" s="170" t="str">
        <f>Anexo_01!$D39</f>
        <v>PROFESOR</v>
      </c>
      <c r="D184" s="182"/>
      <c r="E184" s="183"/>
      <c r="F184" s="183"/>
      <c r="G184" s="183"/>
      <c r="H184" s="184"/>
      <c r="I184" s="171" t="str">
        <f>IF(SUM(D184:H184)=0,"",SUM(D184:H184))</f>
        <v/>
      </c>
      <c r="J184" s="189"/>
      <c r="K184" s="248"/>
    </row>
    <row r="185" spans="1:11" s="162" customFormat="1" ht="13.5" customHeight="1" x14ac:dyDescent="0.2">
      <c r="A185" s="245"/>
      <c r="B185" s="169" t="s">
        <v>11687</v>
      </c>
      <c r="C185" s="170" t="str">
        <f>Anexo_01!$B39</f>
        <v>PEREZ MAMANI, FRANCISCA</v>
      </c>
      <c r="D185" s="182"/>
      <c r="E185" s="183"/>
      <c r="F185" s="183"/>
      <c r="G185" s="183"/>
      <c r="H185" s="184"/>
      <c r="I185" s="171" t="str">
        <f t="shared" ref="I185:I191" si="19">IF(SUM(D185:H185)=0,"",SUM(D185:H185))</f>
        <v/>
      </c>
      <c r="J185" s="189"/>
      <c r="K185" s="248"/>
    </row>
    <row r="186" spans="1:11" s="162" customFormat="1" ht="13.5" customHeight="1" x14ac:dyDescent="0.2">
      <c r="A186" s="245"/>
      <c r="B186" s="169" t="s">
        <v>11682</v>
      </c>
      <c r="C186" s="170" t="str">
        <f>CONCATENATE("10",Anexo_01!$P39)</f>
        <v>1001210650</v>
      </c>
      <c r="D186" s="182"/>
      <c r="E186" s="183"/>
      <c r="F186" s="183"/>
      <c r="G186" s="183"/>
      <c r="H186" s="184"/>
      <c r="I186" s="171" t="str">
        <f t="shared" si="19"/>
        <v/>
      </c>
      <c r="J186" s="189"/>
      <c r="K186" s="248"/>
    </row>
    <row r="187" spans="1:11" s="162" customFormat="1" ht="13.5" customHeight="1" x14ac:dyDescent="0.2">
      <c r="A187" s="245"/>
      <c r="B187" s="169" t="s">
        <v>11683</v>
      </c>
      <c r="C187" s="159" t="str">
        <f>Anexo_01!$F39</f>
        <v>Religion</v>
      </c>
      <c r="D187" s="182"/>
      <c r="E187" s="183"/>
      <c r="F187" s="183"/>
      <c r="G187" s="183"/>
      <c r="H187" s="184"/>
      <c r="I187" s="171" t="str">
        <f t="shared" si="19"/>
        <v/>
      </c>
      <c r="J187" s="189"/>
      <c r="K187" s="248"/>
    </row>
    <row r="188" spans="1:11" s="162" customFormat="1" ht="13.5" customHeight="1" x14ac:dyDescent="0.2">
      <c r="A188" s="245"/>
      <c r="B188" s="169" t="s">
        <v>11684</v>
      </c>
      <c r="C188" s="170" t="str">
        <f>Anexo_01!$Q39</f>
        <v>2</v>
      </c>
      <c r="D188" s="182"/>
      <c r="E188" s="183"/>
      <c r="F188" s="183"/>
      <c r="G188" s="183"/>
      <c r="H188" s="184"/>
      <c r="I188" s="171" t="str">
        <f t="shared" si="19"/>
        <v/>
      </c>
      <c r="J188" s="189"/>
      <c r="K188" s="248"/>
    </row>
    <row r="189" spans="1:11" s="162" customFormat="1" ht="13.5" customHeight="1" x14ac:dyDescent="0.2">
      <c r="A189" s="245"/>
      <c r="B189" s="169" t="s">
        <v>11685</v>
      </c>
      <c r="C189" s="178"/>
      <c r="D189" s="182"/>
      <c r="E189" s="183"/>
      <c r="F189" s="183"/>
      <c r="G189" s="183"/>
      <c r="H189" s="184"/>
      <c r="I189" s="171" t="str">
        <f t="shared" si="19"/>
        <v/>
      </c>
      <c r="J189" s="189"/>
      <c r="K189" s="248"/>
    </row>
    <row r="190" spans="1:11" s="162" customFormat="1" ht="13.5" customHeight="1" x14ac:dyDescent="0.2">
      <c r="A190" s="245"/>
      <c r="B190" s="169" t="s">
        <v>11686</v>
      </c>
      <c r="C190" s="250"/>
      <c r="D190" s="182"/>
      <c r="E190" s="183"/>
      <c r="F190" s="183"/>
      <c r="G190" s="183"/>
      <c r="H190" s="184"/>
      <c r="I190" s="171" t="str">
        <f t="shared" si="19"/>
        <v/>
      </c>
      <c r="J190" s="189"/>
      <c r="K190" s="248"/>
    </row>
    <row r="191" spans="1:11" ht="13.5" customHeight="1" x14ac:dyDescent="0.3">
      <c r="A191" s="246"/>
      <c r="B191" s="172" t="s">
        <v>11690</v>
      </c>
      <c r="C191" s="251"/>
      <c r="D191" s="185"/>
      <c r="E191" s="186"/>
      <c r="F191" s="186"/>
      <c r="G191" s="186"/>
      <c r="H191" s="187"/>
      <c r="I191" s="173" t="str">
        <f t="shared" si="19"/>
        <v/>
      </c>
      <c r="J191" s="190"/>
      <c r="K191" s="249"/>
    </row>
    <row r="192" spans="1:11" s="162" customFormat="1" ht="13.5" customHeight="1" x14ac:dyDescent="0.2">
      <c r="A192" s="244">
        <v>40</v>
      </c>
      <c r="B192" s="166" t="s">
        <v>11680</v>
      </c>
      <c r="C192" s="175" t="str">
        <f>Anexo_01!$I40</f>
        <v>1151214351E3</v>
      </c>
      <c r="D192" s="179"/>
      <c r="E192" s="180"/>
      <c r="F192" s="180"/>
      <c r="G192" s="180"/>
      <c r="H192" s="181"/>
      <c r="I192" s="168" t="str">
        <f>IF(SUM(D192:H192)=0,"",SUM(D192:H192))</f>
        <v/>
      </c>
      <c r="J192" s="188"/>
      <c r="K192" s="247">
        <f>SUM(I192:I200)</f>
        <v>0</v>
      </c>
    </row>
    <row r="193" spans="1:11" s="162" customFormat="1" ht="13.5" customHeight="1" x14ac:dyDescent="0.2">
      <c r="A193" s="245"/>
      <c r="B193" s="169" t="s">
        <v>11681</v>
      </c>
      <c r="C193" s="170" t="str">
        <f>Anexo_01!$D40</f>
        <v>PROFESOR</v>
      </c>
      <c r="D193" s="182"/>
      <c r="E193" s="183"/>
      <c r="F193" s="183"/>
      <c r="G193" s="183"/>
      <c r="H193" s="184"/>
      <c r="I193" s="171" t="str">
        <f>IF(SUM(D193:H193)=0,"",SUM(D193:H193))</f>
        <v/>
      </c>
      <c r="J193" s="189"/>
      <c r="K193" s="248"/>
    </row>
    <row r="194" spans="1:11" s="162" customFormat="1" ht="13.5" customHeight="1" x14ac:dyDescent="0.2">
      <c r="A194" s="245"/>
      <c r="B194" s="169" t="s">
        <v>11687</v>
      </c>
      <c r="C194" s="170" t="str">
        <f>Anexo_01!$B40</f>
        <v>LIVISI ASTRULLA, JULIO ENRIQUE</v>
      </c>
      <c r="D194" s="182"/>
      <c r="E194" s="183"/>
      <c r="F194" s="183"/>
      <c r="G194" s="183"/>
      <c r="H194" s="184"/>
      <c r="I194" s="171" t="str">
        <f t="shared" ref="I194:I200" si="20">IF(SUM(D194:H194)=0,"",SUM(D194:H194))</f>
        <v/>
      </c>
      <c r="J194" s="189"/>
      <c r="K194" s="248"/>
    </row>
    <row r="195" spans="1:11" s="162" customFormat="1" ht="13.5" customHeight="1" x14ac:dyDescent="0.2">
      <c r="A195" s="245"/>
      <c r="B195" s="169" t="s">
        <v>11682</v>
      </c>
      <c r="C195" s="170" t="str">
        <f>CONCATENATE("10",Anexo_01!$P40)</f>
        <v>1001231377</v>
      </c>
      <c r="D195" s="182"/>
      <c r="E195" s="183"/>
      <c r="F195" s="183"/>
      <c r="G195" s="183"/>
      <c r="H195" s="184"/>
      <c r="I195" s="171" t="str">
        <f t="shared" si="20"/>
        <v/>
      </c>
      <c r="J195" s="189"/>
      <c r="K195" s="248"/>
    </row>
    <row r="196" spans="1:11" s="162" customFormat="1" ht="13.5" customHeight="1" x14ac:dyDescent="0.2">
      <c r="A196" s="245"/>
      <c r="B196" s="169" t="s">
        <v>11683</v>
      </c>
      <c r="C196" s="159" t="str">
        <f>Anexo_01!$F40</f>
        <v>Matematica</v>
      </c>
      <c r="D196" s="182"/>
      <c r="E196" s="183"/>
      <c r="F196" s="183"/>
      <c r="G196" s="183"/>
      <c r="H196" s="184"/>
      <c r="I196" s="171" t="str">
        <f t="shared" si="20"/>
        <v/>
      </c>
      <c r="J196" s="189"/>
      <c r="K196" s="248"/>
    </row>
    <row r="197" spans="1:11" s="162" customFormat="1" ht="13.5" customHeight="1" x14ac:dyDescent="0.2">
      <c r="A197" s="245"/>
      <c r="B197" s="169" t="s">
        <v>11684</v>
      </c>
      <c r="C197" s="170" t="str">
        <f>Anexo_01!$Q40</f>
        <v>3</v>
      </c>
      <c r="D197" s="182"/>
      <c r="E197" s="183"/>
      <c r="F197" s="183"/>
      <c r="G197" s="183"/>
      <c r="H197" s="184"/>
      <c r="I197" s="171" t="str">
        <f t="shared" si="20"/>
        <v/>
      </c>
      <c r="J197" s="189"/>
      <c r="K197" s="248"/>
    </row>
    <row r="198" spans="1:11" s="162" customFormat="1" ht="13.5" customHeight="1" x14ac:dyDescent="0.2">
      <c r="A198" s="245"/>
      <c r="B198" s="169" t="s">
        <v>11685</v>
      </c>
      <c r="C198" s="178"/>
      <c r="D198" s="182"/>
      <c r="E198" s="183"/>
      <c r="F198" s="183"/>
      <c r="G198" s="183"/>
      <c r="H198" s="184"/>
      <c r="I198" s="171" t="str">
        <f t="shared" si="20"/>
        <v/>
      </c>
      <c r="J198" s="189"/>
      <c r="K198" s="248"/>
    </row>
    <row r="199" spans="1:11" s="162" customFormat="1" ht="13.5" customHeight="1" x14ac:dyDescent="0.2">
      <c r="A199" s="245"/>
      <c r="B199" s="169" t="s">
        <v>11686</v>
      </c>
      <c r="C199" s="250"/>
      <c r="D199" s="182"/>
      <c r="E199" s="183"/>
      <c r="F199" s="183"/>
      <c r="G199" s="183"/>
      <c r="H199" s="184"/>
      <c r="I199" s="171" t="str">
        <f t="shared" si="20"/>
        <v/>
      </c>
      <c r="J199" s="189"/>
      <c r="K199" s="248"/>
    </row>
    <row r="200" spans="1:11" ht="13.5" customHeight="1" x14ac:dyDescent="0.3">
      <c r="A200" s="246"/>
      <c r="B200" s="172" t="s">
        <v>11690</v>
      </c>
      <c r="C200" s="251"/>
      <c r="D200" s="185"/>
      <c r="E200" s="186"/>
      <c r="F200" s="186"/>
      <c r="G200" s="186"/>
      <c r="H200" s="187"/>
      <c r="I200" s="173" t="str">
        <f t="shared" si="20"/>
        <v/>
      </c>
      <c r="J200" s="190"/>
      <c r="K200" s="249"/>
    </row>
    <row r="201" spans="1:11" s="162" customFormat="1" ht="13.5" customHeight="1" x14ac:dyDescent="0.2">
      <c r="A201" s="244">
        <v>41</v>
      </c>
      <c r="B201" s="166" t="s">
        <v>11680</v>
      </c>
      <c r="C201" s="175" t="str">
        <f>Anexo_01!$I41</f>
        <v>1151214351E4</v>
      </c>
      <c r="D201" s="179"/>
      <c r="E201" s="180"/>
      <c r="F201" s="180"/>
      <c r="G201" s="180"/>
      <c r="H201" s="181"/>
      <c r="I201" s="168" t="str">
        <f>IF(SUM(D201:H201)=0,"",SUM(D201:H201))</f>
        <v/>
      </c>
      <c r="J201" s="188"/>
      <c r="K201" s="247">
        <f>SUM(I201:I209)</f>
        <v>0</v>
      </c>
    </row>
    <row r="202" spans="1:11" s="162" customFormat="1" ht="13.5" customHeight="1" x14ac:dyDescent="0.2">
      <c r="A202" s="245"/>
      <c r="B202" s="169" t="s">
        <v>11681</v>
      </c>
      <c r="C202" s="170" t="str">
        <f>Anexo_01!$D41</f>
        <v>PROFESOR</v>
      </c>
      <c r="D202" s="182"/>
      <c r="E202" s="183"/>
      <c r="F202" s="183"/>
      <c r="G202" s="183"/>
      <c r="H202" s="184"/>
      <c r="I202" s="171" t="str">
        <f>IF(SUM(D202:H202)=0,"",SUM(D202:H202))</f>
        <v/>
      </c>
      <c r="J202" s="189"/>
      <c r="K202" s="248"/>
    </row>
    <row r="203" spans="1:11" s="162" customFormat="1" ht="13.5" customHeight="1" x14ac:dyDescent="0.2">
      <c r="A203" s="245"/>
      <c r="B203" s="169" t="s">
        <v>11687</v>
      </c>
      <c r="C203" s="170" t="str">
        <f>Anexo_01!$B41</f>
        <v>QUISPE TITO, MARTIN</v>
      </c>
      <c r="D203" s="182"/>
      <c r="E203" s="183"/>
      <c r="F203" s="183"/>
      <c r="G203" s="183"/>
      <c r="H203" s="184"/>
      <c r="I203" s="171" t="str">
        <f t="shared" ref="I203:I209" si="21">IF(SUM(D203:H203)=0,"",SUM(D203:H203))</f>
        <v/>
      </c>
      <c r="J203" s="189"/>
      <c r="K203" s="248"/>
    </row>
    <row r="204" spans="1:11" s="162" customFormat="1" ht="13.5" customHeight="1" x14ac:dyDescent="0.2">
      <c r="A204" s="245"/>
      <c r="B204" s="169" t="s">
        <v>11682</v>
      </c>
      <c r="C204" s="170" t="str">
        <f>CONCATENATE("10",Anexo_01!$P41)</f>
        <v>1001221774</v>
      </c>
      <c r="D204" s="182"/>
      <c r="E204" s="183"/>
      <c r="F204" s="183"/>
      <c r="G204" s="183"/>
      <c r="H204" s="184"/>
      <c r="I204" s="171" t="str">
        <f t="shared" si="21"/>
        <v/>
      </c>
      <c r="J204" s="189"/>
      <c r="K204" s="248"/>
    </row>
    <row r="205" spans="1:11" s="162" customFormat="1" ht="13.5" customHeight="1" x14ac:dyDescent="0.2">
      <c r="A205" s="245"/>
      <c r="B205" s="169" t="s">
        <v>11683</v>
      </c>
      <c r="C205" s="159" t="str">
        <f>Anexo_01!$F41</f>
        <v>Comunicación</v>
      </c>
      <c r="D205" s="182"/>
      <c r="E205" s="183"/>
      <c r="F205" s="183"/>
      <c r="G205" s="183"/>
      <c r="H205" s="184"/>
      <c r="I205" s="171" t="str">
        <f t="shared" si="21"/>
        <v/>
      </c>
      <c r="J205" s="189"/>
      <c r="K205" s="248"/>
    </row>
    <row r="206" spans="1:11" s="162" customFormat="1" ht="13.5" customHeight="1" x14ac:dyDescent="0.2">
      <c r="A206" s="245"/>
      <c r="B206" s="169" t="s">
        <v>11684</v>
      </c>
      <c r="C206" s="170" t="str">
        <f>Anexo_01!$Q41</f>
        <v>3</v>
      </c>
      <c r="D206" s="182"/>
      <c r="E206" s="183"/>
      <c r="F206" s="183"/>
      <c r="G206" s="183"/>
      <c r="H206" s="184"/>
      <c r="I206" s="171" t="str">
        <f t="shared" si="21"/>
        <v/>
      </c>
      <c r="J206" s="189"/>
      <c r="K206" s="248"/>
    </row>
    <row r="207" spans="1:11" s="162" customFormat="1" ht="13.5" customHeight="1" x14ac:dyDescent="0.2">
      <c r="A207" s="245"/>
      <c r="B207" s="169" t="s">
        <v>11685</v>
      </c>
      <c r="C207" s="178"/>
      <c r="D207" s="182"/>
      <c r="E207" s="183"/>
      <c r="F207" s="183"/>
      <c r="G207" s="183"/>
      <c r="H207" s="184"/>
      <c r="I207" s="171" t="str">
        <f t="shared" si="21"/>
        <v/>
      </c>
      <c r="J207" s="189"/>
      <c r="K207" s="248"/>
    </row>
    <row r="208" spans="1:11" s="162" customFormat="1" ht="13.5" customHeight="1" x14ac:dyDescent="0.2">
      <c r="A208" s="245"/>
      <c r="B208" s="169" t="s">
        <v>11686</v>
      </c>
      <c r="C208" s="250"/>
      <c r="D208" s="182"/>
      <c r="E208" s="183"/>
      <c r="F208" s="183"/>
      <c r="G208" s="183"/>
      <c r="H208" s="184"/>
      <c r="I208" s="171" t="str">
        <f t="shared" si="21"/>
        <v/>
      </c>
      <c r="J208" s="189"/>
      <c r="K208" s="248"/>
    </row>
    <row r="209" spans="1:11" ht="13.5" customHeight="1" x14ac:dyDescent="0.3">
      <c r="A209" s="246"/>
      <c r="B209" s="172" t="s">
        <v>11690</v>
      </c>
      <c r="C209" s="251"/>
      <c r="D209" s="185"/>
      <c r="E209" s="186"/>
      <c r="F209" s="186"/>
      <c r="G209" s="186"/>
      <c r="H209" s="187"/>
      <c r="I209" s="173" t="str">
        <f t="shared" si="21"/>
        <v/>
      </c>
      <c r="J209" s="190"/>
      <c r="K209" s="249"/>
    </row>
    <row r="210" spans="1:11" s="162" customFormat="1" ht="13.5" customHeight="1" x14ac:dyDescent="0.2">
      <c r="A210" s="244">
        <v>42</v>
      </c>
      <c r="B210" s="166" t="s">
        <v>11680</v>
      </c>
      <c r="C210" s="175" t="str">
        <f>Anexo_01!$I42</f>
        <v>1151214351E5</v>
      </c>
      <c r="D210" s="179"/>
      <c r="E210" s="180"/>
      <c r="F210" s="180"/>
      <c r="G210" s="180"/>
      <c r="H210" s="181"/>
      <c r="I210" s="168" t="str">
        <f>IF(SUM(D210:H210)=0,"",SUM(D210:H210))</f>
        <v/>
      </c>
      <c r="J210" s="188"/>
      <c r="K210" s="247">
        <f>SUM(I210:I218)</f>
        <v>0</v>
      </c>
    </row>
    <row r="211" spans="1:11" s="162" customFormat="1" ht="13.5" customHeight="1" x14ac:dyDescent="0.2">
      <c r="A211" s="245"/>
      <c r="B211" s="169" t="s">
        <v>11681</v>
      </c>
      <c r="C211" s="170" t="str">
        <f>Anexo_01!$D42</f>
        <v>PROFESOR</v>
      </c>
      <c r="D211" s="182"/>
      <c r="E211" s="183"/>
      <c r="F211" s="183"/>
      <c r="G211" s="183"/>
      <c r="H211" s="184"/>
      <c r="I211" s="171" t="str">
        <f>IF(SUM(D211:H211)=0,"",SUM(D211:H211))</f>
        <v/>
      </c>
      <c r="J211" s="189"/>
      <c r="K211" s="248"/>
    </row>
    <row r="212" spans="1:11" s="162" customFormat="1" ht="13.5" customHeight="1" x14ac:dyDescent="0.2">
      <c r="A212" s="245"/>
      <c r="B212" s="169" t="s">
        <v>11687</v>
      </c>
      <c r="C212" s="170" t="str">
        <f>Anexo_01!$B42</f>
        <v>PANCA HUMPIRI, JULIA</v>
      </c>
      <c r="D212" s="182"/>
      <c r="E212" s="183"/>
      <c r="F212" s="183"/>
      <c r="G212" s="183"/>
      <c r="H212" s="184"/>
      <c r="I212" s="171" t="str">
        <f t="shared" ref="I212:I218" si="22">IF(SUM(D212:H212)=0,"",SUM(D212:H212))</f>
        <v/>
      </c>
      <c r="J212" s="189"/>
      <c r="K212" s="248"/>
    </row>
    <row r="213" spans="1:11" s="162" customFormat="1" ht="13.5" customHeight="1" x14ac:dyDescent="0.2">
      <c r="A213" s="245"/>
      <c r="B213" s="169" t="s">
        <v>11682</v>
      </c>
      <c r="C213" s="170" t="str">
        <f>CONCATENATE("10",Anexo_01!$P42)</f>
        <v>1001307851</v>
      </c>
      <c r="D213" s="182"/>
      <c r="E213" s="183"/>
      <c r="F213" s="183"/>
      <c r="G213" s="183"/>
      <c r="H213" s="184"/>
      <c r="I213" s="171" t="str">
        <f t="shared" si="22"/>
        <v/>
      </c>
      <c r="J213" s="189"/>
      <c r="K213" s="248"/>
    </row>
    <row r="214" spans="1:11" s="162" customFormat="1" ht="13.5" customHeight="1" x14ac:dyDescent="0.2">
      <c r="A214" s="245"/>
      <c r="B214" s="169" t="s">
        <v>11683</v>
      </c>
      <c r="C214" s="159" t="str">
        <f>Anexo_01!$F42</f>
        <v>CTA</v>
      </c>
      <c r="D214" s="182"/>
      <c r="E214" s="183"/>
      <c r="F214" s="183"/>
      <c r="G214" s="183"/>
      <c r="H214" s="184"/>
      <c r="I214" s="171" t="str">
        <f t="shared" si="22"/>
        <v/>
      </c>
      <c r="J214" s="189"/>
      <c r="K214" s="248"/>
    </row>
    <row r="215" spans="1:11" s="162" customFormat="1" ht="13.5" customHeight="1" x14ac:dyDescent="0.2">
      <c r="A215" s="245"/>
      <c r="B215" s="169" t="s">
        <v>11684</v>
      </c>
      <c r="C215" s="170" t="str">
        <f>Anexo_01!$Q42</f>
        <v>1</v>
      </c>
      <c r="D215" s="182"/>
      <c r="E215" s="183"/>
      <c r="F215" s="183"/>
      <c r="G215" s="183"/>
      <c r="H215" s="184"/>
      <c r="I215" s="171" t="str">
        <f t="shared" si="22"/>
        <v/>
      </c>
      <c r="J215" s="189"/>
      <c r="K215" s="248"/>
    </row>
    <row r="216" spans="1:11" s="162" customFormat="1" ht="13.5" customHeight="1" x14ac:dyDescent="0.2">
      <c r="A216" s="245"/>
      <c r="B216" s="169" t="s">
        <v>11685</v>
      </c>
      <c r="C216" s="178"/>
      <c r="D216" s="182"/>
      <c r="E216" s="183"/>
      <c r="F216" s="183"/>
      <c r="G216" s="183"/>
      <c r="H216" s="184"/>
      <c r="I216" s="171" t="str">
        <f t="shared" si="22"/>
        <v/>
      </c>
      <c r="J216" s="189"/>
      <c r="K216" s="248"/>
    </row>
    <row r="217" spans="1:11" s="162" customFormat="1" ht="13.5" customHeight="1" x14ac:dyDescent="0.2">
      <c r="A217" s="245"/>
      <c r="B217" s="169" t="s">
        <v>11686</v>
      </c>
      <c r="C217" s="250"/>
      <c r="D217" s="182"/>
      <c r="E217" s="183"/>
      <c r="F217" s="183"/>
      <c r="G217" s="183"/>
      <c r="H217" s="184"/>
      <c r="I217" s="171" t="str">
        <f t="shared" si="22"/>
        <v/>
      </c>
      <c r="J217" s="189"/>
      <c r="K217" s="248"/>
    </row>
    <row r="218" spans="1:11" ht="13.5" customHeight="1" x14ac:dyDescent="0.3">
      <c r="A218" s="246"/>
      <c r="B218" s="172" t="s">
        <v>11690</v>
      </c>
      <c r="C218" s="251"/>
      <c r="D218" s="185"/>
      <c r="E218" s="186"/>
      <c r="F218" s="186"/>
      <c r="G218" s="186"/>
      <c r="H218" s="187"/>
      <c r="I218" s="173" t="str">
        <f t="shared" si="22"/>
        <v/>
      </c>
      <c r="J218" s="190"/>
      <c r="K218" s="249"/>
    </row>
    <row r="219" spans="1:11" s="162" customFormat="1" ht="13.5" customHeight="1" x14ac:dyDescent="0.2">
      <c r="A219" s="244">
        <v>43</v>
      </c>
      <c r="B219" s="166" t="s">
        <v>11680</v>
      </c>
      <c r="C219" s="175" t="str">
        <f>Anexo_01!$I43</f>
        <v>1151214321E8</v>
      </c>
      <c r="D219" s="179"/>
      <c r="E219" s="180"/>
      <c r="F219" s="180"/>
      <c r="G219" s="180"/>
      <c r="H219" s="181"/>
      <c r="I219" s="168" t="str">
        <f>IF(SUM(D219:H219)=0,"",SUM(D219:H219))</f>
        <v/>
      </c>
      <c r="J219" s="188"/>
      <c r="K219" s="247">
        <f>SUM(I219:I227)</f>
        <v>0</v>
      </c>
    </row>
    <row r="220" spans="1:11" s="162" customFormat="1" ht="13.5" customHeight="1" x14ac:dyDescent="0.2">
      <c r="A220" s="245"/>
      <c r="B220" s="169" t="s">
        <v>11681</v>
      </c>
      <c r="C220" s="170" t="str">
        <f>Anexo_01!$D43</f>
        <v>DIRECTOR I.E.</v>
      </c>
      <c r="D220" s="182"/>
      <c r="E220" s="183"/>
      <c r="F220" s="183"/>
      <c r="G220" s="183"/>
      <c r="H220" s="184"/>
      <c r="I220" s="171" t="str">
        <f>IF(SUM(D220:H220)=0,"",SUM(D220:H220))</f>
        <v/>
      </c>
      <c r="J220" s="189"/>
      <c r="K220" s="248"/>
    </row>
    <row r="221" spans="1:11" s="162" customFormat="1" ht="13.5" customHeight="1" x14ac:dyDescent="0.2">
      <c r="A221" s="245"/>
      <c r="B221" s="169" t="s">
        <v>11687</v>
      </c>
      <c r="C221" s="170" t="str">
        <f>Anexo_01!$B43</f>
        <v>EDUARDO ARANDA, ROLANDO MARTIN</v>
      </c>
      <c r="D221" s="182"/>
      <c r="E221" s="183"/>
      <c r="F221" s="183"/>
      <c r="G221" s="183"/>
      <c r="H221" s="184"/>
      <c r="I221" s="171" t="str">
        <f t="shared" ref="I221:I227" si="23">IF(SUM(D221:H221)=0,"",SUM(D221:H221))</f>
        <v/>
      </c>
      <c r="J221" s="189"/>
      <c r="K221" s="248"/>
    </row>
    <row r="222" spans="1:11" s="162" customFormat="1" ht="13.5" customHeight="1" x14ac:dyDescent="0.2">
      <c r="A222" s="245"/>
      <c r="B222" s="169" t="s">
        <v>11682</v>
      </c>
      <c r="C222" s="170" t="str">
        <f>CONCATENATE("10",Anexo_01!$P43)</f>
        <v>1001328804</v>
      </c>
      <c r="D222" s="182"/>
      <c r="E222" s="183"/>
      <c r="F222" s="183"/>
      <c r="G222" s="183"/>
      <c r="H222" s="184"/>
      <c r="I222" s="171" t="str">
        <f t="shared" si="23"/>
        <v/>
      </c>
      <c r="J222" s="189"/>
      <c r="K222" s="248"/>
    </row>
    <row r="223" spans="1:11" s="162" customFormat="1" ht="13.5" customHeight="1" x14ac:dyDescent="0.2">
      <c r="A223" s="245"/>
      <c r="B223" s="169" t="s">
        <v>11683</v>
      </c>
      <c r="C223" s="159" t="str">
        <f>Anexo_01!$F43</f>
        <v>HGE</v>
      </c>
      <c r="D223" s="182"/>
      <c r="E223" s="183"/>
      <c r="F223" s="183"/>
      <c r="G223" s="183"/>
      <c r="H223" s="184"/>
      <c r="I223" s="171" t="str">
        <f t="shared" si="23"/>
        <v/>
      </c>
      <c r="J223" s="189"/>
      <c r="K223" s="248"/>
    </row>
    <row r="224" spans="1:11" s="162" customFormat="1" ht="13.5" customHeight="1" x14ac:dyDescent="0.2">
      <c r="A224" s="245"/>
      <c r="B224" s="169" t="s">
        <v>11684</v>
      </c>
      <c r="C224" s="170" t="str">
        <f>Anexo_01!$Q43</f>
        <v>4</v>
      </c>
      <c r="D224" s="182"/>
      <c r="E224" s="183"/>
      <c r="F224" s="183"/>
      <c r="G224" s="183"/>
      <c r="H224" s="184"/>
      <c r="I224" s="171" t="str">
        <f t="shared" si="23"/>
        <v/>
      </c>
      <c r="J224" s="189"/>
      <c r="K224" s="248"/>
    </row>
    <row r="225" spans="1:11" s="162" customFormat="1" ht="13.5" customHeight="1" x14ac:dyDescent="0.2">
      <c r="A225" s="245"/>
      <c r="B225" s="169" t="s">
        <v>11685</v>
      </c>
      <c r="C225" s="178"/>
      <c r="D225" s="182"/>
      <c r="E225" s="183"/>
      <c r="F225" s="183"/>
      <c r="G225" s="183"/>
      <c r="H225" s="184"/>
      <c r="I225" s="171" t="str">
        <f t="shared" si="23"/>
        <v/>
      </c>
      <c r="J225" s="189"/>
      <c r="K225" s="248"/>
    </row>
    <row r="226" spans="1:11" s="162" customFormat="1" ht="13.5" customHeight="1" x14ac:dyDescent="0.2">
      <c r="A226" s="245"/>
      <c r="B226" s="169" t="s">
        <v>11686</v>
      </c>
      <c r="C226" s="250"/>
      <c r="D226" s="182"/>
      <c r="E226" s="183"/>
      <c r="F226" s="183"/>
      <c r="G226" s="183"/>
      <c r="H226" s="184"/>
      <c r="I226" s="171" t="str">
        <f t="shared" si="23"/>
        <v/>
      </c>
      <c r="J226" s="189"/>
      <c r="K226" s="248"/>
    </row>
    <row r="227" spans="1:11" ht="13.5" customHeight="1" x14ac:dyDescent="0.3">
      <c r="A227" s="246"/>
      <c r="B227" s="172" t="s">
        <v>11690</v>
      </c>
      <c r="C227" s="251"/>
      <c r="D227" s="185"/>
      <c r="E227" s="186"/>
      <c r="F227" s="186"/>
      <c r="G227" s="186"/>
      <c r="H227" s="187"/>
      <c r="I227" s="173" t="str">
        <f t="shared" si="23"/>
        <v/>
      </c>
      <c r="J227" s="190"/>
      <c r="K227" s="249"/>
    </row>
    <row r="228" spans="1:11" s="162" customFormat="1" ht="13.5" customHeight="1" x14ac:dyDescent="0.2">
      <c r="A228" s="244">
        <v>44</v>
      </c>
      <c r="B228" s="166" t="s">
        <v>11680</v>
      </c>
      <c r="C228" s="175" t="str">
        <f>Anexo_01!$I44</f>
        <v>1151214311E2</v>
      </c>
      <c r="D228" s="179"/>
      <c r="E228" s="180"/>
      <c r="F228" s="180"/>
      <c r="G228" s="180"/>
      <c r="H228" s="181"/>
      <c r="I228" s="168" t="str">
        <f>IF(SUM(D228:H228)=0,"",SUM(D228:H228))</f>
        <v/>
      </c>
      <c r="J228" s="188"/>
      <c r="K228" s="247">
        <f>SUM(I228:I236)</f>
        <v>0</v>
      </c>
    </row>
    <row r="229" spans="1:11" s="162" customFormat="1" ht="13.5" customHeight="1" x14ac:dyDescent="0.2">
      <c r="A229" s="245"/>
      <c r="B229" s="169" t="s">
        <v>11681</v>
      </c>
      <c r="C229" s="170" t="str">
        <f>Anexo_01!$D44</f>
        <v>PROFESOR</v>
      </c>
      <c r="D229" s="182"/>
      <c r="E229" s="183"/>
      <c r="F229" s="183"/>
      <c r="G229" s="183"/>
      <c r="H229" s="184"/>
      <c r="I229" s="171" t="str">
        <f>IF(SUM(D229:H229)=0,"",SUM(D229:H229))</f>
        <v/>
      </c>
      <c r="J229" s="189"/>
      <c r="K229" s="248"/>
    </row>
    <row r="230" spans="1:11" s="162" customFormat="1" ht="13.5" customHeight="1" x14ac:dyDescent="0.2">
      <c r="A230" s="245"/>
      <c r="B230" s="169" t="s">
        <v>11687</v>
      </c>
      <c r="C230" s="170" t="str">
        <f>Anexo_01!$B44</f>
        <v>BELON JARA, PATRICIA</v>
      </c>
      <c r="D230" s="182"/>
      <c r="E230" s="183"/>
      <c r="F230" s="183"/>
      <c r="G230" s="183"/>
      <c r="H230" s="184"/>
      <c r="I230" s="171" t="str">
        <f t="shared" ref="I230:I236" si="24">IF(SUM(D230:H230)=0,"",SUM(D230:H230))</f>
        <v/>
      </c>
      <c r="J230" s="189"/>
      <c r="K230" s="248"/>
    </row>
    <row r="231" spans="1:11" s="162" customFormat="1" ht="13.5" customHeight="1" x14ac:dyDescent="0.2">
      <c r="A231" s="245"/>
      <c r="B231" s="169" t="s">
        <v>11682</v>
      </c>
      <c r="C231" s="170" t="str">
        <f>CONCATENATE("10",Anexo_01!$P44)</f>
        <v>1040198926</v>
      </c>
      <c r="D231" s="182"/>
      <c r="E231" s="183"/>
      <c r="F231" s="183"/>
      <c r="G231" s="183"/>
      <c r="H231" s="184"/>
      <c r="I231" s="171" t="str">
        <f t="shared" si="24"/>
        <v/>
      </c>
      <c r="J231" s="189"/>
      <c r="K231" s="248"/>
    </row>
    <row r="232" spans="1:11" s="162" customFormat="1" ht="13.5" customHeight="1" x14ac:dyDescent="0.2">
      <c r="A232" s="245"/>
      <c r="B232" s="169" t="s">
        <v>11683</v>
      </c>
      <c r="C232" s="159" t="str">
        <f>Anexo_01!$F44</f>
        <v>PFRH</v>
      </c>
      <c r="D232" s="182"/>
      <c r="E232" s="183"/>
      <c r="F232" s="183"/>
      <c r="G232" s="183"/>
      <c r="H232" s="184"/>
      <c r="I232" s="171" t="str">
        <f t="shared" si="24"/>
        <v/>
      </c>
      <c r="J232" s="189"/>
      <c r="K232" s="248"/>
    </row>
    <row r="233" spans="1:11" s="162" customFormat="1" ht="13.5" customHeight="1" x14ac:dyDescent="0.2">
      <c r="A233" s="245"/>
      <c r="B233" s="169" t="s">
        <v>11684</v>
      </c>
      <c r="C233" s="170" t="str">
        <f>Anexo_01!$Q44</f>
        <v>1</v>
      </c>
      <c r="D233" s="182"/>
      <c r="E233" s="183"/>
      <c r="F233" s="183"/>
      <c r="G233" s="183"/>
      <c r="H233" s="184"/>
      <c r="I233" s="171" t="str">
        <f t="shared" si="24"/>
        <v/>
      </c>
      <c r="J233" s="189"/>
      <c r="K233" s="248"/>
    </row>
    <row r="234" spans="1:11" s="162" customFormat="1" ht="13.5" customHeight="1" x14ac:dyDescent="0.2">
      <c r="A234" s="245"/>
      <c r="B234" s="169" t="s">
        <v>11685</v>
      </c>
      <c r="C234" s="178"/>
      <c r="D234" s="182"/>
      <c r="E234" s="183"/>
      <c r="F234" s="183"/>
      <c r="G234" s="183"/>
      <c r="H234" s="184"/>
      <c r="I234" s="171" t="str">
        <f t="shared" si="24"/>
        <v/>
      </c>
      <c r="J234" s="189"/>
      <c r="K234" s="248"/>
    </row>
    <row r="235" spans="1:11" s="162" customFormat="1" ht="13.5" customHeight="1" x14ac:dyDescent="0.2">
      <c r="A235" s="245"/>
      <c r="B235" s="169" t="s">
        <v>11686</v>
      </c>
      <c r="C235" s="250"/>
      <c r="D235" s="182"/>
      <c r="E235" s="183"/>
      <c r="F235" s="183"/>
      <c r="G235" s="183"/>
      <c r="H235" s="184"/>
      <c r="I235" s="171" t="str">
        <f t="shared" si="24"/>
        <v/>
      </c>
      <c r="J235" s="189"/>
      <c r="K235" s="248"/>
    </row>
    <row r="236" spans="1:11" ht="13.5" customHeight="1" x14ac:dyDescent="0.3">
      <c r="A236" s="246"/>
      <c r="B236" s="172" t="s">
        <v>11690</v>
      </c>
      <c r="C236" s="251"/>
      <c r="D236" s="185"/>
      <c r="E236" s="186"/>
      <c r="F236" s="186"/>
      <c r="G236" s="186"/>
      <c r="H236" s="187"/>
      <c r="I236" s="173" t="str">
        <f t="shared" si="24"/>
        <v/>
      </c>
      <c r="J236" s="190"/>
      <c r="K236" s="249"/>
    </row>
    <row r="237" spans="1:11" s="162" customFormat="1" ht="13.5" customHeight="1" x14ac:dyDescent="0.2">
      <c r="A237" s="244">
        <v>45</v>
      </c>
      <c r="B237" s="166" t="s">
        <v>11680</v>
      </c>
      <c r="C237" s="175" t="str">
        <f>Anexo_01!$I45</f>
        <v>1151214311E6</v>
      </c>
      <c r="D237" s="179"/>
      <c r="E237" s="180"/>
      <c r="F237" s="180"/>
      <c r="G237" s="180"/>
      <c r="H237" s="181"/>
      <c r="I237" s="168" t="str">
        <f>IF(SUM(D237:H237)=0,"",SUM(D237:H237))</f>
        <v/>
      </c>
      <c r="J237" s="188"/>
      <c r="K237" s="247">
        <f>SUM(I237:I245)</f>
        <v>0</v>
      </c>
    </row>
    <row r="238" spans="1:11" s="162" customFormat="1" ht="13.5" customHeight="1" x14ac:dyDescent="0.2">
      <c r="A238" s="245"/>
      <c r="B238" s="169" t="s">
        <v>11681</v>
      </c>
      <c r="C238" s="170" t="str">
        <f>Anexo_01!$D45</f>
        <v>PROFESOR</v>
      </c>
      <c r="D238" s="182"/>
      <c r="E238" s="183"/>
      <c r="F238" s="183"/>
      <c r="G238" s="183"/>
      <c r="H238" s="184"/>
      <c r="I238" s="171" t="str">
        <f>IF(SUM(D238:H238)=0,"",SUM(D238:H238))</f>
        <v/>
      </c>
      <c r="J238" s="189"/>
      <c r="K238" s="248"/>
    </row>
    <row r="239" spans="1:11" s="162" customFormat="1" ht="13.5" customHeight="1" x14ac:dyDescent="0.2">
      <c r="A239" s="245"/>
      <c r="B239" s="169" t="s">
        <v>11687</v>
      </c>
      <c r="C239" s="170" t="str">
        <f>Anexo_01!$B45</f>
        <v>ATOCHE ZARATE, MARY</v>
      </c>
      <c r="D239" s="182"/>
      <c r="E239" s="183"/>
      <c r="F239" s="183"/>
      <c r="G239" s="183"/>
      <c r="H239" s="184"/>
      <c r="I239" s="171" t="str">
        <f t="shared" ref="I239:I245" si="25">IF(SUM(D239:H239)=0,"",SUM(D239:H239))</f>
        <v/>
      </c>
      <c r="J239" s="189"/>
      <c r="K239" s="248"/>
    </row>
    <row r="240" spans="1:11" s="162" customFormat="1" ht="13.5" customHeight="1" x14ac:dyDescent="0.2">
      <c r="A240" s="245"/>
      <c r="B240" s="169" t="s">
        <v>11682</v>
      </c>
      <c r="C240" s="170" t="str">
        <f>CONCATENATE("10",Anexo_01!$P45)</f>
        <v>1001224639</v>
      </c>
      <c r="D240" s="182"/>
      <c r="E240" s="183"/>
      <c r="F240" s="183"/>
      <c r="G240" s="183"/>
      <c r="H240" s="184"/>
      <c r="I240" s="171" t="str">
        <f t="shared" si="25"/>
        <v/>
      </c>
      <c r="J240" s="189"/>
      <c r="K240" s="248"/>
    </row>
    <row r="241" spans="1:11" s="162" customFormat="1" ht="13.5" customHeight="1" x14ac:dyDescent="0.2">
      <c r="A241" s="245"/>
      <c r="B241" s="169" t="s">
        <v>11683</v>
      </c>
      <c r="C241" s="159" t="str">
        <f>Anexo_01!$F45</f>
        <v>FCC</v>
      </c>
      <c r="D241" s="182"/>
      <c r="E241" s="183"/>
      <c r="F241" s="183"/>
      <c r="G241" s="183"/>
      <c r="H241" s="184"/>
      <c r="I241" s="171" t="str">
        <f t="shared" si="25"/>
        <v/>
      </c>
      <c r="J241" s="189"/>
      <c r="K241" s="248"/>
    </row>
    <row r="242" spans="1:11" s="162" customFormat="1" ht="13.5" customHeight="1" x14ac:dyDescent="0.2">
      <c r="A242" s="245"/>
      <c r="B242" s="169" t="s">
        <v>11684</v>
      </c>
      <c r="C242" s="170" t="str">
        <f>Anexo_01!$Q45</f>
        <v>2</v>
      </c>
      <c r="D242" s="182"/>
      <c r="E242" s="183"/>
      <c r="F242" s="183"/>
      <c r="G242" s="183"/>
      <c r="H242" s="184"/>
      <c r="I242" s="171" t="str">
        <f t="shared" si="25"/>
        <v/>
      </c>
      <c r="J242" s="189"/>
      <c r="K242" s="248"/>
    </row>
    <row r="243" spans="1:11" s="162" customFormat="1" ht="13.5" customHeight="1" x14ac:dyDescent="0.2">
      <c r="A243" s="245"/>
      <c r="B243" s="169" t="s">
        <v>11685</v>
      </c>
      <c r="C243" s="178"/>
      <c r="D243" s="182"/>
      <c r="E243" s="183"/>
      <c r="F243" s="183"/>
      <c r="G243" s="183"/>
      <c r="H243" s="184"/>
      <c r="I243" s="171" t="str">
        <f t="shared" si="25"/>
        <v/>
      </c>
      <c r="J243" s="189"/>
      <c r="K243" s="248"/>
    </row>
    <row r="244" spans="1:11" s="162" customFormat="1" ht="13.5" customHeight="1" x14ac:dyDescent="0.2">
      <c r="A244" s="245"/>
      <c r="B244" s="169" t="s">
        <v>11686</v>
      </c>
      <c r="C244" s="250"/>
      <c r="D244" s="182"/>
      <c r="E244" s="183"/>
      <c r="F244" s="183"/>
      <c r="G244" s="183"/>
      <c r="H244" s="184"/>
      <c r="I244" s="171" t="str">
        <f t="shared" si="25"/>
        <v/>
      </c>
      <c r="J244" s="189"/>
      <c r="K244" s="248"/>
    </row>
    <row r="245" spans="1:11" ht="13.5" customHeight="1" x14ac:dyDescent="0.3">
      <c r="A245" s="246"/>
      <c r="B245" s="172" t="s">
        <v>11690</v>
      </c>
      <c r="C245" s="251"/>
      <c r="D245" s="185"/>
      <c r="E245" s="186"/>
      <c r="F245" s="186"/>
      <c r="G245" s="186"/>
      <c r="H245" s="187"/>
      <c r="I245" s="173" t="str">
        <f t="shared" si="25"/>
        <v/>
      </c>
      <c r="J245" s="190"/>
      <c r="K245" s="249"/>
    </row>
    <row r="246" spans="1:11" s="162" customFormat="1" ht="13.5" customHeight="1" x14ac:dyDescent="0.2">
      <c r="A246" s="244">
        <v>46</v>
      </c>
      <c r="B246" s="166" t="s">
        <v>11680</v>
      </c>
      <c r="C246" s="175" t="str">
        <f>Anexo_01!$I46</f>
        <v>1151214311E8</v>
      </c>
      <c r="D246" s="179"/>
      <c r="E246" s="180"/>
      <c r="F246" s="180"/>
      <c r="G246" s="180"/>
      <c r="H246" s="181"/>
      <c r="I246" s="168" t="str">
        <f>IF(SUM(D246:H246)=0,"",SUM(D246:H246))</f>
        <v/>
      </c>
      <c r="J246" s="188"/>
      <c r="K246" s="247">
        <f>SUM(I246:I254)</f>
        <v>0</v>
      </c>
    </row>
    <row r="247" spans="1:11" s="162" customFormat="1" ht="13.5" customHeight="1" x14ac:dyDescent="0.2">
      <c r="A247" s="245"/>
      <c r="B247" s="169" t="s">
        <v>11681</v>
      </c>
      <c r="C247" s="170" t="str">
        <f>Anexo_01!$D46</f>
        <v>PROFESOR</v>
      </c>
      <c r="D247" s="182"/>
      <c r="E247" s="183"/>
      <c r="F247" s="183"/>
      <c r="G247" s="183"/>
      <c r="H247" s="184"/>
      <c r="I247" s="171" t="str">
        <f>IF(SUM(D247:H247)=0,"",SUM(D247:H247))</f>
        <v/>
      </c>
      <c r="J247" s="189"/>
      <c r="K247" s="248"/>
    </row>
    <row r="248" spans="1:11" s="162" customFormat="1" ht="13.5" customHeight="1" x14ac:dyDescent="0.2">
      <c r="A248" s="245"/>
      <c r="B248" s="169" t="s">
        <v>11687</v>
      </c>
      <c r="C248" s="170" t="str">
        <f>Anexo_01!$B46</f>
        <v>CCAMA FLORES, JUAN JOSE</v>
      </c>
      <c r="D248" s="182"/>
      <c r="E248" s="183"/>
      <c r="F248" s="183"/>
      <c r="G248" s="183"/>
      <c r="H248" s="184"/>
      <c r="I248" s="171" t="str">
        <f t="shared" ref="I248:I254" si="26">IF(SUM(D248:H248)=0,"",SUM(D248:H248))</f>
        <v/>
      </c>
      <c r="J248" s="189"/>
      <c r="K248" s="248"/>
    </row>
    <row r="249" spans="1:11" s="162" customFormat="1" ht="13.5" customHeight="1" x14ac:dyDescent="0.2">
      <c r="A249" s="245"/>
      <c r="B249" s="169" t="s">
        <v>11682</v>
      </c>
      <c r="C249" s="170" t="str">
        <f>CONCATENATE("10",Anexo_01!$P46)</f>
        <v>1001224025</v>
      </c>
      <c r="D249" s="182"/>
      <c r="E249" s="183"/>
      <c r="F249" s="183"/>
      <c r="G249" s="183"/>
      <c r="H249" s="184"/>
      <c r="I249" s="171" t="str">
        <f t="shared" si="26"/>
        <v/>
      </c>
      <c r="J249" s="189"/>
      <c r="K249" s="248"/>
    </row>
    <row r="250" spans="1:11" s="162" customFormat="1" ht="13.5" customHeight="1" x14ac:dyDescent="0.2">
      <c r="A250" s="245"/>
      <c r="B250" s="169" t="s">
        <v>11683</v>
      </c>
      <c r="C250" s="159" t="str">
        <f>Anexo_01!$F46</f>
        <v>TOE</v>
      </c>
      <c r="D250" s="182"/>
      <c r="E250" s="183"/>
      <c r="F250" s="183"/>
      <c r="G250" s="183"/>
      <c r="H250" s="184"/>
      <c r="I250" s="171" t="str">
        <f t="shared" si="26"/>
        <v/>
      </c>
      <c r="J250" s="189"/>
      <c r="K250" s="248"/>
    </row>
    <row r="251" spans="1:11" s="162" customFormat="1" ht="13.5" customHeight="1" x14ac:dyDescent="0.2">
      <c r="A251" s="245"/>
      <c r="B251" s="169" t="s">
        <v>11684</v>
      </c>
      <c r="C251" s="170" t="str">
        <f>Anexo_01!$Q46</f>
        <v>3</v>
      </c>
      <c r="D251" s="182"/>
      <c r="E251" s="183"/>
      <c r="F251" s="183"/>
      <c r="G251" s="183"/>
      <c r="H251" s="184"/>
      <c r="I251" s="171" t="str">
        <f t="shared" si="26"/>
        <v/>
      </c>
      <c r="J251" s="189"/>
      <c r="K251" s="248"/>
    </row>
    <row r="252" spans="1:11" s="162" customFormat="1" ht="13.5" customHeight="1" x14ac:dyDescent="0.2">
      <c r="A252" s="245"/>
      <c r="B252" s="169" t="s">
        <v>11685</v>
      </c>
      <c r="C252" s="178"/>
      <c r="D252" s="182"/>
      <c r="E252" s="183"/>
      <c r="F252" s="183"/>
      <c r="G252" s="183"/>
      <c r="H252" s="184"/>
      <c r="I252" s="171" t="str">
        <f t="shared" si="26"/>
        <v/>
      </c>
      <c r="J252" s="189"/>
      <c r="K252" s="248"/>
    </row>
    <row r="253" spans="1:11" s="162" customFormat="1" ht="13.5" customHeight="1" x14ac:dyDescent="0.2">
      <c r="A253" s="245"/>
      <c r="B253" s="169" t="s">
        <v>11686</v>
      </c>
      <c r="C253" s="250"/>
      <c r="D253" s="182"/>
      <c r="E253" s="183"/>
      <c r="F253" s="183"/>
      <c r="G253" s="183"/>
      <c r="H253" s="184"/>
      <c r="I253" s="171" t="str">
        <f t="shared" si="26"/>
        <v/>
      </c>
      <c r="J253" s="189"/>
      <c r="K253" s="248"/>
    </row>
    <row r="254" spans="1:11" ht="13.5" customHeight="1" x14ac:dyDescent="0.3">
      <c r="A254" s="246"/>
      <c r="B254" s="172" t="s">
        <v>11690</v>
      </c>
      <c r="C254" s="251"/>
      <c r="D254" s="185"/>
      <c r="E254" s="186"/>
      <c r="F254" s="186"/>
      <c r="G254" s="186"/>
      <c r="H254" s="187"/>
      <c r="I254" s="173" t="str">
        <f t="shared" si="26"/>
        <v/>
      </c>
      <c r="J254" s="190"/>
      <c r="K254" s="249"/>
    </row>
    <row r="255" spans="1:11" s="162" customFormat="1" ht="13.5" customHeight="1" x14ac:dyDescent="0.2">
      <c r="A255" s="244">
        <v>47</v>
      </c>
      <c r="B255" s="166" t="s">
        <v>11680</v>
      </c>
      <c r="C255" s="175" t="str">
        <f>Anexo_01!$I47</f>
        <v>1151214311E9</v>
      </c>
      <c r="D255" s="179"/>
      <c r="E255" s="180"/>
      <c r="F255" s="180"/>
      <c r="G255" s="180"/>
      <c r="H255" s="181"/>
      <c r="I255" s="168" t="str">
        <f>IF(SUM(D255:H255)=0,"",SUM(D255:H255))</f>
        <v/>
      </c>
      <c r="J255" s="188"/>
      <c r="K255" s="247">
        <f>SUM(I255:I263)</f>
        <v>0</v>
      </c>
    </row>
    <row r="256" spans="1:11" s="162" customFormat="1" ht="13.5" customHeight="1" x14ac:dyDescent="0.2">
      <c r="A256" s="245"/>
      <c r="B256" s="169" t="s">
        <v>11681</v>
      </c>
      <c r="C256" s="170" t="str">
        <f>Anexo_01!$D47</f>
        <v>PROFESOR</v>
      </c>
      <c r="D256" s="182"/>
      <c r="E256" s="183"/>
      <c r="F256" s="183"/>
      <c r="G256" s="183"/>
      <c r="H256" s="184"/>
      <c r="I256" s="171" t="str">
        <f>IF(SUM(D256:H256)=0,"",SUM(D256:H256))</f>
        <v/>
      </c>
      <c r="J256" s="189"/>
      <c r="K256" s="248"/>
    </row>
    <row r="257" spans="1:11" s="162" customFormat="1" ht="13.5" customHeight="1" x14ac:dyDescent="0.2">
      <c r="A257" s="245"/>
      <c r="B257" s="169" t="s">
        <v>11687</v>
      </c>
      <c r="C257" s="170" t="str">
        <f>Anexo_01!$B47</f>
        <v>CHALCO LUNA, INES VICENTA</v>
      </c>
      <c r="D257" s="182"/>
      <c r="E257" s="183"/>
      <c r="F257" s="183"/>
      <c r="G257" s="183"/>
      <c r="H257" s="184"/>
      <c r="I257" s="171" t="str">
        <f t="shared" ref="I257:I263" si="27">IF(SUM(D257:H257)=0,"",SUM(D257:H257))</f>
        <v/>
      </c>
      <c r="J257" s="189"/>
      <c r="K257" s="248"/>
    </row>
    <row r="258" spans="1:11" s="162" customFormat="1" ht="13.5" customHeight="1" x14ac:dyDescent="0.2">
      <c r="A258" s="245"/>
      <c r="B258" s="169" t="s">
        <v>11682</v>
      </c>
      <c r="C258" s="170" t="str">
        <f>CONCATENATE("10",Anexo_01!$P47)</f>
        <v>1001228394</v>
      </c>
      <c r="D258" s="182"/>
      <c r="E258" s="183"/>
      <c r="F258" s="183"/>
      <c r="G258" s="183"/>
      <c r="H258" s="184"/>
      <c r="I258" s="171" t="str">
        <f t="shared" si="27"/>
        <v/>
      </c>
      <c r="J258" s="189"/>
      <c r="K258" s="248"/>
    </row>
    <row r="259" spans="1:11" s="162" customFormat="1" ht="13.5" customHeight="1" x14ac:dyDescent="0.2">
      <c r="A259" s="245"/>
      <c r="B259" s="169" t="s">
        <v>11683</v>
      </c>
      <c r="C259" s="159" t="str">
        <f>Anexo_01!$F47</f>
        <v>Ingles</v>
      </c>
      <c r="D259" s="182"/>
      <c r="E259" s="183"/>
      <c r="F259" s="183"/>
      <c r="G259" s="183"/>
      <c r="H259" s="184"/>
      <c r="I259" s="171" t="str">
        <f t="shared" si="27"/>
        <v/>
      </c>
      <c r="J259" s="189"/>
      <c r="K259" s="248"/>
    </row>
    <row r="260" spans="1:11" s="162" customFormat="1" ht="13.5" customHeight="1" x14ac:dyDescent="0.2">
      <c r="A260" s="245"/>
      <c r="B260" s="169" t="s">
        <v>11684</v>
      </c>
      <c r="C260" s="170" t="str">
        <f>Anexo_01!$Q47</f>
        <v>2</v>
      </c>
      <c r="D260" s="182"/>
      <c r="E260" s="183"/>
      <c r="F260" s="183"/>
      <c r="G260" s="183"/>
      <c r="H260" s="184"/>
      <c r="I260" s="171" t="str">
        <f t="shared" si="27"/>
        <v/>
      </c>
      <c r="J260" s="189"/>
      <c r="K260" s="248"/>
    </row>
    <row r="261" spans="1:11" s="162" customFormat="1" ht="13.5" customHeight="1" x14ac:dyDescent="0.2">
      <c r="A261" s="245"/>
      <c r="B261" s="169" t="s">
        <v>11685</v>
      </c>
      <c r="C261" s="178"/>
      <c r="D261" s="182"/>
      <c r="E261" s="183"/>
      <c r="F261" s="183"/>
      <c r="G261" s="183"/>
      <c r="H261" s="184"/>
      <c r="I261" s="171" t="str">
        <f t="shared" si="27"/>
        <v/>
      </c>
      <c r="J261" s="189"/>
      <c r="K261" s="248"/>
    </row>
    <row r="262" spans="1:11" s="162" customFormat="1" ht="13.5" customHeight="1" x14ac:dyDescent="0.2">
      <c r="A262" s="245"/>
      <c r="B262" s="169" t="s">
        <v>11686</v>
      </c>
      <c r="C262" s="250"/>
      <c r="D262" s="182"/>
      <c r="E262" s="183"/>
      <c r="F262" s="183"/>
      <c r="G262" s="183"/>
      <c r="H262" s="184"/>
      <c r="I262" s="171" t="str">
        <f t="shared" si="27"/>
        <v/>
      </c>
      <c r="J262" s="189"/>
      <c r="K262" s="248"/>
    </row>
    <row r="263" spans="1:11" ht="13.5" customHeight="1" x14ac:dyDescent="0.3">
      <c r="A263" s="246"/>
      <c r="B263" s="172" t="s">
        <v>11690</v>
      </c>
      <c r="C263" s="251"/>
      <c r="D263" s="185"/>
      <c r="E263" s="186"/>
      <c r="F263" s="186"/>
      <c r="G263" s="186"/>
      <c r="H263" s="187"/>
      <c r="I263" s="173" t="str">
        <f t="shared" si="27"/>
        <v/>
      </c>
      <c r="J263" s="190"/>
      <c r="K263" s="249"/>
    </row>
    <row r="264" spans="1:11" s="162" customFormat="1" ht="13.5" customHeight="1" x14ac:dyDescent="0.2">
      <c r="A264" s="244">
        <v>48</v>
      </c>
      <c r="B264" s="166" t="s">
        <v>11680</v>
      </c>
      <c r="C264" s="175" t="str">
        <f>Anexo_01!$I48</f>
        <v>1151214321E1</v>
      </c>
      <c r="D264" s="179"/>
      <c r="E264" s="180"/>
      <c r="F264" s="180"/>
      <c r="G264" s="180"/>
      <c r="H264" s="181"/>
      <c r="I264" s="168" t="str">
        <f>IF(SUM(D264:H264)=0,"",SUM(D264:H264))</f>
        <v/>
      </c>
      <c r="J264" s="188"/>
      <c r="K264" s="247">
        <f>SUM(I264:I272)</f>
        <v>0</v>
      </c>
    </row>
    <row r="265" spans="1:11" s="162" customFormat="1" ht="13.5" customHeight="1" x14ac:dyDescent="0.2">
      <c r="A265" s="245"/>
      <c r="B265" s="169" t="s">
        <v>11681</v>
      </c>
      <c r="C265" s="170" t="str">
        <f>Anexo_01!$D48</f>
        <v>PROFESOR</v>
      </c>
      <c r="D265" s="182"/>
      <c r="E265" s="183"/>
      <c r="F265" s="183"/>
      <c r="G265" s="183"/>
      <c r="H265" s="184"/>
      <c r="I265" s="171" t="str">
        <f>IF(SUM(D265:H265)=0,"",SUM(D265:H265))</f>
        <v/>
      </c>
      <c r="J265" s="189"/>
      <c r="K265" s="248"/>
    </row>
    <row r="266" spans="1:11" s="162" customFormat="1" ht="13.5" customHeight="1" x14ac:dyDescent="0.2">
      <c r="A266" s="245"/>
      <c r="B266" s="169" t="s">
        <v>11687</v>
      </c>
      <c r="C266" s="170" t="str">
        <f>Anexo_01!$B48</f>
        <v>ESPINOZA RAMOS, JUAN SABINO</v>
      </c>
      <c r="D266" s="182"/>
      <c r="E266" s="183"/>
      <c r="F266" s="183"/>
      <c r="G266" s="183"/>
      <c r="H266" s="184"/>
      <c r="I266" s="171" t="str">
        <f t="shared" ref="I266:I272" si="28">IF(SUM(D266:H266)=0,"",SUM(D266:H266))</f>
        <v/>
      </c>
      <c r="J266" s="189"/>
      <c r="K266" s="248"/>
    </row>
    <row r="267" spans="1:11" s="162" customFormat="1" ht="13.5" customHeight="1" x14ac:dyDescent="0.2">
      <c r="A267" s="245"/>
      <c r="B267" s="169" t="s">
        <v>11682</v>
      </c>
      <c r="C267" s="170" t="str">
        <f>CONCATENATE("10",Anexo_01!$P48)</f>
        <v>1001209623</v>
      </c>
      <c r="D267" s="182"/>
      <c r="E267" s="183"/>
      <c r="F267" s="183"/>
      <c r="G267" s="183"/>
      <c r="H267" s="184"/>
      <c r="I267" s="171" t="str">
        <f t="shared" si="28"/>
        <v/>
      </c>
      <c r="J267" s="189"/>
      <c r="K267" s="248"/>
    </row>
    <row r="268" spans="1:11" s="162" customFormat="1" ht="13.5" customHeight="1" x14ac:dyDescent="0.2">
      <c r="A268" s="245"/>
      <c r="B268" s="169" t="s">
        <v>11683</v>
      </c>
      <c r="C268" s="159" t="str">
        <f>Anexo_01!$F48</f>
        <v>EPT</v>
      </c>
      <c r="D268" s="182"/>
      <c r="E268" s="183"/>
      <c r="F268" s="183"/>
      <c r="G268" s="183"/>
      <c r="H268" s="184"/>
      <c r="I268" s="171" t="str">
        <f t="shared" si="28"/>
        <v/>
      </c>
      <c r="J268" s="189"/>
      <c r="K268" s="248"/>
    </row>
    <row r="269" spans="1:11" s="162" customFormat="1" ht="13.5" customHeight="1" x14ac:dyDescent="0.2">
      <c r="A269" s="245"/>
      <c r="B269" s="169" t="s">
        <v>11684</v>
      </c>
      <c r="C269" s="170" t="str">
        <f>Anexo_01!$Q48</f>
        <v>3</v>
      </c>
      <c r="D269" s="182"/>
      <c r="E269" s="183"/>
      <c r="F269" s="183"/>
      <c r="G269" s="183"/>
      <c r="H269" s="184"/>
      <c r="I269" s="171" t="str">
        <f t="shared" si="28"/>
        <v/>
      </c>
      <c r="J269" s="189"/>
      <c r="K269" s="248"/>
    </row>
    <row r="270" spans="1:11" s="162" customFormat="1" ht="13.5" customHeight="1" x14ac:dyDescent="0.2">
      <c r="A270" s="245"/>
      <c r="B270" s="169" t="s">
        <v>11685</v>
      </c>
      <c r="C270" s="178"/>
      <c r="D270" s="182"/>
      <c r="E270" s="183"/>
      <c r="F270" s="183"/>
      <c r="G270" s="183"/>
      <c r="H270" s="184"/>
      <c r="I270" s="171" t="str">
        <f t="shared" si="28"/>
        <v/>
      </c>
      <c r="J270" s="189"/>
      <c r="K270" s="248"/>
    </row>
    <row r="271" spans="1:11" s="162" customFormat="1" ht="13.5" customHeight="1" x14ac:dyDescent="0.2">
      <c r="A271" s="245"/>
      <c r="B271" s="169" t="s">
        <v>11686</v>
      </c>
      <c r="C271" s="250"/>
      <c r="D271" s="182"/>
      <c r="E271" s="183"/>
      <c r="F271" s="183"/>
      <c r="G271" s="183"/>
      <c r="H271" s="184"/>
      <c r="I271" s="171" t="str">
        <f t="shared" si="28"/>
        <v/>
      </c>
      <c r="J271" s="189"/>
      <c r="K271" s="248"/>
    </row>
    <row r="272" spans="1:11" ht="13.5" customHeight="1" x14ac:dyDescent="0.3">
      <c r="A272" s="246"/>
      <c r="B272" s="172" t="s">
        <v>11690</v>
      </c>
      <c r="C272" s="251"/>
      <c r="D272" s="185"/>
      <c r="E272" s="186"/>
      <c r="F272" s="186"/>
      <c r="G272" s="186"/>
      <c r="H272" s="187"/>
      <c r="I272" s="173" t="str">
        <f t="shared" si="28"/>
        <v/>
      </c>
      <c r="J272" s="190"/>
      <c r="K272" s="249"/>
    </row>
    <row r="273" spans="1:11" s="162" customFormat="1" ht="13.5" customHeight="1" x14ac:dyDescent="0.2">
      <c r="A273" s="244">
        <v>49</v>
      </c>
      <c r="B273" s="166" t="s">
        <v>11680</v>
      </c>
      <c r="C273" s="175" t="str">
        <f>Anexo_01!$I49</f>
        <v>1151214321E2</v>
      </c>
      <c r="D273" s="179"/>
      <c r="E273" s="180"/>
      <c r="F273" s="180"/>
      <c r="G273" s="180"/>
      <c r="H273" s="181"/>
      <c r="I273" s="168" t="str">
        <f>IF(SUM(D273:H273)=0,"",SUM(D273:H273))</f>
        <v/>
      </c>
      <c r="J273" s="188"/>
      <c r="K273" s="247">
        <f>SUM(I273:I281)</f>
        <v>0</v>
      </c>
    </row>
    <row r="274" spans="1:11" s="162" customFormat="1" ht="13.5" customHeight="1" x14ac:dyDescent="0.2">
      <c r="A274" s="245"/>
      <c r="B274" s="169" t="s">
        <v>11681</v>
      </c>
      <c r="C274" s="170" t="str">
        <f>Anexo_01!$D49</f>
        <v>PROFESOR</v>
      </c>
      <c r="D274" s="182"/>
      <c r="E274" s="183"/>
      <c r="F274" s="183"/>
      <c r="G274" s="183"/>
      <c r="H274" s="184"/>
      <c r="I274" s="171" t="str">
        <f>IF(SUM(D274:H274)=0,"",SUM(D274:H274))</f>
        <v/>
      </c>
      <c r="J274" s="189"/>
      <c r="K274" s="248"/>
    </row>
    <row r="275" spans="1:11" s="162" customFormat="1" ht="13.5" customHeight="1" x14ac:dyDescent="0.2">
      <c r="A275" s="245"/>
      <c r="B275" s="169" t="s">
        <v>11687</v>
      </c>
      <c r="C275" s="170" t="str">
        <f>Anexo_01!$B49</f>
        <v>FLORES ARCE, MIREYA FLAVIA</v>
      </c>
      <c r="D275" s="182"/>
      <c r="E275" s="183"/>
      <c r="F275" s="183"/>
      <c r="G275" s="183"/>
      <c r="H275" s="184"/>
      <c r="I275" s="171" t="str">
        <f t="shared" ref="I275:I281" si="29">IF(SUM(D275:H275)=0,"",SUM(D275:H275))</f>
        <v/>
      </c>
      <c r="J275" s="189"/>
      <c r="K275" s="248"/>
    </row>
    <row r="276" spans="1:11" s="162" customFormat="1" ht="13.5" customHeight="1" x14ac:dyDescent="0.2">
      <c r="A276" s="245"/>
      <c r="B276" s="169" t="s">
        <v>11682</v>
      </c>
      <c r="C276" s="170" t="str">
        <f>CONCATENATE("10",Anexo_01!$P49)</f>
        <v>1001210708</v>
      </c>
      <c r="D276" s="182"/>
      <c r="E276" s="183"/>
      <c r="F276" s="183"/>
      <c r="G276" s="183"/>
      <c r="H276" s="184"/>
      <c r="I276" s="171" t="str">
        <f t="shared" si="29"/>
        <v/>
      </c>
      <c r="J276" s="189"/>
      <c r="K276" s="248"/>
    </row>
    <row r="277" spans="1:11" s="162" customFormat="1" ht="13.5" customHeight="1" x14ac:dyDescent="0.2">
      <c r="A277" s="245"/>
      <c r="B277" s="169" t="s">
        <v>11683</v>
      </c>
      <c r="C277" s="159" t="str">
        <f>Anexo_01!$F49</f>
        <v>Religion</v>
      </c>
      <c r="D277" s="182"/>
      <c r="E277" s="183"/>
      <c r="F277" s="183"/>
      <c r="G277" s="183"/>
      <c r="H277" s="184"/>
      <c r="I277" s="171" t="str">
        <f t="shared" si="29"/>
        <v/>
      </c>
      <c r="J277" s="189"/>
      <c r="K277" s="248"/>
    </row>
    <row r="278" spans="1:11" s="162" customFormat="1" ht="13.5" customHeight="1" x14ac:dyDescent="0.2">
      <c r="A278" s="245"/>
      <c r="B278" s="169" t="s">
        <v>11684</v>
      </c>
      <c r="C278" s="170" t="str">
        <f>Anexo_01!$Q49</f>
        <v>3</v>
      </c>
      <c r="D278" s="182"/>
      <c r="E278" s="183"/>
      <c r="F278" s="183"/>
      <c r="G278" s="183"/>
      <c r="H278" s="184"/>
      <c r="I278" s="171" t="str">
        <f t="shared" si="29"/>
        <v/>
      </c>
      <c r="J278" s="189"/>
      <c r="K278" s="248"/>
    </row>
    <row r="279" spans="1:11" s="162" customFormat="1" ht="13.5" customHeight="1" x14ac:dyDescent="0.2">
      <c r="A279" s="245"/>
      <c r="B279" s="169" t="s">
        <v>11685</v>
      </c>
      <c r="C279" s="178"/>
      <c r="D279" s="182"/>
      <c r="E279" s="183"/>
      <c r="F279" s="183"/>
      <c r="G279" s="183"/>
      <c r="H279" s="184"/>
      <c r="I279" s="171" t="str">
        <f t="shared" si="29"/>
        <v/>
      </c>
      <c r="J279" s="189"/>
      <c r="K279" s="248"/>
    </row>
    <row r="280" spans="1:11" s="162" customFormat="1" ht="13.5" customHeight="1" x14ac:dyDescent="0.2">
      <c r="A280" s="245"/>
      <c r="B280" s="169" t="s">
        <v>11686</v>
      </c>
      <c r="C280" s="250"/>
      <c r="D280" s="182"/>
      <c r="E280" s="183"/>
      <c r="F280" s="183"/>
      <c r="G280" s="183"/>
      <c r="H280" s="184"/>
      <c r="I280" s="171" t="str">
        <f t="shared" si="29"/>
        <v/>
      </c>
      <c r="J280" s="189"/>
      <c r="K280" s="248"/>
    </row>
    <row r="281" spans="1:11" ht="13.5" customHeight="1" x14ac:dyDescent="0.3">
      <c r="A281" s="246"/>
      <c r="B281" s="172" t="s">
        <v>11690</v>
      </c>
      <c r="C281" s="251"/>
      <c r="D281" s="185"/>
      <c r="E281" s="186"/>
      <c r="F281" s="186"/>
      <c r="G281" s="186"/>
      <c r="H281" s="187"/>
      <c r="I281" s="173" t="str">
        <f t="shared" si="29"/>
        <v/>
      </c>
      <c r="J281" s="190"/>
      <c r="K281" s="249"/>
    </row>
    <row r="282" spans="1:11" s="162" customFormat="1" ht="13.5" customHeight="1" x14ac:dyDescent="0.2">
      <c r="A282" s="244">
        <v>50</v>
      </c>
      <c r="B282" s="166" t="s">
        <v>11680</v>
      </c>
      <c r="C282" s="175" t="str">
        <f>Anexo_01!$I50</f>
        <v>1151214321E3</v>
      </c>
      <c r="D282" s="179"/>
      <c r="E282" s="180"/>
      <c r="F282" s="180"/>
      <c r="G282" s="180"/>
      <c r="H282" s="181"/>
      <c r="I282" s="168" t="str">
        <f>IF(SUM(D282:H282)=0,"",SUM(D282:H282))</f>
        <v/>
      </c>
      <c r="J282" s="188"/>
      <c r="K282" s="247">
        <f>SUM(I282:I290)</f>
        <v>0</v>
      </c>
    </row>
    <row r="283" spans="1:11" s="162" customFormat="1" ht="13.5" customHeight="1" x14ac:dyDescent="0.2">
      <c r="A283" s="245"/>
      <c r="B283" s="169" t="s">
        <v>11681</v>
      </c>
      <c r="C283" s="170" t="str">
        <f>Anexo_01!$D50</f>
        <v>PROFESOR</v>
      </c>
      <c r="D283" s="182"/>
      <c r="E283" s="183"/>
      <c r="F283" s="183"/>
      <c r="G283" s="183"/>
      <c r="H283" s="184"/>
      <c r="I283" s="171" t="str">
        <f>IF(SUM(D283:H283)=0,"",SUM(D283:H283))</f>
        <v/>
      </c>
      <c r="J283" s="189"/>
      <c r="K283" s="248"/>
    </row>
    <row r="284" spans="1:11" s="162" customFormat="1" ht="13.5" customHeight="1" x14ac:dyDescent="0.2">
      <c r="A284" s="245"/>
      <c r="B284" s="169" t="s">
        <v>11687</v>
      </c>
      <c r="C284" s="170" t="str">
        <f>Anexo_01!$B50</f>
        <v>FLORES LIMACHE, LUCIANO</v>
      </c>
      <c r="D284" s="182"/>
      <c r="E284" s="183"/>
      <c r="F284" s="183"/>
      <c r="G284" s="183"/>
      <c r="H284" s="184"/>
      <c r="I284" s="171" t="str">
        <f t="shared" ref="I284:I290" si="30">IF(SUM(D284:H284)=0,"",SUM(D284:H284))</f>
        <v/>
      </c>
      <c r="J284" s="189"/>
      <c r="K284" s="248"/>
    </row>
    <row r="285" spans="1:11" s="162" customFormat="1" ht="13.5" customHeight="1" x14ac:dyDescent="0.2">
      <c r="A285" s="245"/>
      <c r="B285" s="169" t="s">
        <v>11682</v>
      </c>
      <c r="C285" s="170" t="str">
        <f>CONCATENATE("10",Anexo_01!$P50)</f>
        <v>1001205337</v>
      </c>
      <c r="D285" s="182"/>
      <c r="E285" s="183"/>
      <c r="F285" s="183"/>
      <c r="G285" s="183"/>
      <c r="H285" s="184"/>
      <c r="I285" s="171" t="str">
        <f t="shared" si="30"/>
        <v/>
      </c>
      <c r="J285" s="189"/>
      <c r="K285" s="248"/>
    </row>
    <row r="286" spans="1:11" s="162" customFormat="1" ht="13.5" customHeight="1" x14ac:dyDescent="0.2">
      <c r="A286" s="245"/>
      <c r="B286" s="169" t="s">
        <v>11683</v>
      </c>
      <c r="C286" s="159" t="str">
        <f>Anexo_01!$F50</f>
        <v>Matematica</v>
      </c>
      <c r="D286" s="182"/>
      <c r="E286" s="183"/>
      <c r="F286" s="183"/>
      <c r="G286" s="183"/>
      <c r="H286" s="184"/>
      <c r="I286" s="171" t="str">
        <f t="shared" si="30"/>
        <v/>
      </c>
      <c r="J286" s="189"/>
      <c r="K286" s="248"/>
    </row>
    <row r="287" spans="1:11" s="162" customFormat="1" ht="13.5" customHeight="1" x14ac:dyDescent="0.2">
      <c r="A287" s="245"/>
      <c r="B287" s="169" t="s">
        <v>11684</v>
      </c>
      <c r="C287" s="170" t="str">
        <f>Anexo_01!$Q50</f>
        <v>3</v>
      </c>
      <c r="D287" s="182"/>
      <c r="E287" s="183"/>
      <c r="F287" s="183"/>
      <c r="G287" s="183"/>
      <c r="H287" s="184"/>
      <c r="I287" s="171" t="str">
        <f t="shared" si="30"/>
        <v/>
      </c>
      <c r="J287" s="189"/>
      <c r="K287" s="248"/>
    </row>
    <row r="288" spans="1:11" s="162" customFormat="1" ht="13.5" customHeight="1" x14ac:dyDescent="0.2">
      <c r="A288" s="245"/>
      <c r="B288" s="169" t="s">
        <v>11685</v>
      </c>
      <c r="C288" s="178"/>
      <c r="D288" s="182"/>
      <c r="E288" s="183"/>
      <c r="F288" s="183"/>
      <c r="G288" s="183"/>
      <c r="H288" s="184"/>
      <c r="I288" s="171" t="str">
        <f t="shared" si="30"/>
        <v/>
      </c>
      <c r="J288" s="189"/>
      <c r="K288" s="248"/>
    </row>
    <row r="289" spans="1:11" s="162" customFormat="1" ht="13.5" customHeight="1" x14ac:dyDescent="0.2">
      <c r="A289" s="245"/>
      <c r="B289" s="169" t="s">
        <v>11686</v>
      </c>
      <c r="C289" s="250"/>
      <c r="D289" s="182"/>
      <c r="E289" s="183"/>
      <c r="F289" s="183"/>
      <c r="G289" s="183"/>
      <c r="H289" s="184"/>
      <c r="I289" s="171" t="str">
        <f t="shared" si="30"/>
        <v/>
      </c>
      <c r="J289" s="189"/>
      <c r="K289" s="248"/>
    </row>
    <row r="290" spans="1:11" ht="13.5" customHeight="1" x14ac:dyDescent="0.3">
      <c r="A290" s="246"/>
      <c r="B290" s="172" t="s">
        <v>11690</v>
      </c>
      <c r="C290" s="251"/>
      <c r="D290" s="185"/>
      <c r="E290" s="186"/>
      <c r="F290" s="186"/>
      <c r="G290" s="186"/>
      <c r="H290" s="187"/>
      <c r="I290" s="173" t="str">
        <f t="shared" si="30"/>
        <v/>
      </c>
      <c r="J290" s="190"/>
      <c r="K290" s="249"/>
    </row>
    <row r="291" spans="1:11" s="162" customFormat="1" ht="13.5" customHeight="1" x14ac:dyDescent="0.2">
      <c r="A291" s="244">
        <v>51</v>
      </c>
      <c r="B291" s="166" t="s">
        <v>11680</v>
      </c>
      <c r="C291" s="175" t="str">
        <f>Anexo_01!$I51</f>
        <v>1151214321E5</v>
      </c>
      <c r="D291" s="179"/>
      <c r="E291" s="180"/>
      <c r="F291" s="180"/>
      <c r="G291" s="180"/>
      <c r="H291" s="181"/>
      <c r="I291" s="168" t="str">
        <f>IF(SUM(D291:H291)=0,"",SUM(D291:H291))</f>
        <v/>
      </c>
      <c r="J291" s="188"/>
      <c r="K291" s="247">
        <f>SUM(I291:I299)</f>
        <v>0</v>
      </c>
    </row>
    <row r="292" spans="1:11" s="162" customFormat="1" ht="13.5" customHeight="1" x14ac:dyDescent="0.2">
      <c r="A292" s="245"/>
      <c r="B292" s="169" t="s">
        <v>11681</v>
      </c>
      <c r="C292" s="170" t="str">
        <f>Anexo_01!$D51</f>
        <v>PROFESOR</v>
      </c>
      <c r="D292" s="182"/>
      <c r="E292" s="183"/>
      <c r="F292" s="183"/>
      <c r="G292" s="183"/>
      <c r="H292" s="184"/>
      <c r="I292" s="171" t="str">
        <f>IF(SUM(D292:H292)=0,"",SUM(D292:H292))</f>
        <v/>
      </c>
      <c r="J292" s="189"/>
      <c r="K292" s="248"/>
    </row>
    <row r="293" spans="1:11" s="162" customFormat="1" ht="13.5" customHeight="1" x14ac:dyDescent="0.2">
      <c r="A293" s="245"/>
      <c r="B293" s="169" t="s">
        <v>11687</v>
      </c>
      <c r="C293" s="170" t="str">
        <f>Anexo_01!$B51</f>
        <v>HUARSAYA MOROCCO, JERONIMO</v>
      </c>
      <c r="D293" s="182"/>
      <c r="E293" s="183"/>
      <c r="F293" s="183"/>
      <c r="G293" s="183"/>
      <c r="H293" s="184"/>
      <c r="I293" s="171" t="str">
        <f t="shared" ref="I293:I299" si="31">IF(SUM(D293:H293)=0,"",SUM(D293:H293))</f>
        <v/>
      </c>
      <c r="J293" s="189"/>
      <c r="K293" s="248"/>
    </row>
    <row r="294" spans="1:11" s="162" customFormat="1" ht="13.5" customHeight="1" x14ac:dyDescent="0.2">
      <c r="A294" s="245"/>
      <c r="B294" s="169" t="s">
        <v>11682</v>
      </c>
      <c r="C294" s="170" t="str">
        <f>CONCATENATE("10",Anexo_01!$P51)</f>
        <v>1001218537</v>
      </c>
      <c r="D294" s="182"/>
      <c r="E294" s="183"/>
      <c r="F294" s="183"/>
      <c r="G294" s="183"/>
      <c r="H294" s="184"/>
      <c r="I294" s="171" t="str">
        <f t="shared" si="31"/>
        <v/>
      </c>
      <c r="J294" s="189"/>
      <c r="K294" s="248"/>
    </row>
    <row r="295" spans="1:11" s="162" customFormat="1" ht="13.5" customHeight="1" x14ac:dyDescent="0.2">
      <c r="A295" s="245"/>
      <c r="B295" s="169" t="s">
        <v>11683</v>
      </c>
      <c r="C295" s="159" t="str">
        <f>Anexo_01!$F51</f>
        <v>Comunicación</v>
      </c>
      <c r="D295" s="182"/>
      <c r="E295" s="183"/>
      <c r="F295" s="183"/>
      <c r="G295" s="183"/>
      <c r="H295" s="184"/>
      <c r="I295" s="171" t="str">
        <f t="shared" si="31"/>
        <v/>
      </c>
      <c r="J295" s="189"/>
      <c r="K295" s="248"/>
    </row>
    <row r="296" spans="1:11" s="162" customFormat="1" ht="13.5" customHeight="1" x14ac:dyDescent="0.2">
      <c r="A296" s="245"/>
      <c r="B296" s="169" t="s">
        <v>11684</v>
      </c>
      <c r="C296" s="170" t="str">
        <f>Anexo_01!$Q51</f>
        <v>4</v>
      </c>
      <c r="D296" s="182"/>
      <c r="E296" s="183"/>
      <c r="F296" s="183"/>
      <c r="G296" s="183"/>
      <c r="H296" s="184"/>
      <c r="I296" s="171" t="str">
        <f t="shared" si="31"/>
        <v/>
      </c>
      <c r="J296" s="189"/>
      <c r="K296" s="248"/>
    </row>
    <row r="297" spans="1:11" s="162" customFormat="1" ht="13.5" customHeight="1" x14ac:dyDescent="0.2">
      <c r="A297" s="245"/>
      <c r="B297" s="169" t="s">
        <v>11685</v>
      </c>
      <c r="C297" s="178"/>
      <c r="D297" s="182"/>
      <c r="E297" s="183"/>
      <c r="F297" s="183"/>
      <c r="G297" s="183"/>
      <c r="H297" s="184"/>
      <c r="I297" s="171" t="str">
        <f t="shared" si="31"/>
        <v/>
      </c>
      <c r="J297" s="189"/>
      <c r="K297" s="248"/>
    </row>
    <row r="298" spans="1:11" s="162" customFormat="1" ht="13.5" customHeight="1" x14ac:dyDescent="0.2">
      <c r="A298" s="245"/>
      <c r="B298" s="169" t="s">
        <v>11686</v>
      </c>
      <c r="C298" s="250"/>
      <c r="D298" s="182"/>
      <c r="E298" s="183"/>
      <c r="F298" s="183"/>
      <c r="G298" s="183"/>
      <c r="H298" s="184"/>
      <c r="I298" s="171" t="str">
        <f t="shared" si="31"/>
        <v/>
      </c>
      <c r="J298" s="189"/>
      <c r="K298" s="248"/>
    </row>
    <row r="299" spans="1:11" ht="13.5" customHeight="1" x14ac:dyDescent="0.3">
      <c r="A299" s="246"/>
      <c r="B299" s="172" t="s">
        <v>11690</v>
      </c>
      <c r="C299" s="251"/>
      <c r="D299" s="185"/>
      <c r="E299" s="186"/>
      <c r="F299" s="186"/>
      <c r="G299" s="186"/>
      <c r="H299" s="187"/>
      <c r="I299" s="173" t="str">
        <f t="shared" si="31"/>
        <v/>
      </c>
      <c r="J299" s="190"/>
      <c r="K299" s="249"/>
    </row>
    <row r="300" spans="1:11" s="162" customFormat="1" ht="13.5" customHeight="1" x14ac:dyDescent="0.2">
      <c r="A300" s="244">
        <v>52</v>
      </c>
      <c r="B300" s="166" t="s">
        <v>11680</v>
      </c>
      <c r="C300" s="175" t="str">
        <f>Anexo_01!$I52</f>
        <v>1151214321E6</v>
      </c>
      <c r="D300" s="179"/>
      <c r="E300" s="180"/>
      <c r="F300" s="180"/>
      <c r="G300" s="180"/>
      <c r="H300" s="181"/>
      <c r="I300" s="168" t="str">
        <f>IF(SUM(D300:H300)=0,"",SUM(D300:H300))</f>
        <v/>
      </c>
      <c r="J300" s="188"/>
      <c r="K300" s="247">
        <f>SUM(I300:I308)</f>
        <v>0</v>
      </c>
    </row>
    <row r="301" spans="1:11" s="162" customFormat="1" ht="13.5" customHeight="1" x14ac:dyDescent="0.2">
      <c r="A301" s="245"/>
      <c r="B301" s="169" t="s">
        <v>11681</v>
      </c>
      <c r="C301" s="170" t="str">
        <f>Anexo_01!$D52</f>
        <v>PROFESOR</v>
      </c>
      <c r="D301" s="182"/>
      <c r="E301" s="183"/>
      <c r="F301" s="183"/>
      <c r="G301" s="183"/>
      <c r="H301" s="184"/>
      <c r="I301" s="171" t="str">
        <f>IF(SUM(D301:H301)=0,"",SUM(D301:H301))</f>
        <v/>
      </c>
      <c r="J301" s="189"/>
      <c r="K301" s="248"/>
    </row>
    <row r="302" spans="1:11" s="162" customFormat="1" ht="13.5" customHeight="1" x14ac:dyDescent="0.2">
      <c r="A302" s="245"/>
      <c r="B302" s="169" t="s">
        <v>11687</v>
      </c>
      <c r="C302" s="170" t="str">
        <f>Anexo_01!$B52</f>
        <v>QUISPE CHURA, SEGUNDINO</v>
      </c>
      <c r="D302" s="182"/>
      <c r="E302" s="183"/>
      <c r="F302" s="183"/>
      <c r="G302" s="183"/>
      <c r="H302" s="184"/>
      <c r="I302" s="171" t="str">
        <f t="shared" ref="I302:I308" si="32">IF(SUM(D302:H302)=0,"",SUM(D302:H302))</f>
        <v/>
      </c>
      <c r="J302" s="189"/>
      <c r="K302" s="248"/>
    </row>
    <row r="303" spans="1:11" s="162" customFormat="1" ht="13.5" customHeight="1" x14ac:dyDescent="0.2">
      <c r="A303" s="245"/>
      <c r="B303" s="169" t="s">
        <v>11682</v>
      </c>
      <c r="C303" s="170" t="str">
        <f>CONCATENATE("10",Anexo_01!$P52)</f>
        <v>1001215622</v>
      </c>
      <c r="D303" s="182"/>
      <c r="E303" s="183"/>
      <c r="F303" s="183"/>
      <c r="G303" s="183"/>
      <c r="H303" s="184"/>
      <c r="I303" s="171" t="str">
        <f t="shared" si="32"/>
        <v/>
      </c>
      <c r="J303" s="189"/>
      <c r="K303" s="248"/>
    </row>
    <row r="304" spans="1:11" s="162" customFormat="1" ht="13.5" customHeight="1" x14ac:dyDescent="0.2">
      <c r="A304" s="245"/>
      <c r="B304" s="169" t="s">
        <v>11683</v>
      </c>
      <c r="C304" s="159" t="str">
        <f>Anexo_01!$F52</f>
        <v>CTA</v>
      </c>
      <c r="D304" s="182"/>
      <c r="E304" s="183"/>
      <c r="F304" s="183"/>
      <c r="G304" s="183"/>
      <c r="H304" s="184"/>
      <c r="I304" s="171" t="str">
        <f t="shared" si="32"/>
        <v/>
      </c>
      <c r="J304" s="189"/>
      <c r="K304" s="248"/>
    </row>
    <row r="305" spans="1:11" s="162" customFormat="1" ht="13.5" customHeight="1" x14ac:dyDescent="0.2">
      <c r="A305" s="245"/>
      <c r="B305" s="169" t="s">
        <v>11684</v>
      </c>
      <c r="C305" s="170" t="str">
        <f>Anexo_01!$Q52</f>
        <v>3</v>
      </c>
      <c r="D305" s="182"/>
      <c r="E305" s="183"/>
      <c r="F305" s="183"/>
      <c r="G305" s="183"/>
      <c r="H305" s="184"/>
      <c r="I305" s="171" t="str">
        <f t="shared" si="32"/>
        <v/>
      </c>
      <c r="J305" s="189"/>
      <c r="K305" s="248"/>
    </row>
    <row r="306" spans="1:11" s="162" customFormat="1" ht="13.5" customHeight="1" x14ac:dyDescent="0.2">
      <c r="A306" s="245"/>
      <c r="B306" s="169" t="s">
        <v>11685</v>
      </c>
      <c r="C306" s="178"/>
      <c r="D306" s="182"/>
      <c r="E306" s="183"/>
      <c r="F306" s="183"/>
      <c r="G306" s="183"/>
      <c r="H306" s="184"/>
      <c r="I306" s="171" t="str">
        <f t="shared" si="32"/>
        <v/>
      </c>
      <c r="J306" s="189"/>
      <c r="K306" s="248"/>
    </row>
    <row r="307" spans="1:11" s="162" customFormat="1" ht="13.5" customHeight="1" x14ac:dyDescent="0.2">
      <c r="A307" s="245"/>
      <c r="B307" s="169" t="s">
        <v>11686</v>
      </c>
      <c r="C307" s="250"/>
      <c r="D307" s="182"/>
      <c r="E307" s="183"/>
      <c r="F307" s="183"/>
      <c r="G307" s="183"/>
      <c r="H307" s="184"/>
      <c r="I307" s="171" t="str">
        <f t="shared" si="32"/>
        <v/>
      </c>
      <c r="J307" s="189"/>
      <c r="K307" s="248"/>
    </row>
    <row r="308" spans="1:11" ht="13.5" customHeight="1" x14ac:dyDescent="0.3">
      <c r="A308" s="246"/>
      <c r="B308" s="172" t="s">
        <v>11690</v>
      </c>
      <c r="C308" s="251"/>
      <c r="D308" s="185"/>
      <c r="E308" s="186"/>
      <c r="F308" s="186"/>
      <c r="G308" s="186"/>
      <c r="H308" s="187"/>
      <c r="I308" s="173" t="str">
        <f t="shared" si="32"/>
        <v/>
      </c>
      <c r="J308" s="190"/>
      <c r="K308" s="249"/>
    </row>
    <row r="309" spans="1:11" s="162" customFormat="1" ht="13.5" customHeight="1" x14ac:dyDescent="0.2">
      <c r="A309" s="244">
        <v>53</v>
      </c>
      <c r="B309" s="166" t="s">
        <v>11680</v>
      </c>
      <c r="C309" s="175" t="str">
        <f>Anexo_01!$I53</f>
        <v>1151214321E7</v>
      </c>
      <c r="D309" s="179"/>
      <c r="E309" s="180"/>
      <c r="F309" s="180"/>
      <c r="G309" s="180"/>
      <c r="H309" s="181"/>
      <c r="I309" s="168" t="str">
        <f>IF(SUM(D309:H309)=0,"",SUM(D309:H309))</f>
        <v/>
      </c>
      <c r="J309" s="188"/>
      <c r="K309" s="247">
        <f>SUM(I309:I317)</f>
        <v>0</v>
      </c>
    </row>
    <row r="310" spans="1:11" s="162" customFormat="1" ht="13.5" customHeight="1" x14ac:dyDescent="0.2">
      <c r="A310" s="245"/>
      <c r="B310" s="169" t="s">
        <v>11681</v>
      </c>
      <c r="C310" s="170" t="str">
        <f>Anexo_01!$D53</f>
        <v>PROFESOR</v>
      </c>
      <c r="D310" s="182"/>
      <c r="E310" s="183"/>
      <c r="F310" s="183"/>
      <c r="G310" s="183"/>
      <c r="H310" s="184"/>
      <c r="I310" s="171" t="str">
        <f>IF(SUM(D310:H310)=0,"",SUM(D310:H310))</f>
        <v/>
      </c>
      <c r="J310" s="189"/>
      <c r="K310" s="248"/>
    </row>
    <row r="311" spans="1:11" s="162" customFormat="1" ht="13.5" customHeight="1" x14ac:dyDescent="0.2">
      <c r="A311" s="245"/>
      <c r="B311" s="169" t="s">
        <v>11687</v>
      </c>
      <c r="C311" s="170" t="str">
        <f>Anexo_01!$B53</f>
        <v>MAMANI LLANOS, FELIX</v>
      </c>
      <c r="D311" s="182"/>
      <c r="E311" s="183"/>
      <c r="F311" s="183"/>
      <c r="G311" s="183"/>
      <c r="H311" s="184"/>
      <c r="I311" s="171" t="str">
        <f t="shared" ref="I311:I317" si="33">IF(SUM(D311:H311)=0,"",SUM(D311:H311))</f>
        <v/>
      </c>
      <c r="J311" s="189"/>
      <c r="K311" s="248"/>
    </row>
    <row r="312" spans="1:11" s="162" customFormat="1" ht="13.5" customHeight="1" x14ac:dyDescent="0.2">
      <c r="A312" s="245"/>
      <c r="B312" s="169" t="s">
        <v>11682</v>
      </c>
      <c r="C312" s="170" t="str">
        <f>CONCATENATE("10",Anexo_01!$P53)</f>
        <v>1001200781</v>
      </c>
      <c r="D312" s="182"/>
      <c r="E312" s="183"/>
      <c r="F312" s="183"/>
      <c r="G312" s="183"/>
      <c r="H312" s="184"/>
      <c r="I312" s="171" t="str">
        <f t="shared" si="33"/>
        <v/>
      </c>
      <c r="J312" s="189"/>
      <c r="K312" s="248"/>
    </row>
    <row r="313" spans="1:11" s="162" customFormat="1" ht="13.5" customHeight="1" x14ac:dyDescent="0.2">
      <c r="A313" s="245"/>
      <c r="B313" s="169" t="s">
        <v>11683</v>
      </c>
      <c r="C313" s="159" t="str">
        <f>Anexo_01!$F53</f>
        <v>HGE</v>
      </c>
      <c r="D313" s="182"/>
      <c r="E313" s="183"/>
      <c r="F313" s="183"/>
      <c r="G313" s="183"/>
      <c r="H313" s="184"/>
      <c r="I313" s="171" t="str">
        <f t="shared" si="33"/>
        <v/>
      </c>
      <c r="J313" s="189"/>
      <c r="K313" s="248"/>
    </row>
    <row r="314" spans="1:11" s="162" customFormat="1" ht="13.5" customHeight="1" x14ac:dyDescent="0.2">
      <c r="A314" s="245"/>
      <c r="B314" s="169" t="s">
        <v>11684</v>
      </c>
      <c r="C314" s="170" t="str">
        <f>Anexo_01!$Q53</f>
        <v>3</v>
      </c>
      <c r="D314" s="182"/>
      <c r="E314" s="183"/>
      <c r="F314" s="183"/>
      <c r="G314" s="183"/>
      <c r="H314" s="184"/>
      <c r="I314" s="171" t="str">
        <f t="shared" si="33"/>
        <v/>
      </c>
      <c r="J314" s="189"/>
      <c r="K314" s="248"/>
    </row>
    <row r="315" spans="1:11" s="162" customFormat="1" ht="13.5" customHeight="1" x14ac:dyDescent="0.2">
      <c r="A315" s="245"/>
      <c r="B315" s="169" t="s">
        <v>11685</v>
      </c>
      <c r="C315" s="178"/>
      <c r="D315" s="182"/>
      <c r="E315" s="183"/>
      <c r="F315" s="183"/>
      <c r="G315" s="183"/>
      <c r="H315" s="184"/>
      <c r="I315" s="171" t="str">
        <f t="shared" si="33"/>
        <v/>
      </c>
      <c r="J315" s="189"/>
      <c r="K315" s="248"/>
    </row>
    <row r="316" spans="1:11" s="162" customFormat="1" ht="13.5" customHeight="1" x14ac:dyDescent="0.2">
      <c r="A316" s="245"/>
      <c r="B316" s="169" t="s">
        <v>11686</v>
      </c>
      <c r="C316" s="250"/>
      <c r="D316" s="182"/>
      <c r="E316" s="183"/>
      <c r="F316" s="183"/>
      <c r="G316" s="183"/>
      <c r="H316" s="184"/>
      <c r="I316" s="171" t="str">
        <f t="shared" si="33"/>
        <v/>
      </c>
      <c r="J316" s="189"/>
      <c r="K316" s="248"/>
    </row>
    <row r="317" spans="1:11" ht="13.5" customHeight="1" x14ac:dyDescent="0.3">
      <c r="A317" s="246"/>
      <c r="B317" s="172" t="s">
        <v>11690</v>
      </c>
      <c r="C317" s="251"/>
      <c r="D317" s="185"/>
      <c r="E317" s="186"/>
      <c r="F317" s="186"/>
      <c r="G317" s="186"/>
      <c r="H317" s="187"/>
      <c r="I317" s="173" t="str">
        <f t="shared" si="33"/>
        <v/>
      </c>
      <c r="J317" s="190"/>
      <c r="K317" s="249"/>
    </row>
    <row r="318" spans="1:11" s="162" customFormat="1" ht="13.5" customHeight="1" x14ac:dyDescent="0.2">
      <c r="A318" s="244">
        <v>54</v>
      </c>
      <c r="B318" s="166" t="s">
        <v>11680</v>
      </c>
      <c r="C318" s="175" t="str">
        <f>Anexo_01!$I54</f>
        <v>1151214331E0</v>
      </c>
      <c r="D318" s="179"/>
      <c r="E318" s="180"/>
      <c r="F318" s="180"/>
      <c r="G318" s="180"/>
      <c r="H318" s="181"/>
      <c r="I318" s="168" t="str">
        <f>IF(SUM(D318:H318)=0,"",SUM(D318:H318))</f>
        <v/>
      </c>
      <c r="J318" s="188"/>
      <c r="K318" s="247">
        <f>SUM(I318:I326)</f>
        <v>0</v>
      </c>
    </row>
    <row r="319" spans="1:11" s="162" customFormat="1" ht="13.5" customHeight="1" x14ac:dyDescent="0.2">
      <c r="A319" s="245"/>
      <c r="B319" s="169" t="s">
        <v>11681</v>
      </c>
      <c r="C319" s="170" t="str">
        <f>Anexo_01!$D54</f>
        <v>PROFESOR</v>
      </c>
      <c r="D319" s="182"/>
      <c r="E319" s="183"/>
      <c r="F319" s="183"/>
      <c r="G319" s="183"/>
      <c r="H319" s="184"/>
      <c r="I319" s="171" t="str">
        <f>IF(SUM(D319:H319)=0,"",SUM(D319:H319))</f>
        <v/>
      </c>
      <c r="J319" s="189"/>
      <c r="K319" s="248"/>
    </row>
    <row r="320" spans="1:11" s="162" customFormat="1" ht="13.5" customHeight="1" x14ac:dyDescent="0.2">
      <c r="A320" s="245"/>
      <c r="B320" s="169" t="s">
        <v>11687</v>
      </c>
      <c r="C320" s="170" t="str">
        <f>Anexo_01!$B54</f>
        <v>QUISPE PEREZ, LODY YURI</v>
      </c>
      <c r="D320" s="182"/>
      <c r="E320" s="183"/>
      <c r="F320" s="183"/>
      <c r="G320" s="183"/>
      <c r="H320" s="184"/>
      <c r="I320" s="171" t="str">
        <f t="shared" ref="I320:I326" si="34">IF(SUM(D320:H320)=0,"",SUM(D320:H320))</f>
        <v/>
      </c>
      <c r="J320" s="189"/>
      <c r="K320" s="248"/>
    </row>
    <row r="321" spans="1:11" s="162" customFormat="1" ht="13.5" customHeight="1" x14ac:dyDescent="0.2">
      <c r="A321" s="245"/>
      <c r="B321" s="169" t="s">
        <v>11682</v>
      </c>
      <c r="C321" s="170" t="str">
        <f>CONCATENATE("10",Anexo_01!$P54)</f>
        <v>1001305950</v>
      </c>
      <c r="D321" s="182"/>
      <c r="E321" s="183"/>
      <c r="F321" s="183"/>
      <c r="G321" s="183"/>
      <c r="H321" s="184"/>
      <c r="I321" s="171" t="str">
        <f t="shared" si="34"/>
        <v/>
      </c>
      <c r="J321" s="189"/>
      <c r="K321" s="248"/>
    </row>
    <row r="322" spans="1:11" s="162" customFormat="1" ht="13.5" customHeight="1" x14ac:dyDescent="0.2">
      <c r="A322" s="245"/>
      <c r="B322" s="169" t="s">
        <v>11683</v>
      </c>
      <c r="C322" s="159" t="str">
        <f>Anexo_01!$F54</f>
        <v>PFRH</v>
      </c>
      <c r="D322" s="182"/>
      <c r="E322" s="183"/>
      <c r="F322" s="183"/>
      <c r="G322" s="183"/>
      <c r="H322" s="184"/>
      <c r="I322" s="171" t="str">
        <f t="shared" si="34"/>
        <v/>
      </c>
      <c r="J322" s="189"/>
      <c r="K322" s="248"/>
    </row>
    <row r="323" spans="1:11" s="162" customFormat="1" ht="13.5" customHeight="1" x14ac:dyDescent="0.2">
      <c r="A323" s="245"/>
      <c r="B323" s="169" t="s">
        <v>11684</v>
      </c>
      <c r="C323" s="170" t="str">
        <f>Anexo_01!$Q54</f>
        <v>2</v>
      </c>
      <c r="D323" s="182"/>
      <c r="E323" s="183"/>
      <c r="F323" s="183"/>
      <c r="G323" s="183"/>
      <c r="H323" s="184"/>
      <c r="I323" s="171" t="str">
        <f t="shared" si="34"/>
        <v/>
      </c>
      <c r="J323" s="189"/>
      <c r="K323" s="248"/>
    </row>
    <row r="324" spans="1:11" s="162" customFormat="1" ht="13.5" customHeight="1" x14ac:dyDescent="0.2">
      <c r="A324" s="245"/>
      <c r="B324" s="169" t="s">
        <v>11685</v>
      </c>
      <c r="C324" s="178"/>
      <c r="D324" s="182"/>
      <c r="E324" s="183"/>
      <c r="F324" s="183"/>
      <c r="G324" s="183"/>
      <c r="H324" s="184"/>
      <c r="I324" s="171" t="str">
        <f t="shared" si="34"/>
        <v/>
      </c>
      <c r="J324" s="189"/>
      <c r="K324" s="248"/>
    </row>
    <row r="325" spans="1:11" s="162" customFormat="1" ht="13.5" customHeight="1" x14ac:dyDescent="0.2">
      <c r="A325" s="245"/>
      <c r="B325" s="169" t="s">
        <v>11686</v>
      </c>
      <c r="C325" s="250"/>
      <c r="D325" s="182"/>
      <c r="E325" s="183"/>
      <c r="F325" s="183"/>
      <c r="G325" s="183"/>
      <c r="H325" s="184"/>
      <c r="I325" s="171" t="str">
        <f t="shared" si="34"/>
        <v/>
      </c>
      <c r="J325" s="189"/>
      <c r="K325" s="248"/>
    </row>
    <row r="326" spans="1:11" ht="13.5" customHeight="1" x14ac:dyDescent="0.3">
      <c r="A326" s="246"/>
      <c r="B326" s="172" t="s">
        <v>11690</v>
      </c>
      <c r="C326" s="251"/>
      <c r="D326" s="185"/>
      <c r="E326" s="186"/>
      <c r="F326" s="186"/>
      <c r="G326" s="186"/>
      <c r="H326" s="187"/>
      <c r="I326" s="173" t="str">
        <f t="shared" si="34"/>
        <v/>
      </c>
      <c r="J326" s="190"/>
      <c r="K326" s="249"/>
    </row>
    <row r="327" spans="1:11" s="162" customFormat="1" ht="13.5" customHeight="1" x14ac:dyDescent="0.2">
      <c r="A327" s="244">
        <v>55</v>
      </c>
      <c r="B327" s="166" t="s">
        <v>11680</v>
      </c>
      <c r="C327" s="175" t="str">
        <f>Anexo_01!$I55</f>
        <v>1151214331E2</v>
      </c>
      <c r="D327" s="179"/>
      <c r="E327" s="180"/>
      <c r="F327" s="180"/>
      <c r="G327" s="180"/>
      <c r="H327" s="181"/>
      <c r="I327" s="168" t="str">
        <f>IF(SUM(D327:H327)=0,"",SUM(D327:H327))</f>
        <v/>
      </c>
      <c r="J327" s="188"/>
      <c r="K327" s="247">
        <f>SUM(I327:I335)</f>
        <v>0</v>
      </c>
    </row>
    <row r="328" spans="1:11" s="162" customFormat="1" ht="13.5" customHeight="1" x14ac:dyDescent="0.2">
      <c r="A328" s="245"/>
      <c r="B328" s="169" t="s">
        <v>11681</v>
      </c>
      <c r="C328" s="170" t="str">
        <f>Anexo_01!$D55</f>
        <v>PROFESOR</v>
      </c>
      <c r="D328" s="182"/>
      <c r="E328" s="183"/>
      <c r="F328" s="183"/>
      <c r="G328" s="183"/>
      <c r="H328" s="184"/>
      <c r="I328" s="171" t="str">
        <f>IF(SUM(D328:H328)=0,"",SUM(D328:H328))</f>
        <v/>
      </c>
      <c r="J328" s="189"/>
      <c r="K328" s="248"/>
    </row>
    <row r="329" spans="1:11" s="162" customFormat="1" ht="13.5" customHeight="1" x14ac:dyDescent="0.2">
      <c r="A329" s="245"/>
      <c r="B329" s="169" t="s">
        <v>11687</v>
      </c>
      <c r="C329" s="170" t="str">
        <f>Anexo_01!$B55</f>
        <v>PAURO QUENAYA, JAIME</v>
      </c>
      <c r="D329" s="182"/>
      <c r="E329" s="183"/>
      <c r="F329" s="183"/>
      <c r="G329" s="183"/>
      <c r="H329" s="184"/>
      <c r="I329" s="171" t="str">
        <f t="shared" ref="I329:I335" si="35">IF(SUM(D329:H329)=0,"",SUM(D329:H329))</f>
        <v/>
      </c>
      <c r="J329" s="189"/>
      <c r="K329" s="248"/>
    </row>
    <row r="330" spans="1:11" s="162" customFormat="1" ht="13.5" customHeight="1" x14ac:dyDescent="0.2">
      <c r="A330" s="245"/>
      <c r="B330" s="169" t="s">
        <v>11682</v>
      </c>
      <c r="C330" s="170" t="str">
        <f>CONCATENATE("10",Anexo_01!$P55)</f>
        <v>1001210479</v>
      </c>
      <c r="D330" s="182"/>
      <c r="E330" s="183"/>
      <c r="F330" s="183"/>
      <c r="G330" s="183"/>
      <c r="H330" s="184"/>
      <c r="I330" s="171" t="str">
        <f t="shared" si="35"/>
        <v/>
      </c>
      <c r="J330" s="189"/>
      <c r="K330" s="248"/>
    </row>
    <row r="331" spans="1:11" s="162" customFormat="1" ht="13.5" customHeight="1" x14ac:dyDescent="0.2">
      <c r="A331" s="245"/>
      <c r="B331" s="169" t="s">
        <v>11683</v>
      </c>
      <c r="C331" s="159" t="str">
        <f>Anexo_01!$F55</f>
        <v>FCC</v>
      </c>
      <c r="D331" s="182"/>
      <c r="E331" s="183"/>
      <c r="F331" s="183"/>
      <c r="G331" s="183"/>
      <c r="H331" s="184"/>
      <c r="I331" s="171" t="str">
        <f t="shared" si="35"/>
        <v/>
      </c>
      <c r="J331" s="189"/>
      <c r="K331" s="248"/>
    </row>
    <row r="332" spans="1:11" s="162" customFormat="1" ht="13.5" customHeight="1" x14ac:dyDescent="0.2">
      <c r="A332" s="245"/>
      <c r="B332" s="169" t="s">
        <v>11684</v>
      </c>
      <c r="C332" s="170" t="str">
        <f>Anexo_01!$Q55</f>
        <v>3</v>
      </c>
      <c r="D332" s="182"/>
      <c r="E332" s="183"/>
      <c r="F332" s="183"/>
      <c r="G332" s="183"/>
      <c r="H332" s="184"/>
      <c r="I332" s="171" t="str">
        <f t="shared" si="35"/>
        <v/>
      </c>
      <c r="J332" s="189"/>
      <c r="K332" s="248"/>
    </row>
    <row r="333" spans="1:11" s="162" customFormat="1" ht="13.5" customHeight="1" x14ac:dyDescent="0.2">
      <c r="A333" s="245"/>
      <c r="B333" s="169" t="s">
        <v>11685</v>
      </c>
      <c r="C333" s="178"/>
      <c r="D333" s="182"/>
      <c r="E333" s="183"/>
      <c r="F333" s="183"/>
      <c r="G333" s="183"/>
      <c r="H333" s="184"/>
      <c r="I333" s="171" t="str">
        <f t="shared" si="35"/>
        <v/>
      </c>
      <c r="J333" s="189"/>
      <c r="K333" s="248"/>
    </row>
    <row r="334" spans="1:11" s="162" customFormat="1" ht="13.5" customHeight="1" x14ac:dyDescent="0.2">
      <c r="A334" s="245"/>
      <c r="B334" s="169" t="s">
        <v>11686</v>
      </c>
      <c r="C334" s="250"/>
      <c r="D334" s="182"/>
      <c r="E334" s="183"/>
      <c r="F334" s="183"/>
      <c r="G334" s="183"/>
      <c r="H334" s="184"/>
      <c r="I334" s="171" t="str">
        <f t="shared" si="35"/>
        <v/>
      </c>
      <c r="J334" s="189"/>
      <c r="K334" s="248"/>
    </row>
    <row r="335" spans="1:11" ht="13.5" customHeight="1" x14ac:dyDescent="0.3">
      <c r="A335" s="246"/>
      <c r="B335" s="172" t="s">
        <v>11690</v>
      </c>
      <c r="C335" s="251"/>
      <c r="D335" s="185"/>
      <c r="E335" s="186"/>
      <c r="F335" s="186"/>
      <c r="G335" s="186"/>
      <c r="H335" s="187"/>
      <c r="I335" s="173" t="str">
        <f t="shared" si="35"/>
        <v/>
      </c>
      <c r="J335" s="190"/>
      <c r="K335" s="249"/>
    </row>
    <row r="336" spans="1:11" s="162" customFormat="1" ht="13.5" customHeight="1" x14ac:dyDescent="0.2">
      <c r="A336" s="244">
        <v>56</v>
      </c>
      <c r="B336" s="166" t="s">
        <v>11680</v>
      </c>
      <c r="C336" s="175" t="str">
        <f>Anexo_01!$I56</f>
        <v>1151214331E3</v>
      </c>
      <c r="D336" s="179"/>
      <c r="E336" s="180"/>
      <c r="F336" s="180"/>
      <c r="G336" s="180"/>
      <c r="H336" s="181"/>
      <c r="I336" s="168" t="str">
        <f>IF(SUM(D336:H336)=0,"",SUM(D336:H336))</f>
        <v/>
      </c>
      <c r="J336" s="188"/>
      <c r="K336" s="247">
        <f>SUM(I336:I344)</f>
        <v>0</v>
      </c>
    </row>
    <row r="337" spans="1:11" s="162" customFormat="1" ht="13.5" customHeight="1" x14ac:dyDescent="0.2">
      <c r="A337" s="245"/>
      <c r="B337" s="169" t="s">
        <v>11681</v>
      </c>
      <c r="C337" s="170" t="str">
        <f>Anexo_01!$D56</f>
        <v>PROFESOR</v>
      </c>
      <c r="D337" s="182"/>
      <c r="E337" s="183"/>
      <c r="F337" s="183"/>
      <c r="G337" s="183"/>
      <c r="H337" s="184"/>
      <c r="I337" s="171" t="str">
        <f>IF(SUM(D337:H337)=0,"",SUM(D337:H337))</f>
        <v/>
      </c>
      <c r="J337" s="189"/>
      <c r="K337" s="248"/>
    </row>
    <row r="338" spans="1:11" s="162" customFormat="1" ht="13.5" customHeight="1" x14ac:dyDescent="0.2">
      <c r="A338" s="245"/>
      <c r="B338" s="169" t="s">
        <v>11687</v>
      </c>
      <c r="C338" s="170" t="str">
        <f>Anexo_01!$B56</f>
        <v>PEREZ CRUZ, ISIDRO MANUEL</v>
      </c>
      <c r="D338" s="182"/>
      <c r="E338" s="183"/>
      <c r="F338" s="183"/>
      <c r="G338" s="183"/>
      <c r="H338" s="184"/>
      <c r="I338" s="171" t="str">
        <f t="shared" ref="I338:I344" si="36">IF(SUM(D338:H338)=0,"",SUM(D338:H338))</f>
        <v/>
      </c>
      <c r="J338" s="189"/>
      <c r="K338" s="248"/>
    </row>
    <row r="339" spans="1:11" s="162" customFormat="1" ht="13.5" customHeight="1" x14ac:dyDescent="0.2">
      <c r="A339" s="245"/>
      <c r="B339" s="169" t="s">
        <v>11682</v>
      </c>
      <c r="C339" s="170" t="str">
        <f>CONCATENATE("10",Anexo_01!$P56)</f>
        <v>1001254174</v>
      </c>
      <c r="D339" s="182"/>
      <c r="E339" s="183"/>
      <c r="F339" s="183"/>
      <c r="G339" s="183"/>
      <c r="H339" s="184"/>
      <c r="I339" s="171" t="str">
        <f t="shared" si="36"/>
        <v/>
      </c>
      <c r="J339" s="189"/>
      <c r="K339" s="248"/>
    </row>
    <row r="340" spans="1:11" s="162" customFormat="1" ht="13.5" customHeight="1" x14ac:dyDescent="0.2">
      <c r="A340" s="245"/>
      <c r="B340" s="169" t="s">
        <v>11683</v>
      </c>
      <c r="C340" s="159" t="str">
        <f>Anexo_01!$F56</f>
        <v>TOE</v>
      </c>
      <c r="D340" s="182"/>
      <c r="E340" s="183"/>
      <c r="F340" s="183"/>
      <c r="G340" s="183"/>
      <c r="H340" s="184"/>
      <c r="I340" s="171" t="str">
        <f t="shared" si="36"/>
        <v/>
      </c>
      <c r="J340" s="189"/>
      <c r="K340" s="248"/>
    </row>
    <row r="341" spans="1:11" s="162" customFormat="1" ht="13.5" customHeight="1" x14ac:dyDescent="0.2">
      <c r="A341" s="245"/>
      <c r="B341" s="169" t="s">
        <v>11684</v>
      </c>
      <c r="C341" s="170" t="str">
        <f>Anexo_01!$Q56</f>
        <v>3</v>
      </c>
      <c r="D341" s="182"/>
      <c r="E341" s="183"/>
      <c r="F341" s="183"/>
      <c r="G341" s="183"/>
      <c r="H341" s="184"/>
      <c r="I341" s="171" t="str">
        <f t="shared" si="36"/>
        <v/>
      </c>
      <c r="J341" s="189"/>
      <c r="K341" s="248"/>
    </row>
    <row r="342" spans="1:11" s="162" customFormat="1" ht="13.5" customHeight="1" x14ac:dyDescent="0.2">
      <c r="A342" s="245"/>
      <c r="B342" s="169" t="s">
        <v>11685</v>
      </c>
      <c r="C342" s="178"/>
      <c r="D342" s="182"/>
      <c r="E342" s="183"/>
      <c r="F342" s="183"/>
      <c r="G342" s="183"/>
      <c r="H342" s="184"/>
      <c r="I342" s="171" t="str">
        <f t="shared" si="36"/>
        <v/>
      </c>
      <c r="J342" s="189"/>
      <c r="K342" s="248"/>
    </row>
    <row r="343" spans="1:11" s="162" customFormat="1" ht="13.5" customHeight="1" x14ac:dyDescent="0.2">
      <c r="A343" s="245"/>
      <c r="B343" s="169" t="s">
        <v>11686</v>
      </c>
      <c r="C343" s="250"/>
      <c r="D343" s="182"/>
      <c r="E343" s="183"/>
      <c r="F343" s="183"/>
      <c r="G343" s="183"/>
      <c r="H343" s="184"/>
      <c r="I343" s="171" t="str">
        <f t="shared" si="36"/>
        <v/>
      </c>
      <c r="J343" s="189"/>
      <c r="K343" s="248"/>
    </row>
    <row r="344" spans="1:11" ht="13.5" customHeight="1" x14ac:dyDescent="0.3">
      <c r="A344" s="246"/>
      <c r="B344" s="172" t="s">
        <v>11690</v>
      </c>
      <c r="C344" s="251"/>
      <c r="D344" s="185"/>
      <c r="E344" s="186"/>
      <c r="F344" s="186"/>
      <c r="G344" s="186"/>
      <c r="H344" s="187"/>
      <c r="I344" s="173" t="str">
        <f t="shared" si="36"/>
        <v/>
      </c>
      <c r="J344" s="190"/>
      <c r="K344" s="249"/>
    </row>
    <row r="345" spans="1:11" s="162" customFormat="1" ht="13.5" customHeight="1" x14ac:dyDescent="0.2">
      <c r="A345" s="244">
        <v>57</v>
      </c>
      <c r="B345" s="166" t="s">
        <v>11680</v>
      </c>
      <c r="C345" s="175" t="str">
        <f>Anexo_01!$I57</f>
        <v>1151214341E1</v>
      </c>
      <c r="D345" s="179"/>
      <c r="E345" s="180"/>
      <c r="F345" s="180"/>
      <c r="G345" s="180"/>
      <c r="H345" s="181"/>
      <c r="I345" s="168" t="str">
        <f>IF(SUM(D345:H345)=0,"",SUM(D345:H345))</f>
        <v/>
      </c>
      <c r="J345" s="188"/>
      <c r="K345" s="247">
        <f>SUM(I345:I353)</f>
        <v>0</v>
      </c>
    </row>
    <row r="346" spans="1:11" s="162" customFormat="1" ht="13.5" customHeight="1" x14ac:dyDescent="0.2">
      <c r="A346" s="245"/>
      <c r="B346" s="169" t="s">
        <v>11681</v>
      </c>
      <c r="C346" s="170" t="str">
        <f>Anexo_01!$D57</f>
        <v>PROFESOR</v>
      </c>
      <c r="D346" s="182"/>
      <c r="E346" s="183"/>
      <c r="F346" s="183"/>
      <c r="G346" s="183"/>
      <c r="H346" s="184"/>
      <c r="I346" s="171" t="str">
        <f>IF(SUM(D346:H346)=0,"",SUM(D346:H346))</f>
        <v/>
      </c>
      <c r="J346" s="189"/>
      <c r="K346" s="248"/>
    </row>
    <row r="347" spans="1:11" s="162" customFormat="1" ht="13.5" customHeight="1" x14ac:dyDescent="0.2">
      <c r="A347" s="245"/>
      <c r="B347" s="169" t="s">
        <v>11687</v>
      </c>
      <c r="C347" s="170" t="str">
        <f>Anexo_01!$B57</f>
        <v>ROMERO HERRERA, FREDDY FRANS</v>
      </c>
      <c r="D347" s="182"/>
      <c r="E347" s="183"/>
      <c r="F347" s="183"/>
      <c r="G347" s="183"/>
      <c r="H347" s="184"/>
      <c r="I347" s="171" t="str">
        <f t="shared" ref="I347:I353" si="37">IF(SUM(D347:H347)=0,"",SUM(D347:H347))</f>
        <v/>
      </c>
      <c r="J347" s="189"/>
      <c r="K347" s="248"/>
    </row>
    <row r="348" spans="1:11" s="162" customFormat="1" ht="13.5" customHeight="1" x14ac:dyDescent="0.2">
      <c r="A348" s="245"/>
      <c r="B348" s="169" t="s">
        <v>11682</v>
      </c>
      <c r="C348" s="170" t="str">
        <f>CONCATENATE("10",Anexo_01!$P57)</f>
        <v>1010510877</v>
      </c>
      <c r="D348" s="182"/>
      <c r="E348" s="183"/>
      <c r="F348" s="183"/>
      <c r="G348" s="183"/>
      <c r="H348" s="184"/>
      <c r="I348" s="171" t="str">
        <f t="shared" si="37"/>
        <v/>
      </c>
      <c r="J348" s="189"/>
      <c r="K348" s="248"/>
    </row>
    <row r="349" spans="1:11" s="162" customFormat="1" ht="13.5" customHeight="1" x14ac:dyDescent="0.2">
      <c r="A349" s="245"/>
      <c r="B349" s="169" t="s">
        <v>11683</v>
      </c>
      <c r="C349" s="159" t="str">
        <f>Anexo_01!$F57</f>
        <v>Ingles</v>
      </c>
      <c r="D349" s="182"/>
      <c r="E349" s="183"/>
      <c r="F349" s="183"/>
      <c r="G349" s="183"/>
      <c r="H349" s="184"/>
      <c r="I349" s="171" t="str">
        <f t="shared" si="37"/>
        <v/>
      </c>
      <c r="J349" s="189"/>
      <c r="K349" s="248"/>
    </row>
    <row r="350" spans="1:11" s="162" customFormat="1" ht="13.5" customHeight="1" x14ac:dyDescent="0.2">
      <c r="A350" s="245"/>
      <c r="B350" s="169" t="s">
        <v>11684</v>
      </c>
      <c r="C350" s="170" t="str">
        <f>Anexo_01!$Q57</f>
        <v>4</v>
      </c>
      <c r="D350" s="182"/>
      <c r="E350" s="183"/>
      <c r="F350" s="183"/>
      <c r="G350" s="183"/>
      <c r="H350" s="184"/>
      <c r="I350" s="171" t="str">
        <f t="shared" si="37"/>
        <v/>
      </c>
      <c r="J350" s="189"/>
      <c r="K350" s="248"/>
    </row>
    <row r="351" spans="1:11" s="162" customFormat="1" ht="13.5" customHeight="1" x14ac:dyDescent="0.2">
      <c r="A351" s="245"/>
      <c r="B351" s="169" t="s">
        <v>11685</v>
      </c>
      <c r="C351" s="178"/>
      <c r="D351" s="182"/>
      <c r="E351" s="183"/>
      <c r="F351" s="183"/>
      <c r="G351" s="183"/>
      <c r="H351" s="184"/>
      <c r="I351" s="171" t="str">
        <f t="shared" si="37"/>
        <v/>
      </c>
      <c r="J351" s="189"/>
      <c r="K351" s="248"/>
    </row>
    <row r="352" spans="1:11" s="162" customFormat="1" ht="13.5" customHeight="1" x14ac:dyDescent="0.2">
      <c r="A352" s="245"/>
      <c r="B352" s="169" t="s">
        <v>11686</v>
      </c>
      <c r="C352" s="250"/>
      <c r="D352" s="182"/>
      <c r="E352" s="183"/>
      <c r="F352" s="183"/>
      <c r="G352" s="183"/>
      <c r="H352" s="184"/>
      <c r="I352" s="171" t="str">
        <f t="shared" si="37"/>
        <v/>
      </c>
      <c r="J352" s="189"/>
      <c r="K352" s="248"/>
    </row>
    <row r="353" spans="1:11" ht="13.5" customHeight="1" x14ac:dyDescent="0.3">
      <c r="A353" s="246"/>
      <c r="B353" s="172" t="s">
        <v>11690</v>
      </c>
      <c r="C353" s="251"/>
      <c r="D353" s="185"/>
      <c r="E353" s="186"/>
      <c r="F353" s="186"/>
      <c r="G353" s="186"/>
      <c r="H353" s="187"/>
      <c r="I353" s="173" t="str">
        <f t="shared" si="37"/>
        <v/>
      </c>
      <c r="J353" s="190"/>
      <c r="K353" s="249"/>
    </row>
    <row r="354" spans="1:11" s="162" customFormat="1" ht="13.5" customHeight="1" x14ac:dyDescent="0.2">
      <c r="A354" s="244">
        <v>58</v>
      </c>
      <c r="B354" s="166" t="s">
        <v>11680</v>
      </c>
      <c r="C354" s="175" t="str">
        <f>Anexo_01!$I58</f>
        <v>1151214341E2</v>
      </c>
      <c r="D354" s="179"/>
      <c r="E354" s="180"/>
      <c r="F354" s="180"/>
      <c r="G354" s="180"/>
      <c r="H354" s="181"/>
      <c r="I354" s="168" t="str">
        <f>IF(SUM(D354:H354)=0,"",SUM(D354:H354))</f>
        <v/>
      </c>
      <c r="J354" s="188"/>
      <c r="K354" s="247">
        <f>SUM(I354:I362)</f>
        <v>0</v>
      </c>
    </row>
    <row r="355" spans="1:11" s="162" customFormat="1" ht="13.5" customHeight="1" x14ac:dyDescent="0.2">
      <c r="A355" s="245"/>
      <c r="B355" s="169" t="s">
        <v>11681</v>
      </c>
      <c r="C355" s="170" t="str">
        <f>Anexo_01!$D58</f>
        <v>PROFESOR</v>
      </c>
      <c r="D355" s="182"/>
      <c r="E355" s="183"/>
      <c r="F355" s="183"/>
      <c r="G355" s="183"/>
      <c r="H355" s="184"/>
      <c r="I355" s="171" t="str">
        <f>IF(SUM(D355:H355)=0,"",SUM(D355:H355))</f>
        <v/>
      </c>
      <c r="J355" s="189"/>
      <c r="K355" s="248"/>
    </row>
    <row r="356" spans="1:11" s="162" customFormat="1" ht="13.5" customHeight="1" x14ac:dyDescent="0.2">
      <c r="A356" s="245"/>
      <c r="B356" s="169" t="s">
        <v>11687</v>
      </c>
      <c r="C356" s="170" t="str">
        <f>Anexo_01!$B58</f>
        <v>SUMI PAREDES, VICTOR</v>
      </c>
      <c r="D356" s="182"/>
      <c r="E356" s="183"/>
      <c r="F356" s="183"/>
      <c r="G356" s="183"/>
      <c r="H356" s="184"/>
      <c r="I356" s="171" t="str">
        <f t="shared" ref="I356:I362" si="38">IF(SUM(D356:H356)=0,"",SUM(D356:H356))</f>
        <v/>
      </c>
      <c r="J356" s="189"/>
      <c r="K356" s="248"/>
    </row>
    <row r="357" spans="1:11" s="162" customFormat="1" ht="13.5" customHeight="1" x14ac:dyDescent="0.2">
      <c r="A357" s="245"/>
      <c r="B357" s="169" t="s">
        <v>11682</v>
      </c>
      <c r="C357" s="170" t="str">
        <f>CONCATENATE("10",Anexo_01!$P58)</f>
        <v>1001218406</v>
      </c>
      <c r="D357" s="182"/>
      <c r="E357" s="183"/>
      <c r="F357" s="183"/>
      <c r="G357" s="183"/>
      <c r="H357" s="184"/>
      <c r="I357" s="171" t="str">
        <f t="shared" si="38"/>
        <v/>
      </c>
      <c r="J357" s="189"/>
      <c r="K357" s="248"/>
    </row>
    <row r="358" spans="1:11" s="162" customFormat="1" ht="13.5" customHeight="1" x14ac:dyDescent="0.2">
      <c r="A358" s="245"/>
      <c r="B358" s="169" t="s">
        <v>11683</v>
      </c>
      <c r="C358" s="159" t="str">
        <f>Anexo_01!$F58</f>
        <v>EPT</v>
      </c>
      <c r="D358" s="182"/>
      <c r="E358" s="183"/>
      <c r="F358" s="183"/>
      <c r="G358" s="183"/>
      <c r="H358" s="184"/>
      <c r="I358" s="171" t="str">
        <f t="shared" si="38"/>
        <v/>
      </c>
      <c r="J358" s="189"/>
      <c r="K358" s="248"/>
    </row>
    <row r="359" spans="1:11" s="162" customFormat="1" ht="13.5" customHeight="1" x14ac:dyDescent="0.2">
      <c r="A359" s="245"/>
      <c r="B359" s="169" t="s">
        <v>11684</v>
      </c>
      <c r="C359" s="170" t="str">
        <f>Anexo_01!$Q58</f>
        <v>2</v>
      </c>
      <c r="D359" s="182"/>
      <c r="E359" s="183"/>
      <c r="F359" s="183"/>
      <c r="G359" s="183"/>
      <c r="H359" s="184"/>
      <c r="I359" s="171" t="str">
        <f t="shared" si="38"/>
        <v/>
      </c>
      <c r="J359" s="189"/>
      <c r="K359" s="248"/>
    </row>
    <row r="360" spans="1:11" s="162" customFormat="1" ht="13.5" customHeight="1" x14ac:dyDescent="0.2">
      <c r="A360" s="245"/>
      <c r="B360" s="169" t="s">
        <v>11685</v>
      </c>
      <c r="C360" s="178"/>
      <c r="D360" s="182"/>
      <c r="E360" s="183"/>
      <c r="F360" s="183"/>
      <c r="G360" s="183"/>
      <c r="H360" s="184"/>
      <c r="I360" s="171" t="str">
        <f t="shared" si="38"/>
        <v/>
      </c>
      <c r="J360" s="189"/>
      <c r="K360" s="248"/>
    </row>
    <row r="361" spans="1:11" s="162" customFormat="1" ht="13.5" customHeight="1" x14ac:dyDescent="0.2">
      <c r="A361" s="245"/>
      <c r="B361" s="169" t="s">
        <v>11686</v>
      </c>
      <c r="C361" s="250"/>
      <c r="D361" s="182"/>
      <c r="E361" s="183"/>
      <c r="F361" s="183"/>
      <c r="G361" s="183"/>
      <c r="H361" s="184"/>
      <c r="I361" s="171" t="str">
        <f t="shared" si="38"/>
        <v/>
      </c>
      <c r="J361" s="189"/>
      <c r="K361" s="248"/>
    </row>
    <row r="362" spans="1:11" ht="13.5" customHeight="1" x14ac:dyDescent="0.3">
      <c r="A362" s="246"/>
      <c r="B362" s="172" t="s">
        <v>11690</v>
      </c>
      <c r="C362" s="251"/>
      <c r="D362" s="185"/>
      <c r="E362" s="186"/>
      <c r="F362" s="186"/>
      <c r="G362" s="186"/>
      <c r="H362" s="187"/>
      <c r="I362" s="173" t="str">
        <f t="shared" si="38"/>
        <v/>
      </c>
      <c r="J362" s="190"/>
      <c r="K362" s="249"/>
    </row>
    <row r="363" spans="1:11" s="162" customFormat="1" ht="13.5" customHeight="1" x14ac:dyDescent="0.2">
      <c r="A363" s="244">
        <v>59</v>
      </c>
      <c r="B363" s="166" t="s">
        <v>11680</v>
      </c>
      <c r="C363" s="175" t="str">
        <f>Anexo_01!$I59</f>
        <v>1151214341E3</v>
      </c>
      <c r="D363" s="179"/>
      <c r="E363" s="180"/>
      <c r="F363" s="180"/>
      <c r="G363" s="180"/>
      <c r="H363" s="181"/>
      <c r="I363" s="168" t="str">
        <f>IF(SUM(D363:H363)=0,"",SUM(D363:H363))</f>
        <v/>
      </c>
      <c r="J363" s="188"/>
      <c r="K363" s="247">
        <f>SUM(I363:I371)</f>
        <v>0</v>
      </c>
    </row>
    <row r="364" spans="1:11" s="162" customFormat="1" ht="13.5" customHeight="1" x14ac:dyDescent="0.2">
      <c r="A364" s="245"/>
      <c r="B364" s="169" t="s">
        <v>11681</v>
      </c>
      <c r="C364" s="170" t="str">
        <f>Anexo_01!$D59</f>
        <v>PROFESOR</v>
      </c>
      <c r="D364" s="182"/>
      <c r="E364" s="183"/>
      <c r="F364" s="183"/>
      <c r="G364" s="183"/>
      <c r="H364" s="184"/>
      <c r="I364" s="171" t="str">
        <f>IF(SUM(D364:H364)=0,"",SUM(D364:H364))</f>
        <v/>
      </c>
      <c r="J364" s="189"/>
      <c r="K364" s="248"/>
    </row>
    <row r="365" spans="1:11" s="162" customFormat="1" ht="13.5" customHeight="1" x14ac:dyDescent="0.2">
      <c r="A365" s="245"/>
      <c r="B365" s="169" t="s">
        <v>11687</v>
      </c>
      <c r="C365" s="170" t="str">
        <f>Anexo_01!$B59</f>
        <v>TACORA CAUNA, ENRIQUE</v>
      </c>
      <c r="D365" s="182"/>
      <c r="E365" s="183"/>
      <c r="F365" s="183"/>
      <c r="G365" s="183"/>
      <c r="H365" s="184"/>
      <c r="I365" s="171" t="str">
        <f t="shared" ref="I365:I371" si="39">IF(SUM(D365:H365)=0,"",SUM(D365:H365))</f>
        <v/>
      </c>
      <c r="J365" s="189"/>
      <c r="K365" s="248"/>
    </row>
    <row r="366" spans="1:11" s="162" customFormat="1" ht="13.5" customHeight="1" x14ac:dyDescent="0.2">
      <c r="A366" s="245"/>
      <c r="B366" s="169" t="s">
        <v>11682</v>
      </c>
      <c r="C366" s="170" t="str">
        <f>CONCATENATE("10",Anexo_01!$P59)</f>
        <v>1001844061</v>
      </c>
      <c r="D366" s="182"/>
      <c r="E366" s="183"/>
      <c r="F366" s="183"/>
      <c r="G366" s="183"/>
      <c r="H366" s="184"/>
      <c r="I366" s="171" t="str">
        <f t="shared" si="39"/>
        <v/>
      </c>
      <c r="J366" s="189"/>
      <c r="K366" s="248"/>
    </row>
    <row r="367" spans="1:11" s="162" customFormat="1" ht="13.5" customHeight="1" x14ac:dyDescent="0.2">
      <c r="A367" s="245"/>
      <c r="B367" s="169" t="s">
        <v>11683</v>
      </c>
      <c r="C367" s="159" t="str">
        <f>Anexo_01!$F59</f>
        <v>Religion</v>
      </c>
      <c r="D367" s="182"/>
      <c r="E367" s="183"/>
      <c r="F367" s="183"/>
      <c r="G367" s="183"/>
      <c r="H367" s="184"/>
      <c r="I367" s="171" t="str">
        <f t="shared" si="39"/>
        <v/>
      </c>
      <c r="J367" s="189"/>
      <c r="K367" s="248"/>
    </row>
    <row r="368" spans="1:11" s="162" customFormat="1" ht="13.5" customHeight="1" x14ac:dyDescent="0.2">
      <c r="A368" s="245"/>
      <c r="B368" s="169" t="s">
        <v>11684</v>
      </c>
      <c r="C368" s="170" t="str">
        <f>Anexo_01!$Q59</f>
        <v>4</v>
      </c>
      <c r="D368" s="182"/>
      <c r="E368" s="183"/>
      <c r="F368" s="183"/>
      <c r="G368" s="183"/>
      <c r="H368" s="184"/>
      <c r="I368" s="171" t="str">
        <f t="shared" si="39"/>
        <v/>
      </c>
      <c r="J368" s="189"/>
      <c r="K368" s="248"/>
    </row>
    <row r="369" spans="1:11" s="162" customFormat="1" ht="13.5" customHeight="1" x14ac:dyDescent="0.2">
      <c r="A369" s="245"/>
      <c r="B369" s="169" t="s">
        <v>11685</v>
      </c>
      <c r="C369" s="178"/>
      <c r="D369" s="182"/>
      <c r="E369" s="183"/>
      <c r="F369" s="183"/>
      <c r="G369" s="183"/>
      <c r="H369" s="184"/>
      <c r="I369" s="171" t="str">
        <f t="shared" si="39"/>
        <v/>
      </c>
      <c r="J369" s="189"/>
      <c r="K369" s="248"/>
    </row>
    <row r="370" spans="1:11" s="162" customFormat="1" ht="13.5" customHeight="1" x14ac:dyDescent="0.2">
      <c r="A370" s="245"/>
      <c r="B370" s="169" t="s">
        <v>11686</v>
      </c>
      <c r="C370" s="250"/>
      <c r="D370" s="182"/>
      <c r="E370" s="183"/>
      <c r="F370" s="183"/>
      <c r="G370" s="183"/>
      <c r="H370" s="184"/>
      <c r="I370" s="171" t="str">
        <f t="shared" si="39"/>
        <v/>
      </c>
      <c r="J370" s="189"/>
      <c r="K370" s="248"/>
    </row>
    <row r="371" spans="1:11" ht="13.5" customHeight="1" x14ac:dyDescent="0.3">
      <c r="A371" s="246"/>
      <c r="B371" s="172" t="s">
        <v>11690</v>
      </c>
      <c r="C371" s="251"/>
      <c r="D371" s="185"/>
      <c r="E371" s="186"/>
      <c r="F371" s="186"/>
      <c r="G371" s="186"/>
      <c r="H371" s="187"/>
      <c r="I371" s="173" t="str">
        <f t="shared" si="39"/>
        <v/>
      </c>
      <c r="J371" s="190"/>
      <c r="K371" s="249"/>
    </row>
    <row r="372" spans="1:11" s="162" customFormat="1" ht="13.5" customHeight="1" x14ac:dyDescent="0.2">
      <c r="A372" s="244">
        <v>60</v>
      </c>
      <c r="B372" s="166" t="s">
        <v>11680</v>
      </c>
      <c r="C372" s="175" t="str">
        <f>Anexo_01!$I60</f>
        <v>1151214341E4</v>
      </c>
      <c r="D372" s="179"/>
      <c r="E372" s="180"/>
      <c r="F372" s="180"/>
      <c r="G372" s="180"/>
      <c r="H372" s="181"/>
      <c r="I372" s="168" t="str">
        <f>IF(SUM(D372:H372)=0,"",SUM(D372:H372))</f>
        <v/>
      </c>
      <c r="J372" s="188"/>
      <c r="K372" s="247">
        <f>SUM(I372:I380)</f>
        <v>0</v>
      </c>
    </row>
    <row r="373" spans="1:11" s="162" customFormat="1" ht="13.5" customHeight="1" x14ac:dyDescent="0.2">
      <c r="A373" s="245"/>
      <c r="B373" s="169" t="s">
        <v>11681</v>
      </c>
      <c r="C373" s="170" t="str">
        <f>Anexo_01!$D60</f>
        <v>PROFESOR</v>
      </c>
      <c r="D373" s="182"/>
      <c r="E373" s="183"/>
      <c r="F373" s="183"/>
      <c r="G373" s="183"/>
      <c r="H373" s="184"/>
      <c r="I373" s="171" t="str">
        <f>IF(SUM(D373:H373)=0,"",SUM(D373:H373))</f>
        <v/>
      </c>
      <c r="J373" s="189"/>
      <c r="K373" s="248"/>
    </row>
    <row r="374" spans="1:11" s="162" customFormat="1" ht="13.5" customHeight="1" x14ac:dyDescent="0.2">
      <c r="A374" s="245"/>
      <c r="B374" s="169" t="s">
        <v>11687</v>
      </c>
      <c r="C374" s="170" t="str">
        <f>Anexo_01!$B60</f>
        <v>TORRES CAMACHO, MARIA ANTONIETA</v>
      </c>
      <c r="D374" s="182"/>
      <c r="E374" s="183"/>
      <c r="F374" s="183"/>
      <c r="G374" s="183"/>
      <c r="H374" s="184"/>
      <c r="I374" s="171" t="str">
        <f t="shared" ref="I374:I380" si="40">IF(SUM(D374:H374)=0,"",SUM(D374:H374))</f>
        <v/>
      </c>
      <c r="J374" s="189"/>
      <c r="K374" s="248"/>
    </row>
    <row r="375" spans="1:11" s="162" customFormat="1" ht="13.5" customHeight="1" x14ac:dyDescent="0.2">
      <c r="A375" s="245"/>
      <c r="B375" s="169" t="s">
        <v>11682</v>
      </c>
      <c r="C375" s="170" t="str">
        <f>CONCATENATE("10",Anexo_01!$P60)</f>
        <v>1002144420</v>
      </c>
      <c r="D375" s="182"/>
      <c r="E375" s="183"/>
      <c r="F375" s="183"/>
      <c r="G375" s="183"/>
      <c r="H375" s="184"/>
      <c r="I375" s="171" t="str">
        <f t="shared" si="40"/>
        <v/>
      </c>
      <c r="J375" s="189"/>
      <c r="K375" s="248"/>
    </row>
    <row r="376" spans="1:11" s="162" customFormat="1" ht="13.5" customHeight="1" x14ac:dyDescent="0.2">
      <c r="A376" s="245"/>
      <c r="B376" s="169" t="s">
        <v>11683</v>
      </c>
      <c r="C376" s="159" t="str">
        <f>Anexo_01!$F60</f>
        <v>Matematica</v>
      </c>
      <c r="D376" s="182"/>
      <c r="E376" s="183"/>
      <c r="F376" s="183"/>
      <c r="G376" s="183"/>
      <c r="H376" s="184"/>
      <c r="I376" s="171" t="str">
        <f t="shared" si="40"/>
        <v/>
      </c>
      <c r="J376" s="189"/>
      <c r="K376" s="248"/>
    </row>
    <row r="377" spans="1:11" s="162" customFormat="1" ht="13.5" customHeight="1" x14ac:dyDescent="0.2">
      <c r="A377" s="245"/>
      <c r="B377" s="169" t="s">
        <v>11684</v>
      </c>
      <c r="C377" s="170" t="str">
        <f>Anexo_01!$Q60</f>
        <v>3</v>
      </c>
      <c r="D377" s="182"/>
      <c r="E377" s="183"/>
      <c r="F377" s="183"/>
      <c r="G377" s="183"/>
      <c r="H377" s="184"/>
      <c r="I377" s="171" t="str">
        <f t="shared" si="40"/>
        <v/>
      </c>
      <c r="J377" s="189"/>
      <c r="K377" s="248"/>
    </row>
    <row r="378" spans="1:11" s="162" customFormat="1" ht="13.5" customHeight="1" x14ac:dyDescent="0.2">
      <c r="A378" s="245"/>
      <c r="B378" s="169" t="s">
        <v>11685</v>
      </c>
      <c r="C378" s="178"/>
      <c r="D378" s="182"/>
      <c r="E378" s="183"/>
      <c r="F378" s="183"/>
      <c r="G378" s="183"/>
      <c r="H378" s="184"/>
      <c r="I378" s="171" t="str">
        <f t="shared" si="40"/>
        <v/>
      </c>
      <c r="J378" s="189"/>
      <c r="K378" s="248"/>
    </row>
    <row r="379" spans="1:11" s="162" customFormat="1" ht="13.5" customHeight="1" x14ac:dyDescent="0.2">
      <c r="A379" s="245"/>
      <c r="B379" s="169" t="s">
        <v>11686</v>
      </c>
      <c r="C379" s="250"/>
      <c r="D379" s="182"/>
      <c r="E379" s="183"/>
      <c r="F379" s="183"/>
      <c r="G379" s="183"/>
      <c r="H379" s="184"/>
      <c r="I379" s="171" t="str">
        <f t="shared" si="40"/>
        <v/>
      </c>
      <c r="J379" s="189"/>
      <c r="K379" s="248"/>
    </row>
    <row r="380" spans="1:11" ht="13.5" customHeight="1" x14ac:dyDescent="0.3">
      <c r="A380" s="246"/>
      <c r="B380" s="172" t="s">
        <v>11690</v>
      </c>
      <c r="C380" s="251"/>
      <c r="D380" s="185"/>
      <c r="E380" s="186"/>
      <c r="F380" s="186"/>
      <c r="G380" s="186"/>
      <c r="H380" s="187"/>
      <c r="I380" s="173" t="str">
        <f t="shared" si="40"/>
        <v/>
      </c>
      <c r="J380" s="190"/>
      <c r="K380" s="249"/>
    </row>
    <row r="381" spans="1:11" s="162" customFormat="1" ht="13.5" customHeight="1" x14ac:dyDescent="0.2">
      <c r="A381" s="244">
        <v>61</v>
      </c>
      <c r="B381" s="166" t="s">
        <v>11680</v>
      </c>
      <c r="C381" s="175" t="str">
        <f>Anexo_01!$I61</f>
        <v>1151214341E9</v>
      </c>
      <c r="D381" s="179"/>
      <c r="E381" s="180"/>
      <c r="F381" s="180"/>
      <c r="G381" s="180"/>
      <c r="H381" s="181"/>
      <c r="I381" s="168" t="str">
        <f>IF(SUM(D381:H381)=0,"",SUM(D381:H381))</f>
        <v/>
      </c>
      <c r="J381" s="188"/>
      <c r="K381" s="247">
        <f>SUM(I381:I389)</f>
        <v>0</v>
      </c>
    </row>
    <row r="382" spans="1:11" s="162" customFormat="1" ht="13.5" customHeight="1" x14ac:dyDescent="0.2">
      <c r="A382" s="245"/>
      <c r="B382" s="169" t="s">
        <v>11681</v>
      </c>
      <c r="C382" s="170" t="str">
        <f>Anexo_01!$D61</f>
        <v>PROFESOR</v>
      </c>
      <c r="D382" s="182"/>
      <c r="E382" s="183"/>
      <c r="F382" s="183"/>
      <c r="G382" s="183"/>
      <c r="H382" s="184"/>
      <c r="I382" s="171" t="str">
        <f>IF(SUM(D382:H382)=0,"",SUM(D382:H382))</f>
        <v/>
      </c>
      <c r="J382" s="189"/>
      <c r="K382" s="248"/>
    </row>
    <row r="383" spans="1:11" s="162" customFormat="1" ht="13.5" customHeight="1" x14ac:dyDescent="0.2">
      <c r="A383" s="245"/>
      <c r="B383" s="169" t="s">
        <v>11687</v>
      </c>
      <c r="C383" s="170" t="str">
        <f>Anexo_01!$B61</f>
        <v>RAMIREZ QUILCA, NELLY</v>
      </c>
      <c r="D383" s="182"/>
      <c r="E383" s="183"/>
      <c r="F383" s="183"/>
      <c r="G383" s="183"/>
      <c r="H383" s="184"/>
      <c r="I383" s="171" t="str">
        <f t="shared" ref="I383:I389" si="41">IF(SUM(D383:H383)=0,"",SUM(D383:H383))</f>
        <v/>
      </c>
      <c r="J383" s="189"/>
      <c r="K383" s="248"/>
    </row>
    <row r="384" spans="1:11" s="162" customFormat="1" ht="13.5" customHeight="1" x14ac:dyDescent="0.2">
      <c r="A384" s="245"/>
      <c r="B384" s="169" t="s">
        <v>11682</v>
      </c>
      <c r="C384" s="170" t="str">
        <f>CONCATENATE("10",Anexo_01!$P61)</f>
        <v>1001322174</v>
      </c>
      <c r="D384" s="182"/>
      <c r="E384" s="183"/>
      <c r="F384" s="183"/>
      <c r="G384" s="183"/>
      <c r="H384" s="184"/>
      <c r="I384" s="171" t="str">
        <f t="shared" si="41"/>
        <v/>
      </c>
      <c r="J384" s="189"/>
      <c r="K384" s="248"/>
    </row>
    <row r="385" spans="1:11" s="162" customFormat="1" ht="13.5" customHeight="1" x14ac:dyDescent="0.2">
      <c r="A385" s="245"/>
      <c r="B385" s="169" t="s">
        <v>11683</v>
      </c>
      <c r="C385" s="159" t="str">
        <f>Anexo_01!$F61</f>
        <v>Comunicación</v>
      </c>
      <c r="D385" s="182"/>
      <c r="E385" s="183"/>
      <c r="F385" s="183"/>
      <c r="G385" s="183"/>
      <c r="H385" s="184"/>
      <c r="I385" s="171" t="str">
        <f t="shared" si="41"/>
        <v/>
      </c>
      <c r="J385" s="189"/>
      <c r="K385" s="248"/>
    </row>
    <row r="386" spans="1:11" s="162" customFormat="1" ht="13.5" customHeight="1" x14ac:dyDescent="0.2">
      <c r="A386" s="245"/>
      <c r="B386" s="169" t="s">
        <v>11684</v>
      </c>
      <c r="C386" s="170" t="str">
        <f>Anexo_01!$Q61</f>
        <v>1</v>
      </c>
      <c r="D386" s="182"/>
      <c r="E386" s="183"/>
      <c r="F386" s="183"/>
      <c r="G386" s="183"/>
      <c r="H386" s="184"/>
      <c r="I386" s="171" t="str">
        <f t="shared" si="41"/>
        <v/>
      </c>
      <c r="J386" s="189"/>
      <c r="K386" s="248"/>
    </row>
    <row r="387" spans="1:11" s="162" customFormat="1" ht="13.5" customHeight="1" x14ac:dyDescent="0.2">
      <c r="A387" s="245"/>
      <c r="B387" s="169" t="s">
        <v>11685</v>
      </c>
      <c r="C387" s="178"/>
      <c r="D387" s="182"/>
      <c r="E387" s="183"/>
      <c r="F387" s="183"/>
      <c r="G387" s="183"/>
      <c r="H387" s="184"/>
      <c r="I387" s="171" t="str">
        <f t="shared" si="41"/>
        <v/>
      </c>
      <c r="J387" s="189"/>
      <c r="K387" s="248"/>
    </row>
    <row r="388" spans="1:11" s="162" customFormat="1" ht="13.5" customHeight="1" x14ac:dyDescent="0.2">
      <c r="A388" s="245"/>
      <c r="B388" s="169" t="s">
        <v>11686</v>
      </c>
      <c r="C388" s="250"/>
      <c r="D388" s="182"/>
      <c r="E388" s="183"/>
      <c r="F388" s="183"/>
      <c r="G388" s="183"/>
      <c r="H388" s="184"/>
      <c r="I388" s="171" t="str">
        <f t="shared" si="41"/>
        <v/>
      </c>
      <c r="J388" s="189"/>
      <c r="K388" s="248"/>
    </row>
    <row r="389" spans="1:11" ht="13.5" customHeight="1" x14ac:dyDescent="0.3">
      <c r="A389" s="246"/>
      <c r="B389" s="172" t="s">
        <v>11690</v>
      </c>
      <c r="C389" s="251"/>
      <c r="D389" s="185"/>
      <c r="E389" s="186"/>
      <c r="F389" s="186"/>
      <c r="G389" s="186"/>
      <c r="H389" s="187"/>
      <c r="I389" s="173" t="str">
        <f t="shared" si="41"/>
        <v/>
      </c>
      <c r="J389" s="190"/>
      <c r="K389" s="249"/>
    </row>
    <row r="390" spans="1:11" s="162" customFormat="1" ht="13.5" customHeight="1" x14ac:dyDescent="0.2">
      <c r="A390" s="244">
        <v>62</v>
      </c>
      <c r="B390" s="166" t="s">
        <v>11680</v>
      </c>
      <c r="C390" s="175" t="str">
        <f>Anexo_01!$I62</f>
        <v>1151214351E1</v>
      </c>
      <c r="D390" s="179"/>
      <c r="E390" s="180"/>
      <c r="F390" s="180"/>
      <c r="G390" s="180"/>
      <c r="H390" s="181"/>
      <c r="I390" s="168" t="str">
        <f>IF(SUM(D390:H390)=0,"",SUM(D390:H390))</f>
        <v/>
      </c>
      <c r="J390" s="188"/>
      <c r="K390" s="247">
        <f>SUM(I390:I398)</f>
        <v>0</v>
      </c>
    </row>
    <row r="391" spans="1:11" s="162" customFormat="1" ht="13.5" customHeight="1" x14ac:dyDescent="0.2">
      <c r="A391" s="245"/>
      <c r="B391" s="169" t="s">
        <v>11681</v>
      </c>
      <c r="C391" s="170" t="str">
        <f>Anexo_01!$D62</f>
        <v>PROFESOR</v>
      </c>
      <c r="D391" s="182"/>
      <c r="E391" s="183"/>
      <c r="F391" s="183"/>
      <c r="G391" s="183"/>
      <c r="H391" s="184"/>
      <c r="I391" s="171" t="str">
        <f>IF(SUM(D391:H391)=0,"",SUM(D391:H391))</f>
        <v/>
      </c>
      <c r="J391" s="189"/>
      <c r="K391" s="248"/>
    </row>
    <row r="392" spans="1:11" s="162" customFormat="1" ht="13.5" customHeight="1" x14ac:dyDescent="0.2">
      <c r="A392" s="245"/>
      <c r="B392" s="169" t="s">
        <v>11687</v>
      </c>
      <c r="C392" s="170" t="str">
        <f>Anexo_01!$B62</f>
        <v>PEREZ MAMANI, FRANCISCA</v>
      </c>
      <c r="D392" s="182"/>
      <c r="E392" s="183"/>
      <c r="F392" s="183"/>
      <c r="G392" s="183"/>
      <c r="H392" s="184"/>
      <c r="I392" s="171" t="str">
        <f t="shared" ref="I392:I398" si="42">IF(SUM(D392:H392)=0,"",SUM(D392:H392))</f>
        <v/>
      </c>
      <c r="J392" s="189"/>
      <c r="K392" s="248"/>
    </row>
    <row r="393" spans="1:11" s="162" customFormat="1" ht="13.5" customHeight="1" x14ac:dyDescent="0.2">
      <c r="A393" s="245"/>
      <c r="B393" s="169" t="s">
        <v>11682</v>
      </c>
      <c r="C393" s="170" t="str">
        <f>CONCATENATE("10",Anexo_01!$P62)</f>
        <v>1001210650</v>
      </c>
      <c r="D393" s="182"/>
      <c r="E393" s="183"/>
      <c r="F393" s="183"/>
      <c r="G393" s="183"/>
      <c r="H393" s="184"/>
      <c r="I393" s="171" t="str">
        <f t="shared" si="42"/>
        <v/>
      </c>
      <c r="J393" s="189"/>
      <c r="K393" s="248"/>
    </row>
    <row r="394" spans="1:11" s="162" customFormat="1" ht="13.5" customHeight="1" x14ac:dyDescent="0.2">
      <c r="A394" s="245"/>
      <c r="B394" s="169" t="s">
        <v>11683</v>
      </c>
      <c r="C394" s="159" t="str">
        <f>Anexo_01!$F62</f>
        <v>CTA</v>
      </c>
      <c r="D394" s="182"/>
      <c r="E394" s="183"/>
      <c r="F394" s="183"/>
      <c r="G394" s="183"/>
      <c r="H394" s="184"/>
      <c r="I394" s="171" t="str">
        <f t="shared" si="42"/>
        <v/>
      </c>
      <c r="J394" s="189"/>
      <c r="K394" s="248"/>
    </row>
    <row r="395" spans="1:11" s="162" customFormat="1" ht="13.5" customHeight="1" x14ac:dyDescent="0.2">
      <c r="A395" s="245"/>
      <c r="B395" s="169" t="s">
        <v>11684</v>
      </c>
      <c r="C395" s="170" t="str">
        <f>Anexo_01!$Q62</f>
        <v>2</v>
      </c>
      <c r="D395" s="182"/>
      <c r="E395" s="183"/>
      <c r="F395" s="183"/>
      <c r="G395" s="183"/>
      <c r="H395" s="184"/>
      <c r="I395" s="171" t="str">
        <f t="shared" si="42"/>
        <v/>
      </c>
      <c r="J395" s="189"/>
      <c r="K395" s="248"/>
    </row>
    <row r="396" spans="1:11" s="162" customFormat="1" ht="13.5" customHeight="1" x14ac:dyDescent="0.2">
      <c r="A396" s="245"/>
      <c r="B396" s="169" t="s">
        <v>11685</v>
      </c>
      <c r="C396" s="178"/>
      <c r="D396" s="182"/>
      <c r="E396" s="183"/>
      <c r="F396" s="183"/>
      <c r="G396" s="183"/>
      <c r="H396" s="184"/>
      <c r="I396" s="171" t="str">
        <f t="shared" si="42"/>
        <v/>
      </c>
      <c r="J396" s="189"/>
      <c r="K396" s="248"/>
    </row>
    <row r="397" spans="1:11" s="162" customFormat="1" ht="13.5" customHeight="1" x14ac:dyDescent="0.2">
      <c r="A397" s="245"/>
      <c r="B397" s="169" t="s">
        <v>11686</v>
      </c>
      <c r="C397" s="250"/>
      <c r="D397" s="182"/>
      <c r="E397" s="183"/>
      <c r="F397" s="183"/>
      <c r="G397" s="183"/>
      <c r="H397" s="184"/>
      <c r="I397" s="171" t="str">
        <f t="shared" si="42"/>
        <v/>
      </c>
      <c r="J397" s="189"/>
      <c r="K397" s="248"/>
    </row>
    <row r="398" spans="1:11" ht="13.5" customHeight="1" x14ac:dyDescent="0.3">
      <c r="A398" s="246"/>
      <c r="B398" s="172" t="s">
        <v>11690</v>
      </c>
      <c r="C398" s="251"/>
      <c r="D398" s="185"/>
      <c r="E398" s="186"/>
      <c r="F398" s="186"/>
      <c r="G398" s="186"/>
      <c r="H398" s="187"/>
      <c r="I398" s="173" t="str">
        <f t="shared" si="42"/>
        <v/>
      </c>
      <c r="J398" s="190"/>
      <c r="K398" s="249"/>
    </row>
    <row r="399" spans="1:11" s="162" customFormat="1" ht="13.5" customHeight="1" x14ac:dyDescent="0.2">
      <c r="A399" s="244">
        <v>63</v>
      </c>
      <c r="B399" s="166" t="s">
        <v>11680</v>
      </c>
      <c r="C399" s="175" t="str">
        <f>Anexo_01!$I63</f>
        <v>1151214351E3</v>
      </c>
      <c r="D399" s="179"/>
      <c r="E399" s="180"/>
      <c r="F399" s="180"/>
      <c r="G399" s="180"/>
      <c r="H399" s="181"/>
      <c r="I399" s="168" t="str">
        <f>IF(SUM(D399:H399)=0,"",SUM(D399:H399))</f>
        <v/>
      </c>
      <c r="J399" s="188"/>
      <c r="K399" s="247">
        <f>SUM(I399:I407)</f>
        <v>0</v>
      </c>
    </row>
    <row r="400" spans="1:11" s="162" customFormat="1" ht="13.5" customHeight="1" x14ac:dyDescent="0.2">
      <c r="A400" s="245"/>
      <c r="B400" s="169" t="s">
        <v>11681</v>
      </c>
      <c r="C400" s="170" t="str">
        <f>Anexo_01!$D63</f>
        <v>PROFESOR</v>
      </c>
      <c r="D400" s="182"/>
      <c r="E400" s="183"/>
      <c r="F400" s="183"/>
      <c r="G400" s="183"/>
      <c r="H400" s="184"/>
      <c r="I400" s="171" t="str">
        <f>IF(SUM(D400:H400)=0,"",SUM(D400:H400))</f>
        <v/>
      </c>
      <c r="J400" s="189"/>
      <c r="K400" s="248"/>
    </row>
    <row r="401" spans="1:11" s="162" customFormat="1" ht="13.5" customHeight="1" x14ac:dyDescent="0.2">
      <c r="A401" s="245"/>
      <c r="B401" s="169" t="s">
        <v>11687</v>
      </c>
      <c r="C401" s="170" t="str">
        <f>Anexo_01!$B63</f>
        <v>LIVISI ASTRULLA, JULIO ENRIQUE</v>
      </c>
      <c r="D401" s="182"/>
      <c r="E401" s="183"/>
      <c r="F401" s="183"/>
      <c r="G401" s="183"/>
      <c r="H401" s="184"/>
      <c r="I401" s="171" t="str">
        <f t="shared" ref="I401:I407" si="43">IF(SUM(D401:H401)=0,"",SUM(D401:H401))</f>
        <v/>
      </c>
      <c r="J401" s="189"/>
      <c r="K401" s="248"/>
    </row>
    <row r="402" spans="1:11" s="162" customFormat="1" ht="13.5" customHeight="1" x14ac:dyDescent="0.2">
      <c r="A402" s="245"/>
      <c r="B402" s="169" t="s">
        <v>11682</v>
      </c>
      <c r="C402" s="170" t="str">
        <f>CONCATENATE("10",Anexo_01!$P63)</f>
        <v>1001231377</v>
      </c>
      <c r="D402" s="182"/>
      <c r="E402" s="183"/>
      <c r="F402" s="183"/>
      <c r="G402" s="183"/>
      <c r="H402" s="184"/>
      <c r="I402" s="171" t="str">
        <f t="shared" si="43"/>
        <v/>
      </c>
      <c r="J402" s="189"/>
      <c r="K402" s="248"/>
    </row>
    <row r="403" spans="1:11" s="162" customFormat="1" ht="13.5" customHeight="1" x14ac:dyDescent="0.2">
      <c r="A403" s="245"/>
      <c r="B403" s="169" t="s">
        <v>11683</v>
      </c>
      <c r="C403" s="159" t="str">
        <f>Anexo_01!$F63</f>
        <v>HGE</v>
      </c>
      <c r="D403" s="182"/>
      <c r="E403" s="183"/>
      <c r="F403" s="183"/>
      <c r="G403" s="183"/>
      <c r="H403" s="184"/>
      <c r="I403" s="171" t="str">
        <f t="shared" si="43"/>
        <v/>
      </c>
      <c r="J403" s="189"/>
      <c r="K403" s="248"/>
    </row>
    <row r="404" spans="1:11" s="162" customFormat="1" ht="13.5" customHeight="1" x14ac:dyDescent="0.2">
      <c r="A404" s="245"/>
      <c r="B404" s="169" t="s">
        <v>11684</v>
      </c>
      <c r="C404" s="170" t="str">
        <f>Anexo_01!$Q63</f>
        <v>3</v>
      </c>
      <c r="D404" s="182"/>
      <c r="E404" s="183"/>
      <c r="F404" s="183"/>
      <c r="G404" s="183"/>
      <c r="H404" s="184"/>
      <c r="I404" s="171" t="str">
        <f t="shared" si="43"/>
        <v/>
      </c>
      <c r="J404" s="189"/>
      <c r="K404" s="248"/>
    </row>
    <row r="405" spans="1:11" s="162" customFormat="1" ht="13.5" customHeight="1" x14ac:dyDescent="0.2">
      <c r="A405" s="245"/>
      <c r="B405" s="169" t="s">
        <v>11685</v>
      </c>
      <c r="C405" s="178"/>
      <c r="D405" s="182"/>
      <c r="E405" s="183"/>
      <c r="F405" s="183"/>
      <c r="G405" s="183"/>
      <c r="H405" s="184"/>
      <c r="I405" s="171" t="str">
        <f t="shared" si="43"/>
        <v/>
      </c>
      <c r="J405" s="189"/>
      <c r="K405" s="248"/>
    </row>
    <row r="406" spans="1:11" s="162" customFormat="1" ht="13.5" customHeight="1" x14ac:dyDescent="0.2">
      <c r="A406" s="245"/>
      <c r="B406" s="169" t="s">
        <v>11686</v>
      </c>
      <c r="C406" s="250"/>
      <c r="D406" s="182"/>
      <c r="E406" s="183"/>
      <c r="F406" s="183"/>
      <c r="G406" s="183"/>
      <c r="H406" s="184"/>
      <c r="I406" s="171" t="str">
        <f t="shared" si="43"/>
        <v/>
      </c>
      <c r="J406" s="189"/>
      <c r="K406" s="248"/>
    </row>
    <row r="407" spans="1:11" ht="13.5" customHeight="1" x14ac:dyDescent="0.3">
      <c r="A407" s="246"/>
      <c r="B407" s="172" t="s">
        <v>11690</v>
      </c>
      <c r="C407" s="251"/>
      <c r="D407" s="185"/>
      <c r="E407" s="186"/>
      <c r="F407" s="186"/>
      <c r="G407" s="186"/>
      <c r="H407" s="187"/>
      <c r="I407" s="173" t="str">
        <f t="shared" si="43"/>
        <v/>
      </c>
      <c r="J407" s="190"/>
      <c r="K407" s="249"/>
    </row>
    <row r="408" spans="1:11" s="162" customFormat="1" ht="13.5" customHeight="1" x14ac:dyDescent="0.2">
      <c r="A408" s="244">
        <v>64</v>
      </c>
      <c r="B408" s="166" t="s">
        <v>11680</v>
      </c>
      <c r="C408" s="175" t="str">
        <f>Anexo_01!$I64</f>
        <v>1151214351E4</v>
      </c>
      <c r="D408" s="179"/>
      <c r="E408" s="180"/>
      <c r="F408" s="180"/>
      <c r="G408" s="180"/>
      <c r="H408" s="181"/>
      <c r="I408" s="168" t="str">
        <f>IF(SUM(D408:H408)=0,"",SUM(D408:H408))</f>
        <v/>
      </c>
      <c r="J408" s="188"/>
      <c r="K408" s="247">
        <f>SUM(I408:I416)</f>
        <v>0</v>
      </c>
    </row>
    <row r="409" spans="1:11" s="162" customFormat="1" ht="13.5" customHeight="1" x14ac:dyDescent="0.2">
      <c r="A409" s="245"/>
      <c r="B409" s="169" t="s">
        <v>11681</v>
      </c>
      <c r="C409" s="170" t="str">
        <f>Anexo_01!$D64</f>
        <v>PROFESOR</v>
      </c>
      <c r="D409" s="182"/>
      <c r="E409" s="183"/>
      <c r="F409" s="183"/>
      <c r="G409" s="183"/>
      <c r="H409" s="184"/>
      <c r="I409" s="171" t="str">
        <f>IF(SUM(D409:H409)=0,"",SUM(D409:H409))</f>
        <v/>
      </c>
      <c r="J409" s="189"/>
      <c r="K409" s="248"/>
    </row>
    <row r="410" spans="1:11" s="162" customFormat="1" ht="13.5" customHeight="1" x14ac:dyDescent="0.2">
      <c r="A410" s="245"/>
      <c r="B410" s="169" t="s">
        <v>11687</v>
      </c>
      <c r="C410" s="170" t="str">
        <f>Anexo_01!$B64</f>
        <v>QUISPE TITO, MARTIN</v>
      </c>
      <c r="D410" s="182"/>
      <c r="E410" s="183"/>
      <c r="F410" s="183"/>
      <c r="G410" s="183"/>
      <c r="H410" s="184"/>
      <c r="I410" s="171" t="str">
        <f t="shared" ref="I410:I416" si="44">IF(SUM(D410:H410)=0,"",SUM(D410:H410))</f>
        <v/>
      </c>
      <c r="J410" s="189"/>
      <c r="K410" s="248"/>
    </row>
    <row r="411" spans="1:11" s="162" customFormat="1" ht="13.5" customHeight="1" x14ac:dyDescent="0.2">
      <c r="A411" s="245"/>
      <c r="B411" s="169" t="s">
        <v>11682</v>
      </c>
      <c r="C411" s="170" t="str">
        <f>CONCATENATE("10",Anexo_01!$P64)</f>
        <v>1001221774</v>
      </c>
      <c r="D411" s="182"/>
      <c r="E411" s="183"/>
      <c r="F411" s="183"/>
      <c r="G411" s="183"/>
      <c r="H411" s="184"/>
      <c r="I411" s="171" t="str">
        <f t="shared" si="44"/>
        <v/>
      </c>
      <c r="J411" s="189"/>
      <c r="K411" s="248"/>
    </row>
    <row r="412" spans="1:11" s="162" customFormat="1" ht="13.5" customHeight="1" x14ac:dyDescent="0.2">
      <c r="A412" s="245"/>
      <c r="B412" s="169" t="s">
        <v>11683</v>
      </c>
      <c r="C412" s="159" t="str">
        <f>Anexo_01!$F64</f>
        <v>PFRH</v>
      </c>
      <c r="D412" s="182"/>
      <c r="E412" s="183"/>
      <c r="F412" s="183"/>
      <c r="G412" s="183"/>
      <c r="H412" s="184"/>
      <c r="I412" s="171" t="str">
        <f t="shared" si="44"/>
        <v/>
      </c>
      <c r="J412" s="189"/>
      <c r="K412" s="248"/>
    </row>
    <row r="413" spans="1:11" s="162" customFormat="1" ht="13.5" customHeight="1" x14ac:dyDescent="0.2">
      <c r="A413" s="245"/>
      <c r="B413" s="169" t="s">
        <v>11684</v>
      </c>
      <c r="C413" s="170" t="str">
        <f>Anexo_01!$Q64</f>
        <v>3</v>
      </c>
      <c r="D413" s="182"/>
      <c r="E413" s="183"/>
      <c r="F413" s="183"/>
      <c r="G413" s="183"/>
      <c r="H413" s="184"/>
      <c r="I413" s="171" t="str">
        <f t="shared" si="44"/>
        <v/>
      </c>
      <c r="J413" s="189"/>
      <c r="K413" s="248"/>
    </row>
    <row r="414" spans="1:11" s="162" customFormat="1" ht="13.5" customHeight="1" x14ac:dyDescent="0.2">
      <c r="A414" s="245"/>
      <c r="B414" s="169" t="s">
        <v>11685</v>
      </c>
      <c r="C414" s="178"/>
      <c r="D414" s="182"/>
      <c r="E414" s="183"/>
      <c r="F414" s="183"/>
      <c r="G414" s="183"/>
      <c r="H414" s="184"/>
      <c r="I414" s="171" t="str">
        <f t="shared" si="44"/>
        <v/>
      </c>
      <c r="J414" s="189"/>
      <c r="K414" s="248"/>
    </row>
    <row r="415" spans="1:11" s="162" customFormat="1" ht="13.5" customHeight="1" x14ac:dyDescent="0.2">
      <c r="A415" s="245"/>
      <c r="B415" s="169" t="s">
        <v>11686</v>
      </c>
      <c r="C415" s="250"/>
      <c r="D415" s="182"/>
      <c r="E415" s="183"/>
      <c r="F415" s="183"/>
      <c r="G415" s="183"/>
      <c r="H415" s="184"/>
      <c r="I415" s="171" t="str">
        <f t="shared" si="44"/>
        <v/>
      </c>
      <c r="J415" s="189"/>
      <c r="K415" s="248"/>
    </row>
    <row r="416" spans="1:11" ht="13.5" customHeight="1" x14ac:dyDescent="0.3">
      <c r="A416" s="246"/>
      <c r="B416" s="172" t="s">
        <v>11690</v>
      </c>
      <c r="C416" s="251"/>
      <c r="D416" s="185"/>
      <c r="E416" s="186"/>
      <c r="F416" s="186"/>
      <c r="G416" s="186"/>
      <c r="H416" s="187"/>
      <c r="I416" s="173" t="str">
        <f t="shared" si="44"/>
        <v/>
      </c>
      <c r="J416" s="190"/>
      <c r="K416" s="249"/>
    </row>
    <row r="417" spans="1:11" s="162" customFormat="1" ht="13.5" customHeight="1" x14ac:dyDescent="0.2">
      <c r="A417" s="244">
        <v>65</v>
      </c>
      <c r="B417" s="166" t="s">
        <v>11680</v>
      </c>
      <c r="C417" s="175" t="str">
        <f>Anexo_01!$I65</f>
        <v>1151214351E5</v>
      </c>
      <c r="D417" s="179"/>
      <c r="E417" s="180"/>
      <c r="F417" s="180"/>
      <c r="G417" s="180"/>
      <c r="H417" s="181"/>
      <c r="I417" s="168" t="str">
        <f>IF(SUM(D417:H417)=0,"",SUM(D417:H417))</f>
        <v/>
      </c>
      <c r="J417" s="188"/>
      <c r="K417" s="247">
        <f>SUM(I417:I425)</f>
        <v>0</v>
      </c>
    </row>
    <row r="418" spans="1:11" s="162" customFormat="1" ht="13.5" customHeight="1" x14ac:dyDescent="0.2">
      <c r="A418" s="245"/>
      <c r="B418" s="169" t="s">
        <v>11681</v>
      </c>
      <c r="C418" s="170" t="str">
        <f>Anexo_01!$D65</f>
        <v>PROFESOR</v>
      </c>
      <c r="D418" s="182"/>
      <c r="E418" s="183"/>
      <c r="F418" s="183"/>
      <c r="G418" s="183"/>
      <c r="H418" s="184"/>
      <c r="I418" s="171" t="str">
        <f>IF(SUM(D418:H418)=0,"",SUM(D418:H418))</f>
        <v/>
      </c>
      <c r="J418" s="189"/>
      <c r="K418" s="248"/>
    </row>
    <row r="419" spans="1:11" s="162" customFormat="1" ht="13.5" customHeight="1" x14ac:dyDescent="0.2">
      <c r="A419" s="245"/>
      <c r="B419" s="169" t="s">
        <v>11687</v>
      </c>
      <c r="C419" s="170" t="str">
        <f>Anexo_01!$B65</f>
        <v>PANCA HUMPIRI, JULIA</v>
      </c>
      <c r="D419" s="182"/>
      <c r="E419" s="183"/>
      <c r="F419" s="183"/>
      <c r="G419" s="183"/>
      <c r="H419" s="184"/>
      <c r="I419" s="171" t="str">
        <f t="shared" ref="I419:I425" si="45">IF(SUM(D419:H419)=0,"",SUM(D419:H419))</f>
        <v/>
      </c>
      <c r="J419" s="189"/>
      <c r="K419" s="248"/>
    </row>
    <row r="420" spans="1:11" s="162" customFormat="1" ht="13.5" customHeight="1" x14ac:dyDescent="0.2">
      <c r="A420" s="245"/>
      <c r="B420" s="169" t="s">
        <v>11682</v>
      </c>
      <c r="C420" s="170" t="str">
        <f>CONCATENATE("10",Anexo_01!$P65)</f>
        <v>1001307851</v>
      </c>
      <c r="D420" s="182"/>
      <c r="E420" s="183"/>
      <c r="F420" s="183"/>
      <c r="G420" s="183"/>
      <c r="H420" s="184"/>
      <c r="I420" s="171" t="str">
        <f t="shared" si="45"/>
        <v/>
      </c>
      <c r="J420" s="189"/>
      <c r="K420" s="248"/>
    </row>
    <row r="421" spans="1:11" s="162" customFormat="1" ht="13.5" customHeight="1" x14ac:dyDescent="0.2">
      <c r="A421" s="245"/>
      <c r="B421" s="169" t="s">
        <v>11683</v>
      </c>
      <c r="C421" s="159" t="str">
        <f>Anexo_01!$F65</f>
        <v>FCC</v>
      </c>
      <c r="D421" s="182"/>
      <c r="E421" s="183"/>
      <c r="F421" s="183"/>
      <c r="G421" s="183"/>
      <c r="H421" s="184"/>
      <c r="I421" s="171" t="str">
        <f t="shared" si="45"/>
        <v/>
      </c>
      <c r="J421" s="189"/>
      <c r="K421" s="248"/>
    </row>
    <row r="422" spans="1:11" s="162" customFormat="1" ht="13.5" customHeight="1" x14ac:dyDescent="0.2">
      <c r="A422" s="245"/>
      <c r="B422" s="169" t="s">
        <v>11684</v>
      </c>
      <c r="C422" s="170" t="str">
        <f>Anexo_01!$Q65</f>
        <v>1</v>
      </c>
      <c r="D422" s="182"/>
      <c r="E422" s="183"/>
      <c r="F422" s="183"/>
      <c r="G422" s="183"/>
      <c r="H422" s="184"/>
      <c r="I422" s="171" t="str">
        <f t="shared" si="45"/>
        <v/>
      </c>
      <c r="J422" s="189"/>
      <c r="K422" s="248"/>
    </row>
    <row r="423" spans="1:11" s="162" customFormat="1" ht="13.5" customHeight="1" x14ac:dyDescent="0.2">
      <c r="A423" s="245"/>
      <c r="B423" s="169" t="s">
        <v>11685</v>
      </c>
      <c r="C423" s="178"/>
      <c r="D423" s="182"/>
      <c r="E423" s="183"/>
      <c r="F423" s="183"/>
      <c r="G423" s="183"/>
      <c r="H423" s="184"/>
      <c r="I423" s="171" t="str">
        <f t="shared" si="45"/>
        <v/>
      </c>
      <c r="J423" s="189"/>
      <c r="K423" s="248"/>
    </row>
    <row r="424" spans="1:11" s="162" customFormat="1" ht="13.5" customHeight="1" x14ac:dyDescent="0.2">
      <c r="A424" s="245"/>
      <c r="B424" s="169" t="s">
        <v>11686</v>
      </c>
      <c r="C424" s="250"/>
      <c r="D424" s="182"/>
      <c r="E424" s="183"/>
      <c r="F424" s="183"/>
      <c r="G424" s="183"/>
      <c r="H424" s="184"/>
      <c r="I424" s="171" t="str">
        <f t="shared" si="45"/>
        <v/>
      </c>
      <c r="J424" s="189"/>
      <c r="K424" s="248"/>
    </row>
    <row r="425" spans="1:11" ht="13.5" customHeight="1" x14ac:dyDescent="0.3">
      <c r="A425" s="246"/>
      <c r="B425" s="172" t="s">
        <v>11690</v>
      </c>
      <c r="C425" s="251"/>
      <c r="D425" s="185"/>
      <c r="E425" s="186"/>
      <c r="F425" s="186"/>
      <c r="G425" s="186"/>
      <c r="H425" s="187"/>
      <c r="I425" s="173" t="str">
        <f t="shared" si="45"/>
        <v/>
      </c>
      <c r="J425" s="190"/>
      <c r="K425" s="249"/>
    </row>
    <row r="426" spans="1:11" s="162" customFormat="1" ht="13.5" customHeight="1" x14ac:dyDescent="0.2">
      <c r="A426" s="244">
        <v>66</v>
      </c>
      <c r="B426" s="166" t="s">
        <v>11680</v>
      </c>
      <c r="C426" s="175" t="str">
        <f>Anexo_01!$I66</f>
        <v>1151214321E8</v>
      </c>
      <c r="D426" s="179"/>
      <c r="E426" s="180"/>
      <c r="F426" s="180"/>
      <c r="G426" s="180"/>
      <c r="H426" s="181"/>
      <c r="I426" s="168" t="str">
        <f>IF(SUM(D426:H426)=0,"",SUM(D426:H426))</f>
        <v/>
      </c>
      <c r="J426" s="188"/>
      <c r="K426" s="247">
        <f>SUM(I426:I434)</f>
        <v>0</v>
      </c>
    </row>
    <row r="427" spans="1:11" s="162" customFormat="1" ht="13.5" customHeight="1" x14ac:dyDescent="0.2">
      <c r="A427" s="245"/>
      <c r="B427" s="169" t="s">
        <v>11681</v>
      </c>
      <c r="C427" s="170" t="str">
        <f>Anexo_01!$D66</f>
        <v>DIRECTOR I.E.</v>
      </c>
      <c r="D427" s="182"/>
      <c r="E427" s="183"/>
      <c r="F427" s="183"/>
      <c r="G427" s="183"/>
      <c r="H427" s="184"/>
      <c r="I427" s="171" t="str">
        <f>IF(SUM(D427:H427)=0,"",SUM(D427:H427))</f>
        <v/>
      </c>
      <c r="J427" s="189"/>
      <c r="K427" s="248"/>
    </row>
    <row r="428" spans="1:11" s="162" customFormat="1" ht="13.5" customHeight="1" x14ac:dyDescent="0.2">
      <c r="A428" s="245"/>
      <c r="B428" s="169" t="s">
        <v>11687</v>
      </c>
      <c r="C428" s="170" t="str">
        <f>Anexo_01!$B66</f>
        <v>EDUARDO ARANDA, ROLANDO MARTIN</v>
      </c>
      <c r="D428" s="182"/>
      <c r="E428" s="183"/>
      <c r="F428" s="183"/>
      <c r="G428" s="183"/>
      <c r="H428" s="184"/>
      <c r="I428" s="171" t="str">
        <f t="shared" ref="I428:I434" si="46">IF(SUM(D428:H428)=0,"",SUM(D428:H428))</f>
        <v/>
      </c>
      <c r="J428" s="189"/>
      <c r="K428" s="248"/>
    </row>
    <row r="429" spans="1:11" s="162" customFormat="1" ht="13.5" customHeight="1" x14ac:dyDescent="0.2">
      <c r="A429" s="245"/>
      <c r="B429" s="169" t="s">
        <v>11682</v>
      </c>
      <c r="C429" s="170" t="str">
        <f>CONCATENATE("10",Anexo_01!$P66)</f>
        <v>1001328804</v>
      </c>
      <c r="D429" s="182"/>
      <c r="E429" s="183"/>
      <c r="F429" s="183"/>
      <c r="G429" s="183"/>
      <c r="H429" s="184"/>
      <c r="I429" s="171" t="str">
        <f t="shared" si="46"/>
        <v/>
      </c>
      <c r="J429" s="189"/>
      <c r="K429" s="248"/>
    </row>
    <row r="430" spans="1:11" s="162" customFormat="1" ht="13.5" customHeight="1" x14ac:dyDescent="0.2">
      <c r="A430" s="245"/>
      <c r="B430" s="169" t="s">
        <v>11683</v>
      </c>
      <c r="C430" s="159" t="str">
        <f>Anexo_01!$F66</f>
        <v>TOE</v>
      </c>
      <c r="D430" s="182"/>
      <c r="E430" s="183"/>
      <c r="F430" s="183"/>
      <c r="G430" s="183"/>
      <c r="H430" s="184"/>
      <c r="I430" s="171" t="str">
        <f t="shared" si="46"/>
        <v/>
      </c>
      <c r="J430" s="189"/>
      <c r="K430" s="248"/>
    </row>
    <row r="431" spans="1:11" s="162" customFormat="1" ht="13.5" customHeight="1" x14ac:dyDescent="0.2">
      <c r="A431" s="245"/>
      <c r="B431" s="169" t="s">
        <v>11684</v>
      </c>
      <c r="C431" s="170" t="str">
        <f>Anexo_01!$Q66</f>
        <v>4</v>
      </c>
      <c r="D431" s="182"/>
      <c r="E431" s="183"/>
      <c r="F431" s="183"/>
      <c r="G431" s="183"/>
      <c r="H431" s="184"/>
      <c r="I431" s="171" t="str">
        <f t="shared" si="46"/>
        <v/>
      </c>
      <c r="J431" s="189"/>
      <c r="K431" s="248"/>
    </row>
    <row r="432" spans="1:11" s="162" customFormat="1" ht="13.5" customHeight="1" x14ac:dyDescent="0.2">
      <c r="A432" s="245"/>
      <c r="B432" s="169" t="s">
        <v>11685</v>
      </c>
      <c r="C432" s="178"/>
      <c r="D432" s="182"/>
      <c r="E432" s="183"/>
      <c r="F432" s="183"/>
      <c r="G432" s="183"/>
      <c r="H432" s="184"/>
      <c r="I432" s="171" t="str">
        <f t="shared" si="46"/>
        <v/>
      </c>
      <c r="J432" s="189"/>
      <c r="K432" s="248"/>
    </row>
    <row r="433" spans="1:11" s="162" customFormat="1" ht="13.5" customHeight="1" x14ac:dyDescent="0.2">
      <c r="A433" s="245"/>
      <c r="B433" s="169" t="s">
        <v>11686</v>
      </c>
      <c r="C433" s="250"/>
      <c r="D433" s="182"/>
      <c r="E433" s="183"/>
      <c r="F433" s="183"/>
      <c r="G433" s="183"/>
      <c r="H433" s="184"/>
      <c r="I433" s="171" t="str">
        <f t="shared" si="46"/>
        <v/>
      </c>
      <c r="J433" s="189"/>
      <c r="K433" s="248"/>
    </row>
    <row r="434" spans="1:11" ht="13.5" customHeight="1" x14ac:dyDescent="0.3">
      <c r="A434" s="246"/>
      <c r="B434" s="172" t="s">
        <v>11690</v>
      </c>
      <c r="C434" s="251"/>
      <c r="D434" s="185"/>
      <c r="E434" s="186"/>
      <c r="F434" s="186"/>
      <c r="G434" s="186"/>
      <c r="H434" s="187"/>
      <c r="I434" s="173" t="str">
        <f t="shared" si="46"/>
        <v/>
      </c>
      <c r="J434" s="190"/>
      <c r="K434" s="249"/>
    </row>
    <row r="435" spans="1:11" s="162" customFormat="1" ht="13.5" customHeight="1" x14ac:dyDescent="0.2">
      <c r="A435" s="244">
        <v>67</v>
      </c>
      <c r="B435" s="166" t="s">
        <v>11680</v>
      </c>
      <c r="C435" s="175" t="str">
        <f>Anexo_01!$I67</f>
        <v>1151214311E2</v>
      </c>
      <c r="D435" s="179"/>
      <c r="E435" s="180"/>
      <c r="F435" s="180"/>
      <c r="G435" s="180"/>
      <c r="H435" s="181"/>
      <c r="I435" s="168" t="str">
        <f>IF(SUM(D435:H435)=0,"",SUM(D435:H435))</f>
        <v/>
      </c>
      <c r="J435" s="188"/>
      <c r="K435" s="247">
        <f>SUM(I435:I443)</f>
        <v>0</v>
      </c>
    </row>
    <row r="436" spans="1:11" s="162" customFormat="1" ht="13.5" customHeight="1" x14ac:dyDescent="0.2">
      <c r="A436" s="245"/>
      <c r="B436" s="169" t="s">
        <v>11681</v>
      </c>
      <c r="C436" s="170" t="str">
        <f>Anexo_01!$D67</f>
        <v>PROFESOR</v>
      </c>
      <c r="D436" s="182"/>
      <c r="E436" s="183"/>
      <c r="F436" s="183"/>
      <c r="G436" s="183"/>
      <c r="H436" s="184"/>
      <c r="I436" s="171" t="str">
        <f>IF(SUM(D436:H436)=0,"",SUM(D436:H436))</f>
        <v/>
      </c>
      <c r="J436" s="189"/>
      <c r="K436" s="248"/>
    </row>
    <row r="437" spans="1:11" s="162" customFormat="1" ht="13.5" customHeight="1" x14ac:dyDescent="0.2">
      <c r="A437" s="245"/>
      <c r="B437" s="169" t="s">
        <v>11687</v>
      </c>
      <c r="C437" s="170" t="str">
        <f>Anexo_01!$B67</f>
        <v>BELON JARA, PATRICIA</v>
      </c>
      <c r="D437" s="182"/>
      <c r="E437" s="183"/>
      <c r="F437" s="183"/>
      <c r="G437" s="183"/>
      <c r="H437" s="184"/>
      <c r="I437" s="171" t="str">
        <f t="shared" ref="I437:I443" si="47">IF(SUM(D437:H437)=0,"",SUM(D437:H437))</f>
        <v/>
      </c>
      <c r="J437" s="189"/>
      <c r="K437" s="248"/>
    </row>
    <row r="438" spans="1:11" s="162" customFormat="1" ht="13.5" customHeight="1" x14ac:dyDescent="0.2">
      <c r="A438" s="245"/>
      <c r="B438" s="169" t="s">
        <v>11682</v>
      </c>
      <c r="C438" s="170" t="str">
        <f>CONCATENATE("10",Anexo_01!$P67)</f>
        <v>1040198926</v>
      </c>
      <c r="D438" s="182"/>
      <c r="E438" s="183"/>
      <c r="F438" s="183"/>
      <c r="G438" s="183"/>
      <c r="H438" s="184"/>
      <c r="I438" s="171" t="str">
        <f t="shared" si="47"/>
        <v/>
      </c>
      <c r="J438" s="189"/>
      <c r="K438" s="248"/>
    </row>
    <row r="439" spans="1:11" s="162" customFormat="1" ht="13.5" customHeight="1" x14ac:dyDescent="0.2">
      <c r="A439" s="245"/>
      <c r="B439" s="169" t="s">
        <v>11683</v>
      </c>
      <c r="C439" s="159" t="str">
        <f>Anexo_01!$F67</f>
        <v>Ingles</v>
      </c>
      <c r="D439" s="182"/>
      <c r="E439" s="183"/>
      <c r="F439" s="183"/>
      <c r="G439" s="183"/>
      <c r="H439" s="184"/>
      <c r="I439" s="171" t="str">
        <f t="shared" si="47"/>
        <v/>
      </c>
      <c r="J439" s="189"/>
      <c r="K439" s="248"/>
    </row>
    <row r="440" spans="1:11" s="162" customFormat="1" ht="13.5" customHeight="1" x14ac:dyDescent="0.2">
      <c r="A440" s="245"/>
      <c r="B440" s="169" t="s">
        <v>11684</v>
      </c>
      <c r="C440" s="170" t="str">
        <f>Anexo_01!$Q67</f>
        <v>1</v>
      </c>
      <c r="D440" s="182"/>
      <c r="E440" s="183"/>
      <c r="F440" s="183"/>
      <c r="G440" s="183"/>
      <c r="H440" s="184"/>
      <c r="I440" s="171" t="str">
        <f t="shared" si="47"/>
        <v/>
      </c>
      <c r="J440" s="189"/>
      <c r="K440" s="248"/>
    </row>
    <row r="441" spans="1:11" s="162" customFormat="1" ht="13.5" customHeight="1" x14ac:dyDescent="0.2">
      <c r="A441" s="245"/>
      <c r="B441" s="169" t="s">
        <v>11685</v>
      </c>
      <c r="C441" s="178"/>
      <c r="D441" s="182"/>
      <c r="E441" s="183"/>
      <c r="F441" s="183"/>
      <c r="G441" s="183"/>
      <c r="H441" s="184"/>
      <c r="I441" s="171" t="str">
        <f t="shared" si="47"/>
        <v/>
      </c>
      <c r="J441" s="189"/>
      <c r="K441" s="248"/>
    </row>
    <row r="442" spans="1:11" s="162" customFormat="1" ht="13.5" customHeight="1" x14ac:dyDescent="0.2">
      <c r="A442" s="245"/>
      <c r="B442" s="169" t="s">
        <v>11686</v>
      </c>
      <c r="C442" s="250"/>
      <c r="D442" s="182"/>
      <c r="E442" s="183"/>
      <c r="F442" s="183"/>
      <c r="G442" s="183"/>
      <c r="H442" s="184"/>
      <c r="I442" s="171" t="str">
        <f t="shared" si="47"/>
        <v/>
      </c>
      <c r="J442" s="189"/>
      <c r="K442" s="248"/>
    </row>
    <row r="443" spans="1:11" ht="13.5" customHeight="1" x14ac:dyDescent="0.3">
      <c r="A443" s="246"/>
      <c r="B443" s="172" t="s">
        <v>11690</v>
      </c>
      <c r="C443" s="251"/>
      <c r="D443" s="185"/>
      <c r="E443" s="186"/>
      <c r="F443" s="186"/>
      <c r="G443" s="186"/>
      <c r="H443" s="187"/>
      <c r="I443" s="173" t="str">
        <f t="shared" si="47"/>
        <v/>
      </c>
      <c r="J443" s="190"/>
      <c r="K443" s="249"/>
    </row>
    <row r="444" spans="1:11" s="162" customFormat="1" ht="13.5" customHeight="1" x14ac:dyDescent="0.2">
      <c r="A444" s="244">
        <v>68</v>
      </c>
      <c r="B444" s="166" t="s">
        <v>11680</v>
      </c>
      <c r="C444" s="175" t="str">
        <f>Anexo_01!$I68</f>
        <v>1151214311E6</v>
      </c>
      <c r="D444" s="179"/>
      <c r="E444" s="180"/>
      <c r="F444" s="180"/>
      <c r="G444" s="180"/>
      <c r="H444" s="181"/>
      <c r="I444" s="168" t="str">
        <f>IF(SUM(D444:H444)=0,"",SUM(D444:H444))</f>
        <v/>
      </c>
      <c r="J444" s="188"/>
      <c r="K444" s="247">
        <f>SUM(I444:I452)</f>
        <v>0</v>
      </c>
    </row>
    <row r="445" spans="1:11" s="162" customFormat="1" ht="13.5" customHeight="1" x14ac:dyDescent="0.2">
      <c r="A445" s="245"/>
      <c r="B445" s="169" t="s">
        <v>11681</v>
      </c>
      <c r="C445" s="170" t="str">
        <f>Anexo_01!$D68</f>
        <v>PROFESOR</v>
      </c>
      <c r="D445" s="182"/>
      <c r="E445" s="183"/>
      <c r="F445" s="183"/>
      <c r="G445" s="183"/>
      <c r="H445" s="184"/>
      <c r="I445" s="171" t="str">
        <f>IF(SUM(D445:H445)=0,"",SUM(D445:H445))</f>
        <v/>
      </c>
      <c r="J445" s="189"/>
      <c r="K445" s="248"/>
    </row>
    <row r="446" spans="1:11" s="162" customFormat="1" ht="13.5" customHeight="1" x14ac:dyDescent="0.2">
      <c r="A446" s="245"/>
      <c r="B446" s="169" t="s">
        <v>11687</v>
      </c>
      <c r="C446" s="170" t="str">
        <f>Anexo_01!$B68</f>
        <v>ATOCHE ZARATE, MARY</v>
      </c>
      <c r="D446" s="182"/>
      <c r="E446" s="183"/>
      <c r="F446" s="183"/>
      <c r="G446" s="183"/>
      <c r="H446" s="184"/>
      <c r="I446" s="171" t="str">
        <f t="shared" ref="I446:I452" si="48">IF(SUM(D446:H446)=0,"",SUM(D446:H446))</f>
        <v/>
      </c>
      <c r="J446" s="189"/>
      <c r="K446" s="248"/>
    </row>
    <row r="447" spans="1:11" s="162" customFormat="1" ht="13.5" customHeight="1" x14ac:dyDescent="0.2">
      <c r="A447" s="245"/>
      <c r="B447" s="169" t="s">
        <v>11682</v>
      </c>
      <c r="C447" s="170" t="str">
        <f>CONCATENATE("10",Anexo_01!$P68)</f>
        <v>1001224639</v>
      </c>
      <c r="D447" s="182"/>
      <c r="E447" s="183"/>
      <c r="F447" s="183"/>
      <c r="G447" s="183"/>
      <c r="H447" s="184"/>
      <c r="I447" s="171" t="str">
        <f t="shared" si="48"/>
        <v/>
      </c>
      <c r="J447" s="189"/>
      <c r="K447" s="248"/>
    </row>
    <row r="448" spans="1:11" s="162" customFormat="1" ht="13.5" customHeight="1" x14ac:dyDescent="0.2">
      <c r="A448" s="245"/>
      <c r="B448" s="169" t="s">
        <v>11683</v>
      </c>
      <c r="C448" s="159" t="str">
        <f>Anexo_01!$F68</f>
        <v>EPT</v>
      </c>
      <c r="D448" s="182"/>
      <c r="E448" s="183"/>
      <c r="F448" s="183"/>
      <c r="G448" s="183"/>
      <c r="H448" s="184"/>
      <c r="I448" s="171" t="str">
        <f t="shared" si="48"/>
        <v/>
      </c>
      <c r="J448" s="189"/>
      <c r="K448" s="248"/>
    </row>
    <row r="449" spans="1:11" s="162" customFormat="1" ht="13.5" customHeight="1" x14ac:dyDescent="0.2">
      <c r="A449" s="245"/>
      <c r="B449" s="169" t="s">
        <v>11684</v>
      </c>
      <c r="C449" s="170" t="str">
        <f>Anexo_01!$Q68</f>
        <v>2</v>
      </c>
      <c r="D449" s="182"/>
      <c r="E449" s="183"/>
      <c r="F449" s="183"/>
      <c r="G449" s="183"/>
      <c r="H449" s="184"/>
      <c r="I449" s="171" t="str">
        <f t="shared" si="48"/>
        <v/>
      </c>
      <c r="J449" s="189"/>
      <c r="K449" s="248"/>
    </row>
    <row r="450" spans="1:11" s="162" customFormat="1" ht="13.5" customHeight="1" x14ac:dyDescent="0.2">
      <c r="A450" s="245"/>
      <c r="B450" s="169" t="s">
        <v>11685</v>
      </c>
      <c r="C450" s="178"/>
      <c r="D450" s="182"/>
      <c r="E450" s="183"/>
      <c r="F450" s="183"/>
      <c r="G450" s="183"/>
      <c r="H450" s="184"/>
      <c r="I450" s="171" t="str">
        <f t="shared" si="48"/>
        <v/>
      </c>
      <c r="J450" s="189"/>
      <c r="K450" s="248"/>
    </row>
    <row r="451" spans="1:11" s="162" customFormat="1" ht="13.5" customHeight="1" x14ac:dyDescent="0.2">
      <c r="A451" s="245"/>
      <c r="B451" s="169" t="s">
        <v>11686</v>
      </c>
      <c r="C451" s="250"/>
      <c r="D451" s="182"/>
      <c r="E451" s="183"/>
      <c r="F451" s="183"/>
      <c r="G451" s="183"/>
      <c r="H451" s="184"/>
      <c r="I451" s="171" t="str">
        <f t="shared" si="48"/>
        <v/>
      </c>
      <c r="J451" s="189"/>
      <c r="K451" s="248"/>
    </row>
    <row r="452" spans="1:11" ht="13.5" customHeight="1" x14ac:dyDescent="0.3">
      <c r="A452" s="246"/>
      <c r="B452" s="172" t="s">
        <v>11690</v>
      </c>
      <c r="C452" s="251"/>
      <c r="D452" s="185"/>
      <c r="E452" s="186"/>
      <c r="F452" s="186"/>
      <c r="G452" s="186"/>
      <c r="H452" s="187"/>
      <c r="I452" s="173" t="str">
        <f t="shared" si="48"/>
        <v/>
      </c>
      <c r="J452" s="190"/>
      <c r="K452" s="249"/>
    </row>
    <row r="453" spans="1:11" s="162" customFormat="1" ht="13.5" customHeight="1" x14ac:dyDescent="0.2">
      <c r="A453" s="244">
        <v>69</v>
      </c>
      <c r="B453" s="166" t="s">
        <v>11680</v>
      </c>
      <c r="C453" s="175" t="str">
        <f>Anexo_01!$I69</f>
        <v>1151214311E8</v>
      </c>
      <c r="D453" s="179"/>
      <c r="E453" s="180"/>
      <c r="F453" s="180"/>
      <c r="G453" s="180"/>
      <c r="H453" s="181"/>
      <c r="I453" s="168" t="str">
        <f>IF(SUM(D453:H453)=0,"",SUM(D453:H453))</f>
        <v/>
      </c>
      <c r="J453" s="188"/>
      <c r="K453" s="247">
        <f>SUM(I453:I461)</f>
        <v>0</v>
      </c>
    </row>
    <row r="454" spans="1:11" s="162" customFormat="1" ht="13.5" customHeight="1" x14ac:dyDescent="0.2">
      <c r="A454" s="245"/>
      <c r="B454" s="169" t="s">
        <v>11681</v>
      </c>
      <c r="C454" s="170" t="str">
        <f>Anexo_01!$D69</f>
        <v>PROFESOR</v>
      </c>
      <c r="D454" s="182"/>
      <c r="E454" s="183"/>
      <c r="F454" s="183"/>
      <c r="G454" s="183"/>
      <c r="H454" s="184"/>
      <c r="I454" s="171" t="str">
        <f>IF(SUM(D454:H454)=0,"",SUM(D454:H454))</f>
        <v/>
      </c>
      <c r="J454" s="189"/>
      <c r="K454" s="248"/>
    </row>
    <row r="455" spans="1:11" s="162" customFormat="1" ht="13.5" customHeight="1" x14ac:dyDescent="0.2">
      <c r="A455" s="245"/>
      <c r="B455" s="169" t="s">
        <v>11687</v>
      </c>
      <c r="C455" s="170" t="str">
        <f>Anexo_01!$B69</f>
        <v>CCAMA FLORES, JUAN JOSE</v>
      </c>
      <c r="D455" s="182"/>
      <c r="E455" s="183"/>
      <c r="F455" s="183"/>
      <c r="G455" s="183"/>
      <c r="H455" s="184"/>
      <c r="I455" s="171" t="str">
        <f t="shared" ref="I455:I461" si="49">IF(SUM(D455:H455)=0,"",SUM(D455:H455))</f>
        <v/>
      </c>
      <c r="J455" s="189"/>
      <c r="K455" s="248"/>
    </row>
    <row r="456" spans="1:11" s="162" customFormat="1" ht="13.5" customHeight="1" x14ac:dyDescent="0.2">
      <c r="A456" s="245"/>
      <c r="B456" s="169" t="s">
        <v>11682</v>
      </c>
      <c r="C456" s="170" t="str">
        <f>CONCATENATE("10",Anexo_01!$P69)</f>
        <v>1001224025</v>
      </c>
      <c r="D456" s="182"/>
      <c r="E456" s="183"/>
      <c r="F456" s="183"/>
      <c r="G456" s="183"/>
      <c r="H456" s="184"/>
      <c r="I456" s="171" t="str">
        <f t="shared" si="49"/>
        <v/>
      </c>
      <c r="J456" s="189"/>
      <c r="K456" s="248"/>
    </row>
    <row r="457" spans="1:11" s="162" customFormat="1" ht="13.5" customHeight="1" x14ac:dyDescent="0.2">
      <c r="A457" s="245"/>
      <c r="B457" s="169" t="s">
        <v>11683</v>
      </c>
      <c r="C457" s="159" t="str">
        <f>Anexo_01!$F69</f>
        <v>Religion</v>
      </c>
      <c r="D457" s="182"/>
      <c r="E457" s="183"/>
      <c r="F457" s="183"/>
      <c r="G457" s="183"/>
      <c r="H457" s="184"/>
      <c r="I457" s="171" t="str">
        <f t="shared" si="49"/>
        <v/>
      </c>
      <c r="J457" s="189"/>
      <c r="K457" s="248"/>
    </row>
    <row r="458" spans="1:11" s="162" customFormat="1" ht="13.5" customHeight="1" x14ac:dyDescent="0.2">
      <c r="A458" s="245"/>
      <c r="B458" s="169" t="s">
        <v>11684</v>
      </c>
      <c r="C458" s="170" t="str">
        <f>Anexo_01!$Q69</f>
        <v>3</v>
      </c>
      <c r="D458" s="182"/>
      <c r="E458" s="183"/>
      <c r="F458" s="183"/>
      <c r="G458" s="183"/>
      <c r="H458" s="184"/>
      <c r="I458" s="171" t="str">
        <f t="shared" si="49"/>
        <v/>
      </c>
      <c r="J458" s="189"/>
      <c r="K458" s="248"/>
    </row>
    <row r="459" spans="1:11" s="162" customFormat="1" ht="13.5" customHeight="1" x14ac:dyDescent="0.2">
      <c r="A459" s="245"/>
      <c r="B459" s="169" t="s">
        <v>11685</v>
      </c>
      <c r="C459" s="178"/>
      <c r="D459" s="182"/>
      <c r="E459" s="183"/>
      <c r="F459" s="183"/>
      <c r="G459" s="183"/>
      <c r="H459" s="184"/>
      <c r="I459" s="171" t="str">
        <f t="shared" si="49"/>
        <v/>
      </c>
      <c r="J459" s="189"/>
      <c r="K459" s="248"/>
    </row>
    <row r="460" spans="1:11" s="162" customFormat="1" ht="13.5" customHeight="1" x14ac:dyDescent="0.2">
      <c r="A460" s="245"/>
      <c r="B460" s="169" t="s">
        <v>11686</v>
      </c>
      <c r="C460" s="250"/>
      <c r="D460" s="182"/>
      <c r="E460" s="183"/>
      <c r="F460" s="183"/>
      <c r="G460" s="183"/>
      <c r="H460" s="184"/>
      <c r="I460" s="171" t="str">
        <f t="shared" si="49"/>
        <v/>
      </c>
      <c r="J460" s="189"/>
      <c r="K460" s="248"/>
    </row>
    <row r="461" spans="1:11" ht="13.5" customHeight="1" x14ac:dyDescent="0.3">
      <c r="A461" s="246"/>
      <c r="B461" s="172" t="s">
        <v>11690</v>
      </c>
      <c r="C461" s="251"/>
      <c r="D461" s="185"/>
      <c r="E461" s="186"/>
      <c r="F461" s="186"/>
      <c r="G461" s="186"/>
      <c r="H461" s="187"/>
      <c r="I461" s="173" t="str">
        <f t="shared" si="49"/>
        <v/>
      </c>
      <c r="J461" s="190"/>
      <c r="K461" s="249"/>
    </row>
    <row r="462" spans="1:11" s="162" customFormat="1" ht="13.5" customHeight="1" x14ac:dyDescent="0.2">
      <c r="A462" s="244">
        <v>70</v>
      </c>
      <c r="B462" s="166" t="s">
        <v>11680</v>
      </c>
      <c r="C462" s="175" t="str">
        <f>Anexo_01!$I70</f>
        <v>1151214311E9</v>
      </c>
      <c r="D462" s="179"/>
      <c r="E462" s="180"/>
      <c r="F462" s="180"/>
      <c r="G462" s="180"/>
      <c r="H462" s="181"/>
      <c r="I462" s="168" t="str">
        <f>IF(SUM(D462:H462)=0,"",SUM(D462:H462))</f>
        <v/>
      </c>
      <c r="J462" s="188"/>
      <c r="K462" s="247">
        <f>SUM(I462:I470)</f>
        <v>0</v>
      </c>
    </row>
    <row r="463" spans="1:11" s="162" customFormat="1" ht="13.5" customHeight="1" x14ac:dyDescent="0.2">
      <c r="A463" s="245"/>
      <c r="B463" s="169" t="s">
        <v>11681</v>
      </c>
      <c r="C463" s="170" t="str">
        <f>Anexo_01!$D70</f>
        <v>PROFESOR</v>
      </c>
      <c r="D463" s="182"/>
      <c r="E463" s="183"/>
      <c r="F463" s="183"/>
      <c r="G463" s="183"/>
      <c r="H463" s="184"/>
      <c r="I463" s="171" t="str">
        <f>IF(SUM(D463:H463)=0,"",SUM(D463:H463))</f>
        <v/>
      </c>
      <c r="J463" s="189"/>
      <c r="K463" s="248"/>
    </row>
    <row r="464" spans="1:11" s="162" customFormat="1" ht="13.5" customHeight="1" x14ac:dyDescent="0.2">
      <c r="A464" s="245"/>
      <c r="B464" s="169" t="s">
        <v>11687</v>
      </c>
      <c r="C464" s="170" t="str">
        <f>Anexo_01!$B70</f>
        <v>CHALCO LUNA, INES VICENTA</v>
      </c>
      <c r="D464" s="182"/>
      <c r="E464" s="183"/>
      <c r="F464" s="183"/>
      <c r="G464" s="183"/>
      <c r="H464" s="184"/>
      <c r="I464" s="171" t="str">
        <f t="shared" ref="I464:I470" si="50">IF(SUM(D464:H464)=0,"",SUM(D464:H464))</f>
        <v/>
      </c>
      <c r="J464" s="189"/>
      <c r="K464" s="248"/>
    </row>
    <row r="465" spans="1:11" s="162" customFormat="1" ht="13.5" customHeight="1" x14ac:dyDescent="0.2">
      <c r="A465" s="245"/>
      <c r="B465" s="169" t="s">
        <v>11682</v>
      </c>
      <c r="C465" s="170" t="str">
        <f>CONCATENATE("10",Anexo_01!$P70)</f>
        <v>1001228394</v>
      </c>
      <c r="D465" s="182"/>
      <c r="E465" s="183"/>
      <c r="F465" s="183"/>
      <c r="G465" s="183"/>
      <c r="H465" s="184"/>
      <c r="I465" s="171" t="str">
        <f t="shared" si="50"/>
        <v/>
      </c>
      <c r="J465" s="189"/>
      <c r="K465" s="248"/>
    </row>
    <row r="466" spans="1:11" s="162" customFormat="1" ht="13.5" customHeight="1" x14ac:dyDescent="0.2">
      <c r="A466" s="245"/>
      <c r="B466" s="169" t="s">
        <v>11683</v>
      </c>
      <c r="C466" s="159" t="str">
        <f>Anexo_01!$F70</f>
        <v>Matematica</v>
      </c>
      <c r="D466" s="182"/>
      <c r="E466" s="183"/>
      <c r="F466" s="183"/>
      <c r="G466" s="183"/>
      <c r="H466" s="184"/>
      <c r="I466" s="171" t="str">
        <f t="shared" si="50"/>
        <v/>
      </c>
      <c r="J466" s="189"/>
      <c r="K466" s="248"/>
    </row>
    <row r="467" spans="1:11" s="162" customFormat="1" ht="13.5" customHeight="1" x14ac:dyDescent="0.2">
      <c r="A467" s="245"/>
      <c r="B467" s="169" t="s">
        <v>11684</v>
      </c>
      <c r="C467" s="170" t="str">
        <f>Anexo_01!$Q70</f>
        <v>2</v>
      </c>
      <c r="D467" s="182"/>
      <c r="E467" s="183"/>
      <c r="F467" s="183"/>
      <c r="G467" s="183"/>
      <c r="H467" s="184"/>
      <c r="I467" s="171" t="str">
        <f t="shared" si="50"/>
        <v/>
      </c>
      <c r="J467" s="189"/>
      <c r="K467" s="248"/>
    </row>
    <row r="468" spans="1:11" s="162" customFormat="1" ht="13.5" customHeight="1" x14ac:dyDescent="0.2">
      <c r="A468" s="245"/>
      <c r="B468" s="169" t="s">
        <v>11685</v>
      </c>
      <c r="C468" s="178"/>
      <c r="D468" s="182"/>
      <c r="E468" s="183"/>
      <c r="F468" s="183"/>
      <c r="G468" s="183"/>
      <c r="H468" s="184"/>
      <c r="I468" s="171" t="str">
        <f t="shared" si="50"/>
        <v/>
      </c>
      <c r="J468" s="189"/>
      <c r="K468" s="248"/>
    </row>
    <row r="469" spans="1:11" s="162" customFormat="1" ht="13.5" customHeight="1" x14ac:dyDescent="0.2">
      <c r="A469" s="245"/>
      <c r="B469" s="169" t="s">
        <v>11686</v>
      </c>
      <c r="C469" s="250"/>
      <c r="D469" s="182"/>
      <c r="E469" s="183"/>
      <c r="F469" s="183"/>
      <c r="G469" s="183"/>
      <c r="H469" s="184"/>
      <c r="I469" s="171" t="str">
        <f t="shared" si="50"/>
        <v/>
      </c>
      <c r="J469" s="189"/>
      <c r="K469" s="248"/>
    </row>
    <row r="470" spans="1:11" ht="13.5" customHeight="1" x14ac:dyDescent="0.3">
      <c r="A470" s="246"/>
      <c r="B470" s="172" t="s">
        <v>11690</v>
      </c>
      <c r="C470" s="251"/>
      <c r="D470" s="185"/>
      <c r="E470" s="186"/>
      <c r="F470" s="186"/>
      <c r="G470" s="186"/>
      <c r="H470" s="187"/>
      <c r="I470" s="173" t="str">
        <f t="shared" si="50"/>
        <v/>
      </c>
      <c r="J470" s="190"/>
      <c r="K470" s="249"/>
    </row>
    <row r="471" spans="1:11" s="162" customFormat="1" ht="13.5" customHeight="1" x14ac:dyDescent="0.2">
      <c r="A471" s="244">
        <v>71</v>
      </c>
      <c r="B471" s="166" t="s">
        <v>11680</v>
      </c>
      <c r="C471" s="175" t="str">
        <f>Anexo_01!$I71</f>
        <v>1151214321E1</v>
      </c>
      <c r="D471" s="179"/>
      <c r="E471" s="180"/>
      <c r="F471" s="180"/>
      <c r="G471" s="180"/>
      <c r="H471" s="181"/>
      <c r="I471" s="168" t="str">
        <f>IF(SUM(D471:H471)=0,"",SUM(D471:H471))</f>
        <v/>
      </c>
      <c r="J471" s="188"/>
      <c r="K471" s="247">
        <f>SUM(I471:I479)</f>
        <v>0</v>
      </c>
    </row>
    <row r="472" spans="1:11" s="162" customFormat="1" ht="13.5" customHeight="1" x14ac:dyDescent="0.2">
      <c r="A472" s="245"/>
      <c r="B472" s="169" t="s">
        <v>11681</v>
      </c>
      <c r="C472" s="170" t="str">
        <f>Anexo_01!$D71</f>
        <v>PROFESOR</v>
      </c>
      <c r="D472" s="182"/>
      <c r="E472" s="183"/>
      <c r="F472" s="183"/>
      <c r="G472" s="183"/>
      <c r="H472" s="184"/>
      <c r="I472" s="171" t="str">
        <f>IF(SUM(D472:H472)=0,"",SUM(D472:H472))</f>
        <v/>
      </c>
      <c r="J472" s="189"/>
      <c r="K472" s="248"/>
    </row>
    <row r="473" spans="1:11" s="162" customFormat="1" ht="13.5" customHeight="1" x14ac:dyDescent="0.2">
      <c r="A473" s="245"/>
      <c r="B473" s="169" t="s">
        <v>11687</v>
      </c>
      <c r="C473" s="170" t="str">
        <f>Anexo_01!$B71</f>
        <v>ESPINOZA RAMOS, JUAN SABINO</v>
      </c>
      <c r="D473" s="182"/>
      <c r="E473" s="183"/>
      <c r="F473" s="183"/>
      <c r="G473" s="183"/>
      <c r="H473" s="184"/>
      <c r="I473" s="171" t="str">
        <f t="shared" ref="I473:I479" si="51">IF(SUM(D473:H473)=0,"",SUM(D473:H473))</f>
        <v/>
      </c>
      <c r="J473" s="189"/>
      <c r="K473" s="248"/>
    </row>
    <row r="474" spans="1:11" s="162" customFormat="1" ht="13.5" customHeight="1" x14ac:dyDescent="0.2">
      <c r="A474" s="245"/>
      <c r="B474" s="169" t="s">
        <v>11682</v>
      </c>
      <c r="C474" s="170" t="str">
        <f>CONCATENATE("10",Anexo_01!$P71)</f>
        <v>1001209623</v>
      </c>
      <c r="D474" s="182"/>
      <c r="E474" s="183"/>
      <c r="F474" s="183"/>
      <c r="G474" s="183"/>
      <c r="H474" s="184"/>
      <c r="I474" s="171" t="str">
        <f t="shared" si="51"/>
        <v/>
      </c>
      <c r="J474" s="189"/>
      <c r="K474" s="248"/>
    </row>
    <row r="475" spans="1:11" s="162" customFormat="1" ht="13.5" customHeight="1" x14ac:dyDescent="0.2">
      <c r="A475" s="245"/>
      <c r="B475" s="169" t="s">
        <v>11683</v>
      </c>
      <c r="C475" s="159" t="str">
        <f>Anexo_01!$F71</f>
        <v>Comunicación</v>
      </c>
      <c r="D475" s="182"/>
      <c r="E475" s="183"/>
      <c r="F475" s="183"/>
      <c r="G475" s="183"/>
      <c r="H475" s="184"/>
      <c r="I475" s="171" t="str">
        <f t="shared" si="51"/>
        <v/>
      </c>
      <c r="J475" s="189"/>
      <c r="K475" s="248"/>
    </row>
    <row r="476" spans="1:11" s="162" customFormat="1" ht="13.5" customHeight="1" x14ac:dyDescent="0.2">
      <c r="A476" s="245"/>
      <c r="B476" s="169" t="s">
        <v>11684</v>
      </c>
      <c r="C476" s="170" t="str">
        <f>Anexo_01!$Q71</f>
        <v>3</v>
      </c>
      <c r="D476" s="182"/>
      <c r="E476" s="183"/>
      <c r="F476" s="183"/>
      <c r="G476" s="183"/>
      <c r="H476" s="184"/>
      <c r="I476" s="171" t="str">
        <f t="shared" si="51"/>
        <v/>
      </c>
      <c r="J476" s="189"/>
      <c r="K476" s="248"/>
    </row>
    <row r="477" spans="1:11" s="162" customFormat="1" ht="13.5" customHeight="1" x14ac:dyDescent="0.2">
      <c r="A477" s="245"/>
      <c r="B477" s="169" t="s">
        <v>11685</v>
      </c>
      <c r="C477" s="178"/>
      <c r="D477" s="182"/>
      <c r="E477" s="183"/>
      <c r="F477" s="183"/>
      <c r="G477" s="183"/>
      <c r="H477" s="184"/>
      <c r="I477" s="171" t="str">
        <f t="shared" si="51"/>
        <v/>
      </c>
      <c r="J477" s="189"/>
      <c r="K477" s="248"/>
    </row>
    <row r="478" spans="1:11" s="162" customFormat="1" ht="13.5" customHeight="1" x14ac:dyDescent="0.2">
      <c r="A478" s="245"/>
      <c r="B478" s="169" t="s">
        <v>11686</v>
      </c>
      <c r="C478" s="250"/>
      <c r="D478" s="182"/>
      <c r="E478" s="183"/>
      <c r="F478" s="183"/>
      <c r="G478" s="183"/>
      <c r="H478" s="184"/>
      <c r="I478" s="171" t="str">
        <f t="shared" si="51"/>
        <v/>
      </c>
      <c r="J478" s="189"/>
      <c r="K478" s="248"/>
    </row>
    <row r="479" spans="1:11" ht="13.5" customHeight="1" x14ac:dyDescent="0.3">
      <c r="A479" s="246"/>
      <c r="B479" s="172" t="s">
        <v>11690</v>
      </c>
      <c r="C479" s="251"/>
      <c r="D479" s="185"/>
      <c r="E479" s="186"/>
      <c r="F479" s="186"/>
      <c r="G479" s="186"/>
      <c r="H479" s="187"/>
      <c r="I479" s="173" t="str">
        <f t="shared" si="51"/>
        <v/>
      </c>
      <c r="J479" s="190"/>
      <c r="K479" s="249"/>
    </row>
    <row r="480" spans="1:11" s="162" customFormat="1" ht="13.5" customHeight="1" x14ac:dyDescent="0.2">
      <c r="A480" s="244">
        <v>72</v>
      </c>
      <c r="B480" s="166" t="s">
        <v>11680</v>
      </c>
      <c r="C480" s="175" t="str">
        <f>Anexo_01!$I72</f>
        <v>1151214321E2</v>
      </c>
      <c r="D480" s="179"/>
      <c r="E480" s="180"/>
      <c r="F480" s="180"/>
      <c r="G480" s="180"/>
      <c r="H480" s="181"/>
      <c r="I480" s="168" t="str">
        <f>IF(SUM(D480:H480)=0,"",SUM(D480:H480))</f>
        <v/>
      </c>
      <c r="J480" s="188"/>
      <c r="K480" s="247">
        <f>SUM(I480:I488)</f>
        <v>0</v>
      </c>
    </row>
    <row r="481" spans="1:11" s="162" customFormat="1" ht="13.5" customHeight="1" x14ac:dyDescent="0.2">
      <c r="A481" s="245"/>
      <c r="B481" s="169" t="s">
        <v>11681</v>
      </c>
      <c r="C481" s="170" t="str">
        <f>Anexo_01!$D72</f>
        <v>PROFESOR</v>
      </c>
      <c r="D481" s="182"/>
      <c r="E481" s="183"/>
      <c r="F481" s="183"/>
      <c r="G481" s="183"/>
      <c r="H481" s="184"/>
      <c r="I481" s="171" t="str">
        <f>IF(SUM(D481:H481)=0,"",SUM(D481:H481))</f>
        <v/>
      </c>
      <c r="J481" s="189"/>
      <c r="K481" s="248"/>
    </row>
    <row r="482" spans="1:11" s="162" customFormat="1" ht="13.5" customHeight="1" x14ac:dyDescent="0.2">
      <c r="A482" s="245"/>
      <c r="B482" s="169" t="s">
        <v>11687</v>
      </c>
      <c r="C482" s="170" t="str">
        <f>Anexo_01!$B72</f>
        <v>FLORES ARCE, MIREYA FLAVIA</v>
      </c>
      <c r="D482" s="182"/>
      <c r="E482" s="183"/>
      <c r="F482" s="183"/>
      <c r="G482" s="183"/>
      <c r="H482" s="184"/>
      <c r="I482" s="171" t="str">
        <f t="shared" ref="I482:I488" si="52">IF(SUM(D482:H482)=0,"",SUM(D482:H482))</f>
        <v/>
      </c>
      <c r="J482" s="189"/>
      <c r="K482" s="248"/>
    </row>
    <row r="483" spans="1:11" s="162" customFormat="1" ht="13.5" customHeight="1" x14ac:dyDescent="0.2">
      <c r="A483" s="245"/>
      <c r="B483" s="169" t="s">
        <v>11682</v>
      </c>
      <c r="C483" s="170" t="str">
        <f>CONCATENATE("10",Anexo_01!$P72)</f>
        <v>1001210708</v>
      </c>
      <c r="D483" s="182"/>
      <c r="E483" s="183"/>
      <c r="F483" s="183"/>
      <c r="G483" s="183"/>
      <c r="H483" s="184"/>
      <c r="I483" s="171" t="str">
        <f t="shared" si="52"/>
        <v/>
      </c>
      <c r="J483" s="189"/>
      <c r="K483" s="248"/>
    </row>
    <row r="484" spans="1:11" s="162" customFormat="1" ht="13.5" customHeight="1" x14ac:dyDescent="0.2">
      <c r="A484" s="245"/>
      <c r="B484" s="169" t="s">
        <v>11683</v>
      </c>
      <c r="C484" s="159" t="str">
        <f>Anexo_01!$F72</f>
        <v>CTA</v>
      </c>
      <c r="D484" s="182"/>
      <c r="E484" s="183"/>
      <c r="F484" s="183"/>
      <c r="G484" s="183"/>
      <c r="H484" s="184"/>
      <c r="I484" s="171" t="str">
        <f t="shared" si="52"/>
        <v/>
      </c>
      <c r="J484" s="189"/>
      <c r="K484" s="248"/>
    </row>
    <row r="485" spans="1:11" s="162" customFormat="1" ht="13.5" customHeight="1" x14ac:dyDescent="0.2">
      <c r="A485" s="245"/>
      <c r="B485" s="169" t="s">
        <v>11684</v>
      </c>
      <c r="C485" s="170" t="str">
        <f>Anexo_01!$Q72</f>
        <v>3</v>
      </c>
      <c r="D485" s="182"/>
      <c r="E485" s="183"/>
      <c r="F485" s="183"/>
      <c r="G485" s="183"/>
      <c r="H485" s="184"/>
      <c r="I485" s="171" t="str">
        <f t="shared" si="52"/>
        <v/>
      </c>
      <c r="J485" s="189"/>
      <c r="K485" s="248"/>
    </row>
    <row r="486" spans="1:11" s="162" customFormat="1" ht="13.5" customHeight="1" x14ac:dyDescent="0.2">
      <c r="A486" s="245"/>
      <c r="B486" s="169" t="s">
        <v>11685</v>
      </c>
      <c r="C486" s="178"/>
      <c r="D486" s="182"/>
      <c r="E486" s="183"/>
      <c r="F486" s="183"/>
      <c r="G486" s="183"/>
      <c r="H486" s="184"/>
      <c r="I486" s="171" t="str">
        <f t="shared" si="52"/>
        <v/>
      </c>
      <c r="J486" s="189"/>
      <c r="K486" s="248"/>
    </row>
    <row r="487" spans="1:11" s="162" customFormat="1" ht="13.5" customHeight="1" x14ac:dyDescent="0.2">
      <c r="A487" s="245"/>
      <c r="B487" s="169" t="s">
        <v>11686</v>
      </c>
      <c r="C487" s="250"/>
      <c r="D487" s="182"/>
      <c r="E487" s="183"/>
      <c r="F487" s="183"/>
      <c r="G487" s="183"/>
      <c r="H487" s="184"/>
      <c r="I487" s="171" t="str">
        <f t="shared" si="52"/>
        <v/>
      </c>
      <c r="J487" s="189"/>
      <c r="K487" s="248"/>
    </row>
    <row r="488" spans="1:11" ht="13.5" customHeight="1" x14ac:dyDescent="0.3">
      <c r="A488" s="246"/>
      <c r="B488" s="172" t="s">
        <v>11690</v>
      </c>
      <c r="C488" s="251"/>
      <c r="D488" s="185"/>
      <c r="E488" s="186"/>
      <c r="F488" s="186"/>
      <c r="G488" s="186"/>
      <c r="H488" s="187"/>
      <c r="I488" s="173" t="str">
        <f t="shared" si="52"/>
        <v/>
      </c>
      <c r="J488" s="190"/>
      <c r="K488" s="249"/>
    </row>
    <row r="489" spans="1:11" s="162" customFormat="1" ht="13.5" customHeight="1" x14ac:dyDescent="0.2">
      <c r="A489" s="244">
        <v>73</v>
      </c>
      <c r="B489" s="166" t="s">
        <v>11680</v>
      </c>
      <c r="C489" s="175" t="str">
        <f>Anexo_01!$I73</f>
        <v>1151214321E3</v>
      </c>
      <c r="D489" s="179"/>
      <c r="E489" s="180"/>
      <c r="F489" s="180"/>
      <c r="G489" s="180"/>
      <c r="H489" s="181"/>
      <c r="I489" s="168" t="str">
        <f>IF(SUM(D489:H489)=0,"",SUM(D489:H489))</f>
        <v/>
      </c>
      <c r="J489" s="188"/>
      <c r="K489" s="247">
        <f>SUM(I489:I497)</f>
        <v>0</v>
      </c>
    </row>
    <row r="490" spans="1:11" s="162" customFormat="1" ht="13.5" customHeight="1" x14ac:dyDescent="0.2">
      <c r="A490" s="245"/>
      <c r="B490" s="169" t="s">
        <v>11681</v>
      </c>
      <c r="C490" s="170" t="str">
        <f>Anexo_01!$D73</f>
        <v>PROFESOR</v>
      </c>
      <c r="D490" s="182"/>
      <c r="E490" s="183"/>
      <c r="F490" s="183"/>
      <c r="G490" s="183"/>
      <c r="H490" s="184"/>
      <c r="I490" s="171" t="str">
        <f>IF(SUM(D490:H490)=0,"",SUM(D490:H490))</f>
        <v/>
      </c>
      <c r="J490" s="189"/>
      <c r="K490" s="248"/>
    </row>
    <row r="491" spans="1:11" s="162" customFormat="1" ht="13.5" customHeight="1" x14ac:dyDescent="0.2">
      <c r="A491" s="245"/>
      <c r="B491" s="169" t="s">
        <v>11687</v>
      </c>
      <c r="C491" s="170" t="str">
        <f>Anexo_01!$B73</f>
        <v>FLORES LIMACHE, LUCIANO</v>
      </c>
      <c r="D491" s="182"/>
      <c r="E491" s="183"/>
      <c r="F491" s="183"/>
      <c r="G491" s="183"/>
      <c r="H491" s="184"/>
      <c r="I491" s="171" t="str">
        <f t="shared" ref="I491:I497" si="53">IF(SUM(D491:H491)=0,"",SUM(D491:H491))</f>
        <v/>
      </c>
      <c r="J491" s="189"/>
      <c r="K491" s="248"/>
    </row>
    <row r="492" spans="1:11" s="162" customFormat="1" ht="13.5" customHeight="1" x14ac:dyDescent="0.2">
      <c r="A492" s="245"/>
      <c r="B492" s="169" t="s">
        <v>11682</v>
      </c>
      <c r="C492" s="170" t="str">
        <f>CONCATENATE("10",Anexo_01!$P73)</f>
        <v>1001205337</v>
      </c>
      <c r="D492" s="182"/>
      <c r="E492" s="183"/>
      <c r="F492" s="183"/>
      <c r="G492" s="183"/>
      <c r="H492" s="184"/>
      <c r="I492" s="171" t="str">
        <f t="shared" si="53"/>
        <v/>
      </c>
      <c r="J492" s="189"/>
      <c r="K492" s="248"/>
    </row>
    <row r="493" spans="1:11" s="162" customFormat="1" ht="13.5" customHeight="1" x14ac:dyDescent="0.2">
      <c r="A493" s="245"/>
      <c r="B493" s="169" t="s">
        <v>11683</v>
      </c>
      <c r="C493" s="159" t="str">
        <f>Anexo_01!$F73</f>
        <v>HGE</v>
      </c>
      <c r="D493" s="182"/>
      <c r="E493" s="183"/>
      <c r="F493" s="183"/>
      <c r="G493" s="183"/>
      <c r="H493" s="184"/>
      <c r="I493" s="171" t="str">
        <f t="shared" si="53"/>
        <v/>
      </c>
      <c r="J493" s="189"/>
      <c r="K493" s="248"/>
    </row>
    <row r="494" spans="1:11" s="162" customFormat="1" ht="13.5" customHeight="1" x14ac:dyDescent="0.2">
      <c r="A494" s="245"/>
      <c r="B494" s="169" t="s">
        <v>11684</v>
      </c>
      <c r="C494" s="170" t="str">
        <f>Anexo_01!$Q73</f>
        <v>3</v>
      </c>
      <c r="D494" s="182"/>
      <c r="E494" s="183"/>
      <c r="F494" s="183"/>
      <c r="G494" s="183"/>
      <c r="H494" s="184"/>
      <c r="I494" s="171" t="str">
        <f t="shared" si="53"/>
        <v/>
      </c>
      <c r="J494" s="189"/>
      <c r="K494" s="248"/>
    </row>
    <row r="495" spans="1:11" s="162" customFormat="1" ht="13.5" customHeight="1" x14ac:dyDescent="0.2">
      <c r="A495" s="245"/>
      <c r="B495" s="169" t="s">
        <v>11685</v>
      </c>
      <c r="C495" s="178"/>
      <c r="D495" s="182"/>
      <c r="E495" s="183"/>
      <c r="F495" s="183"/>
      <c r="G495" s="183"/>
      <c r="H495" s="184"/>
      <c r="I495" s="171" t="str">
        <f t="shared" si="53"/>
        <v/>
      </c>
      <c r="J495" s="189"/>
      <c r="K495" s="248"/>
    </row>
    <row r="496" spans="1:11" s="162" customFormat="1" ht="13.5" customHeight="1" x14ac:dyDescent="0.2">
      <c r="A496" s="245"/>
      <c r="B496" s="169" t="s">
        <v>11686</v>
      </c>
      <c r="C496" s="250"/>
      <c r="D496" s="182"/>
      <c r="E496" s="183"/>
      <c r="F496" s="183"/>
      <c r="G496" s="183"/>
      <c r="H496" s="184"/>
      <c r="I496" s="171" t="str">
        <f t="shared" si="53"/>
        <v/>
      </c>
      <c r="J496" s="189"/>
      <c r="K496" s="248"/>
    </row>
    <row r="497" spans="1:11" ht="13.5" customHeight="1" x14ac:dyDescent="0.3">
      <c r="A497" s="246"/>
      <c r="B497" s="172" t="s">
        <v>11690</v>
      </c>
      <c r="C497" s="251"/>
      <c r="D497" s="185"/>
      <c r="E497" s="186"/>
      <c r="F497" s="186"/>
      <c r="G497" s="186"/>
      <c r="H497" s="187"/>
      <c r="I497" s="173" t="str">
        <f t="shared" si="53"/>
        <v/>
      </c>
      <c r="J497" s="190"/>
      <c r="K497" s="249"/>
    </row>
    <row r="498" spans="1:11" s="162" customFormat="1" ht="13.5" customHeight="1" x14ac:dyDescent="0.2">
      <c r="A498" s="244">
        <v>74</v>
      </c>
      <c r="B498" s="166" t="s">
        <v>11680</v>
      </c>
      <c r="C498" s="175" t="str">
        <f>Anexo_01!$I74</f>
        <v>1151214321E5</v>
      </c>
      <c r="D498" s="179"/>
      <c r="E498" s="180"/>
      <c r="F498" s="180"/>
      <c r="G498" s="180"/>
      <c r="H498" s="181"/>
      <c r="I498" s="168" t="str">
        <f>IF(SUM(D498:H498)=0,"",SUM(D498:H498))</f>
        <v/>
      </c>
      <c r="J498" s="188"/>
      <c r="K498" s="247">
        <f>SUM(I498:I506)</f>
        <v>0</v>
      </c>
    </row>
    <row r="499" spans="1:11" s="162" customFormat="1" ht="13.5" customHeight="1" x14ac:dyDescent="0.2">
      <c r="A499" s="245"/>
      <c r="B499" s="169" t="s">
        <v>11681</v>
      </c>
      <c r="C499" s="170" t="str">
        <f>Anexo_01!$D74</f>
        <v>PROFESOR</v>
      </c>
      <c r="D499" s="182"/>
      <c r="E499" s="183"/>
      <c r="F499" s="183"/>
      <c r="G499" s="183"/>
      <c r="H499" s="184"/>
      <c r="I499" s="171" t="str">
        <f>IF(SUM(D499:H499)=0,"",SUM(D499:H499))</f>
        <v/>
      </c>
      <c r="J499" s="189"/>
      <c r="K499" s="248"/>
    </row>
    <row r="500" spans="1:11" s="162" customFormat="1" ht="13.5" customHeight="1" x14ac:dyDescent="0.2">
      <c r="A500" s="245"/>
      <c r="B500" s="169" t="s">
        <v>11687</v>
      </c>
      <c r="C500" s="170" t="str">
        <f>Anexo_01!$B74</f>
        <v>HUARSAYA MOROCCO, JERONIMO</v>
      </c>
      <c r="D500" s="182"/>
      <c r="E500" s="183"/>
      <c r="F500" s="183"/>
      <c r="G500" s="183"/>
      <c r="H500" s="184"/>
      <c r="I500" s="171" t="str">
        <f t="shared" ref="I500:I506" si="54">IF(SUM(D500:H500)=0,"",SUM(D500:H500))</f>
        <v/>
      </c>
      <c r="J500" s="189"/>
      <c r="K500" s="248"/>
    </row>
    <row r="501" spans="1:11" s="162" customFormat="1" ht="13.5" customHeight="1" x14ac:dyDescent="0.2">
      <c r="A501" s="245"/>
      <c r="B501" s="169" t="s">
        <v>11682</v>
      </c>
      <c r="C501" s="170" t="str">
        <f>CONCATENATE("10",Anexo_01!$P74)</f>
        <v>1001218537</v>
      </c>
      <c r="D501" s="182"/>
      <c r="E501" s="183"/>
      <c r="F501" s="183"/>
      <c r="G501" s="183"/>
      <c r="H501" s="184"/>
      <c r="I501" s="171" t="str">
        <f t="shared" si="54"/>
        <v/>
      </c>
      <c r="J501" s="189"/>
      <c r="K501" s="248"/>
    </row>
    <row r="502" spans="1:11" s="162" customFormat="1" ht="13.5" customHeight="1" x14ac:dyDescent="0.2">
      <c r="A502" s="245"/>
      <c r="B502" s="169" t="s">
        <v>11683</v>
      </c>
      <c r="C502" s="159" t="str">
        <f>Anexo_01!$F74</f>
        <v>PFRH</v>
      </c>
      <c r="D502" s="182"/>
      <c r="E502" s="183"/>
      <c r="F502" s="183"/>
      <c r="G502" s="183"/>
      <c r="H502" s="184"/>
      <c r="I502" s="171" t="str">
        <f t="shared" si="54"/>
        <v/>
      </c>
      <c r="J502" s="189"/>
      <c r="K502" s="248"/>
    </row>
    <row r="503" spans="1:11" s="162" customFormat="1" ht="13.5" customHeight="1" x14ac:dyDescent="0.2">
      <c r="A503" s="245"/>
      <c r="B503" s="169" t="s">
        <v>11684</v>
      </c>
      <c r="C503" s="170" t="str">
        <f>Anexo_01!$Q74</f>
        <v>4</v>
      </c>
      <c r="D503" s="182"/>
      <c r="E503" s="183"/>
      <c r="F503" s="183"/>
      <c r="G503" s="183"/>
      <c r="H503" s="184"/>
      <c r="I503" s="171" t="str">
        <f t="shared" si="54"/>
        <v/>
      </c>
      <c r="J503" s="189"/>
      <c r="K503" s="248"/>
    </row>
    <row r="504" spans="1:11" s="162" customFormat="1" ht="13.5" customHeight="1" x14ac:dyDescent="0.2">
      <c r="A504" s="245"/>
      <c r="B504" s="169" t="s">
        <v>11685</v>
      </c>
      <c r="C504" s="178"/>
      <c r="D504" s="182"/>
      <c r="E504" s="183"/>
      <c r="F504" s="183"/>
      <c r="G504" s="183"/>
      <c r="H504" s="184"/>
      <c r="I504" s="171" t="str">
        <f t="shared" si="54"/>
        <v/>
      </c>
      <c r="J504" s="189"/>
      <c r="K504" s="248"/>
    </row>
    <row r="505" spans="1:11" s="162" customFormat="1" ht="13.5" customHeight="1" x14ac:dyDescent="0.2">
      <c r="A505" s="245"/>
      <c r="B505" s="169" t="s">
        <v>11686</v>
      </c>
      <c r="C505" s="250"/>
      <c r="D505" s="182"/>
      <c r="E505" s="183"/>
      <c r="F505" s="183"/>
      <c r="G505" s="183"/>
      <c r="H505" s="184"/>
      <c r="I505" s="171" t="str">
        <f t="shared" si="54"/>
        <v/>
      </c>
      <c r="J505" s="189"/>
      <c r="K505" s="248"/>
    </row>
    <row r="506" spans="1:11" ht="13.5" customHeight="1" x14ac:dyDescent="0.3">
      <c r="A506" s="246"/>
      <c r="B506" s="172" t="s">
        <v>11690</v>
      </c>
      <c r="C506" s="251"/>
      <c r="D506" s="185"/>
      <c r="E506" s="186"/>
      <c r="F506" s="186"/>
      <c r="G506" s="186"/>
      <c r="H506" s="187"/>
      <c r="I506" s="173" t="str">
        <f t="shared" si="54"/>
        <v/>
      </c>
      <c r="J506" s="190"/>
      <c r="K506" s="249"/>
    </row>
    <row r="507" spans="1:11" s="162" customFormat="1" ht="13.5" customHeight="1" x14ac:dyDescent="0.2">
      <c r="A507" s="244">
        <v>75</v>
      </c>
      <c r="B507" s="166" t="s">
        <v>11680</v>
      </c>
      <c r="C507" s="175" t="str">
        <f>Anexo_01!$I75</f>
        <v>1151214321E6</v>
      </c>
      <c r="D507" s="179"/>
      <c r="E507" s="180"/>
      <c r="F507" s="180"/>
      <c r="G507" s="180"/>
      <c r="H507" s="181"/>
      <c r="I507" s="168" t="str">
        <f>IF(SUM(D507:H507)=0,"",SUM(D507:H507))</f>
        <v/>
      </c>
      <c r="J507" s="188"/>
      <c r="K507" s="247">
        <f>SUM(I507:I515)</f>
        <v>0</v>
      </c>
    </row>
    <row r="508" spans="1:11" s="162" customFormat="1" ht="13.5" customHeight="1" x14ac:dyDescent="0.2">
      <c r="A508" s="245"/>
      <c r="B508" s="169" t="s">
        <v>11681</v>
      </c>
      <c r="C508" s="170" t="str">
        <f>Anexo_01!$D75</f>
        <v>PROFESOR</v>
      </c>
      <c r="D508" s="182"/>
      <c r="E508" s="183"/>
      <c r="F508" s="183"/>
      <c r="G508" s="183"/>
      <c r="H508" s="184"/>
      <c r="I508" s="171" t="str">
        <f>IF(SUM(D508:H508)=0,"",SUM(D508:H508))</f>
        <v/>
      </c>
      <c r="J508" s="189"/>
      <c r="K508" s="248"/>
    </row>
    <row r="509" spans="1:11" s="162" customFormat="1" ht="13.5" customHeight="1" x14ac:dyDescent="0.2">
      <c r="A509" s="245"/>
      <c r="B509" s="169" t="s">
        <v>11687</v>
      </c>
      <c r="C509" s="170" t="str">
        <f>Anexo_01!$B75</f>
        <v>QUISPE CHURA, SEGUNDINO</v>
      </c>
      <c r="D509" s="182"/>
      <c r="E509" s="183"/>
      <c r="F509" s="183"/>
      <c r="G509" s="183"/>
      <c r="H509" s="184"/>
      <c r="I509" s="171" t="str">
        <f t="shared" ref="I509:I515" si="55">IF(SUM(D509:H509)=0,"",SUM(D509:H509))</f>
        <v/>
      </c>
      <c r="J509" s="189"/>
      <c r="K509" s="248"/>
    </row>
    <row r="510" spans="1:11" s="162" customFormat="1" ht="13.5" customHeight="1" x14ac:dyDescent="0.2">
      <c r="A510" s="245"/>
      <c r="B510" s="169" t="s">
        <v>11682</v>
      </c>
      <c r="C510" s="170" t="str">
        <f>CONCATENATE("10",Anexo_01!$P75)</f>
        <v>1001215622</v>
      </c>
      <c r="D510" s="182"/>
      <c r="E510" s="183"/>
      <c r="F510" s="183"/>
      <c r="G510" s="183"/>
      <c r="H510" s="184"/>
      <c r="I510" s="171" t="str">
        <f t="shared" si="55"/>
        <v/>
      </c>
      <c r="J510" s="189"/>
      <c r="K510" s="248"/>
    </row>
    <row r="511" spans="1:11" s="162" customFormat="1" ht="13.5" customHeight="1" x14ac:dyDescent="0.2">
      <c r="A511" s="245"/>
      <c r="B511" s="169" t="s">
        <v>11683</v>
      </c>
      <c r="C511" s="159" t="str">
        <f>Anexo_01!$F75</f>
        <v>FCC</v>
      </c>
      <c r="D511" s="182"/>
      <c r="E511" s="183"/>
      <c r="F511" s="183"/>
      <c r="G511" s="183"/>
      <c r="H511" s="184"/>
      <c r="I511" s="171" t="str">
        <f t="shared" si="55"/>
        <v/>
      </c>
      <c r="J511" s="189"/>
      <c r="K511" s="248"/>
    </row>
    <row r="512" spans="1:11" s="162" customFormat="1" ht="13.5" customHeight="1" x14ac:dyDescent="0.2">
      <c r="A512" s="245"/>
      <c r="B512" s="169" t="s">
        <v>11684</v>
      </c>
      <c r="C512" s="170" t="str">
        <f>Anexo_01!$Q75</f>
        <v>3</v>
      </c>
      <c r="D512" s="182"/>
      <c r="E512" s="183"/>
      <c r="F512" s="183"/>
      <c r="G512" s="183"/>
      <c r="H512" s="184"/>
      <c r="I512" s="171" t="str">
        <f t="shared" si="55"/>
        <v/>
      </c>
      <c r="J512" s="189"/>
      <c r="K512" s="248"/>
    </row>
    <row r="513" spans="1:11" s="162" customFormat="1" ht="13.5" customHeight="1" x14ac:dyDescent="0.2">
      <c r="A513" s="245"/>
      <c r="B513" s="169" t="s">
        <v>11685</v>
      </c>
      <c r="C513" s="178"/>
      <c r="D513" s="182"/>
      <c r="E513" s="183"/>
      <c r="F513" s="183"/>
      <c r="G513" s="183"/>
      <c r="H513" s="184"/>
      <c r="I513" s="171" t="str">
        <f t="shared" si="55"/>
        <v/>
      </c>
      <c r="J513" s="189"/>
      <c r="K513" s="248"/>
    </row>
    <row r="514" spans="1:11" s="162" customFormat="1" ht="13.5" customHeight="1" x14ac:dyDescent="0.2">
      <c r="A514" s="245"/>
      <c r="B514" s="169" t="s">
        <v>11686</v>
      </c>
      <c r="C514" s="250"/>
      <c r="D514" s="182"/>
      <c r="E514" s="183"/>
      <c r="F514" s="183"/>
      <c r="G514" s="183"/>
      <c r="H514" s="184"/>
      <c r="I514" s="171" t="str">
        <f t="shared" si="55"/>
        <v/>
      </c>
      <c r="J514" s="189"/>
      <c r="K514" s="248"/>
    </row>
    <row r="515" spans="1:11" ht="13.5" customHeight="1" x14ac:dyDescent="0.3">
      <c r="A515" s="246"/>
      <c r="B515" s="172" t="s">
        <v>11690</v>
      </c>
      <c r="C515" s="251"/>
      <c r="D515" s="185"/>
      <c r="E515" s="186"/>
      <c r="F515" s="186"/>
      <c r="G515" s="186"/>
      <c r="H515" s="187"/>
      <c r="I515" s="173" t="str">
        <f t="shared" si="55"/>
        <v/>
      </c>
      <c r="J515" s="190"/>
      <c r="K515" s="249"/>
    </row>
    <row r="516" spans="1:11" s="162" customFormat="1" ht="13.5" customHeight="1" x14ac:dyDescent="0.2">
      <c r="A516" s="244">
        <v>76</v>
      </c>
      <c r="B516" s="166" t="s">
        <v>11680</v>
      </c>
      <c r="C516" s="175" t="str">
        <f>Anexo_01!$I76</f>
        <v>1151214321E7</v>
      </c>
      <c r="D516" s="179"/>
      <c r="E516" s="180"/>
      <c r="F516" s="180"/>
      <c r="G516" s="180"/>
      <c r="H516" s="181"/>
      <c r="I516" s="168" t="str">
        <f>IF(SUM(D516:H516)=0,"",SUM(D516:H516))</f>
        <v/>
      </c>
      <c r="J516" s="188"/>
      <c r="K516" s="247">
        <f>SUM(I516:I524)</f>
        <v>0</v>
      </c>
    </row>
    <row r="517" spans="1:11" s="162" customFormat="1" ht="13.5" customHeight="1" x14ac:dyDescent="0.2">
      <c r="A517" s="245"/>
      <c r="B517" s="169" t="s">
        <v>11681</v>
      </c>
      <c r="C517" s="170" t="str">
        <f>Anexo_01!$D76</f>
        <v>PROFESOR</v>
      </c>
      <c r="D517" s="182"/>
      <c r="E517" s="183"/>
      <c r="F517" s="183"/>
      <c r="G517" s="183"/>
      <c r="H517" s="184"/>
      <c r="I517" s="171" t="str">
        <f>IF(SUM(D517:H517)=0,"",SUM(D517:H517))</f>
        <v/>
      </c>
      <c r="J517" s="189"/>
      <c r="K517" s="248"/>
    </row>
    <row r="518" spans="1:11" s="162" customFormat="1" ht="13.5" customHeight="1" x14ac:dyDescent="0.2">
      <c r="A518" s="245"/>
      <c r="B518" s="169" t="s">
        <v>11687</v>
      </c>
      <c r="C518" s="170" t="str">
        <f>Anexo_01!$B76</f>
        <v>MAMANI LLANOS, FELIX</v>
      </c>
      <c r="D518" s="182"/>
      <c r="E518" s="183"/>
      <c r="F518" s="183"/>
      <c r="G518" s="183"/>
      <c r="H518" s="184"/>
      <c r="I518" s="171" t="str">
        <f t="shared" ref="I518:I524" si="56">IF(SUM(D518:H518)=0,"",SUM(D518:H518))</f>
        <v/>
      </c>
      <c r="J518" s="189"/>
      <c r="K518" s="248"/>
    </row>
    <row r="519" spans="1:11" s="162" customFormat="1" ht="13.5" customHeight="1" x14ac:dyDescent="0.2">
      <c r="A519" s="245"/>
      <c r="B519" s="169" t="s">
        <v>11682</v>
      </c>
      <c r="C519" s="170" t="str">
        <f>CONCATENATE("10",Anexo_01!$P76)</f>
        <v>1001200781</v>
      </c>
      <c r="D519" s="182"/>
      <c r="E519" s="183"/>
      <c r="F519" s="183"/>
      <c r="G519" s="183"/>
      <c r="H519" s="184"/>
      <c r="I519" s="171" t="str">
        <f t="shared" si="56"/>
        <v/>
      </c>
      <c r="J519" s="189"/>
      <c r="K519" s="248"/>
    </row>
    <row r="520" spans="1:11" s="162" customFormat="1" ht="13.5" customHeight="1" x14ac:dyDescent="0.2">
      <c r="A520" s="245"/>
      <c r="B520" s="169" t="s">
        <v>11683</v>
      </c>
      <c r="C520" s="159" t="str">
        <f>Anexo_01!$F76</f>
        <v>TOE</v>
      </c>
      <c r="D520" s="182"/>
      <c r="E520" s="183"/>
      <c r="F520" s="183"/>
      <c r="G520" s="183"/>
      <c r="H520" s="184"/>
      <c r="I520" s="171" t="str">
        <f t="shared" si="56"/>
        <v/>
      </c>
      <c r="J520" s="189"/>
      <c r="K520" s="248"/>
    </row>
    <row r="521" spans="1:11" s="162" customFormat="1" ht="13.5" customHeight="1" x14ac:dyDescent="0.2">
      <c r="A521" s="245"/>
      <c r="B521" s="169" t="s">
        <v>11684</v>
      </c>
      <c r="C521" s="170" t="str">
        <f>Anexo_01!$Q76</f>
        <v>3</v>
      </c>
      <c r="D521" s="182"/>
      <c r="E521" s="183"/>
      <c r="F521" s="183"/>
      <c r="G521" s="183"/>
      <c r="H521" s="184"/>
      <c r="I521" s="171" t="str">
        <f t="shared" si="56"/>
        <v/>
      </c>
      <c r="J521" s="189"/>
      <c r="K521" s="248"/>
    </row>
    <row r="522" spans="1:11" s="162" customFormat="1" ht="13.5" customHeight="1" x14ac:dyDescent="0.2">
      <c r="A522" s="245"/>
      <c r="B522" s="169" t="s">
        <v>11685</v>
      </c>
      <c r="C522" s="178"/>
      <c r="D522" s="182"/>
      <c r="E522" s="183"/>
      <c r="F522" s="183"/>
      <c r="G522" s="183"/>
      <c r="H522" s="184"/>
      <c r="I522" s="171" t="str">
        <f t="shared" si="56"/>
        <v/>
      </c>
      <c r="J522" s="189"/>
      <c r="K522" s="248"/>
    </row>
    <row r="523" spans="1:11" s="162" customFormat="1" ht="13.5" customHeight="1" x14ac:dyDescent="0.2">
      <c r="A523" s="245"/>
      <c r="B523" s="169" t="s">
        <v>11686</v>
      </c>
      <c r="C523" s="250"/>
      <c r="D523" s="182"/>
      <c r="E523" s="183"/>
      <c r="F523" s="183"/>
      <c r="G523" s="183"/>
      <c r="H523" s="184"/>
      <c r="I523" s="171" t="str">
        <f t="shared" si="56"/>
        <v/>
      </c>
      <c r="J523" s="189"/>
      <c r="K523" s="248"/>
    </row>
    <row r="524" spans="1:11" ht="13.5" customHeight="1" x14ac:dyDescent="0.3">
      <c r="A524" s="246"/>
      <c r="B524" s="172" t="s">
        <v>11690</v>
      </c>
      <c r="C524" s="251"/>
      <c r="D524" s="185"/>
      <c r="E524" s="186"/>
      <c r="F524" s="186"/>
      <c r="G524" s="186"/>
      <c r="H524" s="187"/>
      <c r="I524" s="173" t="str">
        <f t="shared" si="56"/>
        <v/>
      </c>
      <c r="J524" s="190"/>
      <c r="K524" s="249"/>
    </row>
    <row r="525" spans="1:11" s="162" customFormat="1" ht="13.5" customHeight="1" x14ac:dyDescent="0.2">
      <c r="A525" s="244">
        <v>77</v>
      </c>
      <c r="B525" s="166" t="s">
        <v>11680</v>
      </c>
      <c r="C525" s="175" t="str">
        <f>Anexo_01!$I77</f>
        <v>1151214331E0</v>
      </c>
      <c r="D525" s="179"/>
      <c r="E525" s="180"/>
      <c r="F525" s="180"/>
      <c r="G525" s="180"/>
      <c r="H525" s="181"/>
      <c r="I525" s="168" t="str">
        <f>IF(SUM(D525:H525)=0,"",SUM(D525:H525))</f>
        <v/>
      </c>
      <c r="J525" s="188"/>
      <c r="K525" s="247">
        <f>SUM(I525:I533)</f>
        <v>0</v>
      </c>
    </row>
    <row r="526" spans="1:11" s="162" customFormat="1" ht="13.5" customHeight="1" x14ac:dyDescent="0.2">
      <c r="A526" s="245"/>
      <c r="B526" s="169" t="s">
        <v>11681</v>
      </c>
      <c r="C526" s="170" t="str">
        <f>Anexo_01!$D77</f>
        <v>PROFESOR</v>
      </c>
      <c r="D526" s="182"/>
      <c r="E526" s="183"/>
      <c r="F526" s="183"/>
      <c r="G526" s="183"/>
      <c r="H526" s="184"/>
      <c r="I526" s="171" t="str">
        <f>IF(SUM(D526:H526)=0,"",SUM(D526:H526))</f>
        <v/>
      </c>
      <c r="J526" s="189"/>
      <c r="K526" s="248"/>
    </row>
    <row r="527" spans="1:11" s="162" customFormat="1" ht="13.5" customHeight="1" x14ac:dyDescent="0.2">
      <c r="A527" s="245"/>
      <c r="B527" s="169" t="s">
        <v>11687</v>
      </c>
      <c r="C527" s="170" t="str">
        <f>Anexo_01!$B77</f>
        <v>QUISPE PEREZ, LODY YURI</v>
      </c>
      <c r="D527" s="182"/>
      <c r="E527" s="183"/>
      <c r="F527" s="183"/>
      <c r="G527" s="183"/>
      <c r="H527" s="184"/>
      <c r="I527" s="171" t="str">
        <f t="shared" ref="I527:I533" si="57">IF(SUM(D527:H527)=0,"",SUM(D527:H527))</f>
        <v/>
      </c>
      <c r="J527" s="189"/>
      <c r="K527" s="248"/>
    </row>
    <row r="528" spans="1:11" s="162" customFormat="1" ht="13.5" customHeight="1" x14ac:dyDescent="0.2">
      <c r="A528" s="245"/>
      <c r="B528" s="169" t="s">
        <v>11682</v>
      </c>
      <c r="C528" s="170" t="str">
        <f>CONCATENATE("10",Anexo_01!$P77)</f>
        <v>1001305950</v>
      </c>
      <c r="D528" s="182"/>
      <c r="E528" s="183"/>
      <c r="F528" s="183"/>
      <c r="G528" s="183"/>
      <c r="H528" s="184"/>
      <c r="I528" s="171" t="str">
        <f t="shared" si="57"/>
        <v/>
      </c>
      <c r="J528" s="189"/>
      <c r="K528" s="248"/>
    </row>
    <row r="529" spans="1:11" s="162" customFormat="1" ht="13.5" customHeight="1" x14ac:dyDescent="0.2">
      <c r="A529" s="245"/>
      <c r="B529" s="169" t="s">
        <v>11683</v>
      </c>
      <c r="C529" s="159" t="str">
        <f>Anexo_01!$F77</f>
        <v>Ingles</v>
      </c>
      <c r="D529" s="182"/>
      <c r="E529" s="183"/>
      <c r="F529" s="183"/>
      <c r="G529" s="183"/>
      <c r="H529" s="184"/>
      <c r="I529" s="171" t="str">
        <f t="shared" si="57"/>
        <v/>
      </c>
      <c r="J529" s="189"/>
      <c r="K529" s="248"/>
    </row>
    <row r="530" spans="1:11" s="162" customFormat="1" ht="13.5" customHeight="1" x14ac:dyDescent="0.2">
      <c r="A530" s="245"/>
      <c r="B530" s="169" t="s">
        <v>11684</v>
      </c>
      <c r="C530" s="170" t="str">
        <f>Anexo_01!$Q78</f>
        <v>3</v>
      </c>
      <c r="D530" s="182"/>
      <c r="E530" s="183"/>
      <c r="F530" s="183"/>
      <c r="G530" s="183"/>
      <c r="H530" s="184"/>
      <c r="I530" s="171" t="str">
        <f t="shared" si="57"/>
        <v/>
      </c>
      <c r="J530" s="189"/>
      <c r="K530" s="248"/>
    </row>
    <row r="531" spans="1:11" s="162" customFormat="1" ht="13.5" customHeight="1" x14ac:dyDescent="0.2">
      <c r="A531" s="245"/>
      <c r="B531" s="169" t="s">
        <v>11685</v>
      </c>
      <c r="C531" s="178"/>
      <c r="D531" s="182"/>
      <c r="E531" s="183"/>
      <c r="F531" s="183"/>
      <c r="G531" s="183"/>
      <c r="H531" s="184"/>
      <c r="I531" s="171" t="str">
        <f t="shared" si="57"/>
        <v/>
      </c>
      <c r="J531" s="189"/>
      <c r="K531" s="248"/>
    </row>
    <row r="532" spans="1:11" s="162" customFormat="1" ht="13.5" customHeight="1" x14ac:dyDescent="0.2">
      <c r="A532" s="245"/>
      <c r="B532" s="169" t="s">
        <v>11686</v>
      </c>
      <c r="C532" s="250"/>
      <c r="D532" s="182"/>
      <c r="E532" s="183"/>
      <c r="F532" s="183"/>
      <c r="G532" s="183"/>
      <c r="H532" s="184"/>
      <c r="I532" s="171" t="str">
        <f t="shared" si="57"/>
        <v/>
      </c>
      <c r="J532" s="189"/>
      <c r="K532" s="248"/>
    </row>
    <row r="533" spans="1:11" ht="13.5" customHeight="1" x14ac:dyDescent="0.3">
      <c r="A533" s="246"/>
      <c r="B533" s="172" t="s">
        <v>11690</v>
      </c>
      <c r="C533" s="251"/>
      <c r="D533" s="185"/>
      <c r="E533" s="186"/>
      <c r="F533" s="186"/>
      <c r="G533" s="186"/>
      <c r="H533" s="187"/>
      <c r="I533" s="173" t="str">
        <f t="shared" si="57"/>
        <v/>
      </c>
      <c r="J533" s="190"/>
      <c r="K533" s="249"/>
    </row>
    <row r="534" spans="1:11" s="162" customFormat="1" ht="13.5" customHeight="1" x14ac:dyDescent="0.2">
      <c r="A534" s="244">
        <v>78</v>
      </c>
      <c r="B534" s="166" t="s">
        <v>11680</v>
      </c>
      <c r="C534" s="175" t="str">
        <f>Anexo_01!$I78</f>
        <v>1151214331E2</v>
      </c>
      <c r="D534" s="179"/>
      <c r="E534" s="180"/>
      <c r="F534" s="180"/>
      <c r="G534" s="180"/>
      <c r="H534" s="181"/>
      <c r="I534" s="168" t="str">
        <f>IF(SUM(D534:H534)=0,"",SUM(D534:H534))</f>
        <v/>
      </c>
      <c r="J534" s="188"/>
      <c r="K534" s="247">
        <f>SUM(I534:I542)</f>
        <v>0</v>
      </c>
    </row>
    <row r="535" spans="1:11" s="162" customFormat="1" ht="13.5" customHeight="1" x14ac:dyDescent="0.2">
      <c r="A535" s="245"/>
      <c r="B535" s="169" t="s">
        <v>11681</v>
      </c>
      <c r="C535" s="170" t="str">
        <f>Anexo_01!$D78</f>
        <v>PROFESOR</v>
      </c>
      <c r="D535" s="182"/>
      <c r="E535" s="183"/>
      <c r="F535" s="183"/>
      <c r="G535" s="183"/>
      <c r="H535" s="184"/>
      <c r="I535" s="171" t="str">
        <f>IF(SUM(D535:H535)=0,"",SUM(D535:H535))</f>
        <v/>
      </c>
      <c r="J535" s="189"/>
      <c r="K535" s="248"/>
    </row>
    <row r="536" spans="1:11" s="162" customFormat="1" ht="13.5" customHeight="1" x14ac:dyDescent="0.2">
      <c r="A536" s="245"/>
      <c r="B536" s="169" t="s">
        <v>11687</v>
      </c>
      <c r="C536" s="170" t="str">
        <f>Anexo_01!$B78</f>
        <v>PAURO QUENAYA, JAIME</v>
      </c>
      <c r="D536" s="182"/>
      <c r="E536" s="183"/>
      <c r="F536" s="183"/>
      <c r="G536" s="183"/>
      <c r="H536" s="184"/>
      <c r="I536" s="171" t="str">
        <f t="shared" ref="I536:I542" si="58">IF(SUM(D536:H536)=0,"",SUM(D536:H536))</f>
        <v/>
      </c>
      <c r="J536" s="189"/>
      <c r="K536" s="248"/>
    </row>
    <row r="537" spans="1:11" s="162" customFormat="1" ht="13.5" customHeight="1" x14ac:dyDescent="0.2">
      <c r="A537" s="245"/>
      <c r="B537" s="169" t="s">
        <v>11682</v>
      </c>
      <c r="C537" s="170" t="str">
        <f>CONCATENATE("10",Anexo_01!$P78)</f>
        <v>1001210479</v>
      </c>
      <c r="D537" s="182"/>
      <c r="E537" s="183"/>
      <c r="F537" s="183"/>
      <c r="G537" s="183"/>
      <c r="H537" s="184"/>
      <c r="I537" s="171" t="str">
        <f t="shared" si="58"/>
        <v/>
      </c>
      <c r="J537" s="189"/>
      <c r="K537" s="248"/>
    </row>
    <row r="538" spans="1:11" s="162" customFormat="1" ht="13.5" customHeight="1" x14ac:dyDescent="0.2">
      <c r="A538" s="245"/>
      <c r="B538" s="169" t="s">
        <v>11683</v>
      </c>
      <c r="C538" s="159" t="str">
        <f>Anexo_01!$F78</f>
        <v>EPT</v>
      </c>
      <c r="D538" s="182"/>
      <c r="E538" s="183"/>
      <c r="F538" s="183"/>
      <c r="G538" s="183"/>
      <c r="H538" s="184"/>
      <c r="I538" s="171" t="str">
        <f t="shared" si="58"/>
        <v/>
      </c>
      <c r="J538" s="189"/>
      <c r="K538" s="248"/>
    </row>
    <row r="539" spans="1:11" s="162" customFormat="1" ht="13.5" customHeight="1" x14ac:dyDescent="0.2">
      <c r="A539" s="245"/>
      <c r="B539" s="169" t="s">
        <v>11684</v>
      </c>
      <c r="C539" s="170" t="str">
        <f>Anexo_01!$Q78</f>
        <v>3</v>
      </c>
      <c r="D539" s="182"/>
      <c r="E539" s="183"/>
      <c r="F539" s="183"/>
      <c r="G539" s="183"/>
      <c r="H539" s="184"/>
      <c r="I539" s="171" t="str">
        <f t="shared" si="58"/>
        <v/>
      </c>
      <c r="J539" s="189"/>
      <c r="K539" s="248"/>
    </row>
    <row r="540" spans="1:11" s="162" customFormat="1" ht="13.5" customHeight="1" x14ac:dyDescent="0.2">
      <c r="A540" s="245"/>
      <c r="B540" s="169" t="s">
        <v>11685</v>
      </c>
      <c r="C540" s="178"/>
      <c r="D540" s="182"/>
      <c r="E540" s="183"/>
      <c r="F540" s="183"/>
      <c r="G540" s="183"/>
      <c r="H540" s="184"/>
      <c r="I540" s="171" t="str">
        <f t="shared" si="58"/>
        <v/>
      </c>
      <c r="J540" s="189"/>
      <c r="K540" s="248"/>
    </row>
    <row r="541" spans="1:11" s="162" customFormat="1" ht="13.5" customHeight="1" x14ac:dyDescent="0.2">
      <c r="A541" s="245"/>
      <c r="B541" s="169" t="s">
        <v>11686</v>
      </c>
      <c r="C541" s="250"/>
      <c r="D541" s="182"/>
      <c r="E541" s="183"/>
      <c r="F541" s="183"/>
      <c r="G541" s="183"/>
      <c r="H541" s="184"/>
      <c r="I541" s="171" t="str">
        <f t="shared" si="58"/>
        <v/>
      </c>
      <c r="J541" s="189"/>
      <c r="K541" s="248"/>
    </row>
    <row r="542" spans="1:11" ht="13.5" customHeight="1" x14ac:dyDescent="0.3">
      <c r="A542" s="246"/>
      <c r="B542" s="172" t="s">
        <v>11690</v>
      </c>
      <c r="C542" s="251"/>
      <c r="D542" s="185"/>
      <c r="E542" s="186"/>
      <c r="F542" s="186"/>
      <c r="G542" s="186"/>
      <c r="H542" s="187"/>
      <c r="I542" s="173" t="str">
        <f t="shared" si="58"/>
        <v/>
      </c>
      <c r="J542" s="190"/>
      <c r="K542" s="249"/>
    </row>
    <row r="543" spans="1:11" s="162" customFormat="1" ht="13.5" customHeight="1" x14ac:dyDescent="0.2">
      <c r="A543" s="244">
        <v>79</v>
      </c>
      <c r="B543" s="166" t="s">
        <v>11680</v>
      </c>
      <c r="C543" s="175" t="str">
        <f>Anexo_01!$I79</f>
        <v>1151214331E3</v>
      </c>
      <c r="D543" s="179"/>
      <c r="E543" s="180"/>
      <c r="F543" s="180"/>
      <c r="G543" s="180"/>
      <c r="H543" s="181"/>
      <c r="I543" s="168" t="str">
        <f>IF(SUM(D543:H543)=0,"",SUM(D543:H543))</f>
        <v/>
      </c>
      <c r="J543" s="188"/>
      <c r="K543" s="247">
        <f>SUM(I543:I551)</f>
        <v>0</v>
      </c>
    </row>
    <row r="544" spans="1:11" s="162" customFormat="1" ht="13.5" customHeight="1" x14ac:dyDescent="0.2">
      <c r="A544" s="245"/>
      <c r="B544" s="169" t="s">
        <v>11681</v>
      </c>
      <c r="C544" s="170" t="str">
        <f>Anexo_01!$D79</f>
        <v>PROFESOR</v>
      </c>
      <c r="D544" s="182"/>
      <c r="E544" s="183"/>
      <c r="F544" s="183"/>
      <c r="G544" s="183"/>
      <c r="H544" s="184"/>
      <c r="I544" s="171" t="str">
        <f>IF(SUM(D544:H544)=0,"",SUM(D544:H544))</f>
        <v/>
      </c>
      <c r="J544" s="189"/>
      <c r="K544" s="248"/>
    </row>
    <row r="545" spans="1:11" s="162" customFormat="1" ht="13.5" customHeight="1" x14ac:dyDescent="0.2">
      <c r="A545" s="245"/>
      <c r="B545" s="169" t="s">
        <v>11687</v>
      </c>
      <c r="C545" s="170" t="str">
        <f>Anexo_01!$B79</f>
        <v>PEREZ CRUZ, ISIDRO MANUEL</v>
      </c>
      <c r="D545" s="182"/>
      <c r="E545" s="183"/>
      <c r="F545" s="183"/>
      <c r="G545" s="183"/>
      <c r="H545" s="184"/>
      <c r="I545" s="171" t="str">
        <f t="shared" ref="I545:I551" si="59">IF(SUM(D545:H545)=0,"",SUM(D545:H545))</f>
        <v/>
      </c>
      <c r="J545" s="189"/>
      <c r="K545" s="248"/>
    </row>
    <row r="546" spans="1:11" s="162" customFormat="1" ht="13.5" customHeight="1" x14ac:dyDescent="0.2">
      <c r="A546" s="245"/>
      <c r="B546" s="169" t="s">
        <v>11682</v>
      </c>
      <c r="C546" s="170" t="str">
        <f>CONCATENATE("10",Anexo_01!$P79)</f>
        <v>1001254174</v>
      </c>
      <c r="D546" s="182"/>
      <c r="E546" s="183"/>
      <c r="F546" s="183"/>
      <c r="G546" s="183"/>
      <c r="H546" s="184"/>
      <c r="I546" s="171" t="str">
        <f t="shared" si="59"/>
        <v/>
      </c>
      <c r="J546" s="189"/>
      <c r="K546" s="248"/>
    </row>
    <row r="547" spans="1:11" s="162" customFormat="1" ht="13.5" customHeight="1" x14ac:dyDescent="0.2">
      <c r="A547" s="245"/>
      <c r="B547" s="169" t="s">
        <v>11683</v>
      </c>
      <c r="C547" s="159" t="str">
        <f>Anexo_01!$F79</f>
        <v>Religion</v>
      </c>
      <c r="D547" s="182"/>
      <c r="E547" s="183"/>
      <c r="F547" s="183"/>
      <c r="G547" s="183"/>
      <c r="H547" s="184"/>
      <c r="I547" s="171" t="str">
        <f t="shared" si="59"/>
        <v/>
      </c>
      <c r="J547" s="189"/>
      <c r="K547" s="248"/>
    </row>
    <row r="548" spans="1:11" s="162" customFormat="1" ht="13.5" customHeight="1" x14ac:dyDescent="0.2">
      <c r="A548" s="245"/>
      <c r="B548" s="169" t="s">
        <v>11684</v>
      </c>
      <c r="C548" s="170" t="str">
        <f>Anexo_01!$Q79</f>
        <v>3</v>
      </c>
      <c r="D548" s="182"/>
      <c r="E548" s="183"/>
      <c r="F548" s="183"/>
      <c r="G548" s="183"/>
      <c r="H548" s="184"/>
      <c r="I548" s="171" t="str">
        <f t="shared" si="59"/>
        <v/>
      </c>
      <c r="J548" s="189"/>
      <c r="K548" s="248"/>
    </row>
    <row r="549" spans="1:11" s="162" customFormat="1" ht="13.5" customHeight="1" x14ac:dyDescent="0.2">
      <c r="A549" s="245"/>
      <c r="B549" s="169" t="s">
        <v>11685</v>
      </c>
      <c r="C549" s="178"/>
      <c r="D549" s="182"/>
      <c r="E549" s="183"/>
      <c r="F549" s="183"/>
      <c r="G549" s="183"/>
      <c r="H549" s="184"/>
      <c r="I549" s="171" t="str">
        <f t="shared" si="59"/>
        <v/>
      </c>
      <c r="J549" s="189"/>
      <c r="K549" s="248"/>
    </row>
    <row r="550" spans="1:11" s="162" customFormat="1" ht="13.5" customHeight="1" x14ac:dyDescent="0.2">
      <c r="A550" s="245"/>
      <c r="B550" s="169" t="s">
        <v>11686</v>
      </c>
      <c r="C550" s="250"/>
      <c r="D550" s="182"/>
      <c r="E550" s="183"/>
      <c r="F550" s="183"/>
      <c r="G550" s="183"/>
      <c r="H550" s="184"/>
      <c r="I550" s="171" t="str">
        <f t="shared" si="59"/>
        <v/>
      </c>
      <c r="J550" s="189"/>
      <c r="K550" s="248"/>
    </row>
    <row r="551" spans="1:11" ht="13.5" customHeight="1" x14ac:dyDescent="0.3">
      <c r="A551" s="246"/>
      <c r="B551" s="172" t="s">
        <v>11690</v>
      </c>
      <c r="C551" s="251"/>
      <c r="D551" s="185"/>
      <c r="E551" s="186"/>
      <c r="F551" s="186"/>
      <c r="G551" s="186"/>
      <c r="H551" s="187"/>
      <c r="I551" s="173" t="str">
        <f t="shared" si="59"/>
        <v/>
      </c>
      <c r="J551" s="190"/>
      <c r="K551" s="249"/>
    </row>
    <row r="552" spans="1:11" s="162" customFormat="1" ht="13.5" customHeight="1" x14ac:dyDescent="0.2">
      <c r="A552" s="244">
        <v>80</v>
      </c>
      <c r="B552" s="166" t="s">
        <v>11680</v>
      </c>
      <c r="C552" s="175" t="str">
        <f>Anexo_01!$I80</f>
        <v>1151214341E1</v>
      </c>
      <c r="D552" s="179"/>
      <c r="E552" s="180"/>
      <c r="F552" s="180"/>
      <c r="G552" s="180"/>
      <c r="H552" s="181"/>
      <c r="I552" s="168" t="str">
        <f>IF(SUM(D552:H552)=0,"",SUM(D552:H552))</f>
        <v/>
      </c>
      <c r="J552" s="188"/>
      <c r="K552" s="247">
        <f>SUM(I552:I560)</f>
        <v>0</v>
      </c>
    </row>
    <row r="553" spans="1:11" s="162" customFormat="1" ht="13.5" customHeight="1" x14ac:dyDescent="0.2">
      <c r="A553" s="245"/>
      <c r="B553" s="169" t="s">
        <v>11681</v>
      </c>
      <c r="C553" s="170" t="str">
        <f>Anexo_01!$D80</f>
        <v>PROFESOR</v>
      </c>
      <c r="D553" s="182"/>
      <c r="E553" s="183"/>
      <c r="F553" s="183"/>
      <c r="G553" s="183"/>
      <c r="H553" s="184"/>
      <c r="I553" s="171" t="str">
        <f>IF(SUM(D553:H553)=0,"",SUM(D553:H553))</f>
        <v/>
      </c>
      <c r="J553" s="189"/>
      <c r="K553" s="248"/>
    </row>
    <row r="554" spans="1:11" s="162" customFormat="1" ht="13.5" customHeight="1" x14ac:dyDescent="0.2">
      <c r="A554" s="245"/>
      <c r="B554" s="169" t="s">
        <v>11687</v>
      </c>
      <c r="C554" s="170" t="str">
        <f>Anexo_01!$B80</f>
        <v>ROMERO HERRERA, FREDDY FRANS</v>
      </c>
      <c r="D554" s="182"/>
      <c r="E554" s="183"/>
      <c r="F554" s="183"/>
      <c r="G554" s="183"/>
      <c r="H554" s="184"/>
      <c r="I554" s="171" t="str">
        <f t="shared" ref="I554:I560" si="60">IF(SUM(D554:H554)=0,"",SUM(D554:H554))</f>
        <v/>
      </c>
      <c r="J554" s="189"/>
      <c r="K554" s="248"/>
    </row>
    <row r="555" spans="1:11" s="162" customFormat="1" ht="13.5" customHeight="1" x14ac:dyDescent="0.2">
      <c r="A555" s="245"/>
      <c r="B555" s="169" t="s">
        <v>11682</v>
      </c>
      <c r="C555" s="170" t="str">
        <f>CONCATENATE("10",Anexo_01!$P80)</f>
        <v>1010510877</v>
      </c>
      <c r="D555" s="182"/>
      <c r="E555" s="183"/>
      <c r="F555" s="183"/>
      <c r="G555" s="183"/>
      <c r="H555" s="184"/>
      <c r="I555" s="171" t="str">
        <f t="shared" si="60"/>
        <v/>
      </c>
      <c r="J555" s="189"/>
      <c r="K555" s="248"/>
    </row>
    <row r="556" spans="1:11" s="162" customFormat="1" ht="13.5" customHeight="1" x14ac:dyDescent="0.2">
      <c r="A556" s="245"/>
      <c r="B556" s="169" t="s">
        <v>11683</v>
      </c>
      <c r="C556" s="159" t="str">
        <f>Anexo_01!$F80</f>
        <v>Matematica</v>
      </c>
      <c r="D556" s="182"/>
      <c r="E556" s="183"/>
      <c r="F556" s="183"/>
      <c r="G556" s="183"/>
      <c r="H556" s="184"/>
      <c r="I556" s="171" t="str">
        <f t="shared" si="60"/>
        <v/>
      </c>
      <c r="J556" s="189"/>
      <c r="K556" s="248"/>
    </row>
    <row r="557" spans="1:11" s="162" customFormat="1" ht="13.5" customHeight="1" x14ac:dyDescent="0.2">
      <c r="A557" s="245"/>
      <c r="B557" s="169" t="s">
        <v>11684</v>
      </c>
      <c r="C557" s="170" t="str">
        <f>Anexo_01!$Q80</f>
        <v>4</v>
      </c>
      <c r="D557" s="182"/>
      <c r="E557" s="183"/>
      <c r="F557" s="183"/>
      <c r="G557" s="183"/>
      <c r="H557" s="184"/>
      <c r="I557" s="171" t="str">
        <f t="shared" si="60"/>
        <v/>
      </c>
      <c r="J557" s="189"/>
      <c r="K557" s="248"/>
    </row>
    <row r="558" spans="1:11" s="162" customFormat="1" ht="13.5" customHeight="1" x14ac:dyDescent="0.2">
      <c r="A558" s="245"/>
      <c r="B558" s="169" t="s">
        <v>11685</v>
      </c>
      <c r="C558" s="178"/>
      <c r="D558" s="182"/>
      <c r="E558" s="183"/>
      <c r="F558" s="183"/>
      <c r="G558" s="183"/>
      <c r="H558" s="184"/>
      <c r="I558" s="171" t="str">
        <f t="shared" si="60"/>
        <v/>
      </c>
      <c r="J558" s="189"/>
      <c r="K558" s="248"/>
    </row>
    <row r="559" spans="1:11" s="162" customFormat="1" ht="13.5" customHeight="1" x14ac:dyDescent="0.2">
      <c r="A559" s="245"/>
      <c r="B559" s="169" t="s">
        <v>11686</v>
      </c>
      <c r="C559" s="250"/>
      <c r="D559" s="182"/>
      <c r="E559" s="183"/>
      <c r="F559" s="183"/>
      <c r="G559" s="183"/>
      <c r="H559" s="184"/>
      <c r="I559" s="171" t="str">
        <f t="shared" si="60"/>
        <v/>
      </c>
      <c r="J559" s="189"/>
      <c r="K559" s="248"/>
    </row>
    <row r="560" spans="1:11" ht="13.5" customHeight="1" x14ac:dyDescent="0.3">
      <c r="A560" s="246"/>
      <c r="B560" s="172" t="s">
        <v>11690</v>
      </c>
      <c r="C560" s="251"/>
      <c r="D560" s="185"/>
      <c r="E560" s="186"/>
      <c r="F560" s="186"/>
      <c r="G560" s="186"/>
      <c r="H560" s="187"/>
      <c r="I560" s="173" t="str">
        <f t="shared" si="60"/>
        <v/>
      </c>
      <c r="J560" s="190"/>
      <c r="K560" s="249"/>
    </row>
    <row r="561" spans="1:11" s="162" customFormat="1" ht="13.5" customHeight="1" x14ac:dyDescent="0.2">
      <c r="A561" s="244">
        <v>81</v>
      </c>
      <c r="B561" s="166" t="s">
        <v>11680</v>
      </c>
      <c r="C561" s="175" t="str">
        <f>Anexo_01!$I81</f>
        <v>1151214341E2</v>
      </c>
      <c r="D561" s="179"/>
      <c r="E561" s="180"/>
      <c r="F561" s="180"/>
      <c r="G561" s="180"/>
      <c r="H561" s="181"/>
      <c r="I561" s="168" t="str">
        <f>IF(SUM(D561:H561)=0,"",SUM(D561:H561))</f>
        <v/>
      </c>
      <c r="J561" s="188"/>
      <c r="K561" s="247">
        <f>SUM(I561:I569)</f>
        <v>0</v>
      </c>
    </row>
    <row r="562" spans="1:11" s="162" customFormat="1" ht="13.5" customHeight="1" x14ac:dyDescent="0.2">
      <c r="A562" s="245"/>
      <c r="B562" s="169" t="s">
        <v>11681</v>
      </c>
      <c r="C562" s="170" t="str">
        <f>Anexo_01!$D81</f>
        <v>PROFESOR</v>
      </c>
      <c r="D562" s="182"/>
      <c r="E562" s="183"/>
      <c r="F562" s="183"/>
      <c r="G562" s="183"/>
      <c r="H562" s="184"/>
      <c r="I562" s="171" t="str">
        <f>IF(SUM(D562:H562)=0,"",SUM(D562:H562))</f>
        <v/>
      </c>
      <c r="J562" s="189"/>
      <c r="K562" s="248"/>
    </row>
    <row r="563" spans="1:11" s="162" customFormat="1" ht="13.5" customHeight="1" x14ac:dyDescent="0.2">
      <c r="A563" s="245"/>
      <c r="B563" s="169" t="s">
        <v>11687</v>
      </c>
      <c r="C563" s="170" t="str">
        <f>Anexo_01!$B81</f>
        <v>SUMI PAREDES, VICTOR</v>
      </c>
      <c r="D563" s="182"/>
      <c r="E563" s="183"/>
      <c r="F563" s="183"/>
      <c r="G563" s="183"/>
      <c r="H563" s="184"/>
      <c r="I563" s="171" t="str">
        <f t="shared" ref="I563:I569" si="61">IF(SUM(D563:H563)=0,"",SUM(D563:H563))</f>
        <v/>
      </c>
      <c r="J563" s="189"/>
      <c r="K563" s="248"/>
    </row>
    <row r="564" spans="1:11" s="162" customFormat="1" ht="13.5" customHeight="1" x14ac:dyDescent="0.2">
      <c r="A564" s="245"/>
      <c r="B564" s="169" t="s">
        <v>11682</v>
      </c>
      <c r="C564" s="170" t="str">
        <f>CONCATENATE("10",Anexo_01!$P81)</f>
        <v>1001218406</v>
      </c>
      <c r="D564" s="182"/>
      <c r="E564" s="183"/>
      <c r="F564" s="183"/>
      <c r="G564" s="183"/>
      <c r="H564" s="184"/>
      <c r="I564" s="171" t="str">
        <f t="shared" si="61"/>
        <v/>
      </c>
      <c r="J564" s="189"/>
      <c r="K564" s="248"/>
    </row>
    <row r="565" spans="1:11" s="162" customFormat="1" ht="13.5" customHeight="1" x14ac:dyDescent="0.2">
      <c r="A565" s="245"/>
      <c r="B565" s="169" t="s">
        <v>11683</v>
      </c>
      <c r="C565" s="159" t="str">
        <f>Anexo_01!$F81</f>
        <v>Comunicación</v>
      </c>
      <c r="D565" s="182"/>
      <c r="E565" s="183"/>
      <c r="F565" s="183"/>
      <c r="G565" s="183"/>
      <c r="H565" s="184"/>
      <c r="I565" s="171" t="str">
        <f t="shared" si="61"/>
        <v/>
      </c>
      <c r="J565" s="189"/>
      <c r="K565" s="248"/>
    </row>
    <row r="566" spans="1:11" s="162" customFormat="1" ht="13.5" customHeight="1" x14ac:dyDescent="0.2">
      <c r="A566" s="245"/>
      <c r="B566" s="169" t="s">
        <v>11684</v>
      </c>
      <c r="C566" s="170" t="str">
        <f>Anexo_01!$Q81</f>
        <v>2</v>
      </c>
      <c r="D566" s="182"/>
      <c r="E566" s="183"/>
      <c r="F566" s="183"/>
      <c r="G566" s="183"/>
      <c r="H566" s="184"/>
      <c r="I566" s="171" t="str">
        <f t="shared" si="61"/>
        <v/>
      </c>
      <c r="J566" s="189"/>
      <c r="K566" s="248"/>
    </row>
    <row r="567" spans="1:11" s="162" customFormat="1" ht="13.5" customHeight="1" x14ac:dyDescent="0.2">
      <c r="A567" s="245"/>
      <c r="B567" s="169" t="s">
        <v>11685</v>
      </c>
      <c r="C567" s="178"/>
      <c r="D567" s="182"/>
      <c r="E567" s="183"/>
      <c r="F567" s="183"/>
      <c r="G567" s="183"/>
      <c r="H567" s="184"/>
      <c r="I567" s="171" t="str">
        <f t="shared" si="61"/>
        <v/>
      </c>
      <c r="J567" s="189"/>
      <c r="K567" s="248"/>
    </row>
    <row r="568" spans="1:11" s="162" customFormat="1" ht="13.5" customHeight="1" x14ac:dyDescent="0.2">
      <c r="A568" s="245"/>
      <c r="B568" s="169" t="s">
        <v>11686</v>
      </c>
      <c r="C568" s="250"/>
      <c r="D568" s="182"/>
      <c r="E568" s="183"/>
      <c r="F568" s="183"/>
      <c r="G568" s="183"/>
      <c r="H568" s="184"/>
      <c r="I568" s="171" t="str">
        <f t="shared" si="61"/>
        <v/>
      </c>
      <c r="J568" s="189"/>
      <c r="K568" s="248"/>
    </row>
    <row r="569" spans="1:11" ht="13.5" customHeight="1" x14ac:dyDescent="0.3">
      <c r="A569" s="246"/>
      <c r="B569" s="172" t="s">
        <v>11690</v>
      </c>
      <c r="C569" s="251"/>
      <c r="D569" s="185"/>
      <c r="E569" s="186"/>
      <c r="F569" s="186"/>
      <c r="G569" s="186"/>
      <c r="H569" s="187"/>
      <c r="I569" s="173" t="str">
        <f t="shared" si="61"/>
        <v/>
      </c>
      <c r="J569" s="190"/>
      <c r="K569" s="249"/>
    </row>
    <row r="570" spans="1:11" s="162" customFormat="1" ht="13.5" customHeight="1" x14ac:dyDescent="0.2">
      <c r="A570" s="244">
        <v>82</v>
      </c>
      <c r="B570" s="166" t="s">
        <v>11680</v>
      </c>
      <c r="C570" s="175" t="str">
        <f>Anexo_01!$I82</f>
        <v>1151214341E3</v>
      </c>
      <c r="D570" s="179"/>
      <c r="E570" s="180"/>
      <c r="F570" s="180"/>
      <c r="G570" s="180"/>
      <c r="H570" s="181"/>
      <c r="I570" s="168" t="str">
        <f>IF(SUM(D570:H570)=0,"",SUM(D570:H570))</f>
        <v/>
      </c>
      <c r="J570" s="188"/>
      <c r="K570" s="247">
        <f>SUM(I570:I578)</f>
        <v>0</v>
      </c>
    </row>
    <row r="571" spans="1:11" s="162" customFormat="1" ht="13.5" customHeight="1" x14ac:dyDescent="0.2">
      <c r="A571" s="245"/>
      <c r="B571" s="169" t="s">
        <v>11681</v>
      </c>
      <c r="C571" s="170" t="str">
        <f>Anexo_01!$D82</f>
        <v>PROFESOR</v>
      </c>
      <c r="D571" s="182"/>
      <c r="E571" s="183"/>
      <c r="F571" s="183"/>
      <c r="G571" s="183"/>
      <c r="H571" s="184"/>
      <c r="I571" s="171" t="str">
        <f>IF(SUM(D571:H571)=0,"",SUM(D571:H571))</f>
        <v/>
      </c>
      <c r="J571" s="189"/>
      <c r="K571" s="248"/>
    </row>
    <row r="572" spans="1:11" s="162" customFormat="1" ht="13.5" customHeight="1" x14ac:dyDescent="0.2">
      <c r="A572" s="245"/>
      <c r="B572" s="169" t="s">
        <v>11687</v>
      </c>
      <c r="C572" s="170" t="str">
        <f>Anexo_01!$B82</f>
        <v>TACORA CAUNA, ENRIQUE</v>
      </c>
      <c r="D572" s="182"/>
      <c r="E572" s="183"/>
      <c r="F572" s="183"/>
      <c r="G572" s="183"/>
      <c r="H572" s="184"/>
      <c r="I572" s="171" t="str">
        <f t="shared" ref="I572:I578" si="62">IF(SUM(D572:H572)=0,"",SUM(D572:H572))</f>
        <v/>
      </c>
      <c r="J572" s="189"/>
      <c r="K572" s="248"/>
    </row>
    <row r="573" spans="1:11" s="162" customFormat="1" ht="13.5" customHeight="1" x14ac:dyDescent="0.2">
      <c r="A573" s="245"/>
      <c r="B573" s="169" t="s">
        <v>11682</v>
      </c>
      <c r="C573" s="170" t="str">
        <f>CONCATENATE("10",Anexo_01!$P82)</f>
        <v>1001844061</v>
      </c>
      <c r="D573" s="182"/>
      <c r="E573" s="183"/>
      <c r="F573" s="183"/>
      <c r="G573" s="183"/>
      <c r="H573" s="184"/>
      <c r="I573" s="171" t="str">
        <f t="shared" si="62"/>
        <v/>
      </c>
      <c r="J573" s="189"/>
      <c r="K573" s="248"/>
    </row>
    <row r="574" spans="1:11" s="162" customFormat="1" ht="13.5" customHeight="1" x14ac:dyDescent="0.2">
      <c r="A574" s="245"/>
      <c r="B574" s="169" t="s">
        <v>11683</v>
      </c>
      <c r="C574" s="159" t="str">
        <f>Anexo_01!$F82</f>
        <v>CTA</v>
      </c>
      <c r="D574" s="182"/>
      <c r="E574" s="183"/>
      <c r="F574" s="183"/>
      <c r="G574" s="183"/>
      <c r="H574" s="184"/>
      <c r="I574" s="171" t="str">
        <f t="shared" si="62"/>
        <v/>
      </c>
      <c r="J574" s="189"/>
      <c r="K574" s="248"/>
    </row>
    <row r="575" spans="1:11" s="162" customFormat="1" ht="13.5" customHeight="1" x14ac:dyDescent="0.2">
      <c r="A575" s="245"/>
      <c r="B575" s="169" t="s">
        <v>11684</v>
      </c>
      <c r="C575" s="170" t="str">
        <f>Anexo_01!$Q82</f>
        <v>4</v>
      </c>
      <c r="D575" s="182"/>
      <c r="E575" s="183"/>
      <c r="F575" s="183"/>
      <c r="G575" s="183"/>
      <c r="H575" s="184"/>
      <c r="I575" s="171" t="str">
        <f t="shared" si="62"/>
        <v/>
      </c>
      <c r="J575" s="189"/>
      <c r="K575" s="248"/>
    </row>
    <row r="576" spans="1:11" s="162" customFormat="1" ht="13.5" customHeight="1" x14ac:dyDescent="0.2">
      <c r="A576" s="245"/>
      <c r="B576" s="169" t="s">
        <v>11685</v>
      </c>
      <c r="C576" s="178"/>
      <c r="D576" s="182"/>
      <c r="E576" s="183"/>
      <c r="F576" s="183"/>
      <c r="G576" s="183"/>
      <c r="H576" s="184"/>
      <c r="I576" s="171" t="str">
        <f t="shared" si="62"/>
        <v/>
      </c>
      <c r="J576" s="189"/>
      <c r="K576" s="248"/>
    </row>
    <row r="577" spans="1:11" s="162" customFormat="1" ht="13.5" customHeight="1" x14ac:dyDescent="0.2">
      <c r="A577" s="245"/>
      <c r="B577" s="169" t="s">
        <v>11686</v>
      </c>
      <c r="C577" s="250"/>
      <c r="D577" s="182"/>
      <c r="E577" s="183"/>
      <c r="F577" s="183"/>
      <c r="G577" s="183"/>
      <c r="H577" s="184"/>
      <c r="I577" s="171" t="str">
        <f t="shared" si="62"/>
        <v/>
      </c>
      <c r="J577" s="189"/>
      <c r="K577" s="248"/>
    </row>
    <row r="578" spans="1:11" ht="13.5" customHeight="1" x14ac:dyDescent="0.3">
      <c r="A578" s="246"/>
      <c r="B578" s="172" t="s">
        <v>11690</v>
      </c>
      <c r="C578" s="251"/>
      <c r="D578" s="185"/>
      <c r="E578" s="186"/>
      <c r="F578" s="186"/>
      <c r="G578" s="186"/>
      <c r="H578" s="187"/>
      <c r="I578" s="173" t="str">
        <f t="shared" si="62"/>
        <v/>
      </c>
      <c r="J578" s="190"/>
      <c r="K578" s="249"/>
    </row>
    <row r="579" spans="1:11" s="162" customFormat="1" ht="13.5" customHeight="1" x14ac:dyDescent="0.2">
      <c r="A579" s="244">
        <v>83</v>
      </c>
      <c r="B579" s="166" t="s">
        <v>11680</v>
      </c>
      <c r="C579" s="175" t="str">
        <f>Anexo_01!$I83</f>
        <v>1151214341E4</v>
      </c>
      <c r="D579" s="179"/>
      <c r="E579" s="180"/>
      <c r="F579" s="180"/>
      <c r="G579" s="180"/>
      <c r="H579" s="181"/>
      <c r="I579" s="168" t="str">
        <f>IF(SUM(D579:H579)=0,"",SUM(D579:H579))</f>
        <v/>
      </c>
      <c r="J579" s="188"/>
      <c r="K579" s="247">
        <f>SUM(I579:I587)</f>
        <v>0</v>
      </c>
    </row>
    <row r="580" spans="1:11" s="162" customFormat="1" ht="13.5" customHeight="1" x14ac:dyDescent="0.2">
      <c r="A580" s="245"/>
      <c r="B580" s="169" t="s">
        <v>11681</v>
      </c>
      <c r="C580" s="170" t="str">
        <f>Anexo_01!$D83</f>
        <v>PROFESOR</v>
      </c>
      <c r="D580" s="182"/>
      <c r="E580" s="183"/>
      <c r="F580" s="183"/>
      <c r="G580" s="183"/>
      <c r="H580" s="184"/>
      <c r="I580" s="171" t="str">
        <f>IF(SUM(D580:H580)=0,"",SUM(D580:H580))</f>
        <v/>
      </c>
      <c r="J580" s="189"/>
      <c r="K580" s="248"/>
    </row>
    <row r="581" spans="1:11" s="162" customFormat="1" ht="13.5" customHeight="1" x14ac:dyDescent="0.2">
      <c r="A581" s="245"/>
      <c r="B581" s="169" t="s">
        <v>11687</v>
      </c>
      <c r="C581" s="170" t="str">
        <f>Anexo_01!$B83</f>
        <v>TORRES CAMACHO, MARIA ANTONIETA</v>
      </c>
      <c r="D581" s="182"/>
      <c r="E581" s="183"/>
      <c r="F581" s="183"/>
      <c r="G581" s="183"/>
      <c r="H581" s="184"/>
      <c r="I581" s="171" t="str">
        <f t="shared" ref="I581:I587" si="63">IF(SUM(D581:H581)=0,"",SUM(D581:H581))</f>
        <v/>
      </c>
      <c r="J581" s="189"/>
      <c r="K581" s="248"/>
    </row>
    <row r="582" spans="1:11" s="162" customFormat="1" ht="13.5" customHeight="1" x14ac:dyDescent="0.2">
      <c r="A582" s="245"/>
      <c r="B582" s="169" t="s">
        <v>11682</v>
      </c>
      <c r="C582" s="170" t="str">
        <f>CONCATENATE("10",Anexo_01!$P83)</f>
        <v>1002144420</v>
      </c>
      <c r="D582" s="182"/>
      <c r="E582" s="183"/>
      <c r="F582" s="183"/>
      <c r="G582" s="183"/>
      <c r="H582" s="184"/>
      <c r="I582" s="171" t="str">
        <f t="shared" si="63"/>
        <v/>
      </c>
      <c r="J582" s="189"/>
      <c r="K582" s="248"/>
    </row>
    <row r="583" spans="1:11" s="162" customFormat="1" ht="13.5" customHeight="1" x14ac:dyDescent="0.2">
      <c r="A583" s="245"/>
      <c r="B583" s="169" t="s">
        <v>11683</v>
      </c>
      <c r="C583" s="159" t="str">
        <f>Anexo_01!$F83</f>
        <v>HGE</v>
      </c>
      <c r="D583" s="182"/>
      <c r="E583" s="183"/>
      <c r="F583" s="183"/>
      <c r="G583" s="183"/>
      <c r="H583" s="184"/>
      <c r="I583" s="171" t="str">
        <f t="shared" si="63"/>
        <v/>
      </c>
      <c r="J583" s="189"/>
      <c r="K583" s="248"/>
    </row>
    <row r="584" spans="1:11" s="162" customFormat="1" ht="13.5" customHeight="1" x14ac:dyDescent="0.2">
      <c r="A584" s="245"/>
      <c r="B584" s="169" t="s">
        <v>11684</v>
      </c>
      <c r="C584" s="170" t="str">
        <f>Anexo_01!$Q83</f>
        <v>3</v>
      </c>
      <c r="D584" s="182"/>
      <c r="E584" s="183"/>
      <c r="F584" s="183"/>
      <c r="G584" s="183"/>
      <c r="H584" s="184"/>
      <c r="I584" s="171" t="str">
        <f t="shared" si="63"/>
        <v/>
      </c>
      <c r="J584" s="189"/>
      <c r="K584" s="248"/>
    </row>
    <row r="585" spans="1:11" s="162" customFormat="1" ht="13.5" customHeight="1" x14ac:dyDescent="0.2">
      <c r="A585" s="245"/>
      <c r="B585" s="169" t="s">
        <v>11685</v>
      </c>
      <c r="C585" s="178"/>
      <c r="D585" s="182"/>
      <c r="E585" s="183"/>
      <c r="F585" s="183"/>
      <c r="G585" s="183"/>
      <c r="H585" s="184"/>
      <c r="I585" s="171" t="str">
        <f t="shared" si="63"/>
        <v/>
      </c>
      <c r="J585" s="189"/>
      <c r="K585" s="248"/>
    </row>
    <row r="586" spans="1:11" s="162" customFormat="1" ht="13.5" customHeight="1" x14ac:dyDescent="0.2">
      <c r="A586" s="245"/>
      <c r="B586" s="169" t="s">
        <v>11686</v>
      </c>
      <c r="C586" s="250"/>
      <c r="D586" s="182"/>
      <c r="E586" s="183"/>
      <c r="F586" s="183"/>
      <c r="G586" s="183"/>
      <c r="H586" s="184"/>
      <c r="I586" s="171" t="str">
        <f t="shared" si="63"/>
        <v/>
      </c>
      <c r="J586" s="189"/>
      <c r="K586" s="248"/>
    </row>
    <row r="587" spans="1:11" ht="13.5" customHeight="1" x14ac:dyDescent="0.3">
      <c r="A587" s="246"/>
      <c r="B587" s="172" t="s">
        <v>11690</v>
      </c>
      <c r="C587" s="251"/>
      <c r="D587" s="185"/>
      <c r="E587" s="186"/>
      <c r="F587" s="186"/>
      <c r="G587" s="186"/>
      <c r="H587" s="187"/>
      <c r="I587" s="173" t="str">
        <f t="shared" si="63"/>
        <v/>
      </c>
      <c r="J587" s="190"/>
      <c r="K587" s="249"/>
    </row>
    <row r="588" spans="1:11" s="162" customFormat="1" ht="13.5" customHeight="1" x14ac:dyDescent="0.2">
      <c r="A588" s="244">
        <v>84</v>
      </c>
      <c r="B588" s="166" t="s">
        <v>11680</v>
      </c>
      <c r="C588" s="175" t="str">
        <f>Anexo_01!$I84</f>
        <v>1151214341E9</v>
      </c>
      <c r="D588" s="179"/>
      <c r="E588" s="180"/>
      <c r="F588" s="180"/>
      <c r="G588" s="180"/>
      <c r="H588" s="181"/>
      <c r="I588" s="168" t="str">
        <f>IF(SUM(D588:H588)=0,"",SUM(D588:H588))</f>
        <v/>
      </c>
      <c r="J588" s="188"/>
      <c r="K588" s="247">
        <f>SUM(I588:I596)</f>
        <v>0</v>
      </c>
    </row>
    <row r="589" spans="1:11" s="162" customFormat="1" ht="13.5" customHeight="1" x14ac:dyDescent="0.2">
      <c r="A589" s="245"/>
      <c r="B589" s="169" t="s">
        <v>11681</v>
      </c>
      <c r="C589" s="170" t="str">
        <f>Anexo_01!$D84</f>
        <v>PROFESOR</v>
      </c>
      <c r="D589" s="182"/>
      <c r="E589" s="183"/>
      <c r="F589" s="183"/>
      <c r="G589" s="183"/>
      <c r="H589" s="184"/>
      <c r="I589" s="171" t="str">
        <f>IF(SUM(D589:H589)=0,"",SUM(D589:H589))</f>
        <v/>
      </c>
      <c r="J589" s="189"/>
      <c r="K589" s="248"/>
    </row>
    <row r="590" spans="1:11" s="162" customFormat="1" ht="13.5" customHeight="1" x14ac:dyDescent="0.2">
      <c r="A590" s="245"/>
      <c r="B590" s="169" t="s">
        <v>11687</v>
      </c>
      <c r="C590" s="170" t="str">
        <f>Anexo_01!$B84</f>
        <v>RAMIREZ QUILCA, NELLY</v>
      </c>
      <c r="D590" s="182"/>
      <c r="E590" s="183"/>
      <c r="F590" s="183"/>
      <c r="G590" s="183"/>
      <c r="H590" s="184"/>
      <c r="I590" s="171" t="str">
        <f t="shared" ref="I590:I596" si="64">IF(SUM(D590:H590)=0,"",SUM(D590:H590))</f>
        <v/>
      </c>
      <c r="J590" s="189"/>
      <c r="K590" s="248"/>
    </row>
    <row r="591" spans="1:11" s="162" customFormat="1" ht="13.5" customHeight="1" x14ac:dyDescent="0.2">
      <c r="A591" s="245"/>
      <c r="B591" s="169" t="s">
        <v>11682</v>
      </c>
      <c r="C591" s="170" t="str">
        <f>CONCATENATE("10",Anexo_01!$P84)</f>
        <v>1001322174</v>
      </c>
      <c r="D591" s="182"/>
      <c r="E591" s="183"/>
      <c r="F591" s="183"/>
      <c r="G591" s="183"/>
      <c r="H591" s="184"/>
      <c r="I591" s="171" t="str">
        <f t="shared" si="64"/>
        <v/>
      </c>
      <c r="J591" s="189"/>
      <c r="K591" s="248"/>
    </row>
    <row r="592" spans="1:11" s="162" customFormat="1" ht="13.5" customHeight="1" x14ac:dyDescent="0.2">
      <c r="A592" s="245"/>
      <c r="B592" s="169" t="s">
        <v>11683</v>
      </c>
      <c r="C592" s="159" t="str">
        <f>Anexo_01!$F84</f>
        <v>PFRH</v>
      </c>
      <c r="D592" s="182"/>
      <c r="E592" s="183"/>
      <c r="F592" s="183"/>
      <c r="G592" s="183"/>
      <c r="H592" s="184"/>
      <c r="I592" s="171" t="str">
        <f t="shared" si="64"/>
        <v/>
      </c>
      <c r="J592" s="189"/>
      <c r="K592" s="248"/>
    </row>
    <row r="593" spans="1:11" s="162" customFormat="1" ht="13.5" customHeight="1" x14ac:dyDescent="0.2">
      <c r="A593" s="245"/>
      <c r="B593" s="169" t="s">
        <v>11684</v>
      </c>
      <c r="C593" s="170" t="str">
        <f>Anexo_01!$Q84</f>
        <v>1</v>
      </c>
      <c r="D593" s="182"/>
      <c r="E593" s="183"/>
      <c r="F593" s="183"/>
      <c r="G593" s="183"/>
      <c r="H593" s="184"/>
      <c r="I593" s="171" t="str">
        <f t="shared" si="64"/>
        <v/>
      </c>
      <c r="J593" s="189"/>
      <c r="K593" s="248"/>
    </row>
    <row r="594" spans="1:11" s="162" customFormat="1" ht="13.5" customHeight="1" x14ac:dyDescent="0.2">
      <c r="A594" s="245"/>
      <c r="B594" s="169" t="s">
        <v>11685</v>
      </c>
      <c r="C594" s="178"/>
      <c r="D594" s="182"/>
      <c r="E594" s="183"/>
      <c r="F594" s="183"/>
      <c r="G594" s="183"/>
      <c r="H594" s="184"/>
      <c r="I594" s="171" t="str">
        <f t="shared" si="64"/>
        <v/>
      </c>
      <c r="J594" s="189"/>
      <c r="K594" s="248"/>
    </row>
    <row r="595" spans="1:11" s="162" customFormat="1" ht="13.5" customHeight="1" x14ac:dyDescent="0.2">
      <c r="A595" s="245"/>
      <c r="B595" s="169" t="s">
        <v>11686</v>
      </c>
      <c r="C595" s="250"/>
      <c r="D595" s="182"/>
      <c r="E595" s="183"/>
      <c r="F595" s="183"/>
      <c r="G595" s="183"/>
      <c r="H595" s="184"/>
      <c r="I595" s="171" t="str">
        <f t="shared" si="64"/>
        <v/>
      </c>
      <c r="J595" s="189"/>
      <c r="K595" s="248"/>
    </row>
    <row r="596" spans="1:11" ht="13.5" customHeight="1" x14ac:dyDescent="0.3">
      <c r="A596" s="246"/>
      <c r="B596" s="172" t="s">
        <v>11690</v>
      </c>
      <c r="C596" s="251"/>
      <c r="D596" s="185"/>
      <c r="E596" s="186"/>
      <c r="F596" s="186"/>
      <c r="G596" s="186"/>
      <c r="H596" s="187"/>
      <c r="I596" s="173" t="str">
        <f t="shared" si="64"/>
        <v/>
      </c>
      <c r="J596" s="190"/>
      <c r="K596" s="249"/>
    </row>
    <row r="597" spans="1:11" s="162" customFormat="1" ht="13.5" customHeight="1" x14ac:dyDescent="0.2">
      <c r="A597" s="244">
        <v>85</v>
      </c>
      <c r="B597" s="166" t="s">
        <v>11680</v>
      </c>
      <c r="C597" s="175" t="str">
        <f>Anexo_01!$I85</f>
        <v>1151214351E1</v>
      </c>
      <c r="D597" s="179"/>
      <c r="E597" s="180"/>
      <c r="F597" s="180"/>
      <c r="G597" s="180"/>
      <c r="H597" s="181"/>
      <c r="I597" s="168" t="str">
        <f>IF(SUM(D597:H597)=0,"",SUM(D597:H597))</f>
        <v/>
      </c>
      <c r="J597" s="188"/>
      <c r="K597" s="247">
        <f>SUM(I597:I605)</f>
        <v>0</v>
      </c>
    </row>
    <row r="598" spans="1:11" s="162" customFormat="1" ht="13.5" customHeight="1" x14ac:dyDescent="0.2">
      <c r="A598" s="245"/>
      <c r="B598" s="169" t="s">
        <v>11681</v>
      </c>
      <c r="C598" s="170" t="str">
        <f>Anexo_01!$D85</f>
        <v>PROFESOR</v>
      </c>
      <c r="D598" s="182"/>
      <c r="E598" s="183"/>
      <c r="F598" s="183"/>
      <c r="G598" s="183"/>
      <c r="H598" s="184"/>
      <c r="I598" s="171" t="str">
        <f>IF(SUM(D598:H598)=0,"",SUM(D598:H598))</f>
        <v/>
      </c>
      <c r="J598" s="189"/>
      <c r="K598" s="248"/>
    </row>
    <row r="599" spans="1:11" s="162" customFormat="1" ht="13.5" customHeight="1" x14ac:dyDescent="0.2">
      <c r="A599" s="245"/>
      <c r="B599" s="169" t="s">
        <v>11687</v>
      </c>
      <c r="C599" s="170" t="str">
        <f>Anexo_01!$B85</f>
        <v>PEREZ MAMANI, FRANCISCA</v>
      </c>
      <c r="D599" s="182"/>
      <c r="E599" s="183"/>
      <c r="F599" s="183"/>
      <c r="G599" s="183"/>
      <c r="H599" s="184"/>
      <c r="I599" s="171" t="str">
        <f t="shared" ref="I599:I605" si="65">IF(SUM(D599:H599)=0,"",SUM(D599:H599))</f>
        <v/>
      </c>
      <c r="J599" s="189"/>
      <c r="K599" s="248"/>
    </row>
    <row r="600" spans="1:11" s="162" customFormat="1" ht="13.5" customHeight="1" x14ac:dyDescent="0.2">
      <c r="A600" s="245"/>
      <c r="B600" s="169" t="s">
        <v>11682</v>
      </c>
      <c r="C600" s="170" t="str">
        <f>CONCATENATE("10",Anexo_01!$P85)</f>
        <v>1001210650</v>
      </c>
      <c r="D600" s="182"/>
      <c r="E600" s="183"/>
      <c r="F600" s="183"/>
      <c r="G600" s="183"/>
      <c r="H600" s="184"/>
      <c r="I600" s="171" t="str">
        <f t="shared" si="65"/>
        <v/>
      </c>
      <c r="J600" s="189"/>
      <c r="K600" s="248"/>
    </row>
    <row r="601" spans="1:11" s="162" customFormat="1" ht="13.5" customHeight="1" x14ac:dyDescent="0.2">
      <c r="A601" s="245"/>
      <c r="B601" s="169" t="s">
        <v>11683</v>
      </c>
      <c r="C601" s="159" t="str">
        <f>Anexo_01!$F85</f>
        <v>FCC</v>
      </c>
      <c r="D601" s="182"/>
      <c r="E601" s="183"/>
      <c r="F601" s="183"/>
      <c r="G601" s="183"/>
      <c r="H601" s="184"/>
      <c r="I601" s="171" t="str">
        <f t="shared" si="65"/>
        <v/>
      </c>
      <c r="J601" s="189"/>
      <c r="K601" s="248"/>
    </row>
    <row r="602" spans="1:11" s="162" customFormat="1" ht="13.5" customHeight="1" x14ac:dyDescent="0.2">
      <c r="A602" s="245"/>
      <c r="B602" s="169" t="s">
        <v>11684</v>
      </c>
      <c r="C602" s="170" t="str">
        <f>Anexo_01!$Q85</f>
        <v>2</v>
      </c>
      <c r="D602" s="182"/>
      <c r="E602" s="183"/>
      <c r="F602" s="183"/>
      <c r="G602" s="183"/>
      <c r="H602" s="184"/>
      <c r="I602" s="171" t="str">
        <f t="shared" si="65"/>
        <v/>
      </c>
      <c r="J602" s="189"/>
      <c r="K602" s="248"/>
    </row>
    <row r="603" spans="1:11" s="162" customFormat="1" ht="13.5" customHeight="1" x14ac:dyDescent="0.2">
      <c r="A603" s="245"/>
      <c r="B603" s="169" t="s">
        <v>11685</v>
      </c>
      <c r="C603" s="178"/>
      <c r="D603" s="182"/>
      <c r="E603" s="183"/>
      <c r="F603" s="183"/>
      <c r="G603" s="183"/>
      <c r="H603" s="184"/>
      <c r="I603" s="171" t="str">
        <f t="shared" si="65"/>
        <v/>
      </c>
      <c r="J603" s="189"/>
      <c r="K603" s="248"/>
    </row>
    <row r="604" spans="1:11" s="162" customFormat="1" ht="13.5" customHeight="1" x14ac:dyDescent="0.2">
      <c r="A604" s="245"/>
      <c r="B604" s="169" t="s">
        <v>11686</v>
      </c>
      <c r="C604" s="250"/>
      <c r="D604" s="182"/>
      <c r="E604" s="183"/>
      <c r="F604" s="183"/>
      <c r="G604" s="183"/>
      <c r="H604" s="184"/>
      <c r="I604" s="171" t="str">
        <f t="shared" si="65"/>
        <v/>
      </c>
      <c r="J604" s="189"/>
      <c r="K604" s="248"/>
    </row>
    <row r="605" spans="1:11" ht="13.5" customHeight="1" x14ac:dyDescent="0.3">
      <c r="A605" s="246"/>
      <c r="B605" s="172" t="s">
        <v>11690</v>
      </c>
      <c r="C605" s="251"/>
      <c r="D605" s="185"/>
      <c r="E605" s="186"/>
      <c r="F605" s="186"/>
      <c r="G605" s="186"/>
      <c r="H605" s="187"/>
      <c r="I605" s="173" t="str">
        <f t="shared" si="65"/>
        <v/>
      </c>
      <c r="J605" s="190"/>
      <c r="K605" s="249"/>
    </row>
    <row r="606" spans="1:11" s="162" customFormat="1" ht="13.5" customHeight="1" x14ac:dyDescent="0.2">
      <c r="A606" s="244">
        <v>86</v>
      </c>
      <c r="B606" s="166" t="s">
        <v>11680</v>
      </c>
      <c r="C606" s="175" t="str">
        <f>Anexo_01!$I86</f>
        <v>1151214351E3</v>
      </c>
      <c r="D606" s="179"/>
      <c r="E606" s="180"/>
      <c r="F606" s="180"/>
      <c r="G606" s="180"/>
      <c r="H606" s="181"/>
      <c r="I606" s="168" t="str">
        <f>IF(SUM(D606:H606)=0,"",SUM(D606:H606))</f>
        <v/>
      </c>
      <c r="J606" s="188"/>
      <c r="K606" s="247">
        <f>SUM(I606:I614)</f>
        <v>0</v>
      </c>
    </row>
    <row r="607" spans="1:11" s="162" customFormat="1" ht="13.5" customHeight="1" x14ac:dyDescent="0.2">
      <c r="A607" s="245"/>
      <c r="B607" s="169" t="s">
        <v>11681</v>
      </c>
      <c r="C607" s="170" t="str">
        <f>Anexo_01!$D86</f>
        <v>PROFESOR</v>
      </c>
      <c r="D607" s="182"/>
      <c r="E607" s="183"/>
      <c r="F607" s="183"/>
      <c r="G607" s="183"/>
      <c r="H607" s="184"/>
      <c r="I607" s="171" t="str">
        <f>IF(SUM(D607:H607)=0,"",SUM(D607:H607))</f>
        <v/>
      </c>
      <c r="J607" s="189"/>
      <c r="K607" s="248"/>
    </row>
    <row r="608" spans="1:11" s="162" customFormat="1" ht="13.5" customHeight="1" x14ac:dyDescent="0.2">
      <c r="A608" s="245"/>
      <c r="B608" s="169" t="s">
        <v>11687</v>
      </c>
      <c r="C608" s="170" t="str">
        <f>Anexo_01!$B86</f>
        <v>LIVISI ASTRULLA, JULIO ENRIQUE</v>
      </c>
      <c r="D608" s="182"/>
      <c r="E608" s="183"/>
      <c r="F608" s="183"/>
      <c r="G608" s="183"/>
      <c r="H608" s="184"/>
      <c r="I608" s="171" t="str">
        <f t="shared" ref="I608:I614" si="66">IF(SUM(D608:H608)=0,"",SUM(D608:H608))</f>
        <v/>
      </c>
      <c r="J608" s="189"/>
      <c r="K608" s="248"/>
    </row>
    <row r="609" spans="1:11" s="162" customFormat="1" ht="13.5" customHeight="1" x14ac:dyDescent="0.2">
      <c r="A609" s="245"/>
      <c r="B609" s="169" t="s">
        <v>11682</v>
      </c>
      <c r="C609" s="170" t="str">
        <f>CONCATENATE("10",Anexo_01!$P86)</f>
        <v>1001231377</v>
      </c>
      <c r="D609" s="182"/>
      <c r="E609" s="183"/>
      <c r="F609" s="183"/>
      <c r="G609" s="183"/>
      <c r="H609" s="184"/>
      <c r="I609" s="171" t="str">
        <f t="shared" si="66"/>
        <v/>
      </c>
      <c r="J609" s="189"/>
      <c r="K609" s="248"/>
    </row>
    <row r="610" spans="1:11" s="162" customFormat="1" ht="13.5" customHeight="1" x14ac:dyDescent="0.2">
      <c r="A610" s="245"/>
      <c r="B610" s="169" t="s">
        <v>11683</v>
      </c>
      <c r="C610" s="159" t="str">
        <f>Anexo_01!$F86</f>
        <v>TOE</v>
      </c>
      <c r="D610" s="182"/>
      <c r="E610" s="183"/>
      <c r="F610" s="183"/>
      <c r="G610" s="183"/>
      <c r="H610" s="184"/>
      <c r="I610" s="171" t="str">
        <f t="shared" si="66"/>
        <v/>
      </c>
      <c r="J610" s="189"/>
      <c r="K610" s="248"/>
    </row>
    <row r="611" spans="1:11" s="162" customFormat="1" ht="13.5" customHeight="1" x14ac:dyDescent="0.2">
      <c r="A611" s="245"/>
      <c r="B611" s="169" t="s">
        <v>11684</v>
      </c>
      <c r="C611" s="170" t="str">
        <f>Anexo_01!$Q86</f>
        <v>3</v>
      </c>
      <c r="D611" s="182"/>
      <c r="E611" s="183"/>
      <c r="F611" s="183"/>
      <c r="G611" s="183"/>
      <c r="H611" s="184"/>
      <c r="I611" s="171" t="str">
        <f t="shared" si="66"/>
        <v/>
      </c>
      <c r="J611" s="189"/>
      <c r="K611" s="248"/>
    </row>
    <row r="612" spans="1:11" s="162" customFormat="1" ht="13.5" customHeight="1" x14ac:dyDescent="0.2">
      <c r="A612" s="245"/>
      <c r="B612" s="169" t="s">
        <v>11685</v>
      </c>
      <c r="C612" s="178"/>
      <c r="D612" s="182"/>
      <c r="E612" s="183"/>
      <c r="F612" s="183"/>
      <c r="G612" s="183"/>
      <c r="H612" s="184"/>
      <c r="I612" s="171" t="str">
        <f t="shared" si="66"/>
        <v/>
      </c>
      <c r="J612" s="189"/>
      <c r="K612" s="248"/>
    </row>
    <row r="613" spans="1:11" s="162" customFormat="1" ht="13.5" customHeight="1" x14ac:dyDescent="0.2">
      <c r="A613" s="245"/>
      <c r="B613" s="169" t="s">
        <v>11686</v>
      </c>
      <c r="C613" s="250"/>
      <c r="D613" s="182"/>
      <c r="E613" s="183"/>
      <c r="F613" s="183"/>
      <c r="G613" s="183"/>
      <c r="H613" s="184"/>
      <c r="I613" s="171" t="str">
        <f t="shared" si="66"/>
        <v/>
      </c>
      <c r="J613" s="189"/>
      <c r="K613" s="248"/>
    </row>
    <row r="614" spans="1:11" ht="13.5" customHeight="1" x14ac:dyDescent="0.3">
      <c r="A614" s="246"/>
      <c r="B614" s="172" t="s">
        <v>11690</v>
      </c>
      <c r="C614" s="251"/>
      <c r="D614" s="185"/>
      <c r="E614" s="186"/>
      <c r="F614" s="186"/>
      <c r="G614" s="186"/>
      <c r="H614" s="187"/>
      <c r="I614" s="173" t="str">
        <f t="shared" si="66"/>
        <v/>
      </c>
      <c r="J614" s="190"/>
      <c r="K614" s="249"/>
    </row>
    <row r="615" spans="1:11" s="162" customFormat="1" ht="13.5" customHeight="1" x14ac:dyDescent="0.2">
      <c r="A615" s="244">
        <v>87</v>
      </c>
      <c r="B615" s="166" t="s">
        <v>11680</v>
      </c>
      <c r="C615" s="175" t="str">
        <f>Anexo_01!$I87</f>
        <v>1151214351E4</v>
      </c>
      <c r="D615" s="179"/>
      <c r="E615" s="180"/>
      <c r="F615" s="180"/>
      <c r="G615" s="180"/>
      <c r="H615" s="181"/>
      <c r="I615" s="168" t="str">
        <f>IF(SUM(D615:H615)=0,"",SUM(D615:H615))</f>
        <v/>
      </c>
      <c r="J615" s="188"/>
      <c r="K615" s="247">
        <f>SUM(I615:I623)</f>
        <v>0</v>
      </c>
    </row>
    <row r="616" spans="1:11" s="162" customFormat="1" ht="13.5" customHeight="1" x14ac:dyDescent="0.2">
      <c r="A616" s="245"/>
      <c r="B616" s="169" t="s">
        <v>11681</v>
      </c>
      <c r="C616" s="170" t="str">
        <f>Anexo_01!$D87</f>
        <v>PROFESOR</v>
      </c>
      <c r="D616" s="182"/>
      <c r="E616" s="183"/>
      <c r="F616" s="183"/>
      <c r="G616" s="183"/>
      <c r="H616" s="184"/>
      <c r="I616" s="171" t="str">
        <f>IF(SUM(D616:H616)=0,"",SUM(D616:H616))</f>
        <v/>
      </c>
      <c r="J616" s="189"/>
      <c r="K616" s="248"/>
    </row>
    <row r="617" spans="1:11" s="162" customFormat="1" ht="13.5" customHeight="1" x14ac:dyDescent="0.2">
      <c r="A617" s="245"/>
      <c r="B617" s="169" t="s">
        <v>11687</v>
      </c>
      <c r="C617" s="170" t="str">
        <f>Anexo_01!$B87</f>
        <v>QUISPE TITO, MARTIN</v>
      </c>
      <c r="D617" s="182"/>
      <c r="E617" s="183"/>
      <c r="F617" s="183"/>
      <c r="G617" s="183"/>
      <c r="H617" s="184"/>
      <c r="I617" s="171" t="str">
        <f t="shared" ref="I617:I623" si="67">IF(SUM(D617:H617)=0,"",SUM(D617:H617))</f>
        <v/>
      </c>
      <c r="J617" s="189"/>
      <c r="K617" s="248"/>
    </row>
    <row r="618" spans="1:11" s="162" customFormat="1" ht="13.5" customHeight="1" x14ac:dyDescent="0.2">
      <c r="A618" s="245"/>
      <c r="B618" s="169" t="s">
        <v>11682</v>
      </c>
      <c r="C618" s="170" t="str">
        <f>CONCATENATE("10",Anexo_01!$P87)</f>
        <v>1001221774</v>
      </c>
      <c r="D618" s="182"/>
      <c r="E618" s="183"/>
      <c r="F618" s="183"/>
      <c r="G618" s="183"/>
      <c r="H618" s="184"/>
      <c r="I618" s="171" t="str">
        <f t="shared" si="67"/>
        <v/>
      </c>
      <c r="J618" s="189"/>
      <c r="K618" s="248"/>
    </row>
    <row r="619" spans="1:11" s="162" customFormat="1" ht="13.5" customHeight="1" x14ac:dyDescent="0.2">
      <c r="A619" s="245"/>
      <c r="B619" s="169" t="s">
        <v>11683</v>
      </c>
      <c r="C619" s="159" t="str">
        <f>Anexo_01!$F87</f>
        <v>Ingles</v>
      </c>
      <c r="D619" s="182"/>
      <c r="E619" s="183"/>
      <c r="F619" s="183"/>
      <c r="G619" s="183"/>
      <c r="H619" s="184"/>
      <c r="I619" s="171" t="str">
        <f t="shared" si="67"/>
        <v/>
      </c>
      <c r="J619" s="189"/>
      <c r="K619" s="248"/>
    </row>
    <row r="620" spans="1:11" s="162" customFormat="1" ht="13.5" customHeight="1" x14ac:dyDescent="0.2">
      <c r="A620" s="245"/>
      <c r="B620" s="169" t="s">
        <v>11684</v>
      </c>
      <c r="C620" s="170" t="str">
        <f>Anexo_01!$Q87</f>
        <v>3</v>
      </c>
      <c r="D620" s="182"/>
      <c r="E620" s="183"/>
      <c r="F620" s="183"/>
      <c r="G620" s="183"/>
      <c r="H620" s="184"/>
      <c r="I620" s="171" t="str">
        <f t="shared" si="67"/>
        <v/>
      </c>
      <c r="J620" s="189"/>
      <c r="K620" s="248"/>
    </row>
    <row r="621" spans="1:11" s="162" customFormat="1" ht="13.5" customHeight="1" x14ac:dyDescent="0.2">
      <c r="A621" s="245"/>
      <c r="B621" s="169" t="s">
        <v>11685</v>
      </c>
      <c r="C621" s="178"/>
      <c r="D621" s="182"/>
      <c r="E621" s="183"/>
      <c r="F621" s="183"/>
      <c r="G621" s="183"/>
      <c r="H621" s="184"/>
      <c r="I621" s="171" t="str">
        <f t="shared" si="67"/>
        <v/>
      </c>
      <c r="J621" s="189"/>
      <c r="K621" s="248"/>
    </row>
    <row r="622" spans="1:11" s="162" customFormat="1" ht="13.5" customHeight="1" x14ac:dyDescent="0.2">
      <c r="A622" s="245"/>
      <c r="B622" s="169" t="s">
        <v>11686</v>
      </c>
      <c r="C622" s="250"/>
      <c r="D622" s="182"/>
      <c r="E622" s="183"/>
      <c r="F622" s="183"/>
      <c r="G622" s="183"/>
      <c r="H622" s="184"/>
      <c r="I622" s="171" t="str">
        <f t="shared" si="67"/>
        <v/>
      </c>
      <c r="J622" s="189"/>
      <c r="K622" s="248"/>
    </row>
    <row r="623" spans="1:11" ht="13.5" customHeight="1" x14ac:dyDescent="0.3">
      <c r="A623" s="246"/>
      <c r="B623" s="172" t="s">
        <v>11690</v>
      </c>
      <c r="C623" s="251"/>
      <c r="D623" s="185"/>
      <c r="E623" s="186"/>
      <c r="F623" s="186"/>
      <c r="G623" s="186"/>
      <c r="H623" s="187"/>
      <c r="I623" s="173" t="str">
        <f t="shared" si="67"/>
        <v/>
      </c>
      <c r="J623" s="190"/>
      <c r="K623" s="249"/>
    </row>
    <row r="624" spans="1:11" s="162" customFormat="1" ht="13.5" customHeight="1" x14ac:dyDescent="0.2">
      <c r="A624" s="244">
        <v>88</v>
      </c>
      <c r="B624" s="166" t="s">
        <v>11680</v>
      </c>
      <c r="C624" s="175" t="str">
        <f>Anexo_01!$I88</f>
        <v>1151214351E5</v>
      </c>
      <c r="D624" s="179"/>
      <c r="E624" s="180"/>
      <c r="F624" s="180"/>
      <c r="G624" s="180"/>
      <c r="H624" s="181"/>
      <c r="I624" s="168" t="str">
        <f>IF(SUM(D624:H624)=0,"",SUM(D624:H624))</f>
        <v/>
      </c>
      <c r="J624" s="188"/>
      <c r="K624" s="247">
        <f>SUM(I624:I632)</f>
        <v>0</v>
      </c>
    </row>
    <row r="625" spans="1:11" s="162" customFormat="1" ht="13.5" customHeight="1" x14ac:dyDescent="0.2">
      <c r="A625" s="245"/>
      <c r="B625" s="169" t="s">
        <v>11681</v>
      </c>
      <c r="C625" s="170" t="str">
        <f>Anexo_01!$D88</f>
        <v>PROFESOR</v>
      </c>
      <c r="D625" s="182"/>
      <c r="E625" s="183"/>
      <c r="F625" s="183"/>
      <c r="G625" s="183"/>
      <c r="H625" s="184"/>
      <c r="I625" s="171" t="str">
        <f>IF(SUM(D625:H625)=0,"",SUM(D625:H625))</f>
        <v/>
      </c>
      <c r="J625" s="189"/>
      <c r="K625" s="248"/>
    </row>
    <row r="626" spans="1:11" s="162" customFormat="1" ht="13.5" customHeight="1" x14ac:dyDescent="0.2">
      <c r="A626" s="245"/>
      <c r="B626" s="169" t="s">
        <v>11687</v>
      </c>
      <c r="C626" s="170" t="str">
        <f>Anexo_01!$B88</f>
        <v>PANCA HUMPIRI, JULIA</v>
      </c>
      <c r="D626" s="182"/>
      <c r="E626" s="183"/>
      <c r="F626" s="183"/>
      <c r="G626" s="183"/>
      <c r="H626" s="184"/>
      <c r="I626" s="171" t="str">
        <f t="shared" ref="I626:I632" si="68">IF(SUM(D626:H626)=0,"",SUM(D626:H626))</f>
        <v/>
      </c>
      <c r="J626" s="189"/>
      <c r="K626" s="248"/>
    </row>
    <row r="627" spans="1:11" s="162" customFormat="1" ht="13.5" customHeight="1" x14ac:dyDescent="0.2">
      <c r="A627" s="245"/>
      <c r="B627" s="169" t="s">
        <v>11682</v>
      </c>
      <c r="C627" s="170" t="str">
        <f>CONCATENATE("10",Anexo_01!$P88)</f>
        <v>1001307851</v>
      </c>
      <c r="D627" s="182"/>
      <c r="E627" s="183"/>
      <c r="F627" s="183"/>
      <c r="G627" s="183"/>
      <c r="H627" s="184"/>
      <c r="I627" s="171" t="str">
        <f t="shared" si="68"/>
        <v/>
      </c>
      <c r="J627" s="189"/>
      <c r="K627" s="248"/>
    </row>
    <row r="628" spans="1:11" s="162" customFormat="1" ht="13.5" customHeight="1" x14ac:dyDescent="0.2">
      <c r="A628" s="245"/>
      <c r="B628" s="169" t="s">
        <v>11683</v>
      </c>
      <c r="C628" s="159" t="str">
        <f>Anexo_01!$F88</f>
        <v>EPT</v>
      </c>
      <c r="D628" s="182"/>
      <c r="E628" s="183"/>
      <c r="F628" s="183"/>
      <c r="G628" s="183"/>
      <c r="H628" s="184"/>
      <c r="I628" s="171" t="str">
        <f t="shared" si="68"/>
        <v/>
      </c>
      <c r="J628" s="189"/>
      <c r="K628" s="248"/>
    </row>
    <row r="629" spans="1:11" s="162" customFormat="1" ht="13.5" customHeight="1" x14ac:dyDescent="0.2">
      <c r="A629" s="245"/>
      <c r="B629" s="169" t="s">
        <v>11684</v>
      </c>
      <c r="C629" s="170" t="str">
        <f>Anexo_01!$Q88</f>
        <v>1</v>
      </c>
      <c r="D629" s="182"/>
      <c r="E629" s="183"/>
      <c r="F629" s="183"/>
      <c r="G629" s="183"/>
      <c r="H629" s="184"/>
      <c r="I629" s="171" t="str">
        <f t="shared" si="68"/>
        <v/>
      </c>
      <c r="J629" s="189"/>
      <c r="K629" s="248"/>
    </row>
    <row r="630" spans="1:11" s="162" customFormat="1" ht="13.5" customHeight="1" x14ac:dyDescent="0.2">
      <c r="A630" s="245"/>
      <c r="B630" s="169" t="s">
        <v>11685</v>
      </c>
      <c r="C630" s="178"/>
      <c r="D630" s="182"/>
      <c r="E630" s="183"/>
      <c r="F630" s="183"/>
      <c r="G630" s="183"/>
      <c r="H630" s="184"/>
      <c r="I630" s="171" t="str">
        <f t="shared" si="68"/>
        <v/>
      </c>
      <c r="J630" s="189"/>
      <c r="K630" s="248"/>
    </row>
    <row r="631" spans="1:11" s="162" customFormat="1" ht="13.5" customHeight="1" x14ac:dyDescent="0.2">
      <c r="A631" s="245"/>
      <c r="B631" s="169" t="s">
        <v>11686</v>
      </c>
      <c r="C631" s="250"/>
      <c r="D631" s="182"/>
      <c r="E631" s="183"/>
      <c r="F631" s="183"/>
      <c r="G631" s="183"/>
      <c r="H631" s="184"/>
      <c r="I631" s="171" t="str">
        <f t="shared" si="68"/>
        <v/>
      </c>
      <c r="J631" s="189"/>
      <c r="K631" s="248"/>
    </row>
    <row r="632" spans="1:11" ht="13.5" customHeight="1" x14ac:dyDescent="0.3">
      <c r="A632" s="246"/>
      <c r="B632" s="172" t="s">
        <v>11690</v>
      </c>
      <c r="C632" s="251"/>
      <c r="D632" s="185"/>
      <c r="E632" s="186"/>
      <c r="F632" s="186"/>
      <c r="G632" s="186"/>
      <c r="H632" s="187"/>
      <c r="I632" s="173" t="str">
        <f t="shared" si="68"/>
        <v/>
      </c>
      <c r="J632" s="190"/>
      <c r="K632" s="249"/>
    </row>
    <row r="633" spans="1:11" s="162" customFormat="1" ht="13.5" customHeight="1" x14ac:dyDescent="0.2">
      <c r="A633" s="244">
        <v>89</v>
      </c>
      <c r="B633" s="166" t="s">
        <v>11680</v>
      </c>
      <c r="C633" s="175" t="str">
        <f>Anexo_01!$I89</f>
        <v>1151214321E8</v>
      </c>
      <c r="D633" s="179"/>
      <c r="E633" s="180"/>
      <c r="F633" s="180"/>
      <c r="G633" s="180"/>
      <c r="H633" s="181"/>
      <c r="I633" s="168" t="str">
        <f>IF(SUM(D633:H633)=0,"",SUM(D633:H633))</f>
        <v/>
      </c>
      <c r="J633" s="188"/>
      <c r="K633" s="247">
        <f>SUM(I633:I641)</f>
        <v>0</v>
      </c>
    </row>
    <row r="634" spans="1:11" s="162" customFormat="1" ht="13.5" customHeight="1" x14ac:dyDescent="0.2">
      <c r="A634" s="245"/>
      <c r="B634" s="169" t="s">
        <v>11681</v>
      </c>
      <c r="C634" s="170" t="str">
        <f>Anexo_01!$D89</f>
        <v>DIRECTOR I.E.</v>
      </c>
      <c r="D634" s="182"/>
      <c r="E634" s="183"/>
      <c r="F634" s="183"/>
      <c r="G634" s="183"/>
      <c r="H634" s="184"/>
      <c r="I634" s="171" t="str">
        <f>IF(SUM(D634:H634)=0,"",SUM(D634:H634))</f>
        <v/>
      </c>
      <c r="J634" s="189"/>
      <c r="K634" s="248"/>
    </row>
    <row r="635" spans="1:11" s="162" customFormat="1" ht="13.5" customHeight="1" x14ac:dyDescent="0.2">
      <c r="A635" s="245"/>
      <c r="B635" s="169" t="s">
        <v>11687</v>
      </c>
      <c r="C635" s="170" t="str">
        <f>Anexo_01!$B89</f>
        <v>EDUARDO ARANDA, ROLANDO MARTIN</v>
      </c>
      <c r="D635" s="182"/>
      <c r="E635" s="183"/>
      <c r="F635" s="183"/>
      <c r="G635" s="183"/>
      <c r="H635" s="184"/>
      <c r="I635" s="171" t="str">
        <f t="shared" ref="I635:I641" si="69">IF(SUM(D635:H635)=0,"",SUM(D635:H635))</f>
        <v/>
      </c>
      <c r="J635" s="189"/>
      <c r="K635" s="248"/>
    </row>
    <row r="636" spans="1:11" s="162" customFormat="1" ht="13.5" customHeight="1" x14ac:dyDescent="0.2">
      <c r="A636" s="245"/>
      <c r="B636" s="169" t="s">
        <v>11682</v>
      </c>
      <c r="C636" s="170" t="str">
        <f>CONCATENATE("10",Anexo_01!$P89)</f>
        <v>1001328804</v>
      </c>
      <c r="D636" s="182"/>
      <c r="E636" s="183"/>
      <c r="F636" s="183"/>
      <c r="G636" s="183"/>
      <c r="H636" s="184"/>
      <c r="I636" s="171" t="str">
        <f t="shared" si="69"/>
        <v/>
      </c>
      <c r="J636" s="189"/>
      <c r="K636" s="248"/>
    </row>
    <row r="637" spans="1:11" s="162" customFormat="1" ht="13.5" customHeight="1" x14ac:dyDescent="0.2">
      <c r="A637" s="245"/>
      <c r="B637" s="169" t="s">
        <v>11683</v>
      </c>
      <c r="C637" s="159" t="str">
        <f>Anexo_01!$F89</f>
        <v>Religion</v>
      </c>
      <c r="D637" s="182"/>
      <c r="E637" s="183"/>
      <c r="F637" s="183"/>
      <c r="G637" s="183"/>
      <c r="H637" s="184"/>
      <c r="I637" s="171" t="str">
        <f t="shared" si="69"/>
        <v/>
      </c>
      <c r="J637" s="189"/>
      <c r="K637" s="248"/>
    </row>
    <row r="638" spans="1:11" s="162" customFormat="1" ht="13.5" customHeight="1" x14ac:dyDescent="0.2">
      <c r="A638" s="245"/>
      <c r="B638" s="169" t="s">
        <v>11684</v>
      </c>
      <c r="C638" s="170" t="str">
        <f>Anexo_01!$Q89</f>
        <v>4</v>
      </c>
      <c r="D638" s="182"/>
      <c r="E638" s="183"/>
      <c r="F638" s="183"/>
      <c r="G638" s="183"/>
      <c r="H638" s="184"/>
      <c r="I638" s="171" t="str">
        <f t="shared" si="69"/>
        <v/>
      </c>
      <c r="J638" s="189"/>
      <c r="K638" s="248"/>
    </row>
    <row r="639" spans="1:11" s="162" customFormat="1" ht="13.5" customHeight="1" x14ac:dyDescent="0.2">
      <c r="A639" s="245"/>
      <c r="B639" s="169" t="s">
        <v>11685</v>
      </c>
      <c r="C639" s="178"/>
      <c r="D639" s="182"/>
      <c r="E639" s="183"/>
      <c r="F639" s="183"/>
      <c r="G639" s="183"/>
      <c r="H639" s="184"/>
      <c r="I639" s="171" t="str">
        <f t="shared" si="69"/>
        <v/>
      </c>
      <c r="J639" s="189"/>
      <c r="K639" s="248"/>
    </row>
    <row r="640" spans="1:11" s="162" customFormat="1" ht="13.5" customHeight="1" x14ac:dyDescent="0.2">
      <c r="A640" s="245"/>
      <c r="B640" s="169" t="s">
        <v>11686</v>
      </c>
      <c r="C640" s="250"/>
      <c r="D640" s="182"/>
      <c r="E640" s="183"/>
      <c r="F640" s="183"/>
      <c r="G640" s="183"/>
      <c r="H640" s="184"/>
      <c r="I640" s="171" t="str">
        <f t="shared" si="69"/>
        <v/>
      </c>
      <c r="J640" s="189"/>
      <c r="K640" s="248"/>
    </row>
    <row r="641" spans="1:11" ht="13.5" customHeight="1" x14ac:dyDescent="0.3">
      <c r="A641" s="246"/>
      <c r="B641" s="172" t="s">
        <v>11690</v>
      </c>
      <c r="C641" s="251"/>
      <c r="D641" s="185"/>
      <c r="E641" s="186"/>
      <c r="F641" s="186"/>
      <c r="G641" s="186"/>
      <c r="H641" s="187"/>
      <c r="I641" s="173" t="str">
        <f t="shared" si="69"/>
        <v/>
      </c>
      <c r="J641" s="190"/>
      <c r="K641" s="249"/>
    </row>
    <row r="642" spans="1:11" s="162" customFormat="1" ht="13.5" customHeight="1" x14ac:dyDescent="0.2">
      <c r="A642" s="258">
        <v>90</v>
      </c>
      <c r="B642" s="166" t="s">
        <v>11680</v>
      </c>
      <c r="C642" s="175" t="str">
        <f>Anexo_01!$I90</f>
        <v>1151214311E2</v>
      </c>
      <c r="D642" s="179"/>
      <c r="E642" s="180"/>
      <c r="F642" s="180"/>
      <c r="G642" s="180"/>
      <c r="H642" s="181"/>
      <c r="I642" s="168" t="str">
        <f>IF(SUM(D642:H642)=0,"",SUM(D642:H642))</f>
        <v/>
      </c>
      <c r="J642" s="188"/>
      <c r="K642" s="247">
        <f>SUM(I642:I650)</f>
        <v>0</v>
      </c>
    </row>
    <row r="643" spans="1:11" s="162" customFormat="1" ht="13.5" customHeight="1" x14ac:dyDescent="0.2">
      <c r="A643" s="259"/>
      <c r="B643" s="169" t="s">
        <v>11681</v>
      </c>
      <c r="C643" s="170" t="str">
        <f>Anexo_01!$D90</f>
        <v>PROFESOR</v>
      </c>
      <c r="D643" s="182"/>
      <c r="E643" s="183"/>
      <c r="F643" s="183"/>
      <c r="G643" s="183"/>
      <c r="H643" s="184"/>
      <c r="I643" s="171" t="str">
        <f>IF(SUM(D643:H643)=0,"",SUM(D643:H643))</f>
        <v/>
      </c>
      <c r="J643" s="189"/>
      <c r="K643" s="248"/>
    </row>
    <row r="644" spans="1:11" s="162" customFormat="1" ht="13.5" customHeight="1" x14ac:dyDescent="0.2">
      <c r="A644" s="259"/>
      <c r="B644" s="169" t="s">
        <v>11687</v>
      </c>
      <c r="C644" s="170" t="str">
        <f>Anexo_01!$B90</f>
        <v>BELON JARA, PATRICIA</v>
      </c>
      <c r="D644" s="182"/>
      <c r="E644" s="183"/>
      <c r="F644" s="183"/>
      <c r="G644" s="183"/>
      <c r="H644" s="184"/>
      <c r="I644" s="171" t="str">
        <f t="shared" ref="I644:I650" si="70">IF(SUM(D644:H644)=0,"",SUM(D644:H644))</f>
        <v/>
      </c>
      <c r="J644" s="189"/>
      <c r="K644" s="248"/>
    </row>
    <row r="645" spans="1:11" s="162" customFormat="1" ht="13.5" customHeight="1" x14ac:dyDescent="0.2">
      <c r="A645" s="259"/>
      <c r="B645" s="169" t="s">
        <v>11682</v>
      </c>
      <c r="C645" s="170" t="str">
        <f>CONCATENATE("10",Anexo_01!$P90)</f>
        <v>1040198926</v>
      </c>
      <c r="D645" s="182"/>
      <c r="E645" s="183"/>
      <c r="F645" s="183"/>
      <c r="G645" s="183"/>
      <c r="H645" s="184"/>
      <c r="I645" s="171" t="str">
        <f t="shared" si="70"/>
        <v/>
      </c>
      <c r="J645" s="189"/>
      <c r="K645" s="248"/>
    </row>
    <row r="646" spans="1:11" s="162" customFormat="1" ht="13.5" customHeight="1" x14ac:dyDescent="0.2">
      <c r="A646" s="259"/>
      <c r="B646" s="169" t="s">
        <v>11683</v>
      </c>
      <c r="C646" s="159" t="str">
        <f>Anexo_01!$F90</f>
        <v>Matematica</v>
      </c>
      <c r="D646" s="182"/>
      <c r="E646" s="183"/>
      <c r="F646" s="183"/>
      <c r="G646" s="183"/>
      <c r="H646" s="184"/>
      <c r="I646" s="171" t="str">
        <f t="shared" si="70"/>
        <v/>
      </c>
      <c r="J646" s="189"/>
      <c r="K646" s="248"/>
    </row>
    <row r="647" spans="1:11" s="162" customFormat="1" ht="13.5" customHeight="1" x14ac:dyDescent="0.2">
      <c r="A647" s="259"/>
      <c r="B647" s="169" t="s">
        <v>11684</v>
      </c>
      <c r="C647" s="170" t="str">
        <f>Anexo_01!$Q90</f>
        <v>1</v>
      </c>
      <c r="D647" s="182"/>
      <c r="E647" s="183"/>
      <c r="F647" s="183"/>
      <c r="G647" s="183"/>
      <c r="H647" s="184"/>
      <c r="I647" s="171" t="str">
        <f t="shared" si="70"/>
        <v/>
      </c>
      <c r="J647" s="189"/>
      <c r="K647" s="248"/>
    </row>
    <row r="648" spans="1:11" s="162" customFormat="1" ht="13.5" customHeight="1" x14ac:dyDescent="0.2">
      <c r="A648" s="259"/>
      <c r="B648" s="169" t="s">
        <v>11685</v>
      </c>
      <c r="C648" s="178"/>
      <c r="D648" s="182"/>
      <c r="E648" s="183"/>
      <c r="F648" s="183"/>
      <c r="G648" s="183"/>
      <c r="H648" s="184"/>
      <c r="I648" s="171" t="str">
        <f t="shared" si="70"/>
        <v/>
      </c>
      <c r="J648" s="189"/>
      <c r="K648" s="248"/>
    </row>
    <row r="649" spans="1:11" s="162" customFormat="1" ht="13.5" customHeight="1" x14ac:dyDescent="0.2">
      <c r="A649" s="259"/>
      <c r="B649" s="169" t="s">
        <v>11686</v>
      </c>
      <c r="C649" s="250"/>
      <c r="D649" s="182"/>
      <c r="E649" s="183"/>
      <c r="F649" s="183"/>
      <c r="G649" s="183"/>
      <c r="H649" s="184"/>
      <c r="I649" s="171" t="str">
        <f t="shared" si="70"/>
        <v/>
      </c>
      <c r="J649" s="189"/>
      <c r="K649" s="248"/>
    </row>
    <row r="650" spans="1:11" ht="13.5" customHeight="1" x14ac:dyDescent="0.3">
      <c r="A650" s="260"/>
      <c r="B650" s="172" t="s">
        <v>11690</v>
      </c>
      <c r="C650" s="251"/>
      <c r="D650" s="185"/>
      <c r="E650" s="186"/>
      <c r="F650" s="186"/>
      <c r="G650" s="186"/>
      <c r="H650" s="187"/>
      <c r="I650" s="173" t="str">
        <f t="shared" si="70"/>
        <v/>
      </c>
      <c r="J650" s="190"/>
      <c r="K650" s="249"/>
    </row>
    <row r="651" spans="1:11" s="162" customFormat="1" ht="13.5" customHeight="1" x14ac:dyDescent="0.2">
      <c r="A651" s="244">
        <v>91</v>
      </c>
      <c r="B651" s="166" t="s">
        <v>11680</v>
      </c>
      <c r="C651" s="175" t="str">
        <f>Anexo_01!$I91</f>
        <v>1151214311E6</v>
      </c>
      <c r="D651" s="179"/>
      <c r="E651" s="180"/>
      <c r="F651" s="180"/>
      <c r="G651" s="180"/>
      <c r="H651" s="181"/>
      <c r="I651" s="168" t="str">
        <f>IF(SUM(D651:H651)=0,"",SUM(D651:H651))</f>
        <v/>
      </c>
      <c r="J651" s="188"/>
      <c r="K651" s="247">
        <f>SUM(I651:I659)</f>
        <v>0</v>
      </c>
    </row>
    <row r="652" spans="1:11" s="162" customFormat="1" ht="13.5" customHeight="1" x14ac:dyDescent="0.2">
      <c r="A652" s="245"/>
      <c r="B652" s="169" t="s">
        <v>11681</v>
      </c>
      <c r="C652" s="170" t="str">
        <f>Anexo_01!$D91</f>
        <v>PROFESOR</v>
      </c>
      <c r="D652" s="182"/>
      <c r="E652" s="183"/>
      <c r="F652" s="183"/>
      <c r="G652" s="183"/>
      <c r="H652" s="184"/>
      <c r="I652" s="171" t="str">
        <f>IF(SUM(D652:H652)=0,"",SUM(D652:H652))</f>
        <v/>
      </c>
      <c r="J652" s="189"/>
      <c r="K652" s="248"/>
    </row>
    <row r="653" spans="1:11" s="162" customFormat="1" ht="13.5" customHeight="1" x14ac:dyDescent="0.2">
      <c r="A653" s="245"/>
      <c r="B653" s="169" t="s">
        <v>11687</v>
      </c>
      <c r="C653" s="170" t="str">
        <f>Anexo_01!$B91</f>
        <v>ATOCHE ZARATE, MARY</v>
      </c>
      <c r="D653" s="182"/>
      <c r="E653" s="183"/>
      <c r="F653" s="183"/>
      <c r="G653" s="183"/>
      <c r="H653" s="184"/>
      <c r="I653" s="171" t="str">
        <f t="shared" ref="I653:I659" si="71">IF(SUM(D653:H653)=0,"",SUM(D653:H653))</f>
        <v/>
      </c>
      <c r="J653" s="189"/>
      <c r="K653" s="248"/>
    </row>
    <row r="654" spans="1:11" s="162" customFormat="1" ht="13.5" customHeight="1" x14ac:dyDescent="0.2">
      <c r="A654" s="245"/>
      <c r="B654" s="169" t="s">
        <v>11682</v>
      </c>
      <c r="C654" s="170" t="str">
        <f>CONCATENATE("10",Anexo_01!$P91)</f>
        <v>1001224639</v>
      </c>
      <c r="D654" s="182"/>
      <c r="E654" s="183"/>
      <c r="F654" s="183"/>
      <c r="G654" s="183"/>
      <c r="H654" s="184"/>
      <c r="I654" s="171" t="str">
        <f t="shared" si="71"/>
        <v/>
      </c>
      <c r="J654" s="189"/>
      <c r="K654" s="248"/>
    </row>
    <row r="655" spans="1:11" s="162" customFormat="1" ht="13.5" customHeight="1" x14ac:dyDescent="0.2">
      <c r="A655" s="245"/>
      <c r="B655" s="169" t="s">
        <v>11683</v>
      </c>
      <c r="C655" s="159" t="str">
        <f>Anexo_01!$F91</f>
        <v>Comunicación</v>
      </c>
      <c r="D655" s="182"/>
      <c r="E655" s="183"/>
      <c r="F655" s="183"/>
      <c r="G655" s="183"/>
      <c r="H655" s="184"/>
      <c r="I655" s="171" t="str">
        <f t="shared" si="71"/>
        <v/>
      </c>
      <c r="J655" s="189"/>
      <c r="K655" s="248"/>
    </row>
    <row r="656" spans="1:11" s="162" customFormat="1" ht="13.5" customHeight="1" x14ac:dyDescent="0.2">
      <c r="A656" s="245"/>
      <c r="B656" s="169" t="s">
        <v>11684</v>
      </c>
      <c r="C656" s="170" t="str">
        <f>Anexo_01!$Q91</f>
        <v>2</v>
      </c>
      <c r="D656" s="182"/>
      <c r="E656" s="183"/>
      <c r="F656" s="183"/>
      <c r="G656" s="183"/>
      <c r="H656" s="184"/>
      <c r="I656" s="171" t="str">
        <f t="shared" si="71"/>
        <v/>
      </c>
      <c r="J656" s="189"/>
      <c r="K656" s="248"/>
    </row>
    <row r="657" spans="1:11" s="162" customFormat="1" ht="13.5" customHeight="1" x14ac:dyDescent="0.2">
      <c r="A657" s="245"/>
      <c r="B657" s="169" t="s">
        <v>11685</v>
      </c>
      <c r="C657" s="178"/>
      <c r="D657" s="182"/>
      <c r="E657" s="183"/>
      <c r="F657" s="183"/>
      <c r="G657" s="183"/>
      <c r="H657" s="184"/>
      <c r="I657" s="171" t="str">
        <f t="shared" si="71"/>
        <v/>
      </c>
      <c r="J657" s="189"/>
      <c r="K657" s="248"/>
    </row>
    <row r="658" spans="1:11" s="162" customFormat="1" ht="13.5" customHeight="1" x14ac:dyDescent="0.2">
      <c r="A658" s="245"/>
      <c r="B658" s="169" t="s">
        <v>11686</v>
      </c>
      <c r="C658" s="250"/>
      <c r="D658" s="182"/>
      <c r="E658" s="183"/>
      <c r="F658" s="183"/>
      <c r="G658" s="183"/>
      <c r="H658" s="184"/>
      <c r="I658" s="171" t="str">
        <f t="shared" si="71"/>
        <v/>
      </c>
      <c r="J658" s="189"/>
      <c r="K658" s="248"/>
    </row>
    <row r="659" spans="1:11" ht="13.5" customHeight="1" x14ac:dyDescent="0.3">
      <c r="A659" s="246"/>
      <c r="B659" s="172" t="s">
        <v>11690</v>
      </c>
      <c r="C659" s="251"/>
      <c r="D659" s="185"/>
      <c r="E659" s="186"/>
      <c r="F659" s="186"/>
      <c r="G659" s="186"/>
      <c r="H659" s="187"/>
      <c r="I659" s="173" t="str">
        <f t="shared" si="71"/>
        <v/>
      </c>
      <c r="J659" s="190"/>
      <c r="K659" s="249"/>
    </row>
    <row r="660" spans="1:11" s="162" customFormat="1" ht="13.5" customHeight="1" x14ac:dyDescent="0.2">
      <c r="A660" s="244">
        <v>92</v>
      </c>
      <c r="B660" s="166" t="s">
        <v>11680</v>
      </c>
      <c r="C660" s="175" t="str">
        <f>Anexo_01!$I92</f>
        <v>1151214311E8</v>
      </c>
      <c r="D660" s="179"/>
      <c r="E660" s="180"/>
      <c r="F660" s="180"/>
      <c r="G660" s="180"/>
      <c r="H660" s="181"/>
      <c r="I660" s="168" t="str">
        <f>IF(SUM(D660:H660)=0,"",SUM(D660:H660))</f>
        <v/>
      </c>
      <c r="J660" s="188"/>
      <c r="K660" s="247">
        <f>SUM(I660:I668)</f>
        <v>0</v>
      </c>
    </row>
    <row r="661" spans="1:11" s="162" customFormat="1" ht="13.5" customHeight="1" x14ac:dyDescent="0.2">
      <c r="A661" s="245"/>
      <c r="B661" s="169" t="s">
        <v>11681</v>
      </c>
      <c r="C661" s="170" t="str">
        <f>Anexo_01!$D92</f>
        <v>PROFESOR</v>
      </c>
      <c r="D661" s="182"/>
      <c r="E661" s="183"/>
      <c r="F661" s="183"/>
      <c r="G661" s="183"/>
      <c r="H661" s="184"/>
      <c r="I661" s="171" t="str">
        <f>IF(SUM(D661:H661)=0,"",SUM(D661:H661))</f>
        <v/>
      </c>
      <c r="J661" s="189"/>
      <c r="K661" s="248"/>
    </row>
    <row r="662" spans="1:11" s="162" customFormat="1" ht="13.5" customHeight="1" x14ac:dyDescent="0.2">
      <c r="A662" s="245"/>
      <c r="B662" s="169" t="s">
        <v>11687</v>
      </c>
      <c r="C662" s="170" t="str">
        <f>Anexo_01!$B92</f>
        <v>CCAMA FLORES, JUAN JOSE</v>
      </c>
      <c r="D662" s="182"/>
      <c r="E662" s="183"/>
      <c r="F662" s="183"/>
      <c r="G662" s="183"/>
      <c r="H662" s="184"/>
      <c r="I662" s="171" t="str">
        <f t="shared" ref="I662:I668" si="72">IF(SUM(D662:H662)=0,"",SUM(D662:H662))</f>
        <v/>
      </c>
      <c r="J662" s="189"/>
      <c r="K662" s="248"/>
    </row>
    <row r="663" spans="1:11" s="162" customFormat="1" ht="13.5" customHeight="1" x14ac:dyDescent="0.2">
      <c r="A663" s="245"/>
      <c r="B663" s="169" t="s">
        <v>11682</v>
      </c>
      <c r="C663" s="170" t="str">
        <f>CONCATENATE("10",Anexo_01!$P92)</f>
        <v>1001224025</v>
      </c>
      <c r="D663" s="182"/>
      <c r="E663" s="183"/>
      <c r="F663" s="183"/>
      <c r="G663" s="183"/>
      <c r="H663" s="184"/>
      <c r="I663" s="171" t="str">
        <f t="shared" si="72"/>
        <v/>
      </c>
      <c r="J663" s="189"/>
      <c r="K663" s="248"/>
    </row>
    <row r="664" spans="1:11" s="162" customFormat="1" ht="13.5" customHeight="1" x14ac:dyDescent="0.2">
      <c r="A664" s="245"/>
      <c r="B664" s="169" t="s">
        <v>11683</v>
      </c>
      <c r="C664" s="159" t="str">
        <f>Anexo_01!$F92</f>
        <v>CTA</v>
      </c>
      <c r="D664" s="182"/>
      <c r="E664" s="183"/>
      <c r="F664" s="183"/>
      <c r="G664" s="183"/>
      <c r="H664" s="184"/>
      <c r="I664" s="171" t="str">
        <f t="shared" si="72"/>
        <v/>
      </c>
      <c r="J664" s="189"/>
      <c r="K664" s="248"/>
    </row>
    <row r="665" spans="1:11" s="162" customFormat="1" ht="13.5" customHeight="1" x14ac:dyDescent="0.2">
      <c r="A665" s="245"/>
      <c r="B665" s="169" t="s">
        <v>11684</v>
      </c>
      <c r="C665" s="170" t="str">
        <f>Anexo_01!$Q92</f>
        <v>3</v>
      </c>
      <c r="D665" s="182"/>
      <c r="E665" s="183"/>
      <c r="F665" s="183"/>
      <c r="G665" s="183"/>
      <c r="H665" s="184"/>
      <c r="I665" s="171" t="str">
        <f t="shared" si="72"/>
        <v/>
      </c>
      <c r="J665" s="189"/>
      <c r="K665" s="248"/>
    </row>
    <row r="666" spans="1:11" s="162" customFormat="1" ht="13.5" customHeight="1" x14ac:dyDescent="0.2">
      <c r="A666" s="245"/>
      <c r="B666" s="169" t="s">
        <v>11685</v>
      </c>
      <c r="C666" s="178"/>
      <c r="D666" s="182"/>
      <c r="E666" s="183"/>
      <c r="F666" s="183"/>
      <c r="G666" s="183"/>
      <c r="H666" s="184"/>
      <c r="I666" s="171" t="str">
        <f t="shared" si="72"/>
        <v/>
      </c>
      <c r="J666" s="189"/>
      <c r="K666" s="248"/>
    </row>
    <row r="667" spans="1:11" s="162" customFormat="1" ht="13.5" customHeight="1" x14ac:dyDescent="0.2">
      <c r="A667" s="245"/>
      <c r="B667" s="169" t="s">
        <v>11686</v>
      </c>
      <c r="C667" s="250"/>
      <c r="D667" s="182"/>
      <c r="E667" s="183"/>
      <c r="F667" s="183"/>
      <c r="G667" s="183"/>
      <c r="H667" s="184"/>
      <c r="I667" s="171" t="str">
        <f t="shared" si="72"/>
        <v/>
      </c>
      <c r="J667" s="189"/>
      <c r="K667" s="248"/>
    </row>
    <row r="668" spans="1:11" ht="13.5" customHeight="1" x14ac:dyDescent="0.3">
      <c r="A668" s="246"/>
      <c r="B668" s="172" t="s">
        <v>11690</v>
      </c>
      <c r="C668" s="251"/>
      <c r="D668" s="185"/>
      <c r="E668" s="186"/>
      <c r="F668" s="186"/>
      <c r="G668" s="186"/>
      <c r="H668" s="187"/>
      <c r="I668" s="173" t="str">
        <f t="shared" si="72"/>
        <v/>
      </c>
      <c r="J668" s="190"/>
      <c r="K668" s="249"/>
    </row>
    <row r="669" spans="1:11" s="162" customFormat="1" ht="13.5" customHeight="1" x14ac:dyDescent="0.2">
      <c r="A669" s="244">
        <v>93</v>
      </c>
      <c r="B669" s="166" t="s">
        <v>11680</v>
      </c>
      <c r="C669" s="175" t="str">
        <f>Anexo_01!$I93</f>
        <v>1151214311E9</v>
      </c>
      <c r="D669" s="179"/>
      <c r="E669" s="180"/>
      <c r="F669" s="180"/>
      <c r="G669" s="180"/>
      <c r="H669" s="181"/>
      <c r="I669" s="168" t="str">
        <f>IF(SUM(D669:H669)=0,"",SUM(D669:H669))</f>
        <v/>
      </c>
      <c r="J669" s="188"/>
      <c r="K669" s="247">
        <f>SUM(I669:I677)</f>
        <v>0</v>
      </c>
    </row>
    <row r="670" spans="1:11" s="162" customFormat="1" ht="13.5" customHeight="1" x14ac:dyDescent="0.2">
      <c r="A670" s="245"/>
      <c r="B670" s="169" t="s">
        <v>11681</v>
      </c>
      <c r="C670" s="170" t="str">
        <f>Anexo_01!$D93</f>
        <v>PROFESOR</v>
      </c>
      <c r="D670" s="182"/>
      <c r="E670" s="183"/>
      <c r="F670" s="183"/>
      <c r="G670" s="183"/>
      <c r="H670" s="184"/>
      <c r="I670" s="171" t="str">
        <f>IF(SUM(D670:H670)=0,"",SUM(D670:H670))</f>
        <v/>
      </c>
      <c r="J670" s="189"/>
      <c r="K670" s="248"/>
    </row>
    <row r="671" spans="1:11" s="162" customFormat="1" ht="13.5" customHeight="1" x14ac:dyDescent="0.2">
      <c r="A671" s="245"/>
      <c r="B671" s="169" t="s">
        <v>11687</v>
      </c>
      <c r="C671" s="170" t="str">
        <f>Anexo_01!$B93</f>
        <v>CHALCO LUNA, INES VICENTA</v>
      </c>
      <c r="D671" s="182"/>
      <c r="E671" s="183"/>
      <c r="F671" s="183"/>
      <c r="G671" s="183"/>
      <c r="H671" s="184"/>
      <c r="I671" s="171" t="str">
        <f t="shared" ref="I671:I677" si="73">IF(SUM(D671:H671)=0,"",SUM(D671:H671))</f>
        <v/>
      </c>
      <c r="J671" s="189"/>
      <c r="K671" s="248"/>
    </row>
    <row r="672" spans="1:11" s="162" customFormat="1" ht="13.5" customHeight="1" x14ac:dyDescent="0.2">
      <c r="A672" s="245"/>
      <c r="B672" s="169" t="s">
        <v>11682</v>
      </c>
      <c r="C672" s="170" t="str">
        <f>CONCATENATE("10",Anexo_01!$P93)</f>
        <v>1001228394</v>
      </c>
      <c r="D672" s="182"/>
      <c r="E672" s="183"/>
      <c r="F672" s="183"/>
      <c r="G672" s="183"/>
      <c r="H672" s="184"/>
      <c r="I672" s="171" t="str">
        <f t="shared" si="73"/>
        <v/>
      </c>
      <c r="J672" s="189"/>
      <c r="K672" s="248"/>
    </row>
    <row r="673" spans="1:11" s="162" customFormat="1" ht="13.5" customHeight="1" x14ac:dyDescent="0.2">
      <c r="A673" s="245"/>
      <c r="B673" s="169" t="s">
        <v>11683</v>
      </c>
      <c r="C673" s="159" t="str">
        <f>Anexo_01!$F93</f>
        <v>HGE</v>
      </c>
      <c r="D673" s="182"/>
      <c r="E673" s="183"/>
      <c r="F673" s="183"/>
      <c r="G673" s="183"/>
      <c r="H673" s="184"/>
      <c r="I673" s="171" t="str">
        <f t="shared" si="73"/>
        <v/>
      </c>
      <c r="J673" s="189"/>
      <c r="K673" s="248"/>
    </row>
    <row r="674" spans="1:11" s="162" customFormat="1" ht="13.5" customHeight="1" x14ac:dyDescent="0.2">
      <c r="A674" s="245"/>
      <c r="B674" s="169" t="s">
        <v>11684</v>
      </c>
      <c r="C674" s="170" t="str">
        <f>Anexo_01!$Q93</f>
        <v>2</v>
      </c>
      <c r="D674" s="182"/>
      <c r="E674" s="183"/>
      <c r="F674" s="183"/>
      <c r="G674" s="183"/>
      <c r="H674" s="184"/>
      <c r="I674" s="171" t="str">
        <f t="shared" si="73"/>
        <v/>
      </c>
      <c r="J674" s="189"/>
      <c r="K674" s="248"/>
    </row>
    <row r="675" spans="1:11" s="162" customFormat="1" ht="13.5" customHeight="1" x14ac:dyDescent="0.2">
      <c r="A675" s="245"/>
      <c r="B675" s="169" t="s">
        <v>11685</v>
      </c>
      <c r="C675" s="178"/>
      <c r="D675" s="182"/>
      <c r="E675" s="183"/>
      <c r="F675" s="183"/>
      <c r="G675" s="183"/>
      <c r="H675" s="184"/>
      <c r="I675" s="171" t="str">
        <f t="shared" si="73"/>
        <v/>
      </c>
      <c r="J675" s="189"/>
      <c r="K675" s="248"/>
    </row>
    <row r="676" spans="1:11" s="162" customFormat="1" ht="13.5" customHeight="1" x14ac:dyDescent="0.2">
      <c r="A676" s="245"/>
      <c r="B676" s="169" t="s">
        <v>11686</v>
      </c>
      <c r="C676" s="250"/>
      <c r="D676" s="182"/>
      <c r="E676" s="183"/>
      <c r="F676" s="183"/>
      <c r="G676" s="183"/>
      <c r="H676" s="184"/>
      <c r="I676" s="171" t="str">
        <f t="shared" si="73"/>
        <v/>
      </c>
      <c r="J676" s="189"/>
      <c r="K676" s="248"/>
    </row>
    <row r="677" spans="1:11" ht="13.5" customHeight="1" x14ac:dyDescent="0.3">
      <c r="A677" s="246"/>
      <c r="B677" s="172" t="s">
        <v>11690</v>
      </c>
      <c r="C677" s="251"/>
      <c r="D677" s="185"/>
      <c r="E677" s="186"/>
      <c r="F677" s="186"/>
      <c r="G677" s="186"/>
      <c r="H677" s="187"/>
      <c r="I677" s="173" t="str">
        <f t="shared" si="73"/>
        <v/>
      </c>
      <c r="J677" s="190"/>
      <c r="K677" s="249"/>
    </row>
    <row r="678" spans="1:11" s="162" customFormat="1" ht="13.5" customHeight="1" x14ac:dyDescent="0.2">
      <c r="A678" s="244">
        <v>94</v>
      </c>
      <c r="B678" s="166" t="s">
        <v>11680</v>
      </c>
      <c r="C678" s="175" t="str">
        <f>Anexo_01!$I94</f>
        <v>1151214321E1</v>
      </c>
      <c r="D678" s="179"/>
      <c r="E678" s="180"/>
      <c r="F678" s="180"/>
      <c r="G678" s="180"/>
      <c r="H678" s="181"/>
      <c r="I678" s="168" t="str">
        <f>IF(SUM(D678:H678)=0,"",SUM(D678:H678))</f>
        <v/>
      </c>
      <c r="J678" s="188"/>
      <c r="K678" s="247">
        <f>SUM(I678:I686)</f>
        <v>0</v>
      </c>
    </row>
    <row r="679" spans="1:11" s="162" customFormat="1" ht="13.5" customHeight="1" x14ac:dyDescent="0.2">
      <c r="A679" s="245"/>
      <c r="B679" s="169" t="s">
        <v>11681</v>
      </c>
      <c r="C679" s="170" t="str">
        <f>Anexo_01!$D94</f>
        <v>PROFESOR</v>
      </c>
      <c r="D679" s="182"/>
      <c r="E679" s="183"/>
      <c r="F679" s="183"/>
      <c r="G679" s="183"/>
      <c r="H679" s="184"/>
      <c r="I679" s="171" t="str">
        <f>IF(SUM(D679:H679)=0,"",SUM(D679:H679))</f>
        <v/>
      </c>
      <c r="J679" s="189"/>
      <c r="K679" s="248"/>
    </row>
    <row r="680" spans="1:11" s="162" customFormat="1" ht="13.5" customHeight="1" x14ac:dyDescent="0.2">
      <c r="A680" s="245"/>
      <c r="B680" s="169" t="s">
        <v>11687</v>
      </c>
      <c r="C680" s="170" t="str">
        <f>Anexo_01!$B94</f>
        <v>ESPINOZA RAMOS, JUAN SABINO</v>
      </c>
      <c r="D680" s="182"/>
      <c r="E680" s="183"/>
      <c r="F680" s="183"/>
      <c r="G680" s="183"/>
      <c r="H680" s="184"/>
      <c r="I680" s="171" t="str">
        <f t="shared" ref="I680:I686" si="74">IF(SUM(D680:H680)=0,"",SUM(D680:H680))</f>
        <v/>
      </c>
      <c r="J680" s="189"/>
      <c r="K680" s="248"/>
    </row>
    <row r="681" spans="1:11" s="162" customFormat="1" ht="13.5" customHeight="1" x14ac:dyDescent="0.2">
      <c r="A681" s="245"/>
      <c r="B681" s="169" t="s">
        <v>11682</v>
      </c>
      <c r="C681" s="170" t="str">
        <f>CONCATENATE("10",Anexo_01!$P94)</f>
        <v>1001209623</v>
      </c>
      <c r="D681" s="182"/>
      <c r="E681" s="183"/>
      <c r="F681" s="183"/>
      <c r="G681" s="183"/>
      <c r="H681" s="184"/>
      <c r="I681" s="171" t="str">
        <f t="shared" si="74"/>
        <v/>
      </c>
      <c r="J681" s="189"/>
      <c r="K681" s="248"/>
    </row>
    <row r="682" spans="1:11" s="162" customFormat="1" ht="13.5" customHeight="1" x14ac:dyDescent="0.2">
      <c r="A682" s="245"/>
      <c r="B682" s="169" t="s">
        <v>11683</v>
      </c>
      <c r="C682" s="159" t="str">
        <f>Anexo_01!$F94</f>
        <v>PFRH</v>
      </c>
      <c r="D682" s="182"/>
      <c r="E682" s="183"/>
      <c r="F682" s="183"/>
      <c r="G682" s="183"/>
      <c r="H682" s="184"/>
      <c r="I682" s="171" t="str">
        <f t="shared" si="74"/>
        <v/>
      </c>
      <c r="J682" s="189"/>
      <c r="K682" s="248"/>
    </row>
    <row r="683" spans="1:11" s="162" customFormat="1" ht="13.5" customHeight="1" x14ac:dyDescent="0.2">
      <c r="A683" s="245"/>
      <c r="B683" s="169" t="s">
        <v>11684</v>
      </c>
      <c r="C683" s="170" t="str">
        <f>Anexo_01!$Q94</f>
        <v>3</v>
      </c>
      <c r="D683" s="182"/>
      <c r="E683" s="183"/>
      <c r="F683" s="183"/>
      <c r="G683" s="183"/>
      <c r="H683" s="184"/>
      <c r="I683" s="171" t="str">
        <f t="shared" si="74"/>
        <v/>
      </c>
      <c r="J683" s="189"/>
      <c r="K683" s="248"/>
    </row>
    <row r="684" spans="1:11" s="162" customFormat="1" ht="13.5" customHeight="1" x14ac:dyDescent="0.2">
      <c r="A684" s="245"/>
      <c r="B684" s="169" t="s">
        <v>11685</v>
      </c>
      <c r="C684" s="178"/>
      <c r="D684" s="182"/>
      <c r="E684" s="183"/>
      <c r="F684" s="183"/>
      <c r="G684" s="183"/>
      <c r="H684" s="184"/>
      <c r="I684" s="171" t="str">
        <f t="shared" si="74"/>
        <v/>
      </c>
      <c r="J684" s="189"/>
      <c r="K684" s="248"/>
    </row>
    <row r="685" spans="1:11" s="162" customFormat="1" ht="13.5" customHeight="1" x14ac:dyDescent="0.2">
      <c r="A685" s="245"/>
      <c r="B685" s="169" t="s">
        <v>11686</v>
      </c>
      <c r="C685" s="250"/>
      <c r="D685" s="182"/>
      <c r="E685" s="183"/>
      <c r="F685" s="183"/>
      <c r="G685" s="183"/>
      <c r="H685" s="184"/>
      <c r="I685" s="171" t="str">
        <f t="shared" si="74"/>
        <v/>
      </c>
      <c r="J685" s="189"/>
      <c r="K685" s="248"/>
    </row>
    <row r="686" spans="1:11" ht="13.5" customHeight="1" x14ac:dyDescent="0.3">
      <c r="A686" s="246"/>
      <c r="B686" s="172" t="s">
        <v>11690</v>
      </c>
      <c r="C686" s="251"/>
      <c r="D686" s="185"/>
      <c r="E686" s="186"/>
      <c r="F686" s="186"/>
      <c r="G686" s="186"/>
      <c r="H686" s="187"/>
      <c r="I686" s="173" t="str">
        <f t="shared" si="74"/>
        <v/>
      </c>
      <c r="J686" s="190"/>
      <c r="K686" s="249"/>
    </row>
    <row r="687" spans="1:11" s="162" customFormat="1" ht="13.5" customHeight="1" x14ac:dyDescent="0.2">
      <c r="A687" s="244">
        <v>95</v>
      </c>
      <c r="B687" s="166" t="s">
        <v>11680</v>
      </c>
      <c r="C687" s="175" t="str">
        <f>Anexo_01!$I95</f>
        <v>1151214321E2</v>
      </c>
      <c r="D687" s="179"/>
      <c r="E687" s="180"/>
      <c r="F687" s="180"/>
      <c r="G687" s="180"/>
      <c r="H687" s="181"/>
      <c r="I687" s="168" t="str">
        <f>IF(SUM(D687:H687)=0,"",SUM(D687:H687))</f>
        <v/>
      </c>
      <c r="J687" s="188"/>
      <c r="K687" s="247">
        <f>SUM(I687:I695)</f>
        <v>0</v>
      </c>
    </row>
    <row r="688" spans="1:11" s="162" customFormat="1" ht="13.5" customHeight="1" x14ac:dyDescent="0.2">
      <c r="A688" s="245"/>
      <c r="B688" s="169" t="s">
        <v>11681</v>
      </c>
      <c r="C688" s="170" t="str">
        <f>Anexo_01!$D95</f>
        <v>PROFESOR</v>
      </c>
      <c r="D688" s="182"/>
      <c r="E688" s="183"/>
      <c r="F688" s="183"/>
      <c r="G688" s="183"/>
      <c r="H688" s="184"/>
      <c r="I688" s="171" t="str">
        <f>IF(SUM(D688:H688)=0,"",SUM(D688:H688))</f>
        <v/>
      </c>
      <c r="J688" s="189"/>
      <c r="K688" s="248"/>
    </row>
    <row r="689" spans="1:11" s="162" customFormat="1" ht="13.5" customHeight="1" x14ac:dyDescent="0.2">
      <c r="A689" s="245"/>
      <c r="B689" s="169" t="s">
        <v>11687</v>
      </c>
      <c r="C689" s="170" t="str">
        <f>Anexo_01!$B95</f>
        <v>FLORES ARCE, MIREYA FLAVIA</v>
      </c>
      <c r="D689" s="182"/>
      <c r="E689" s="183"/>
      <c r="F689" s="183"/>
      <c r="G689" s="183"/>
      <c r="H689" s="184"/>
      <c r="I689" s="171" t="str">
        <f t="shared" ref="I689:I695" si="75">IF(SUM(D689:H689)=0,"",SUM(D689:H689))</f>
        <v/>
      </c>
      <c r="J689" s="189"/>
      <c r="K689" s="248"/>
    </row>
    <row r="690" spans="1:11" s="162" customFormat="1" ht="13.5" customHeight="1" x14ac:dyDescent="0.2">
      <c r="A690" s="245"/>
      <c r="B690" s="169" t="s">
        <v>11682</v>
      </c>
      <c r="C690" s="170" t="str">
        <f>CONCATENATE("10",Anexo_01!$P95)</f>
        <v>1001210708</v>
      </c>
      <c r="D690" s="182"/>
      <c r="E690" s="183"/>
      <c r="F690" s="183"/>
      <c r="G690" s="183"/>
      <c r="H690" s="184"/>
      <c r="I690" s="171" t="str">
        <f t="shared" si="75"/>
        <v/>
      </c>
      <c r="J690" s="189"/>
      <c r="K690" s="248"/>
    </row>
    <row r="691" spans="1:11" s="162" customFormat="1" ht="13.5" customHeight="1" x14ac:dyDescent="0.2">
      <c r="A691" s="245"/>
      <c r="B691" s="169" t="s">
        <v>11683</v>
      </c>
      <c r="C691" s="159" t="str">
        <f>Anexo_01!$F95</f>
        <v>FCC</v>
      </c>
      <c r="D691" s="182"/>
      <c r="E691" s="183"/>
      <c r="F691" s="183"/>
      <c r="G691" s="183"/>
      <c r="H691" s="184"/>
      <c r="I691" s="171" t="str">
        <f t="shared" si="75"/>
        <v/>
      </c>
      <c r="J691" s="189"/>
      <c r="K691" s="248"/>
    </row>
    <row r="692" spans="1:11" s="162" customFormat="1" ht="13.5" customHeight="1" x14ac:dyDescent="0.2">
      <c r="A692" s="245"/>
      <c r="B692" s="169" t="s">
        <v>11684</v>
      </c>
      <c r="C692" s="170" t="str">
        <f>Anexo_01!$Q95</f>
        <v>3</v>
      </c>
      <c r="D692" s="182"/>
      <c r="E692" s="183"/>
      <c r="F692" s="183"/>
      <c r="G692" s="183"/>
      <c r="H692" s="184"/>
      <c r="I692" s="171" t="str">
        <f t="shared" si="75"/>
        <v/>
      </c>
      <c r="J692" s="189"/>
      <c r="K692" s="248"/>
    </row>
    <row r="693" spans="1:11" s="162" customFormat="1" ht="13.5" customHeight="1" x14ac:dyDescent="0.2">
      <c r="A693" s="245"/>
      <c r="B693" s="169" t="s">
        <v>11685</v>
      </c>
      <c r="C693" s="178"/>
      <c r="D693" s="182"/>
      <c r="E693" s="183"/>
      <c r="F693" s="183"/>
      <c r="G693" s="183"/>
      <c r="H693" s="184"/>
      <c r="I693" s="171" t="str">
        <f t="shared" si="75"/>
        <v/>
      </c>
      <c r="J693" s="189"/>
      <c r="K693" s="248"/>
    </row>
    <row r="694" spans="1:11" s="162" customFormat="1" ht="13.5" customHeight="1" x14ac:dyDescent="0.2">
      <c r="A694" s="245"/>
      <c r="B694" s="169" t="s">
        <v>11686</v>
      </c>
      <c r="C694" s="250"/>
      <c r="D694" s="182"/>
      <c r="E694" s="183"/>
      <c r="F694" s="183"/>
      <c r="G694" s="183"/>
      <c r="H694" s="184"/>
      <c r="I694" s="171" t="str">
        <f t="shared" si="75"/>
        <v/>
      </c>
      <c r="J694" s="189"/>
      <c r="K694" s="248"/>
    </row>
    <row r="695" spans="1:11" ht="13.5" customHeight="1" x14ac:dyDescent="0.3">
      <c r="A695" s="246"/>
      <c r="B695" s="172" t="s">
        <v>11690</v>
      </c>
      <c r="C695" s="251"/>
      <c r="D695" s="185"/>
      <c r="E695" s="186"/>
      <c r="F695" s="186"/>
      <c r="G695" s="186"/>
      <c r="H695" s="187"/>
      <c r="I695" s="173" t="str">
        <f t="shared" si="75"/>
        <v/>
      </c>
      <c r="J695" s="190"/>
      <c r="K695" s="249"/>
    </row>
    <row r="696" spans="1:11" s="162" customFormat="1" ht="13.5" customHeight="1" x14ac:dyDescent="0.2">
      <c r="A696" s="244">
        <v>96</v>
      </c>
      <c r="B696" s="166" t="s">
        <v>11680</v>
      </c>
      <c r="C696" s="175" t="str">
        <f>Anexo_01!$I96</f>
        <v>1151214321E3</v>
      </c>
      <c r="D696" s="179"/>
      <c r="E696" s="180"/>
      <c r="F696" s="180"/>
      <c r="G696" s="180"/>
      <c r="H696" s="181"/>
      <c r="I696" s="168" t="str">
        <f>IF(SUM(D696:H696)=0,"",SUM(D696:H696))</f>
        <v/>
      </c>
      <c r="J696" s="188"/>
      <c r="K696" s="247">
        <f>SUM(I696:I704)</f>
        <v>0</v>
      </c>
    </row>
    <row r="697" spans="1:11" s="162" customFormat="1" ht="13.5" customHeight="1" x14ac:dyDescent="0.2">
      <c r="A697" s="245"/>
      <c r="B697" s="169" t="s">
        <v>11681</v>
      </c>
      <c r="C697" s="170" t="str">
        <f>Anexo_01!$D96</f>
        <v>PROFESOR</v>
      </c>
      <c r="D697" s="182"/>
      <c r="E697" s="183"/>
      <c r="F697" s="183"/>
      <c r="G697" s="183"/>
      <c r="H697" s="184"/>
      <c r="I697" s="171" t="str">
        <f>IF(SUM(D697:H697)=0,"",SUM(D697:H697))</f>
        <v/>
      </c>
      <c r="J697" s="189"/>
      <c r="K697" s="248"/>
    </row>
    <row r="698" spans="1:11" s="162" customFormat="1" ht="13.5" customHeight="1" x14ac:dyDescent="0.2">
      <c r="A698" s="245"/>
      <c r="B698" s="169" t="s">
        <v>11687</v>
      </c>
      <c r="C698" s="170" t="str">
        <f>Anexo_01!$B96</f>
        <v>FLORES LIMACHE, LUCIANO</v>
      </c>
      <c r="D698" s="182"/>
      <c r="E698" s="183"/>
      <c r="F698" s="183"/>
      <c r="G698" s="183"/>
      <c r="H698" s="184"/>
      <c r="I698" s="171" t="str">
        <f t="shared" ref="I698:I704" si="76">IF(SUM(D698:H698)=0,"",SUM(D698:H698))</f>
        <v/>
      </c>
      <c r="J698" s="189"/>
      <c r="K698" s="248"/>
    </row>
    <row r="699" spans="1:11" s="162" customFormat="1" ht="13.5" customHeight="1" x14ac:dyDescent="0.2">
      <c r="A699" s="245"/>
      <c r="B699" s="169" t="s">
        <v>11682</v>
      </c>
      <c r="C699" s="170" t="str">
        <f>CONCATENATE("10",Anexo_01!$P96)</f>
        <v>1001205337</v>
      </c>
      <c r="D699" s="182"/>
      <c r="E699" s="183"/>
      <c r="F699" s="183"/>
      <c r="G699" s="183"/>
      <c r="H699" s="184"/>
      <c r="I699" s="171" t="str">
        <f t="shared" si="76"/>
        <v/>
      </c>
      <c r="J699" s="189"/>
      <c r="K699" s="248"/>
    </row>
    <row r="700" spans="1:11" s="162" customFormat="1" ht="13.5" customHeight="1" x14ac:dyDescent="0.2">
      <c r="A700" s="245"/>
      <c r="B700" s="169" t="s">
        <v>11683</v>
      </c>
      <c r="C700" s="159" t="str">
        <f>Anexo_01!$F96</f>
        <v>TOE</v>
      </c>
      <c r="D700" s="182"/>
      <c r="E700" s="183"/>
      <c r="F700" s="183"/>
      <c r="G700" s="183"/>
      <c r="H700" s="184"/>
      <c r="I700" s="171" t="str">
        <f t="shared" si="76"/>
        <v/>
      </c>
      <c r="J700" s="189"/>
      <c r="K700" s="248"/>
    </row>
    <row r="701" spans="1:11" s="162" customFormat="1" ht="13.5" customHeight="1" x14ac:dyDescent="0.2">
      <c r="A701" s="245"/>
      <c r="B701" s="169" t="s">
        <v>11684</v>
      </c>
      <c r="C701" s="170" t="str">
        <f>Anexo_01!$Q96</f>
        <v>3</v>
      </c>
      <c r="D701" s="182"/>
      <c r="E701" s="183"/>
      <c r="F701" s="183"/>
      <c r="G701" s="183"/>
      <c r="H701" s="184"/>
      <c r="I701" s="171" t="str">
        <f t="shared" si="76"/>
        <v/>
      </c>
      <c r="J701" s="189"/>
      <c r="K701" s="248"/>
    </row>
    <row r="702" spans="1:11" s="162" customFormat="1" ht="13.5" customHeight="1" x14ac:dyDescent="0.2">
      <c r="A702" s="245"/>
      <c r="B702" s="169" t="s">
        <v>11685</v>
      </c>
      <c r="C702" s="178"/>
      <c r="D702" s="182"/>
      <c r="E702" s="183"/>
      <c r="F702" s="183"/>
      <c r="G702" s="183"/>
      <c r="H702" s="184"/>
      <c r="I702" s="171" t="str">
        <f t="shared" si="76"/>
        <v/>
      </c>
      <c r="J702" s="189"/>
      <c r="K702" s="248"/>
    </row>
    <row r="703" spans="1:11" s="162" customFormat="1" ht="13.5" customHeight="1" x14ac:dyDescent="0.2">
      <c r="A703" s="245"/>
      <c r="B703" s="169" t="s">
        <v>11686</v>
      </c>
      <c r="C703" s="250"/>
      <c r="D703" s="182"/>
      <c r="E703" s="183"/>
      <c r="F703" s="183"/>
      <c r="G703" s="183"/>
      <c r="H703" s="184"/>
      <c r="I703" s="171" t="str">
        <f t="shared" si="76"/>
        <v/>
      </c>
      <c r="J703" s="189"/>
      <c r="K703" s="248"/>
    </row>
    <row r="704" spans="1:11" ht="13.5" customHeight="1" x14ac:dyDescent="0.3">
      <c r="A704" s="246"/>
      <c r="B704" s="172" t="s">
        <v>11690</v>
      </c>
      <c r="C704" s="251"/>
      <c r="D704" s="185"/>
      <c r="E704" s="186"/>
      <c r="F704" s="186"/>
      <c r="G704" s="186"/>
      <c r="H704" s="187"/>
      <c r="I704" s="173" t="str">
        <f t="shared" si="76"/>
        <v/>
      </c>
      <c r="J704" s="190"/>
      <c r="K704" s="249"/>
    </row>
    <row r="705" spans="1:11" s="162" customFormat="1" ht="13.5" customHeight="1" x14ac:dyDescent="0.2">
      <c r="A705" s="244">
        <v>97</v>
      </c>
      <c r="B705" s="166" t="s">
        <v>11680</v>
      </c>
      <c r="C705" s="175" t="str">
        <f>Anexo_01!$I97</f>
        <v>1151214321E5</v>
      </c>
      <c r="D705" s="179"/>
      <c r="E705" s="180"/>
      <c r="F705" s="180"/>
      <c r="G705" s="180"/>
      <c r="H705" s="181"/>
      <c r="I705" s="168" t="str">
        <f>IF(SUM(D705:H705)=0,"",SUM(D705:H705))</f>
        <v/>
      </c>
      <c r="J705" s="188"/>
      <c r="K705" s="247">
        <f>SUM(I705:I713)</f>
        <v>0</v>
      </c>
    </row>
    <row r="706" spans="1:11" s="162" customFormat="1" ht="13.5" customHeight="1" x14ac:dyDescent="0.2">
      <c r="A706" s="245"/>
      <c r="B706" s="169" t="s">
        <v>11681</v>
      </c>
      <c r="C706" s="170" t="str">
        <f>Anexo_01!$D97</f>
        <v>PROFESOR</v>
      </c>
      <c r="D706" s="182"/>
      <c r="E706" s="183"/>
      <c r="F706" s="183"/>
      <c r="G706" s="183"/>
      <c r="H706" s="184"/>
      <c r="I706" s="171" t="str">
        <f>IF(SUM(D706:H706)=0,"",SUM(D706:H706))</f>
        <v/>
      </c>
      <c r="J706" s="189"/>
      <c r="K706" s="248"/>
    </row>
    <row r="707" spans="1:11" s="162" customFormat="1" ht="13.5" customHeight="1" x14ac:dyDescent="0.2">
      <c r="A707" s="245"/>
      <c r="B707" s="169" t="s">
        <v>11687</v>
      </c>
      <c r="C707" s="170" t="str">
        <f>Anexo_01!$B97</f>
        <v>HUARSAYA MOROCCO, JERONIMO</v>
      </c>
      <c r="D707" s="182"/>
      <c r="E707" s="183"/>
      <c r="F707" s="183"/>
      <c r="G707" s="183"/>
      <c r="H707" s="184"/>
      <c r="I707" s="171" t="str">
        <f t="shared" ref="I707:I713" si="77">IF(SUM(D707:H707)=0,"",SUM(D707:H707))</f>
        <v/>
      </c>
      <c r="J707" s="189"/>
      <c r="K707" s="248"/>
    </row>
    <row r="708" spans="1:11" s="162" customFormat="1" ht="13.5" customHeight="1" x14ac:dyDescent="0.2">
      <c r="A708" s="245"/>
      <c r="B708" s="169" t="s">
        <v>11682</v>
      </c>
      <c r="C708" s="170" t="str">
        <f>CONCATENATE("10",Anexo_01!$P97)</f>
        <v>1001218537</v>
      </c>
      <c r="D708" s="182"/>
      <c r="E708" s="183"/>
      <c r="F708" s="183"/>
      <c r="G708" s="183"/>
      <c r="H708" s="184"/>
      <c r="I708" s="171" t="str">
        <f t="shared" si="77"/>
        <v/>
      </c>
      <c r="J708" s="189"/>
      <c r="K708" s="248"/>
    </row>
    <row r="709" spans="1:11" s="162" customFormat="1" ht="13.5" customHeight="1" x14ac:dyDescent="0.2">
      <c r="A709" s="245"/>
      <c r="B709" s="169" t="s">
        <v>11683</v>
      </c>
      <c r="C709" s="159" t="str">
        <f>Anexo_01!$F97</f>
        <v>Ingles</v>
      </c>
      <c r="D709" s="182"/>
      <c r="E709" s="183"/>
      <c r="F709" s="183"/>
      <c r="G709" s="183"/>
      <c r="H709" s="184"/>
      <c r="I709" s="171" t="str">
        <f t="shared" si="77"/>
        <v/>
      </c>
      <c r="J709" s="189"/>
      <c r="K709" s="248"/>
    </row>
    <row r="710" spans="1:11" s="162" customFormat="1" ht="13.5" customHeight="1" x14ac:dyDescent="0.2">
      <c r="A710" s="245"/>
      <c r="B710" s="169" t="s">
        <v>11684</v>
      </c>
      <c r="C710" s="170" t="str">
        <f>Anexo_01!$Q97</f>
        <v>4</v>
      </c>
      <c r="D710" s="182"/>
      <c r="E710" s="183"/>
      <c r="F710" s="183"/>
      <c r="G710" s="183"/>
      <c r="H710" s="184"/>
      <c r="I710" s="171" t="str">
        <f t="shared" si="77"/>
        <v/>
      </c>
      <c r="J710" s="189"/>
      <c r="K710" s="248"/>
    </row>
    <row r="711" spans="1:11" s="162" customFormat="1" ht="13.5" customHeight="1" x14ac:dyDescent="0.2">
      <c r="A711" s="245"/>
      <c r="B711" s="169" t="s">
        <v>11685</v>
      </c>
      <c r="C711" s="178"/>
      <c r="D711" s="182"/>
      <c r="E711" s="183"/>
      <c r="F711" s="183"/>
      <c r="G711" s="183"/>
      <c r="H711" s="184"/>
      <c r="I711" s="171" t="str">
        <f t="shared" si="77"/>
        <v/>
      </c>
      <c r="J711" s="189"/>
      <c r="K711" s="248"/>
    </row>
    <row r="712" spans="1:11" s="162" customFormat="1" ht="13.5" customHeight="1" x14ac:dyDescent="0.2">
      <c r="A712" s="245"/>
      <c r="B712" s="169" t="s">
        <v>11686</v>
      </c>
      <c r="C712" s="250"/>
      <c r="D712" s="182"/>
      <c r="E712" s="183"/>
      <c r="F712" s="183"/>
      <c r="G712" s="183"/>
      <c r="H712" s="184"/>
      <c r="I712" s="171" t="str">
        <f t="shared" si="77"/>
        <v/>
      </c>
      <c r="J712" s="189"/>
      <c r="K712" s="248"/>
    </row>
    <row r="713" spans="1:11" ht="13.5" customHeight="1" x14ac:dyDescent="0.3">
      <c r="A713" s="246"/>
      <c r="B713" s="172" t="s">
        <v>11690</v>
      </c>
      <c r="C713" s="251"/>
      <c r="D713" s="185"/>
      <c r="E713" s="186"/>
      <c r="F713" s="186"/>
      <c r="G713" s="186"/>
      <c r="H713" s="187"/>
      <c r="I713" s="173" t="str">
        <f t="shared" si="77"/>
        <v/>
      </c>
      <c r="J713" s="190"/>
      <c r="K713" s="249"/>
    </row>
    <row r="714" spans="1:11" s="162" customFormat="1" ht="13.5" customHeight="1" x14ac:dyDescent="0.2">
      <c r="A714" s="244">
        <v>98</v>
      </c>
      <c r="B714" s="166" t="s">
        <v>11680</v>
      </c>
      <c r="C714" s="175" t="str">
        <f>Anexo_01!$I98</f>
        <v>1151214321E6</v>
      </c>
      <c r="D714" s="179"/>
      <c r="E714" s="180"/>
      <c r="F714" s="180"/>
      <c r="G714" s="180"/>
      <c r="H714" s="181"/>
      <c r="I714" s="168" t="str">
        <f>IF(SUM(D714:H714)=0,"",SUM(D714:H714))</f>
        <v/>
      </c>
      <c r="J714" s="188"/>
      <c r="K714" s="247">
        <f>SUM(I714:I722)</f>
        <v>0</v>
      </c>
    </row>
    <row r="715" spans="1:11" s="162" customFormat="1" ht="13.5" customHeight="1" x14ac:dyDescent="0.2">
      <c r="A715" s="245"/>
      <c r="B715" s="169" t="s">
        <v>11681</v>
      </c>
      <c r="C715" s="170" t="str">
        <f>Anexo_01!$D98</f>
        <v>PROFESOR</v>
      </c>
      <c r="D715" s="182"/>
      <c r="E715" s="183"/>
      <c r="F715" s="183"/>
      <c r="G715" s="183"/>
      <c r="H715" s="184"/>
      <c r="I715" s="171" t="str">
        <f>IF(SUM(D715:H715)=0,"",SUM(D715:H715))</f>
        <v/>
      </c>
      <c r="J715" s="189"/>
      <c r="K715" s="248"/>
    </row>
    <row r="716" spans="1:11" s="162" customFormat="1" ht="13.5" customHeight="1" x14ac:dyDescent="0.2">
      <c r="A716" s="245"/>
      <c r="B716" s="169" t="s">
        <v>11687</v>
      </c>
      <c r="C716" s="170" t="str">
        <f>Anexo_01!$B98</f>
        <v>QUISPE CHURA, SEGUNDINO</v>
      </c>
      <c r="D716" s="182"/>
      <c r="E716" s="183"/>
      <c r="F716" s="183"/>
      <c r="G716" s="183"/>
      <c r="H716" s="184"/>
      <c r="I716" s="171" t="str">
        <f t="shared" ref="I716:I722" si="78">IF(SUM(D716:H716)=0,"",SUM(D716:H716))</f>
        <v/>
      </c>
      <c r="J716" s="189"/>
      <c r="K716" s="248"/>
    </row>
    <row r="717" spans="1:11" s="162" customFormat="1" ht="13.5" customHeight="1" x14ac:dyDescent="0.2">
      <c r="A717" s="245"/>
      <c r="B717" s="169" t="s">
        <v>11682</v>
      </c>
      <c r="C717" s="170" t="str">
        <f>CONCATENATE("10",Anexo_01!$P98)</f>
        <v>1001215622</v>
      </c>
      <c r="D717" s="182"/>
      <c r="E717" s="183"/>
      <c r="F717" s="183"/>
      <c r="G717" s="183"/>
      <c r="H717" s="184"/>
      <c r="I717" s="171" t="str">
        <f t="shared" si="78"/>
        <v/>
      </c>
      <c r="J717" s="189"/>
      <c r="K717" s="248"/>
    </row>
    <row r="718" spans="1:11" s="162" customFormat="1" ht="13.5" customHeight="1" x14ac:dyDescent="0.2">
      <c r="A718" s="245"/>
      <c r="B718" s="169" t="s">
        <v>11683</v>
      </c>
      <c r="C718" s="159" t="str">
        <f>Anexo_01!$F98</f>
        <v>EPT</v>
      </c>
      <c r="D718" s="182"/>
      <c r="E718" s="183"/>
      <c r="F718" s="183"/>
      <c r="G718" s="183"/>
      <c r="H718" s="184"/>
      <c r="I718" s="171" t="str">
        <f t="shared" si="78"/>
        <v/>
      </c>
      <c r="J718" s="189"/>
      <c r="K718" s="248"/>
    </row>
    <row r="719" spans="1:11" s="162" customFormat="1" ht="13.5" customHeight="1" x14ac:dyDescent="0.2">
      <c r="A719" s="245"/>
      <c r="B719" s="169" t="s">
        <v>11684</v>
      </c>
      <c r="C719" s="170" t="str">
        <f>Anexo_01!$Q98</f>
        <v>3</v>
      </c>
      <c r="D719" s="182"/>
      <c r="E719" s="183"/>
      <c r="F719" s="183"/>
      <c r="G719" s="183"/>
      <c r="H719" s="184"/>
      <c r="I719" s="171" t="str">
        <f t="shared" si="78"/>
        <v/>
      </c>
      <c r="J719" s="189"/>
      <c r="K719" s="248"/>
    </row>
    <row r="720" spans="1:11" s="162" customFormat="1" ht="13.5" customHeight="1" x14ac:dyDescent="0.2">
      <c r="A720" s="245"/>
      <c r="B720" s="169" t="s">
        <v>11685</v>
      </c>
      <c r="C720" s="178"/>
      <c r="D720" s="182"/>
      <c r="E720" s="183"/>
      <c r="F720" s="183"/>
      <c r="G720" s="183"/>
      <c r="H720" s="184"/>
      <c r="I720" s="171" t="str">
        <f t="shared" si="78"/>
        <v/>
      </c>
      <c r="J720" s="189"/>
      <c r="K720" s="248"/>
    </row>
    <row r="721" spans="1:11" s="162" customFormat="1" ht="13.5" customHeight="1" x14ac:dyDescent="0.2">
      <c r="A721" s="245"/>
      <c r="B721" s="169" t="s">
        <v>11686</v>
      </c>
      <c r="C721" s="250"/>
      <c r="D721" s="182"/>
      <c r="E721" s="183"/>
      <c r="F721" s="183"/>
      <c r="G721" s="183"/>
      <c r="H721" s="184"/>
      <c r="I721" s="171" t="str">
        <f t="shared" si="78"/>
        <v/>
      </c>
      <c r="J721" s="189"/>
      <c r="K721" s="248"/>
    </row>
    <row r="722" spans="1:11" ht="13.5" customHeight="1" x14ac:dyDescent="0.3">
      <c r="A722" s="246"/>
      <c r="B722" s="172" t="s">
        <v>11690</v>
      </c>
      <c r="C722" s="251"/>
      <c r="D722" s="185"/>
      <c r="E722" s="186"/>
      <c r="F722" s="186"/>
      <c r="G722" s="186"/>
      <c r="H722" s="187"/>
      <c r="I722" s="173" t="str">
        <f t="shared" si="78"/>
        <v/>
      </c>
      <c r="J722" s="190"/>
      <c r="K722" s="249"/>
    </row>
    <row r="723" spans="1:11" s="162" customFormat="1" ht="13.5" customHeight="1" x14ac:dyDescent="0.2">
      <c r="A723" s="244">
        <v>99</v>
      </c>
      <c r="B723" s="166" t="s">
        <v>11680</v>
      </c>
      <c r="C723" s="175" t="str">
        <f>Anexo_01!$I99</f>
        <v>1151214321E7</v>
      </c>
      <c r="D723" s="179"/>
      <c r="E723" s="180"/>
      <c r="F723" s="180"/>
      <c r="G723" s="180"/>
      <c r="H723" s="181"/>
      <c r="I723" s="168" t="str">
        <f>IF(SUM(D723:H723)=0,"",SUM(D723:H723))</f>
        <v/>
      </c>
      <c r="J723" s="188"/>
      <c r="K723" s="247">
        <f>SUM(I723:I731)</f>
        <v>0</v>
      </c>
    </row>
    <row r="724" spans="1:11" s="162" customFormat="1" ht="13.5" customHeight="1" x14ac:dyDescent="0.2">
      <c r="A724" s="245"/>
      <c r="B724" s="169" t="s">
        <v>11681</v>
      </c>
      <c r="C724" s="170" t="str">
        <f>Anexo_01!$D99</f>
        <v>PROFESOR</v>
      </c>
      <c r="D724" s="182"/>
      <c r="E724" s="183"/>
      <c r="F724" s="183"/>
      <c r="G724" s="183"/>
      <c r="H724" s="184"/>
      <c r="I724" s="171" t="str">
        <f>IF(SUM(D724:H724)=0,"",SUM(D724:H724))</f>
        <v/>
      </c>
      <c r="J724" s="189"/>
      <c r="K724" s="248"/>
    </row>
    <row r="725" spans="1:11" s="162" customFormat="1" ht="13.5" customHeight="1" x14ac:dyDescent="0.2">
      <c r="A725" s="245"/>
      <c r="B725" s="169" t="s">
        <v>11687</v>
      </c>
      <c r="C725" s="170" t="str">
        <f>Anexo_01!$B99</f>
        <v>MAMANI LLANOS, FELIX</v>
      </c>
      <c r="D725" s="182"/>
      <c r="E725" s="183"/>
      <c r="F725" s="183"/>
      <c r="G725" s="183"/>
      <c r="H725" s="184"/>
      <c r="I725" s="171" t="str">
        <f t="shared" ref="I725:I731" si="79">IF(SUM(D725:H725)=0,"",SUM(D725:H725))</f>
        <v/>
      </c>
      <c r="J725" s="189"/>
      <c r="K725" s="248"/>
    </row>
    <row r="726" spans="1:11" s="162" customFormat="1" ht="13.5" customHeight="1" x14ac:dyDescent="0.2">
      <c r="A726" s="245"/>
      <c r="B726" s="169" t="s">
        <v>11682</v>
      </c>
      <c r="C726" s="170" t="str">
        <f>CONCATENATE("10",Anexo_01!$P99)</f>
        <v>1001200781</v>
      </c>
      <c r="D726" s="182"/>
      <c r="E726" s="183"/>
      <c r="F726" s="183"/>
      <c r="G726" s="183"/>
      <c r="H726" s="184"/>
      <c r="I726" s="171" t="str">
        <f t="shared" si="79"/>
        <v/>
      </c>
      <c r="J726" s="189"/>
      <c r="K726" s="248"/>
    </row>
    <row r="727" spans="1:11" s="162" customFormat="1" ht="13.5" customHeight="1" x14ac:dyDescent="0.2">
      <c r="A727" s="245"/>
      <c r="B727" s="169" t="s">
        <v>11683</v>
      </c>
      <c r="C727" s="159" t="str">
        <f>Anexo_01!$F99</f>
        <v>Religion</v>
      </c>
      <c r="D727" s="182"/>
      <c r="E727" s="183"/>
      <c r="F727" s="183"/>
      <c r="G727" s="183"/>
      <c r="H727" s="184"/>
      <c r="I727" s="171" t="str">
        <f t="shared" si="79"/>
        <v/>
      </c>
      <c r="J727" s="189"/>
      <c r="K727" s="248"/>
    </row>
    <row r="728" spans="1:11" s="162" customFormat="1" ht="13.5" customHeight="1" x14ac:dyDescent="0.2">
      <c r="A728" s="245"/>
      <c r="B728" s="169" t="s">
        <v>11684</v>
      </c>
      <c r="C728" s="170" t="str">
        <f>Anexo_01!$Q99</f>
        <v>3</v>
      </c>
      <c r="D728" s="182"/>
      <c r="E728" s="183"/>
      <c r="F728" s="183"/>
      <c r="G728" s="183"/>
      <c r="H728" s="184"/>
      <c r="I728" s="171" t="str">
        <f t="shared" si="79"/>
        <v/>
      </c>
      <c r="J728" s="189"/>
      <c r="K728" s="248"/>
    </row>
    <row r="729" spans="1:11" s="162" customFormat="1" ht="13.5" customHeight="1" x14ac:dyDescent="0.2">
      <c r="A729" s="245"/>
      <c r="B729" s="169" t="s">
        <v>11685</v>
      </c>
      <c r="C729" s="178"/>
      <c r="D729" s="182"/>
      <c r="E729" s="183"/>
      <c r="F729" s="183"/>
      <c r="G729" s="183"/>
      <c r="H729" s="184"/>
      <c r="I729" s="171" t="str">
        <f t="shared" si="79"/>
        <v/>
      </c>
      <c r="J729" s="189"/>
      <c r="K729" s="248"/>
    </row>
    <row r="730" spans="1:11" s="162" customFormat="1" ht="13.5" customHeight="1" x14ac:dyDescent="0.2">
      <c r="A730" s="245"/>
      <c r="B730" s="169" t="s">
        <v>11686</v>
      </c>
      <c r="C730" s="250"/>
      <c r="D730" s="182"/>
      <c r="E730" s="183"/>
      <c r="F730" s="183"/>
      <c r="G730" s="183"/>
      <c r="H730" s="184"/>
      <c r="I730" s="171" t="str">
        <f t="shared" si="79"/>
        <v/>
      </c>
      <c r="J730" s="189"/>
      <c r="K730" s="248"/>
    </row>
    <row r="731" spans="1:11" ht="13.5" customHeight="1" x14ac:dyDescent="0.3">
      <c r="A731" s="246"/>
      <c r="B731" s="172" t="s">
        <v>11690</v>
      </c>
      <c r="C731" s="251"/>
      <c r="D731" s="185"/>
      <c r="E731" s="186"/>
      <c r="F731" s="186"/>
      <c r="G731" s="186"/>
      <c r="H731" s="187"/>
      <c r="I731" s="173" t="str">
        <f t="shared" si="79"/>
        <v/>
      </c>
      <c r="J731" s="190"/>
      <c r="K731" s="249"/>
    </row>
    <row r="732" spans="1:11" s="162" customFormat="1" ht="13.5" customHeight="1" x14ac:dyDescent="0.2">
      <c r="A732" s="244">
        <v>100</v>
      </c>
      <c r="B732" s="166" t="s">
        <v>11680</v>
      </c>
      <c r="C732" s="175" t="str">
        <f>Anexo_01!$I100</f>
        <v>1151214331E0</v>
      </c>
      <c r="D732" s="179"/>
      <c r="E732" s="180"/>
      <c r="F732" s="180"/>
      <c r="G732" s="180"/>
      <c r="H732" s="181"/>
      <c r="I732" s="168" t="str">
        <f>IF(SUM(D732:H732)=0,"",SUM(D732:H732))</f>
        <v/>
      </c>
      <c r="J732" s="188"/>
      <c r="K732" s="247">
        <f>SUM(I732:I740)</f>
        <v>0</v>
      </c>
    </row>
    <row r="733" spans="1:11" s="162" customFormat="1" ht="13.5" customHeight="1" x14ac:dyDescent="0.2">
      <c r="A733" s="245"/>
      <c r="B733" s="169" t="s">
        <v>11681</v>
      </c>
      <c r="C733" s="170" t="str">
        <f>Anexo_01!$D100</f>
        <v>PROFESOR</v>
      </c>
      <c r="D733" s="182"/>
      <c r="E733" s="183"/>
      <c r="F733" s="183"/>
      <c r="G733" s="183"/>
      <c r="H733" s="184"/>
      <c r="I733" s="171" t="str">
        <f>IF(SUM(D733:H733)=0,"",SUM(D733:H733))</f>
        <v/>
      </c>
      <c r="J733" s="189"/>
      <c r="K733" s="248"/>
    </row>
    <row r="734" spans="1:11" s="162" customFormat="1" ht="13.5" customHeight="1" x14ac:dyDescent="0.2">
      <c r="A734" s="245"/>
      <c r="B734" s="169" t="s">
        <v>11687</v>
      </c>
      <c r="C734" s="170" t="str">
        <f>Anexo_01!$B100</f>
        <v>QUISPE PEREZ, LODY YURI</v>
      </c>
      <c r="D734" s="182"/>
      <c r="E734" s="183"/>
      <c r="F734" s="183"/>
      <c r="G734" s="183"/>
      <c r="H734" s="184"/>
      <c r="I734" s="171" t="str">
        <f t="shared" ref="I734:I740" si="80">IF(SUM(D734:H734)=0,"",SUM(D734:H734))</f>
        <v/>
      </c>
      <c r="J734" s="189"/>
      <c r="K734" s="248"/>
    </row>
    <row r="735" spans="1:11" s="162" customFormat="1" ht="13.5" customHeight="1" x14ac:dyDescent="0.2">
      <c r="A735" s="245"/>
      <c r="B735" s="169" t="s">
        <v>11682</v>
      </c>
      <c r="C735" s="170" t="str">
        <f>CONCATENATE("10",Anexo_01!$P100)</f>
        <v>1001305950</v>
      </c>
      <c r="D735" s="182"/>
      <c r="E735" s="183"/>
      <c r="F735" s="183"/>
      <c r="G735" s="183"/>
      <c r="H735" s="184"/>
      <c r="I735" s="171" t="str">
        <f t="shared" si="80"/>
        <v/>
      </c>
      <c r="J735" s="189"/>
      <c r="K735" s="248"/>
    </row>
    <row r="736" spans="1:11" s="162" customFormat="1" ht="13.5" customHeight="1" x14ac:dyDescent="0.2">
      <c r="A736" s="245"/>
      <c r="B736" s="169" t="s">
        <v>11683</v>
      </c>
      <c r="C736" s="159" t="str">
        <f>Anexo_01!$F100</f>
        <v>Matematica</v>
      </c>
      <c r="D736" s="182"/>
      <c r="E736" s="183"/>
      <c r="F736" s="183"/>
      <c r="G736" s="183"/>
      <c r="H736" s="184"/>
      <c r="I736" s="171" t="str">
        <f t="shared" si="80"/>
        <v/>
      </c>
      <c r="J736" s="189"/>
      <c r="K736" s="248"/>
    </row>
    <row r="737" spans="1:11" s="162" customFormat="1" ht="13.5" customHeight="1" x14ac:dyDescent="0.2">
      <c r="A737" s="245"/>
      <c r="B737" s="169" t="s">
        <v>11684</v>
      </c>
      <c r="C737" s="170" t="str">
        <f>Anexo_01!$Q100</f>
        <v>2</v>
      </c>
      <c r="D737" s="182"/>
      <c r="E737" s="183"/>
      <c r="F737" s="183"/>
      <c r="G737" s="183"/>
      <c r="H737" s="184"/>
      <c r="I737" s="171" t="str">
        <f t="shared" si="80"/>
        <v/>
      </c>
      <c r="J737" s="189"/>
      <c r="K737" s="248"/>
    </row>
    <row r="738" spans="1:11" s="162" customFormat="1" ht="13.5" customHeight="1" x14ac:dyDescent="0.2">
      <c r="A738" s="245"/>
      <c r="B738" s="169" t="s">
        <v>11685</v>
      </c>
      <c r="C738" s="178"/>
      <c r="D738" s="182"/>
      <c r="E738" s="183"/>
      <c r="F738" s="183"/>
      <c r="G738" s="183"/>
      <c r="H738" s="184"/>
      <c r="I738" s="171" t="str">
        <f t="shared" si="80"/>
        <v/>
      </c>
      <c r="J738" s="189"/>
      <c r="K738" s="248"/>
    </row>
    <row r="739" spans="1:11" s="162" customFormat="1" ht="13.5" customHeight="1" x14ac:dyDescent="0.2">
      <c r="A739" s="245"/>
      <c r="B739" s="169" t="s">
        <v>11686</v>
      </c>
      <c r="C739" s="250"/>
      <c r="D739" s="182"/>
      <c r="E739" s="183"/>
      <c r="F739" s="183"/>
      <c r="G739" s="183"/>
      <c r="H739" s="184"/>
      <c r="I739" s="171" t="str">
        <f t="shared" si="80"/>
        <v/>
      </c>
      <c r="J739" s="189"/>
      <c r="K739" s="248"/>
    </row>
    <row r="740" spans="1:11" ht="13.5" customHeight="1" x14ac:dyDescent="0.3">
      <c r="A740" s="246"/>
      <c r="B740" s="172" t="s">
        <v>11690</v>
      </c>
      <c r="C740" s="251"/>
      <c r="D740" s="185"/>
      <c r="E740" s="186"/>
      <c r="F740" s="186"/>
      <c r="G740" s="186"/>
      <c r="H740" s="187"/>
      <c r="I740" s="173" t="str">
        <f t="shared" si="80"/>
        <v/>
      </c>
      <c r="J740" s="190"/>
      <c r="K740" s="249"/>
    </row>
    <row r="741" spans="1:11" s="162" customFormat="1" ht="13.5" customHeight="1" x14ac:dyDescent="0.2">
      <c r="A741" s="244">
        <v>101</v>
      </c>
      <c r="B741" s="166" t="s">
        <v>11680</v>
      </c>
      <c r="C741" s="175" t="str">
        <f>Anexo_01!$I101</f>
        <v>1151214331E2</v>
      </c>
      <c r="D741" s="179"/>
      <c r="E741" s="180"/>
      <c r="F741" s="180"/>
      <c r="G741" s="180"/>
      <c r="H741" s="181"/>
      <c r="I741" s="168" t="str">
        <f>IF(SUM(D741:H741)=0,"",SUM(D741:H741))</f>
        <v/>
      </c>
      <c r="J741" s="188"/>
      <c r="K741" s="247">
        <f>SUM(I741:I749)</f>
        <v>0</v>
      </c>
    </row>
    <row r="742" spans="1:11" s="162" customFormat="1" ht="13.5" customHeight="1" x14ac:dyDescent="0.2">
      <c r="A742" s="245"/>
      <c r="B742" s="169" t="s">
        <v>11681</v>
      </c>
      <c r="C742" s="170" t="str">
        <f>Anexo_01!$D101</f>
        <v>PROFESOR</v>
      </c>
      <c r="D742" s="182"/>
      <c r="E742" s="183"/>
      <c r="F742" s="183"/>
      <c r="G742" s="183"/>
      <c r="H742" s="184"/>
      <c r="I742" s="171" t="str">
        <f>IF(SUM(D742:H742)=0,"",SUM(D742:H742))</f>
        <v/>
      </c>
      <c r="J742" s="189"/>
      <c r="K742" s="248"/>
    </row>
    <row r="743" spans="1:11" s="162" customFormat="1" ht="13.5" customHeight="1" x14ac:dyDescent="0.2">
      <c r="A743" s="245"/>
      <c r="B743" s="169" t="s">
        <v>11687</v>
      </c>
      <c r="C743" s="170" t="str">
        <f>Anexo_01!$B101</f>
        <v>PAURO QUENAYA, JAIME</v>
      </c>
      <c r="D743" s="182"/>
      <c r="E743" s="183"/>
      <c r="F743" s="183"/>
      <c r="G743" s="183"/>
      <c r="H743" s="184"/>
      <c r="I743" s="171" t="str">
        <f t="shared" ref="I743:I749" si="81">IF(SUM(D743:H743)=0,"",SUM(D743:H743))</f>
        <v/>
      </c>
      <c r="J743" s="189"/>
      <c r="K743" s="248"/>
    </row>
    <row r="744" spans="1:11" s="162" customFormat="1" ht="13.5" customHeight="1" x14ac:dyDescent="0.2">
      <c r="A744" s="245"/>
      <c r="B744" s="169" t="s">
        <v>11682</v>
      </c>
      <c r="C744" s="170" t="str">
        <f>CONCATENATE("10",Anexo_01!$P101)</f>
        <v>1001210479</v>
      </c>
      <c r="D744" s="182"/>
      <c r="E744" s="183"/>
      <c r="F744" s="183"/>
      <c r="G744" s="183"/>
      <c r="H744" s="184"/>
      <c r="I744" s="171" t="str">
        <f t="shared" si="81"/>
        <v/>
      </c>
      <c r="J744" s="189"/>
      <c r="K744" s="248"/>
    </row>
    <row r="745" spans="1:11" s="162" customFormat="1" ht="13.5" customHeight="1" x14ac:dyDescent="0.2">
      <c r="A745" s="245"/>
      <c r="B745" s="169" t="s">
        <v>11683</v>
      </c>
      <c r="C745" s="159" t="str">
        <f>Anexo_01!$F101</f>
        <v>Comunicación</v>
      </c>
      <c r="D745" s="182"/>
      <c r="E745" s="183"/>
      <c r="F745" s="183"/>
      <c r="G745" s="183"/>
      <c r="H745" s="184"/>
      <c r="I745" s="171" t="str">
        <f t="shared" si="81"/>
        <v/>
      </c>
      <c r="J745" s="189"/>
      <c r="K745" s="248"/>
    </row>
    <row r="746" spans="1:11" s="162" customFormat="1" ht="13.5" customHeight="1" x14ac:dyDescent="0.2">
      <c r="A746" s="245"/>
      <c r="B746" s="169" t="s">
        <v>11684</v>
      </c>
      <c r="C746" s="170" t="str">
        <f>Anexo_01!$Q101</f>
        <v>3</v>
      </c>
      <c r="D746" s="182"/>
      <c r="E746" s="183"/>
      <c r="F746" s="183"/>
      <c r="G746" s="183"/>
      <c r="H746" s="184"/>
      <c r="I746" s="171" t="str">
        <f t="shared" si="81"/>
        <v/>
      </c>
      <c r="J746" s="189"/>
      <c r="K746" s="248"/>
    </row>
    <row r="747" spans="1:11" s="162" customFormat="1" ht="13.5" customHeight="1" x14ac:dyDescent="0.2">
      <c r="A747" s="245"/>
      <c r="B747" s="169" t="s">
        <v>11685</v>
      </c>
      <c r="C747" s="178"/>
      <c r="D747" s="182"/>
      <c r="E747" s="183"/>
      <c r="F747" s="183"/>
      <c r="G747" s="183"/>
      <c r="H747" s="184"/>
      <c r="I747" s="171" t="str">
        <f t="shared" si="81"/>
        <v/>
      </c>
      <c r="J747" s="189"/>
      <c r="K747" s="248"/>
    </row>
    <row r="748" spans="1:11" s="162" customFormat="1" ht="13.5" customHeight="1" x14ac:dyDescent="0.2">
      <c r="A748" s="245"/>
      <c r="B748" s="169" t="s">
        <v>11686</v>
      </c>
      <c r="C748" s="250"/>
      <c r="D748" s="182"/>
      <c r="E748" s="183"/>
      <c r="F748" s="183"/>
      <c r="G748" s="183"/>
      <c r="H748" s="184"/>
      <c r="I748" s="171" t="str">
        <f t="shared" si="81"/>
        <v/>
      </c>
      <c r="J748" s="189"/>
      <c r="K748" s="248"/>
    </row>
    <row r="749" spans="1:11" ht="13.5" customHeight="1" x14ac:dyDescent="0.3">
      <c r="A749" s="246"/>
      <c r="B749" s="172" t="s">
        <v>11690</v>
      </c>
      <c r="C749" s="251"/>
      <c r="D749" s="185"/>
      <c r="E749" s="186"/>
      <c r="F749" s="186"/>
      <c r="G749" s="186"/>
      <c r="H749" s="187"/>
      <c r="I749" s="173" t="str">
        <f t="shared" si="81"/>
        <v/>
      </c>
      <c r="J749" s="190"/>
      <c r="K749" s="249"/>
    </row>
    <row r="750" spans="1:11" s="162" customFormat="1" ht="13.5" customHeight="1" x14ac:dyDescent="0.2">
      <c r="A750" s="244">
        <v>102</v>
      </c>
      <c r="B750" s="166" t="s">
        <v>11680</v>
      </c>
      <c r="C750" s="175" t="str">
        <f>Anexo_01!$I102</f>
        <v>1151214331E3</v>
      </c>
      <c r="D750" s="179"/>
      <c r="E750" s="180"/>
      <c r="F750" s="180"/>
      <c r="G750" s="180"/>
      <c r="H750" s="181"/>
      <c r="I750" s="168" t="str">
        <f>IF(SUM(D750:H750)=0,"",SUM(D750:H750))</f>
        <v/>
      </c>
      <c r="J750" s="188"/>
      <c r="K750" s="247">
        <f>SUM(I750:I758)</f>
        <v>0</v>
      </c>
    </row>
    <row r="751" spans="1:11" s="162" customFormat="1" ht="13.5" customHeight="1" x14ac:dyDescent="0.2">
      <c r="A751" s="245"/>
      <c r="B751" s="169" t="s">
        <v>11681</v>
      </c>
      <c r="C751" s="170" t="str">
        <f>Anexo_01!$D102</f>
        <v>PROFESOR</v>
      </c>
      <c r="D751" s="182"/>
      <c r="E751" s="183"/>
      <c r="F751" s="183"/>
      <c r="G751" s="183"/>
      <c r="H751" s="184"/>
      <c r="I751" s="171" t="str">
        <f>IF(SUM(D751:H751)=0,"",SUM(D751:H751))</f>
        <v/>
      </c>
      <c r="J751" s="189"/>
      <c r="K751" s="248"/>
    </row>
    <row r="752" spans="1:11" s="162" customFormat="1" ht="13.5" customHeight="1" x14ac:dyDescent="0.2">
      <c r="A752" s="245"/>
      <c r="B752" s="169" t="s">
        <v>11687</v>
      </c>
      <c r="C752" s="170" t="str">
        <f>Anexo_01!$B102</f>
        <v>PEREZ CRUZ, ISIDRO MANUEL</v>
      </c>
      <c r="D752" s="182"/>
      <c r="E752" s="183"/>
      <c r="F752" s="183"/>
      <c r="G752" s="183"/>
      <c r="H752" s="184"/>
      <c r="I752" s="171" t="str">
        <f t="shared" ref="I752:I758" si="82">IF(SUM(D752:H752)=0,"",SUM(D752:H752))</f>
        <v/>
      </c>
      <c r="J752" s="189"/>
      <c r="K752" s="248"/>
    </row>
    <row r="753" spans="1:11" s="162" customFormat="1" ht="13.5" customHeight="1" x14ac:dyDescent="0.2">
      <c r="A753" s="245"/>
      <c r="B753" s="169" t="s">
        <v>11682</v>
      </c>
      <c r="C753" s="170" t="str">
        <f>CONCATENATE("10",Anexo_01!$P102)</f>
        <v>1001254174</v>
      </c>
      <c r="D753" s="182"/>
      <c r="E753" s="183"/>
      <c r="F753" s="183"/>
      <c r="G753" s="183"/>
      <c r="H753" s="184"/>
      <c r="I753" s="171" t="str">
        <f t="shared" si="82"/>
        <v/>
      </c>
      <c r="J753" s="189"/>
      <c r="K753" s="248"/>
    </row>
    <row r="754" spans="1:11" s="162" customFormat="1" ht="13.5" customHeight="1" x14ac:dyDescent="0.2">
      <c r="A754" s="245"/>
      <c r="B754" s="169" t="s">
        <v>11683</v>
      </c>
      <c r="C754" s="159" t="str">
        <f>Anexo_01!$F102</f>
        <v>CTA</v>
      </c>
      <c r="D754" s="182"/>
      <c r="E754" s="183"/>
      <c r="F754" s="183"/>
      <c r="G754" s="183"/>
      <c r="H754" s="184"/>
      <c r="I754" s="171" t="str">
        <f t="shared" si="82"/>
        <v/>
      </c>
      <c r="J754" s="189"/>
      <c r="K754" s="248"/>
    </row>
    <row r="755" spans="1:11" s="162" customFormat="1" ht="13.5" customHeight="1" x14ac:dyDescent="0.2">
      <c r="A755" s="245"/>
      <c r="B755" s="169" t="s">
        <v>11684</v>
      </c>
      <c r="C755" s="170" t="str">
        <f>Anexo_01!$Q102</f>
        <v>3</v>
      </c>
      <c r="D755" s="182"/>
      <c r="E755" s="183"/>
      <c r="F755" s="183"/>
      <c r="G755" s="183"/>
      <c r="H755" s="184"/>
      <c r="I755" s="171" t="str">
        <f t="shared" si="82"/>
        <v/>
      </c>
      <c r="J755" s="189"/>
      <c r="K755" s="248"/>
    </row>
    <row r="756" spans="1:11" s="162" customFormat="1" ht="13.5" customHeight="1" x14ac:dyDescent="0.2">
      <c r="A756" s="245"/>
      <c r="B756" s="169" t="s">
        <v>11685</v>
      </c>
      <c r="C756" s="178"/>
      <c r="D756" s="182"/>
      <c r="E756" s="183"/>
      <c r="F756" s="183"/>
      <c r="G756" s="183"/>
      <c r="H756" s="184"/>
      <c r="I756" s="171" t="str">
        <f t="shared" si="82"/>
        <v/>
      </c>
      <c r="J756" s="189"/>
      <c r="K756" s="248"/>
    </row>
    <row r="757" spans="1:11" s="162" customFormat="1" ht="13.5" customHeight="1" x14ac:dyDescent="0.2">
      <c r="A757" s="245"/>
      <c r="B757" s="169" t="s">
        <v>11686</v>
      </c>
      <c r="C757" s="250"/>
      <c r="D757" s="182"/>
      <c r="E757" s="183"/>
      <c r="F757" s="183"/>
      <c r="G757" s="183"/>
      <c r="H757" s="184"/>
      <c r="I757" s="171" t="str">
        <f t="shared" si="82"/>
        <v/>
      </c>
      <c r="J757" s="189"/>
      <c r="K757" s="248"/>
    </row>
    <row r="758" spans="1:11" ht="13.5" customHeight="1" x14ac:dyDescent="0.3">
      <c r="A758" s="246"/>
      <c r="B758" s="172" t="s">
        <v>11690</v>
      </c>
      <c r="C758" s="251"/>
      <c r="D758" s="185"/>
      <c r="E758" s="186"/>
      <c r="F758" s="186"/>
      <c r="G758" s="186"/>
      <c r="H758" s="187"/>
      <c r="I758" s="173" t="str">
        <f t="shared" si="82"/>
        <v/>
      </c>
      <c r="J758" s="190"/>
      <c r="K758" s="249"/>
    </row>
    <row r="759" spans="1:11" s="162" customFormat="1" ht="13.5" customHeight="1" x14ac:dyDescent="0.2">
      <c r="A759" s="244">
        <v>103</v>
      </c>
      <c r="B759" s="166" t="s">
        <v>11680</v>
      </c>
      <c r="C759" s="175" t="str">
        <f>Anexo_01!$I103</f>
        <v>1151214341E1</v>
      </c>
      <c r="D759" s="179"/>
      <c r="E759" s="180"/>
      <c r="F759" s="180"/>
      <c r="G759" s="180"/>
      <c r="H759" s="181"/>
      <c r="I759" s="168" t="str">
        <f>IF(SUM(D759:H759)=0,"",SUM(D759:H759))</f>
        <v/>
      </c>
      <c r="J759" s="188"/>
      <c r="K759" s="247">
        <f>SUM(I759:I767)</f>
        <v>0</v>
      </c>
    </row>
    <row r="760" spans="1:11" s="162" customFormat="1" ht="13.5" customHeight="1" x14ac:dyDescent="0.2">
      <c r="A760" s="245"/>
      <c r="B760" s="169" t="s">
        <v>11681</v>
      </c>
      <c r="C760" s="170" t="str">
        <f>Anexo_01!$D103</f>
        <v>PROFESOR</v>
      </c>
      <c r="D760" s="182"/>
      <c r="E760" s="183"/>
      <c r="F760" s="183"/>
      <c r="G760" s="183"/>
      <c r="H760" s="184"/>
      <c r="I760" s="171" t="str">
        <f>IF(SUM(D760:H760)=0,"",SUM(D760:H760))</f>
        <v/>
      </c>
      <c r="J760" s="189"/>
      <c r="K760" s="248"/>
    </row>
    <row r="761" spans="1:11" s="162" customFormat="1" ht="13.5" customHeight="1" x14ac:dyDescent="0.2">
      <c r="A761" s="245"/>
      <c r="B761" s="169" t="s">
        <v>11687</v>
      </c>
      <c r="C761" s="170" t="str">
        <f>Anexo_01!$B103</f>
        <v>ROMERO HERRERA, FREDDY FRANS</v>
      </c>
      <c r="D761" s="182"/>
      <c r="E761" s="183"/>
      <c r="F761" s="183"/>
      <c r="G761" s="183"/>
      <c r="H761" s="184"/>
      <c r="I761" s="171" t="str">
        <f t="shared" ref="I761:I767" si="83">IF(SUM(D761:H761)=0,"",SUM(D761:H761))</f>
        <v/>
      </c>
      <c r="J761" s="189"/>
      <c r="K761" s="248"/>
    </row>
    <row r="762" spans="1:11" s="162" customFormat="1" ht="13.5" customHeight="1" x14ac:dyDescent="0.2">
      <c r="A762" s="245"/>
      <c r="B762" s="169" t="s">
        <v>11682</v>
      </c>
      <c r="C762" s="170" t="str">
        <f>CONCATENATE("10",Anexo_01!$P103)</f>
        <v>1010510877</v>
      </c>
      <c r="D762" s="182"/>
      <c r="E762" s="183"/>
      <c r="F762" s="183"/>
      <c r="G762" s="183"/>
      <c r="H762" s="184"/>
      <c r="I762" s="171" t="str">
        <f t="shared" si="83"/>
        <v/>
      </c>
      <c r="J762" s="189"/>
      <c r="K762" s="248"/>
    </row>
    <row r="763" spans="1:11" s="162" customFormat="1" ht="13.5" customHeight="1" x14ac:dyDescent="0.2">
      <c r="A763" s="245"/>
      <c r="B763" s="169" t="s">
        <v>11683</v>
      </c>
      <c r="C763" s="159" t="str">
        <f>Anexo_01!$F103</f>
        <v>HGE</v>
      </c>
      <c r="D763" s="182"/>
      <c r="E763" s="183"/>
      <c r="F763" s="183"/>
      <c r="G763" s="183"/>
      <c r="H763" s="184"/>
      <c r="I763" s="171" t="str">
        <f t="shared" si="83"/>
        <v/>
      </c>
      <c r="J763" s="189"/>
      <c r="K763" s="248"/>
    </row>
    <row r="764" spans="1:11" s="162" customFormat="1" ht="13.5" customHeight="1" x14ac:dyDescent="0.2">
      <c r="A764" s="245"/>
      <c r="B764" s="169" t="s">
        <v>11684</v>
      </c>
      <c r="C764" s="170" t="str">
        <f>Anexo_01!$Q103</f>
        <v>4</v>
      </c>
      <c r="D764" s="182"/>
      <c r="E764" s="183"/>
      <c r="F764" s="183"/>
      <c r="G764" s="183"/>
      <c r="H764" s="184"/>
      <c r="I764" s="171" t="str">
        <f t="shared" si="83"/>
        <v/>
      </c>
      <c r="J764" s="189"/>
      <c r="K764" s="248"/>
    </row>
    <row r="765" spans="1:11" s="162" customFormat="1" ht="13.5" customHeight="1" x14ac:dyDescent="0.2">
      <c r="A765" s="245"/>
      <c r="B765" s="169" t="s">
        <v>11685</v>
      </c>
      <c r="C765" s="178"/>
      <c r="D765" s="182"/>
      <c r="E765" s="183"/>
      <c r="F765" s="183"/>
      <c r="G765" s="183"/>
      <c r="H765" s="184"/>
      <c r="I765" s="171" t="str">
        <f t="shared" si="83"/>
        <v/>
      </c>
      <c r="J765" s="189"/>
      <c r="K765" s="248"/>
    </row>
    <row r="766" spans="1:11" s="162" customFormat="1" ht="13.5" customHeight="1" x14ac:dyDescent="0.2">
      <c r="A766" s="245"/>
      <c r="B766" s="169" t="s">
        <v>11686</v>
      </c>
      <c r="C766" s="250"/>
      <c r="D766" s="182"/>
      <c r="E766" s="183"/>
      <c r="F766" s="183"/>
      <c r="G766" s="183"/>
      <c r="H766" s="184"/>
      <c r="I766" s="171" t="str">
        <f t="shared" si="83"/>
        <v/>
      </c>
      <c r="J766" s="189"/>
      <c r="K766" s="248"/>
    </row>
    <row r="767" spans="1:11" ht="13.5" customHeight="1" x14ac:dyDescent="0.3">
      <c r="A767" s="246"/>
      <c r="B767" s="172" t="s">
        <v>11690</v>
      </c>
      <c r="C767" s="251"/>
      <c r="D767" s="185"/>
      <c r="E767" s="186"/>
      <c r="F767" s="186"/>
      <c r="G767" s="186"/>
      <c r="H767" s="187"/>
      <c r="I767" s="173" t="str">
        <f t="shared" si="83"/>
        <v/>
      </c>
      <c r="J767" s="190"/>
      <c r="K767" s="249"/>
    </row>
    <row r="768" spans="1:11" s="162" customFormat="1" ht="13.5" customHeight="1" x14ac:dyDescent="0.2">
      <c r="A768" s="244">
        <v>104</v>
      </c>
      <c r="B768" s="166" t="s">
        <v>11680</v>
      </c>
      <c r="C768" s="175" t="str">
        <f>Anexo_01!$I104</f>
        <v>1151214341E2</v>
      </c>
      <c r="D768" s="179"/>
      <c r="E768" s="180"/>
      <c r="F768" s="180"/>
      <c r="G768" s="180"/>
      <c r="H768" s="181"/>
      <c r="I768" s="168" t="str">
        <f>IF(SUM(D768:H768)=0,"",SUM(D768:H768))</f>
        <v/>
      </c>
      <c r="J768" s="188"/>
      <c r="K768" s="247">
        <f>SUM(I768:I776)</f>
        <v>0</v>
      </c>
    </row>
    <row r="769" spans="1:11" s="162" customFormat="1" ht="13.5" customHeight="1" x14ac:dyDescent="0.2">
      <c r="A769" s="245"/>
      <c r="B769" s="169" t="s">
        <v>11681</v>
      </c>
      <c r="C769" s="170" t="str">
        <f>Anexo_01!$D104</f>
        <v>PROFESOR</v>
      </c>
      <c r="D769" s="182"/>
      <c r="E769" s="183"/>
      <c r="F769" s="183"/>
      <c r="G769" s="183"/>
      <c r="H769" s="184"/>
      <c r="I769" s="171" t="str">
        <f>IF(SUM(D769:H769)=0,"",SUM(D769:H769))</f>
        <v/>
      </c>
      <c r="J769" s="189"/>
      <c r="K769" s="248"/>
    </row>
    <row r="770" spans="1:11" s="162" customFormat="1" ht="13.5" customHeight="1" x14ac:dyDescent="0.2">
      <c r="A770" s="245"/>
      <c r="B770" s="169" t="s">
        <v>11687</v>
      </c>
      <c r="C770" s="170" t="str">
        <f>Anexo_01!$B104</f>
        <v>SUMI PAREDES, VICTOR</v>
      </c>
      <c r="D770" s="182"/>
      <c r="E770" s="183"/>
      <c r="F770" s="183"/>
      <c r="G770" s="183"/>
      <c r="H770" s="184"/>
      <c r="I770" s="171" t="str">
        <f t="shared" ref="I770:I776" si="84">IF(SUM(D770:H770)=0,"",SUM(D770:H770))</f>
        <v/>
      </c>
      <c r="J770" s="189"/>
      <c r="K770" s="248"/>
    </row>
    <row r="771" spans="1:11" s="162" customFormat="1" ht="13.5" customHeight="1" x14ac:dyDescent="0.2">
      <c r="A771" s="245"/>
      <c r="B771" s="169" t="s">
        <v>11682</v>
      </c>
      <c r="C771" s="170" t="str">
        <f>CONCATENATE("10",Anexo_01!$P104)</f>
        <v>1001218406</v>
      </c>
      <c r="D771" s="182"/>
      <c r="E771" s="183"/>
      <c r="F771" s="183"/>
      <c r="G771" s="183"/>
      <c r="H771" s="184"/>
      <c r="I771" s="171" t="str">
        <f t="shared" si="84"/>
        <v/>
      </c>
      <c r="J771" s="189"/>
      <c r="K771" s="248"/>
    </row>
    <row r="772" spans="1:11" s="162" customFormat="1" ht="13.5" customHeight="1" x14ac:dyDescent="0.2">
      <c r="A772" s="245"/>
      <c r="B772" s="169" t="s">
        <v>11683</v>
      </c>
      <c r="C772" s="159" t="str">
        <f>Anexo_01!$F104</f>
        <v>PFRH</v>
      </c>
      <c r="D772" s="182"/>
      <c r="E772" s="183"/>
      <c r="F772" s="183"/>
      <c r="G772" s="183"/>
      <c r="H772" s="184"/>
      <c r="I772" s="171" t="str">
        <f t="shared" si="84"/>
        <v/>
      </c>
      <c r="J772" s="189"/>
      <c r="K772" s="248"/>
    </row>
    <row r="773" spans="1:11" s="162" customFormat="1" ht="13.5" customHeight="1" x14ac:dyDescent="0.2">
      <c r="A773" s="245"/>
      <c r="B773" s="169" t="s">
        <v>11684</v>
      </c>
      <c r="C773" s="170" t="str">
        <f>Anexo_01!$Q104</f>
        <v>2</v>
      </c>
      <c r="D773" s="182"/>
      <c r="E773" s="183"/>
      <c r="F773" s="183"/>
      <c r="G773" s="183"/>
      <c r="H773" s="184"/>
      <c r="I773" s="171" t="str">
        <f t="shared" si="84"/>
        <v/>
      </c>
      <c r="J773" s="189"/>
      <c r="K773" s="248"/>
    </row>
    <row r="774" spans="1:11" s="162" customFormat="1" ht="13.5" customHeight="1" x14ac:dyDescent="0.2">
      <c r="A774" s="245"/>
      <c r="B774" s="169" t="s">
        <v>11685</v>
      </c>
      <c r="C774" s="178"/>
      <c r="D774" s="182"/>
      <c r="E774" s="183"/>
      <c r="F774" s="183"/>
      <c r="G774" s="183"/>
      <c r="H774" s="184"/>
      <c r="I774" s="171" t="str">
        <f t="shared" si="84"/>
        <v/>
      </c>
      <c r="J774" s="189"/>
      <c r="K774" s="248"/>
    </row>
    <row r="775" spans="1:11" s="162" customFormat="1" ht="13.5" customHeight="1" x14ac:dyDescent="0.2">
      <c r="A775" s="245"/>
      <c r="B775" s="169" t="s">
        <v>11686</v>
      </c>
      <c r="C775" s="250"/>
      <c r="D775" s="182"/>
      <c r="E775" s="183"/>
      <c r="F775" s="183"/>
      <c r="G775" s="183"/>
      <c r="H775" s="184"/>
      <c r="I775" s="171" t="str">
        <f t="shared" si="84"/>
        <v/>
      </c>
      <c r="J775" s="189"/>
      <c r="K775" s="248"/>
    </row>
    <row r="776" spans="1:11" ht="13.5" customHeight="1" x14ac:dyDescent="0.3">
      <c r="A776" s="246"/>
      <c r="B776" s="172" t="s">
        <v>11690</v>
      </c>
      <c r="C776" s="251"/>
      <c r="D776" s="185"/>
      <c r="E776" s="186"/>
      <c r="F776" s="186"/>
      <c r="G776" s="186"/>
      <c r="H776" s="187"/>
      <c r="I776" s="173" t="str">
        <f t="shared" si="84"/>
        <v/>
      </c>
      <c r="J776" s="190"/>
      <c r="K776" s="249"/>
    </row>
    <row r="777" spans="1:11" s="162" customFormat="1" ht="13.5" customHeight="1" x14ac:dyDescent="0.2">
      <c r="A777" s="244">
        <v>105</v>
      </c>
      <c r="B777" s="166" t="s">
        <v>11680</v>
      </c>
      <c r="C777" s="175" t="str">
        <f>Anexo_01!$I105</f>
        <v>1151214341E3</v>
      </c>
      <c r="D777" s="179"/>
      <c r="E777" s="180"/>
      <c r="F777" s="180"/>
      <c r="G777" s="180"/>
      <c r="H777" s="181"/>
      <c r="I777" s="168" t="str">
        <f>IF(SUM(D777:H777)=0,"",SUM(D777:H777))</f>
        <v/>
      </c>
      <c r="J777" s="188"/>
      <c r="K777" s="247">
        <f>SUM(I777:I785)</f>
        <v>0</v>
      </c>
    </row>
    <row r="778" spans="1:11" s="162" customFormat="1" ht="13.5" customHeight="1" x14ac:dyDescent="0.2">
      <c r="A778" s="245"/>
      <c r="B778" s="169" t="s">
        <v>11681</v>
      </c>
      <c r="C778" s="170" t="str">
        <f>Anexo_01!$D105</f>
        <v>PROFESOR</v>
      </c>
      <c r="D778" s="182"/>
      <c r="E778" s="183"/>
      <c r="F778" s="183"/>
      <c r="G778" s="183"/>
      <c r="H778" s="184"/>
      <c r="I778" s="171" t="str">
        <f>IF(SUM(D778:H778)=0,"",SUM(D778:H778))</f>
        <v/>
      </c>
      <c r="J778" s="189"/>
      <c r="K778" s="248"/>
    </row>
    <row r="779" spans="1:11" s="162" customFormat="1" ht="13.5" customHeight="1" x14ac:dyDescent="0.2">
      <c r="A779" s="245"/>
      <c r="B779" s="169" t="s">
        <v>11687</v>
      </c>
      <c r="C779" s="170" t="str">
        <f>Anexo_01!$B105</f>
        <v>TACORA CAUNA, ENRIQUE</v>
      </c>
      <c r="D779" s="182"/>
      <c r="E779" s="183"/>
      <c r="F779" s="183"/>
      <c r="G779" s="183"/>
      <c r="H779" s="184"/>
      <c r="I779" s="171" t="str">
        <f t="shared" ref="I779:I785" si="85">IF(SUM(D779:H779)=0,"",SUM(D779:H779))</f>
        <v/>
      </c>
      <c r="J779" s="189"/>
      <c r="K779" s="248"/>
    </row>
    <row r="780" spans="1:11" s="162" customFormat="1" ht="13.5" customHeight="1" x14ac:dyDescent="0.2">
      <c r="A780" s="245"/>
      <c r="B780" s="169" t="s">
        <v>11682</v>
      </c>
      <c r="C780" s="170" t="str">
        <f>CONCATENATE("10",Anexo_01!$P105)</f>
        <v>1001844061</v>
      </c>
      <c r="D780" s="182"/>
      <c r="E780" s="183"/>
      <c r="F780" s="183"/>
      <c r="G780" s="183"/>
      <c r="H780" s="184"/>
      <c r="I780" s="171" t="str">
        <f t="shared" si="85"/>
        <v/>
      </c>
      <c r="J780" s="189"/>
      <c r="K780" s="248"/>
    </row>
    <row r="781" spans="1:11" s="162" customFormat="1" ht="13.5" customHeight="1" x14ac:dyDescent="0.2">
      <c r="A781" s="245"/>
      <c r="B781" s="169" t="s">
        <v>11683</v>
      </c>
      <c r="C781" s="159" t="str">
        <f>Anexo_01!$F105</f>
        <v>FCC</v>
      </c>
      <c r="D781" s="182"/>
      <c r="E781" s="183"/>
      <c r="F781" s="183"/>
      <c r="G781" s="183"/>
      <c r="H781" s="184"/>
      <c r="I781" s="171" t="str">
        <f t="shared" si="85"/>
        <v/>
      </c>
      <c r="J781" s="189"/>
      <c r="K781" s="248"/>
    </row>
    <row r="782" spans="1:11" s="162" customFormat="1" ht="13.5" customHeight="1" x14ac:dyDescent="0.2">
      <c r="A782" s="245"/>
      <c r="B782" s="169" t="s">
        <v>11684</v>
      </c>
      <c r="C782" s="170" t="str">
        <f>Anexo_01!$Q105</f>
        <v>4</v>
      </c>
      <c r="D782" s="182"/>
      <c r="E782" s="183"/>
      <c r="F782" s="183"/>
      <c r="G782" s="183"/>
      <c r="H782" s="184"/>
      <c r="I782" s="171" t="str">
        <f t="shared" si="85"/>
        <v/>
      </c>
      <c r="J782" s="189"/>
      <c r="K782" s="248"/>
    </row>
    <row r="783" spans="1:11" s="162" customFormat="1" ht="13.5" customHeight="1" x14ac:dyDescent="0.2">
      <c r="A783" s="245"/>
      <c r="B783" s="169" t="s">
        <v>11685</v>
      </c>
      <c r="C783" s="178"/>
      <c r="D783" s="182"/>
      <c r="E783" s="183"/>
      <c r="F783" s="183"/>
      <c r="G783" s="183"/>
      <c r="H783" s="184"/>
      <c r="I783" s="171" t="str">
        <f t="shared" si="85"/>
        <v/>
      </c>
      <c r="J783" s="189"/>
      <c r="K783" s="248"/>
    </row>
    <row r="784" spans="1:11" s="162" customFormat="1" ht="13.5" customHeight="1" x14ac:dyDescent="0.2">
      <c r="A784" s="245"/>
      <c r="B784" s="169" t="s">
        <v>11686</v>
      </c>
      <c r="C784" s="250"/>
      <c r="D784" s="182"/>
      <c r="E784" s="183"/>
      <c r="F784" s="183"/>
      <c r="G784" s="183"/>
      <c r="H784" s="184"/>
      <c r="I784" s="171" t="str">
        <f t="shared" si="85"/>
        <v/>
      </c>
      <c r="J784" s="189"/>
      <c r="K784" s="248"/>
    </row>
    <row r="785" spans="1:11" ht="13.5" customHeight="1" x14ac:dyDescent="0.3">
      <c r="A785" s="246"/>
      <c r="B785" s="172" t="s">
        <v>11690</v>
      </c>
      <c r="C785" s="251"/>
      <c r="D785" s="185"/>
      <c r="E785" s="186"/>
      <c r="F785" s="186"/>
      <c r="G785" s="186"/>
      <c r="H785" s="187"/>
      <c r="I785" s="173" t="str">
        <f t="shared" si="85"/>
        <v/>
      </c>
      <c r="J785" s="190"/>
      <c r="K785" s="249"/>
    </row>
    <row r="786" spans="1:11" s="162" customFormat="1" ht="13.5" customHeight="1" x14ac:dyDescent="0.2">
      <c r="A786" s="244">
        <v>106</v>
      </c>
      <c r="B786" s="166" t="s">
        <v>11680</v>
      </c>
      <c r="C786" s="175" t="str">
        <f>Anexo_01!$I106</f>
        <v>1151214341E4</v>
      </c>
      <c r="D786" s="179"/>
      <c r="E786" s="180"/>
      <c r="F786" s="180"/>
      <c r="G786" s="180"/>
      <c r="H786" s="181"/>
      <c r="I786" s="168" t="str">
        <f>IF(SUM(D786:H786)=0,"",SUM(D786:H786))</f>
        <v/>
      </c>
      <c r="J786" s="188"/>
      <c r="K786" s="247">
        <f>SUM(I786:I794)</f>
        <v>0</v>
      </c>
    </row>
    <row r="787" spans="1:11" s="162" customFormat="1" ht="13.5" customHeight="1" x14ac:dyDescent="0.2">
      <c r="A787" s="245"/>
      <c r="B787" s="169" t="s">
        <v>11681</v>
      </c>
      <c r="C787" s="170" t="str">
        <f>Anexo_01!$D106</f>
        <v>PROFESOR</v>
      </c>
      <c r="D787" s="182"/>
      <c r="E787" s="183"/>
      <c r="F787" s="183"/>
      <c r="G787" s="183"/>
      <c r="H787" s="184"/>
      <c r="I787" s="171" t="str">
        <f>IF(SUM(D787:H787)=0,"",SUM(D787:H787))</f>
        <v/>
      </c>
      <c r="J787" s="189"/>
      <c r="K787" s="248"/>
    </row>
    <row r="788" spans="1:11" s="162" customFormat="1" ht="13.5" customHeight="1" x14ac:dyDescent="0.2">
      <c r="A788" s="245"/>
      <c r="B788" s="169" t="s">
        <v>11687</v>
      </c>
      <c r="C788" s="170" t="str">
        <f>Anexo_01!$B106</f>
        <v>TORRES CAMACHO, MARIA ANTONIETA</v>
      </c>
      <c r="D788" s="182"/>
      <c r="E788" s="183"/>
      <c r="F788" s="183"/>
      <c r="G788" s="183"/>
      <c r="H788" s="184"/>
      <c r="I788" s="171" t="str">
        <f t="shared" ref="I788:I794" si="86">IF(SUM(D788:H788)=0,"",SUM(D788:H788))</f>
        <v/>
      </c>
      <c r="J788" s="189"/>
      <c r="K788" s="248"/>
    </row>
    <row r="789" spans="1:11" s="162" customFormat="1" ht="13.5" customHeight="1" x14ac:dyDescent="0.2">
      <c r="A789" s="245"/>
      <c r="B789" s="169" t="s">
        <v>11682</v>
      </c>
      <c r="C789" s="170" t="str">
        <f>CONCATENATE("10",Anexo_01!$P106)</f>
        <v>1002144420</v>
      </c>
      <c r="D789" s="182"/>
      <c r="E789" s="183"/>
      <c r="F789" s="183"/>
      <c r="G789" s="183"/>
      <c r="H789" s="184"/>
      <c r="I789" s="171" t="str">
        <f t="shared" si="86"/>
        <v/>
      </c>
      <c r="J789" s="189"/>
      <c r="K789" s="248"/>
    </row>
    <row r="790" spans="1:11" s="162" customFormat="1" ht="13.5" customHeight="1" x14ac:dyDescent="0.2">
      <c r="A790" s="245"/>
      <c r="B790" s="169" t="s">
        <v>11683</v>
      </c>
      <c r="C790" s="159" t="str">
        <f>Anexo_01!$F106</f>
        <v>TOE</v>
      </c>
      <c r="D790" s="182"/>
      <c r="E790" s="183"/>
      <c r="F790" s="183"/>
      <c r="G790" s="183"/>
      <c r="H790" s="184"/>
      <c r="I790" s="171" t="str">
        <f t="shared" si="86"/>
        <v/>
      </c>
      <c r="J790" s="189"/>
      <c r="K790" s="248"/>
    </row>
    <row r="791" spans="1:11" s="162" customFormat="1" ht="13.5" customHeight="1" x14ac:dyDescent="0.2">
      <c r="A791" s="245"/>
      <c r="B791" s="169" t="s">
        <v>11684</v>
      </c>
      <c r="C791" s="170" t="str">
        <f>Anexo_01!$Q106</f>
        <v>3</v>
      </c>
      <c r="D791" s="182"/>
      <c r="E791" s="183"/>
      <c r="F791" s="183"/>
      <c r="G791" s="183"/>
      <c r="H791" s="184"/>
      <c r="I791" s="171" t="str">
        <f t="shared" si="86"/>
        <v/>
      </c>
      <c r="J791" s="189"/>
      <c r="K791" s="248"/>
    </row>
    <row r="792" spans="1:11" s="162" customFormat="1" ht="13.5" customHeight="1" x14ac:dyDescent="0.2">
      <c r="A792" s="245"/>
      <c r="B792" s="169" t="s">
        <v>11685</v>
      </c>
      <c r="C792" s="178"/>
      <c r="D792" s="182"/>
      <c r="E792" s="183"/>
      <c r="F792" s="183"/>
      <c r="G792" s="183"/>
      <c r="H792" s="184"/>
      <c r="I792" s="171" t="str">
        <f t="shared" si="86"/>
        <v/>
      </c>
      <c r="J792" s="189"/>
      <c r="K792" s="248"/>
    </row>
    <row r="793" spans="1:11" s="162" customFormat="1" ht="13.5" customHeight="1" x14ac:dyDescent="0.2">
      <c r="A793" s="245"/>
      <c r="B793" s="169" t="s">
        <v>11686</v>
      </c>
      <c r="C793" s="250"/>
      <c r="D793" s="182"/>
      <c r="E793" s="183"/>
      <c r="F793" s="183"/>
      <c r="G793" s="183"/>
      <c r="H793" s="184"/>
      <c r="I793" s="171" t="str">
        <f t="shared" si="86"/>
        <v/>
      </c>
      <c r="J793" s="189"/>
      <c r="K793" s="248"/>
    </row>
    <row r="794" spans="1:11" ht="13.5" customHeight="1" x14ac:dyDescent="0.3">
      <c r="A794" s="246"/>
      <c r="B794" s="172" t="s">
        <v>11690</v>
      </c>
      <c r="C794" s="251"/>
      <c r="D794" s="185"/>
      <c r="E794" s="186"/>
      <c r="F794" s="186"/>
      <c r="G794" s="186"/>
      <c r="H794" s="187"/>
      <c r="I794" s="173" t="str">
        <f t="shared" si="86"/>
        <v/>
      </c>
      <c r="J794" s="190"/>
      <c r="K794" s="249"/>
    </row>
    <row r="795" spans="1:11" s="162" customFormat="1" ht="13.5" customHeight="1" x14ac:dyDescent="0.2">
      <c r="A795" s="244">
        <v>107</v>
      </c>
      <c r="B795" s="166" t="s">
        <v>11680</v>
      </c>
      <c r="C795" s="175" t="str">
        <f>Anexo_01!$I107</f>
        <v>1151214341E9</v>
      </c>
      <c r="D795" s="179"/>
      <c r="E795" s="180"/>
      <c r="F795" s="180"/>
      <c r="G795" s="180"/>
      <c r="H795" s="181"/>
      <c r="I795" s="168" t="str">
        <f>IF(SUM(D795:H795)=0,"",SUM(D795:H795))</f>
        <v/>
      </c>
      <c r="J795" s="188"/>
      <c r="K795" s="247">
        <f>SUM(I795:I803)</f>
        <v>0</v>
      </c>
    </row>
    <row r="796" spans="1:11" s="162" customFormat="1" ht="13.5" customHeight="1" x14ac:dyDescent="0.2">
      <c r="A796" s="245"/>
      <c r="B796" s="169" t="s">
        <v>11681</v>
      </c>
      <c r="C796" s="170" t="str">
        <f>Anexo_01!$D107</f>
        <v>PROFESOR</v>
      </c>
      <c r="D796" s="182"/>
      <c r="E796" s="183"/>
      <c r="F796" s="183"/>
      <c r="G796" s="183"/>
      <c r="H796" s="184"/>
      <c r="I796" s="171" t="str">
        <f>IF(SUM(D796:H796)=0,"",SUM(D796:H796))</f>
        <v/>
      </c>
      <c r="J796" s="189"/>
      <c r="K796" s="248"/>
    </row>
    <row r="797" spans="1:11" s="162" customFormat="1" ht="13.5" customHeight="1" x14ac:dyDescent="0.2">
      <c r="A797" s="245"/>
      <c r="B797" s="169" t="s">
        <v>11687</v>
      </c>
      <c r="C797" s="170" t="str">
        <f>Anexo_01!$B107</f>
        <v>RAMIREZ QUILCA, NELLY</v>
      </c>
      <c r="D797" s="182"/>
      <c r="E797" s="183"/>
      <c r="F797" s="183"/>
      <c r="G797" s="183"/>
      <c r="H797" s="184"/>
      <c r="I797" s="171" t="str">
        <f t="shared" ref="I797:I803" si="87">IF(SUM(D797:H797)=0,"",SUM(D797:H797))</f>
        <v/>
      </c>
      <c r="J797" s="189"/>
      <c r="K797" s="248"/>
    </row>
    <row r="798" spans="1:11" s="162" customFormat="1" ht="13.5" customHeight="1" x14ac:dyDescent="0.2">
      <c r="A798" s="245"/>
      <c r="B798" s="169" t="s">
        <v>11682</v>
      </c>
      <c r="C798" s="170" t="str">
        <f>CONCATENATE("10",Anexo_01!$P107)</f>
        <v>1001322174</v>
      </c>
      <c r="D798" s="182"/>
      <c r="E798" s="183"/>
      <c r="F798" s="183"/>
      <c r="G798" s="183"/>
      <c r="H798" s="184"/>
      <c r="I798" s="171" t="str">
        <f t="shared" si="87"/>
        <v/>
      </c>
      <c r="J798" s="189"/>
      <c r="K798" s="248"/>
    </row>
    <row r="799" spans="1:11" s="162" customFormat="1" ht="13.5" customHeight="1" x14ac:dyDescent="0.2">
      <c r="A799" s="245"/>
      <c r="B799" s="169" t="s">
        <v>11683</v>
      </c>
      <c r="C799" s="159" t="str">
        <f>Anexo_01!$F107</f>
        <v>Ingles</v>
      </c>
      <c r="D799" s="182"/>
      <c r="E799" s="183"/>
      <c r="F799" s="183"/>
      <c r="G799" s="183"/>
      <c r="H799" s="184"/>
      <c r="I799" s="171" t="str">
        <f t="shared" si="87"/>
        <v/>
      </c>
      <c r="J799" s="189"/>
      <c r="K799" s="248"/>
    </row>
    <row r="800" spans="1:11" s="162" customFormat="1" ht="13.5" customHeight="1" x14ac:dyDescent="0.2">
      <c r="A800" s="245"/>
      <c r="B800" s="169" t="s">
        <v>11684</v>
      </c>
      <c r="C800" s="170" t="str">
        <f>Anexo_01!$Q107</f>
        <v>1</v>
      </c>
      <c r="D800" s="182"/>
      <c r="E800" s="183"/>
      <c r="F800" s="183"/>
      <c r="G800" s="183"/>
      <c r="H800" s="184"/>
      <c r="I800" s="171" t="str">
        <f t="shared" si="87"/>
        <v/>
      </c>
      <c r="J800" s="189"/>
      <c r="K800" s="248"/>
    </row>
    <row r="801" spans="1:11" s="162" customFormat="1" ht="13.5" customHeight="1" x14ac:dyDescent="0.2">
      <c r="A801" s="245"/>
      <c r="B801" s="169" t="s">
        <v>11685</v>
      </c>
      <c r="C801" s="178"/>
      <c r="D801" s="182"/>
      <c r="E801" s="183"/>
      <c r="F801" s="183"/>
      <c r="G801" s="183"/>
      <c r="H801" s="184"/>
      <c r="I801" s="171" t="str">
        <f t="shared" si="87"/>
        <v/>
      </c>
      <c r="J801" s="189"/>
      <c r="K801" s="248"/>
    </row>
    <row r="802" spans="1:11" s="162" customFormat="1" ht="13.5" customHeight="1" x14ac:dyDescent="0.2">
      <c r="A802" s="245"/>
      <c r="B802" s="169" t="s">
        <v>11686</v>
      </c>
      <c r="C802" s="250"/>
      <c r="D802" s="182"/>
      <c r="E802" s="183"/>
      <c r="F802" s="183"/>
      <c r="G802" s="183"/>
      <c r="H802" s="184"/>
      <c r="I802" s="171" t="str">
        <f t="shared" si="87"/>
        <v/>
      </c>
      <c r="J802" s="189"/>
      <c r="K802" s="248"/>
    </row>
    <row r="803" spans="1:11" ht="13.5" customHeight="1" x14ac:dyDescent="0.3">
      <c r="A803" s="246"/>
      <c r="B803" s="172" t="s">
        <v>11690</v>
      </c>
      <c r="C803" s="251"/>
      <c r="D803" s="185"/>
      <c r="E803" s="186"/>
      <c r="F803" s="186"/>
      <c r="G803" s="186"/>
      <c r="H803" s="187"/>
      <c r="I803" s="173" t="str">
        <f t="shared" si="87"/>
        <v/>
      </c>
      <c r="J803" s="190"/>
      <c r="K803" s="249"/>
    </row>
    <row r="804" spans="1:11" s="162" customFormat="1" ht="13.5" customHeight="1" x14ac:dyDescent="0.2">
      <c r="A804" s="244">
        <v>108</v>
      </c>
      <c r="B804" s="166" t="s">
        <v>11680</v>
      </c>
      <c r="C804" s="175" t="str">
        <f>Anexo_01!$I108</f>
        <v>1151214351E1</v>
      </c>
      <c r="D804" s="179"/>
      <c r="E804" s="180"/>
      <c r="F804" s="180"/>
      <c r="G804" s="180"/>
      <c r="H804" s="181"/>
      <c r="I804" s="168" t="str">
        <f>IF(SUM(D804:H804)=0,"",SUM(D804:H804))</f>
        <v/>
      </c>
      <c r="J804" s="188"/>
      <c r="K804" s="247">
        <f>SUM(I804:I812)</f>
        <v>0</v>
      </c>
    </row>
    <row r="805" spans="1:11" s="162" customFormat="1" ht="13.5" customHeight="1" x14ac:dyDescent="0.2">
      <c r="A805" s="245"/>
      <c r="B805" s="169" t="s">
        <v>11681</v>
      </c>
      <c r="C805" s="170" t="str">
        <f>Anexo_01!$D108</f>
        <v>PROFESOR</v>
      </c>
      <c r="D805" s="182"/>
      <c r="E805" s="183"/>
      <c r="F805" s="183"/>
      <c r="G805" s="183"/>
      <c r="H805" s="184"/>
      <c r="I805" s="171" t="str">
        <f>IF(SUM(D805:H805)=0,"",SUM(D805:H805))</f>
        <v/>
      </c>
      <c r="J805" s="189"/>
      <c r="K805" s="248"/>
    </row>
    <row r="806" spans="1:11" s="162" customFormat="1" ht="13.5" customHeight="1" x14ac:dyDescent="0.2">
      <c r="A806" s="245"/>
      <c r="B806" s="169" t="s">
        <v>11687</v>
      </c>
      <c r="C806" s="170" t="str">
        <f>Anexo_01!$B108</f>
        <v>PEREZ MAMANI, FRANCISCA</v>
      </c>
      <c r="D806" s="182"/>
      <c r="E806" s="183"/>
      <c r="F806" s="183"/>
      <c r="G806" s="183"/>
      <c r="H806" s="184"/>
      <c r="I806" s="171" t="str">
        <f t="shared" ref="I806:I812" si="88">IF(SUM(D806:H806)=0,"",SUM(D806:H806))</f>
        <v/>
      </c>
      <c r="J806" s="189"/>
      <c r="K806" s="248"/>
    </row>
    <row r="807" spans="1:11" s="162" customFormat="1" ht="13.5" customHeight="1" x14ac:dyDescent="0.2">
      <c r="A807" s="245"/>
      <c r="B807" s="169" t="s">
        <v>11682</v>
      </c>
      <c r="C807" s="170" t="str">
        <f>CONCATENATE("10",Anexo_01!$P108)</f>
        <v>1001210650</v>
      </c>
      <c r="D807" s="182"/>
      <c r="E807" s="183"/>
      <c r="F807" s="183"/>
      <c r="G807" s="183"/>
      <c r="H807" s="184"/>
      <c r="I807" s="171" t="str">
        <f t="shared" si="88"/>
        <v/>
      </c>
      <c r="J807" s="189"/>
      <c r="K807" s="248"/>
    </row>
    <row r="808" spans="1:11" s="162" customFormat="1" ht="13.5" customHeight="1" x14ac:dyDescent="0.2">
      <c r="A808" s="245"/>
      <c r="B808" s="169" t="s">
        <v>11683</v>
      </c>
      <c r="C808" s="159" t="str">
        <f>Anexo_01!$F108</f>
        <v>EPT</v>
      </c>
      <c r="D808" s="182"/>
      <c r="E808" s="183"/>
      <c r="F808" s="183"/>
      <c r="G808" s="183"/>
      <c r="H808" s="184"/>
      <c r="I808" s="171" t="str">
        <f t="shared" si="88"/>
        <v/>
      </c>
      <c r="J808" s="189"/>
      <c r="K808" s="248"/>
    </row>
    <row r="809" spans="1:11" s="162" customFormat="1" ht="13.5" customHeight="1" x14ac:dyDescent="0.2">
      <c r="A809" s="245"/>
      <c r="B809" s="169" t="s">
        <v>11684</v>
      </c>
      <c r="C809" s="170" t="str">
        <f>Anexo_01!$Q108</f>
        <v>2</v>
      </c>
      <c r="D809" s="182"/>
      <c r="E809" s="183"/>
      <c r="F809" s="183"/>
      <c r="G809" s="183"/>
      <c r="H809" s="184"/>
      <c r="I809" s="171" t="str">
        <f t="shared" si="88"/>
        <v/>
      </c>
      <c r="J809" s="189"/>
      <c r="K809" s="248"/>
    </row>
    <row r="810" spans="1:11" s="162" customFormat="1" ht="13.5" customHeight="1" x14ac:dyDescent="0.2">
      <c r="A810" s="245"/>
      <c r="B810" s="169" t="s">
        <v>11685</v>
      </c>
      <c r="C810" s="178"/>
      <c r="D810" s="182"/>
      <c r="E810" s="183"/>
      <c r="F810" s="183"/>
      <c r="G810" s="183"/>
      <c r="H810" s="184"/>
      <c r="I810" s="171" t="str">
        <f t="shared" si="88"/>
        <v/>
      </c>
      <c r="J810" s="189"/>
      <c r="K810" s="248"/>
    </row>
    <row r="811" spans="1:11" s="162" customFormat="1" ht="13.5" customHeight="1" x14ac:dyDescent="0.2">
      <c r="A811" s="245"/>
      <c r="B811" s="169" t="s">
        <v>11686</v>
      </c>
      <c r="C811" s="250"/>
      <c r="D811" s="182"/>
      <c r="E811" s="183"/>
      <c r="F811" s="183"/>
      <c r="G811" s="183"/>
      <c r="H811" s="184"/>
      <c r="I811" s="171" t="str">
        <f t="shared" si="88"/>
        <v/>
      </c>
      <c r="J811" s="189"/>
      <c r="K811" s="248"/>
    </row>
    <row r="812" spans="1:11" ht="13.5" customHeight="1" x14ac:dyDescent="0.3">
      <c r="A812" s="246"/>
      <c r="B812" s="172" t="s">
        <v>11690</v>
      </c>
      <c r="C812" s="251"/>
      <c r="D812" s="185"/>
      <c r="E812" s="186"/>
      <c r="F812" s="186"/>
      <c r="G812" s="186"/>
      <c r="H812" s="187"/>
      <c r="I812" s="173" t="str">
        <f t="shared" si="88"/>
        <v/>
      </c>
      <c r="J812" s="190"/>
      <c r="K812" s="249"/>
    </row>
    <row r="813" spans="1:11" s="162" customFormat="1" ht="13.5" customHeight="1" x14ac:dyDescent="0.2">
      <c r="A813" s="244">
        <v>109</v>
      </c>
      <c r="B813" s="166" t="s">
        <v>11680</v>
      </c>
      <c r="C813" s="175" t="str">
        <f>Anexo_01!$I109</f>
        <v>1151214351E3</v>
      </c>
      <c r="D813" s="179"/>
      <c r="E813" s="180"/>
      <c r="F813" s="180"/>
      <c r="G813" s="180"/>
      <c r="H813" s="181"/>
      <c r="I813" s="168" t="str">
        <f>IF(SUM(D813:H813)=0,"",SUM(D813:H813))</f>
        <v/>
      </c>
      <c r="J813" s="188"/>
      <c r="K813" s="247">
        <f>SUM(I813:I821)</f>
        <v>0</v>
      </c>
    </row>
    <row r="814" spans="1:11" s="162" customFormat="1" ht="13.5" customHeight="1" x14ac:dyDescent="0.2">
      <c r="A814" s="245"/>
      <c r="B814" s="169" t="s">
        <v>11681</v>
      </c>
      <c r="C814" s="170" t="str">
        <f>Anexo_01!$D109</f>
        <v>PROFESOR</v>
      </c>
      <c r="D814" s="182"/>
      <c r="E814" s="183"/>
      <c r="F814" s="183"/>
      <c r="G814" s="183"/>
      <c r="H814" s="184"/>
      <c r="I814" s="171" t="str">
        <f>IF(SUM(D814:H814)=0,"",SUM(D814:H814))</f>
        <v/>
      </c>
      <c r="J814" s="189"/>
      <c r="K814" s="248"/>
    </row>
    <row r="815" spans="1:11" s="162" customFormat="1" ht="13.5" customHeight="1" x14ac:dyDescent="0.2">
      <c r="A815" s="245"/>
      <c r="B815" s="169" t="s">
        <v>11687</v>
      </c>
      <c r="C815" s="170" t="str">
        <f>Anexo_01!$B109</f>
        <v>LIVISI ASTRULLA, JULIO ENRIQUE</v>
      </c>
      <c r="D815" s="182"/>
      <c r="E815" s="183"/>
      <c r="F815" s="183"/>
      <c r="G815" s="183"/>
      <c r="H815" s="184"/>
      <c r="I815" s="171" t="str">
        <f t="shared" ref="I815:I821" si="89">IF(SUM(D815:H815)=0,"",SUM(D815:H815))</f>
        <v/>
      </c>
      <c r="J815" s="189"/>
      <c r="K815" s="248"/>
    </row>
    <row r="816" spans="1:11" s="162" customFormat="1" ht="13.5" customHeight="1" x14ac:dyDescent="0.2">
      <c r="A816" s="245"/>
      <c r="B816" s="169" t="s">
        <v>11682</v>
      </c>
      <c r="C816" s="170" t="str">
        <f>CONCATENATE("10",Anexo_01!$P109)</f>
        <v>1001231377</v>
      </c>
      <c r="D816" s="182"/>
      <c r="E816" s="183"/>
      <c r="F816" s="183"/>
      <c r="G816" s="183"/>
      <c r="H816" s="184"/>
      <c r="I816" s="171" t="str">
        <f t="shared" si="89"/>
        <v/>
      </c>
      <c r="J816" s="189"/>
      <c r="K816" s="248"/>
    </row>
    <row r="817" spans="1:11" s="162" customFormat="1" ht="13.5" customHeight="1" x14ac:dyDescent="0.2">
      <c r="A817" s="245"/>
      <c r="B817" s="169" t="s">
        <v>11683</v>
      </c>
      <c r="C817" s="159" t="str">
        <f>Anexo_01!$F109</f>
        <v>Religion</v>
      </c>
      <c r="D817" s="182"/>
      <c r="E817" s="183"/>
      <c r="F817" s="183"/>
      <c r="G817" s="183"/>
      <c r="H817" s="184"/>
      <c r="I817" s="171" t="str">
        <f t="shared" si="89"/>
        <v/>
      </c>
      <c r="J817" s="189"/>
      <c r="K817" s="248"/>
    </row>
    <row r="818" spans="1:11" s="162" customFormat="1" ht="13.5" customHeight="1" x14ac:dyDescent="0.2">
      <c r="A818" s="245"/>
      <c r="B818" s="169" t="s">
        <v>11684</v>
      </c>
      <c r="C818" s="170" t="str">
        <f>Anexo_01!$Q109</f>
        <v>3</v>
      </c>
      <c r="D818" s="182"/>
      <c r="E818" s="183"/>
      <c r="F818" s="183"/>
      <c r="G818" s="183"/>
      <c r="H818" s="184"/>
      <c r="I818" s="171" t="str">
        <f t="shared" si="89"/>
        <v/>
      </c>
      <c r="J818" s="189"/>
      <c r="K818" s="248"/>
    </row>
    <row r="819" spans="1:11" s="162" customFormat="1" ht="13.5" customHeight="1" x14ac:dyDescent="0.2">
      <c r="A819" s="245"/>
      <c r="B819" s="169" t="s">
        <v>11685</v>
      </c>
      <c r="C819" s="178"/>
      <c r="D819" s="182"/>
      <c r="E819" s="183"/>
      <c r="F819" s="183"/>
      <c r="G819" s="183"/>
      <c r="H819" s="184"/>
      <c r="I819" s="171" t="str">
        <f t="shared" si="89"/>
        <v/>
      </c>
      <c r="J819" s="189"/>
      <c r="K819" s="248"/>
    </row>
    <row r="820" spans="1:11" s="162" customFormat="1" ht="13.5" customHeight="1" x14ac:dyDescent="0.2">
      <c r="A820" s="245"/>
      <c r="B820" s="169" t="s">
        <v>11686</v>
      </c>
      <c r="C820" s="250"/>
      <c r="D820" s="182"/>
      <c r="E820" s="183"/>
      <c r="F820" s="183"/>
      <c r="G820" s="183"/>
      <c r="H820" s="184"/>
      <c r="I820" s="171" t="str">
        <f t="shared" si="89"/>
        <v/>
      </c>
      <c r="J820" s="189"/>
      <c r="K820" s="248"/>
    </row>
    <row r="821" spans="1:11" ht="13.5" customHeight="1" x14ac:dyDescent="0.3">
      <c r="A821" s="246"/>
      <c r="B821" s="172" t="s">
        <v>11690</v>
      </c>
      <c r="C821" s="251"/>
      <c r="D821" s="185"/>
      <c r="E821" s="186"/>
      <c r="F821" s="186"/>
      <c r="G821" s="186"/>
      <c r="H821" s="187"/>
      <c r="I821" s="173" t="str">
        <f t="shared" si="89"/>
        <v/>
      </c>
      <c r="J821" s="190"/>
      <c r="K821" s="249"/>
    </row>
    <row r="822" spans="1:11" s="162" customFormat="1" ht="13.5" customHeight="1" x14ac:dyDescent="0.2">
      <c r="A822" s="244">
        <v>110</v>
      </c>
      <c r="B822" s="166" t="s">
        <v>11680</v>
      </c>
      <c r="C822" s="175" t="str">
        <f>Anexo_01!$I110</f>
        <v>1151214351E4</v>
      </c>
      <c r="D822" s="179"/>
      <c r="E822" s="180"/>
      <c r="F822" s="180"/>
      <c r="G822" s="180"/>
      <c r="H822" s="181"/>
      <c r="I822" s="168" t="str">
        <f>IF(SUM(D822:H822)=0,"",SUM(D822:H822))</f>
        <v/>
      </c>
      <c r="J822" s="188"/>
      <c r="K822" s="247">
        <f>SUM(I822:I830)</f>
        <v>0</v>
      </c>
    </row>
    <row r="823" spans="1:11" s="162" customFormat="1" ht="13.5" customHeight="1" x14ac:dyDescent="0.2">
      <c r="A823" s="245"/>
      <c r="B823" s="169" t="s">
        <v>11681</v>
      </c>
      <c r="C823" s="170" t="str">
        <f>Anexo_01!$D110</f>
        <v>PROFESOR</v>
      </c>
      <c r="D823" s="182"/>
      <c r="E823" s="183"/>
      <c r="F823" s="183"/>
      <c r="G823" s="183"/>
      <c r="H823" s="184"/>
      <c r="I823" s="171" t="str">
        <f>IF(SUM(D823:H823)=0,"",SUM(D823:H823))</f>
        <v/>
      </c>
      <c r="J823" s="189"/>
      <c r="K823" s="248"/>
    </row>
    <row r="824" spans="1:11" s="162" customFormat="1" ht="13.5" customHeight="1" x14ac:dyDescent="0.2">
      <c r="A824" s="245"/>
      <c r="B824" s="169" t="s">
        <v>11687</v>
      </c>
      <c r="C824" s="170" t="str">
        <f>Anexo_01!$B110</f>
        <v>QUISPE TITO, MARTIN</v>
      </c>
      <c r="D824" s="182"/>
      <c r="E824" s="183"/>
      <c r="F824" s="183"/>
      <c r="G824" s="183"/>
      <c r="H824" s="184"/>
      <c r="I824" s="171" t="str">
        <f t="shared" ref="I824:I830" si="90">IF(SUM(D824:H824)=0,"",SUM(D824:H824))</f>
        <v/>
      </c>
      <c r="J824" s="189"/>
      <c r="K824" s="248"/>
    </row>
    <row r="825" spans="1:11" s="162" customFormat="1" ht="13.5" customHeight="1" x14ac:dyDescent="0.2">
      <c r="A825" s="245"/>
      <c r="B825" s="169" t="s">
        <v>11682</v>
      </c>
      <c r="C825" s="170" t="str">
        <f>CONCATENATE("10",Anexo_01!$P110)</f>
        <v>1001221774</v>
      </c>
      <c r="D825" s="182"/>
      <c r="E825" s="183"/>
      <c r="F825" s="183"/>
      <c r="G825" s="183"/>
      <c r="H825" s="184"/>
      <c r="I825" s="171" t="str">
        <f t="shared" si="90"/>
        <v/>
      </c>
      <c r="J825" s="189"/>
      <c r="K825" s="248"/>
    </row>
    <row r="826" spans="1:11" s="162" customFormat="1" ht="13.5" customHeight="1" x14ac:dyDescent="0.2">
      <c r="A826" s="245"/>
      <c r="B826" s="169" t="s">
        <v>11683</v>
      </c>
      <c r="C826" s="159" t="str">
        <f>Anexo_01!$F110</f>
        <v>Matematica</v>
      </c>
      <c r="D826" s="182"/>
      <c r="E826" s="183"/>
      <c r="F826" s="183"/>
      <c r="G826" s="183"/>
      <c r="H826" s="184"/>
      <c r="I826" s="171" t="str">
        <f t="shared" si="90"/>
        <v/>
      </c>
      <c r="J826" s="189"/>
      <c r="K826" s="248"/>
    </row>
    <row r="827" spans="1:11" s="162" customFormat="1" ht="13.5" customHeight="1" x14ac:dyDescent="0.2">
      <c r="A827" s="245"/>
      <c r="B827" s="169" t="s">
        <v>11684</v>
      </c>
      <c r="C827" s="170" t="str">
        <f>Anexo_01!$Q110</f>
        <v>3</v>
      </c>
      <c r="D827" s="182"/>
      <c r="E827" s="183"/>
      <c r="F827" s="183"/>
      <c r="G827" s="183"/>
      <c r="H827" s="184"/>
      <c r="I827" s="171" t="str">
        <f t="shared" si="90"/>
        <v/>
      </c>
      <c r="J827" s="189"/>
      <c r="K827" s="248"/>
    </row>
    <row r="828" spans="1:11" s="162" customFormat="1" ht="13.5" customHeight="1" x14ac:dyDescent="0.2">
      <c r="A828" s="245"/>
      <c r="B828" s="169" t="s">
        <v>11685</v>
      </c>
      <c r="C828" s="178"/>
      <c r="D828" s="182"/>
      <c r="E828" s="183"/>
      <c r="F828" s="183"/>
      <c r="G828" s="183"/>
      <c r="H828" s="184"/>
      <c r="I828" s="171" t="str">
        <f t="shared" si="90"/>
        <v/>
      </c>
      <c r="J828" s="189"/>
      <c r="K828" s="248"/>
    </row>
    <row r="829" spans="1:11" s="162" customFormat="1" ht="13.5" customHeight="1" x14ac:dyDescent="0.2">
      <c r="A829" s="245"/>
      <c r="B829" s="169" t="s">
        <v>11686</v>
      </c>
      <c r="C829" s="250"/>
      <c r="D829" s="182"/>
      <c r="E829" s="183"/>
      <c r="F829" s="183"/>
      <c r="G829" s="183"/>
      <c r="H829" s="184"/>
      <c r="I829" s="171" t="str">
        <f t="shared" si="90"/>
        <v/>
      </c>
      <c r="J829" s="189"/>
      <c r="K829" s="248"/>
    </row>
    <row r="830" spans="1:11" ht="13.5" customHeight="1" x14ac:dyDescent="0.3">
      <c r="A830" s="246"/>
      <c r="B830" s="172" t="s">
        <v>11690</v>
      </c>
      <c r="C830" s="251"/>
      <c r="D830" s="185"/>
      <c r="E830" s="186"/>
      <c r="F830" s="186"/>
      <c r="G830" s="186"/>
      <c r="H830" s="187"/>
      <c r="I830" s="173" t="str">
        <f t="shared" si="90"/>
        <v/>
      </c>
      <c r="J830" s="190"/>
      <c r="K830" s="249"/>
    </row>
    <row r="831" spans="1:11" s="162" customFormat="1" ht="13.5" customHeight="1" x14ac:dyDescent="0.2">
      <c r="A831" s="244">
        <v>111</v>
      </c>
      <c r="B831" s="166" t="s">
        <v>11680</v>
      </c>
      <c r="C831" s="175" t="str">
        <f>Anexo_01!$I111</f>
        <v>1151214351E5</v>
      </c>
      <c r="D831" s="179"/>
      <c r="E831" s="180"/>
      <c r="F831" s="180"/>
      <c r="G831" s="180"/>
      <c r="H831" s="181"/>
      <c r="I831" s="168" t="str">
        <f>IF(SUM(D831:H831)=0,"",SUM(D831:H831))</f>
        <v/>
      </c>
      <c r="J831" s="188"/>
      <c r="K831" s="247">
        <f>SUM(I831:I839)</f>
        <v>0</v>
      </c>
    </row>
    <row r="832" spans="1:11" s="162" customFormat="1" ht="13.5" customHeight="1" x14ac:dyDescent="0.2">
      <c r="A832" s="245"/>
      <c r="B832" s="169" t="s">
        <v>11681</v>
      </c>
      <c r="C832" s="170" t="str">
        <f>Anexo_01!$D111</f>
        <v>PROFESOR</v>
      </c>
      <c r="D832" s="182"/>
      <c r="E832" s="183"/>
      <c r="F832" s="183"/>
      <c r="G832" s="183"/>
      <c r="H832" s="184"/>
      <c r="I832" s="171" t="str">
        <f>IF(SUM(D832:H832)=0,"",SUM(D832:H832))</f>
        <v/>
      </c>
      <c r="J832" s="189"/>
      <c r="K832" s="248"/>
    </row>
    <row r="833" spans="1:11" s="162" customFormat="1" ht="13.5" customHeight="1" x14ac:dyDescent="0.2">
      <c r="A833" s="245"/>
      <c r="B833" s="169" t="s">
        <v>11687</v>
      </c>
      <c r="C833" s="170" t="str">
        <f>Anexo_01!$B111</f>
        <v>PANCA HUMPIRI, JULIA</v>
      </c>
      <c r="D833" s="182"/>
      <c r="E833" s="183"/>
      <c r="F833" s="183"/>
      <c r="G833" s="183"/>
      <c r="H833" s="184"/>
      <c r="I833" s="171" t="str">
        <f t="shared" ref="I833:I839" si="91">IF(SUM(D833:H833)=0,"",SUM(D833:H833))</f>
        <v/>
      </c>
      <c r="J833" s="189"/>
      <c r="K833" s="248"/>
    </row>
    <row r="834" spans="1:11" s="162" customFormat="1" ht="13.5" customHeight="1" x14ac:dyDescent="0.2">
      <c r="A834" s="245"/>
      <c r="B834" s="169" t="s">
        <v>11682</v>
      </c>
      <c r="C834" s="170" t="str">
        <f>CONCATENATE("10",Anexo_01!$P111)</f>
        <v>1001307851</v>
      </c>
      <c r="D834" s="182"/>
      <c r="E834" s="183"/>
      <c r="F834" s="183"/>
      <c r="G834" s="183"/>
      <c r="H834" s="184"/>
      <c r="I834" s="171" t="str">
        <f t="shared" si="91"/>
        <v/>
      </c>
      <c r="J834" s="189"/>
      <c r="K834" s="248"/>
    </row>
    <row r="835" spans="1:11" s="162" customFormat="1" ht="13.5" customHeight="1" x14ac:dyDescent="0.2">
      <c r="A835" s="245"/>
      <c r="B835" s="169" t="s">
        <v>11683</v>
      </c>
      <c r="C835" s="159" t="str">
        <f>Anexo_01!$F111</f>
        <v>Comunicación</v>
      </c>
      <c r="D835" s="182"/>
      <c r="E835" s="183"/>
      <c r="F835" s="183"/>
      <c r="G835" s="183"/>
      <c r="H835" s="184"/>
      <c r="I835" s="171" t="str">
        <f t="shared" si="91"/>
        <v/>
      </c>
      <c r="J835" s="189"/>
      <c r="K835" s="248"/>
    </row>
    <row r="836" spans="1:11" s="162" customFormat="1" ht="13.5" customHeight="1" x14ac:dyDescent="0.2">
      <c r="A836" s="245"/>
      <c r="B836" s="169" t="s">
        <v>11684</v>
      </c>
      <c r="C836" s="170" t="str">
        <f>Anexo_01!$Q111</f>
        <v>1</v>
      </c>
      <c r="D836" s="182"/>
      <c r="E836" s="183"/>
      <c r="F836" s="183"/>
      <c r="G836" s="183"/>
      <c r="H836" s="184"/>
      <c r="I836" s="171" t="str">
        <f t="shared" si="91"/>
        <v/>
      </c>
      <c r="J836" s="189"/>
      <c r="K836" s="248"/>
    </row>
    <row r="837" spans="1:11" s="162" customFormat="1" ht="13.5" customHeight="1" x14ac:dyDescent="0.2">
      <c r="A837" s="245"/>
      <c r="B837" s="169" t="s">
        <v>11685</v>
      </c>
      <c r="C837" s="178"/>
      <c r="D837" s="182"/>
      <c r="E837" s="183"/>
      <c r="F837" s="183"/>
      <c r="G837" s="183"/>
      <c r="H837" s="184"/>
      <c r="I837" s="171" t="str">
        <f t="shared" si="91"/>
        <v/>
      </c>
      <c r="J837" s="189"/>
      <c r="K837" s="248"/>
    </row>
    <row r="838" spans="1:11" s="162" customFormat="1" ht="13.5" customHeight="1" x14ac:dyDescent="0.2">
      <c r="A838" s="245"/>
      <c r="B838" s="169" t="s">
        <v>11686</v>
      </c>
      <c r="C838" s="250"/>
      <c r="D838" s="182"/>
      <c r="E838" s="183"/>
      <c r="F838" s="183"/>
      <c r="G838" s="183"/>
      <c r="H838" s="184"/>
      <c r="I838" s="171" t="str">
        <f t="shared" si="91"/>
        <v/>
      </c>
      <c r="J838" s="189"/>
      <c r="K838" s="248"/>
    </row>
    <row r="839" spans="1:11" ht="13.5" customHeight="1" x14ac:dyDescent="0.3">
      <c r="A839" s="246"/>
      <c r="B839" s="172" t="s">
        <v>11690</v>
      </c>
      <c r="C839" s="251"/>
      <c r="D839" s="185"/>
      <c r="E839" s="186"/>
      <c r="F839" s="186"/>
      <c r="G839" s="186"/>
      <c r="H839" s="187"/>
      <c r="I839" s="173" t="str">
        <f t="shared" si="91"/>
        <v/>
      </c>
      <c r="J839" s="190"/>
      <c r="K839" s="249"/>
    </row>
    <row r="840" spans="1:11" s="162" customFormat="1" ht="13.5" customHeight="1" x14ac:dyDescent="0.2">
      <c r="A840" s="244">
        <v>112</v>
      </c>
      <c r="B840" s="166" t="s">
        <v>11680</v>
      </c>
      <c r="C840" s="175" t="str">
        <f>Anexo_01!$I112</f>
        <v>1151214321E8</v>
      </c>
      <c r="D840" s="179"/>
      <c r="E840" s="180"/>
      <c r="F840" s="180"/>
      <c r="G840" s="180"/>
      <c r="H840" s="181"/>
      <c r="I840" s="168" t="str">
        <f>IF(SUM(D840:H840)=0,"",SUM(D840:H840))</f>
        <v/>
      </c>
      <c r="J840" s="188"/>
      <c r="K840" s="247">
        <f>SUM(I840:I848)</f>
        <v>0</v>
      </c>
    </row>
    <row r="841" spans="1:11" s="162" customFormat="1" ht="13.5" customHeight="1" x14ac:dyDescent="0.2">
      <c r="A841" s="245"/>
      <c r="B841" s="169" t="s">
        <v>11681</v>
      </c>
      <c r="C841" s="170" t="str">
        <f>Anexo_01!$D112</f>
        <v>DIRECTOR I.E.</v>
      </c>
      <c r="D841" s="182"/>
      <c r="E841" s="183"/>
      <c r="F841" s="183"/>
      <c r="G841" s="183"/>
      <c r="H841" s="184"/>
      <c r="I841" s="171" t="str">
        <f>IF(SUM(D841:H841)=0,"",SUM(D841:H841))</f>
        <v/>
      </c>
      <c r="J841" s="189"/>
      <c r="K841" s="248"/>
    </row>
    <row r="842" spans="1:11" s="162" customFormat="1" ht="13.5" customHeight="1" x14ac:dyDescent="0.2">
      <c r="A842" s="245"/>
      <c r="B842" s="169" t="s">
        <v>11687</v>
      </c>
      <c r="C842" s="170" t="str">
        <f>Anexo_01!$B112</f>
        <v>EDUARDO ARANDA, ROLANDO MARTIN</v>
      </c>
      <c r="D842" s="182"/>
      <c r="E842" s="183"/>
      <c r="F842" s="183"/>
      <c r="G842" s="183"/>
      <c r="H842" s="184"/>
      <c r="I842" s="171" t="str">
        <f t="shared" ref="I842:I848" si="92">IF(SUM(D842:H842)=0,"",SUM(D842:H842))</f>
        <v/>
      </c>
      <c r="J842" s="189"/>
      <c r="K842" s="248"/>
    </row>
    <row r="843" spans="1:11" s="162" customFormat="1" ht="13.5" customHeight="1" x14ac:dyDescent="0.2">
      <c r="A843" s="245"/>
      <c r="B843" s="169" t="s">
        <v>11682</v>
      </c>
      <c r="C843" s="170" t="str">
        <f>CONCATENATE("10",Anexo_01!$P112)</f>
        <v>1001328804</v>
      </c>
      <c r="D843" s="182"/>
      <c r="E843" s="183"/>
      <c r="F843" s="183"/>
      <c r="G843" s="183"/>
      <c r="H843" s="184"/>
      <c r="I843" s="171" t="str">
        <f t="shared" si="92"/>
        <v/>
      </c>
      <c r="J843" s="189"/>
      <c r="K843" s="248"/>
    </row>
    <row r="844" spans="1:11" s="162" customFormat="1" ht="13.5" customHeight="1" x14ac:dyDescent="0.2">
      <c r="A844" s="245"/>
      <c r="B844" s="169" t="s">
        <v>11683</v>
      </c>
      <c r="C844" s="159" t="str">
        <f>Anexo_01!$F112</f>
        <v>CTA</v>
      </c>
      <c r="D844" s="182"/>
      <c r="E844" s="183"/>
      <c r="F844" s="183"/>
      <c r="G844" s="183"/>
      <c r="H844" s="184"/>
      <c r="I844" s="171" t="str">
        <f t="shared" si="92"/>
        <v/>
      </c>
      <c r="J844" s="189"/>
      <c r="K844" s="248"/>
    </row>
    <row r="845" spans="1:11" s="162" customFormat="1" ht="13.5" customHeight="1" x14ac:dyDescent="0.2">
      <c r="A845" s="245"/>
      <c r="B845" s="169" t="s">
        <v>11684</v>
      </c>
      <c r="C845" s="170" t="str">
        <f>Anexo_01!$Q112</f>
        <v>4</v>
      </c>
      <c r="D845" s="182"/>
      <c r="E845" s="183"/>
      <c r="F845" s="183"/>
      <c r="G845" s="183"/>
      <c r="H845" s="184"/>
      <c r="I845" s="171" t="str">
        <f t="shared" si="92"/>
        <v/>
      </c>
      <c r="J845" s="189"/>
      <c r="K845" s="248"/>
    </row>
    <row r="846" spans="1:11" s="162" customFormat="1" ht="13.5" customHeight="1" x14ac:dyDescent="0.2">
      <c r="A846" s="245"/>
      <c r="B846" s="169" t="s">
        <v>11685</v>
      </c>
      <c r="C846" s="178"/>
      <c r="D846" s="182"/>
      <c r="E846" s="183"/>
      <c r="F846" s="183"/>
      <c r="G846" s="183"/>
      <c r="H846" s="184"/>
      <c r="I846" s="171" t="str">
        <f t="shared" si="92"/>
        <v/>
      </c>
      <c r="J846" s="189"/>
      <c r="K846" s="248"/>
    </row>
    <row r="847" spans="1:11" s="162" customFormat="1" ht="13.5" customHeight="1" x14ac:dyDescent="0.2">
      <c r="A847" s="245"/>
      <c r="B847" s="169" t="s">
        <v>11686</v>
      </c>
      <c r="C847" s="250"/>
      <c r="D847" s="182"/>
      <c r="E847" s="183"/>
      <c r="F847" s="183"/>
      <c r="G847" s="183"/>
      <c r="H847" s="184"/>
      <c r="I847" s="171" t="str">
        <f t="shared" si="92"/>
        <v/>
      </c>
      <c r="J847" s="189"/>
      <c r="K847" s="248"/>
    </row>
    <row r="848" spans="1:11" ht="13.5" customHeight="1" x14ac:dyDescent="0.3">
      <c r="A848" s="246"/>
      <c r="B848" s="172" t="s">
        <v>11690</v>
      </c>
      <c r="C848" s="251"/>
      <c r="D848" s="185"/>
      <c r="E848" s="186"/>
      <c r="F848" s="186"/>
      <c r="G848" s="186"/>
      <c r="H848" s="187"/>
      <c r="I848" s="173" t="str">
        <f t="shared" si="92"/>
        <v/>
      </c>
      <c r="J848" s="190"/>
      <c r="K848" s="249"/>
    </row>
    <row r="849" spans="1:11" s="162" customFormat="1" ht="13.5" customHeight="1" x14ac:dyDescent="0.2">
      <c r="A849" s="244">
        <v>113</v>
      </c>
      <c r="B849" s="166" t="s">
        <v>11680</v>
      </c>
      <c r="C849" s="175" t="str">
        <f>Anexo_01!$I113</f>
        <v>1151214311E2</v>
      </c>
      <c r="D849" s="179"/>
      <c r="E849" s="180"/>
      <c r="F849" s="180"/>
      <c r="G849" s="180"/>
      <c r="H849" s="181"/>
      <c r="I849" s="168" t="str">
        <f>IF(SUM(D849:H849)=0,"",SUM(D849:H849))</f>
        <v/>
      </c>
      <c r="J849" s="188"/>
      <c r="K849" s="247">
        <f>SUM(I849:I857)</f>
        <v>0</v>
      </c>
    </row>
    <row r="850" spans="1:11" s="162" customFormat="1" ht="13.5" customHeight="1" x14ac:dyDescent="0.2">
      <c r="A850" s="245"/>
      <c r="B850" s="169" t="s">
        <v>11681</v>
      </c>
      <c r="C850" s="170" t="str">
        <f>Anexo_01!$D113</f>
        <v>PROFESOR</v>
      </c>
      <c r="D850" s="182"/>
      <c r="E850" s="183"/>
      <c r="F850" s="183"/>
      <c r="G850" s="183"/>
      <c r="H850" s="184"/>
      <c r="I850" s="171" t="str">
        <f>IF(SUM(D850:H850)=0,"",SUM(D850:H850))</f>
        <v/>
      </c>
      <c r="J850" s="189"/>
      <c r="K850" s="248"/>
    </row>
    <row r="851" spans="1:11" s="162" customFormat="1" ht="13.5" customHeight="1" x14ac:dyDescent="0.2">
      <c r="A851" s="245"/>
      <c r="B851" s="169" t="s">
        <v>11687</v>
      </c>
      <c r="C851" s="170" t="str">
        <f>Anexo_01!$B113</f>
        <v>BELON JARA, PATRICIA</v>
      </c>
      <c r="D851" s="182"/>
      <c r="E851" s="183"/>
      <c r="F851" s="183"/>
      <c r="G851" s="183"/>
      <c r="H851" s="184"/>
      <c r="I851" s="171" t="str">
        <f t="shared" ref="I851:I857" si="93">IF(SUM(D851:H851)=0,"",SUM(D851:H851))</f>
        <v/>
      </c>
      <c r="J851" s="189"/>
      <c r="K851" s="248"/>
    </row>
    <row r="852" spans="1:11" s="162" customFormat="1" ht="13.5" customHeight="1" x14ac:dyDescent="0.2">
      <c r="A852" s="245"/>
      <c r="B852" s="169" t="s">
        <v>11682</v>
      </c>
      <c r="C852" s="170" t="str">
        <f>CONCATENATE("10",Anexo_01!$P113)</f>
        <v>1040198926</v>
      </c>
      <c r="D852" s="182"/>
      <c r="E852" s="183"/>
      <c r="F852" s="183"/>
      <c r="G852" s="183"/>
      <c r="H852" s="184"/>
      <c r="I852" s="171" t="str">
        <f t="shared" si="93"/>
        <v/>
      </c>
      <c r="J852" s="189"/>
      <c r="K852" s="248"/>
    </row>
    <row r="853" spans="1:11" s="162" customFormat="1" ht="13.5" customHeight="1" x14ac:dyDescent="0.2">
      <c r="A853" s="245"/>
      <c r="B853" s="169" t="s">
        <v>11683</v>
      </c>
      <c r="C853" s="159" t="str">
        <f>Anexo_01!$F113</f>
        <v>HGE</v>
      </c>
      <c r="D853" s="182"/>
      <c r="E853" s="183"/>
      <c r="F853" s="183"/>
      <c r="G853" s="183"/>
      <c r="H853" s="184"/>
      <c r="I853" s="171" t="str">
        <f t="shared" si="93"/>
        <v/>
      </c>
      <c r="J853" s="189"/>
      <c r="K853" s="248"/>
    </row>
    <row r="854" spans="1:11" s="162" customFormat="1" ht="13.5" customHeight="1" x14ac:dyDescent="0.2">
      <c r="A854" s="245"/>
      <c r="B854" s="169" t="s">
        <v>11684</v>
      </c>
      <c r="C854" s="170" t="str">
        <f>Anexo_01!$Q113</f>
        <v>1</v>
      </c>
      <c r="D854" s="182"/>
      <c r="E854" s="183"/>
      <c r="F854" s="183"/>
      <c r="G854" s="183"/>
      <c r="H854" s="184"/>
      <c r="I854" s="171" t="str">
        <f t="shared" si="93"/>
        <v/>
      </c>
      <c r="J854" s="189"/>
      <c r="K854" s="248"/>
    </row>
    <row r="855" spans="1:11" s="162" customFormat="1" ht="13.5" customHeight="1" x14ac:dyDescent="0.2">
      <c r="A855" s="245"/>
      <c r="B855" s="169" t="s">
        <v>11685</v>
      </c>
      <c r="C855" s="178"/>
      <c r="D855" s="182"/>
      <c r="E855" s="183"/>
      <c r="F855" s="183"/>
      <c r="G855" s="183"/>
      <c r="H855" s="184"/>
      <c r="I855" s="171" t="str">
        <f t="shared" si="93"/>
        <v/>
      </c>
      <c r="J855" s="189"/>
      <c r="K855" s="248"/>
    </row>
    <row r="856" spans="1:11" s="162" customFormat="1" ht="13.5" customHeight="1" x14ac:dyDescent="0.2">
      <c r="A856" s="245"/>
      <c r="B856" s="169" t="s">
        <v>11686</v>
      </c>
      <c r="C856" s="250"/>
      <c r="D856" s="182"/>
      <c r="E856" s="183"/>
      <c r="F856" s="183"/>
      <c r="G856" s="183"/>
      <c r="H856" s="184"/>
      <c r="I856" s="171" t="str">
        <f t="shared" si="93"/>
        <v/>
      </c>
      <c r="J856" s="189"/>
      <c r="K856" s="248"/>
    </row>
    <row r="857" spans="1:11" ht="13.5" customHeight="1" x14ac:dyDescent="0.3">
      <c r="A857" s="246"/>
      <c r="B857" s="172" t="s">
        <v>11690</v>
      </c>
      <c r="C857" s="251"/>
      <c r="D857" s="185"/>
      <c r="E857" s="186"/>
      <c r="F857" s="186"/>
      <c r="G857" s="186"/>
      <c r="H857" s="187"/>
      <c r="I857" s="173" t="str">
        <f t="shared" si="93"/>
        <v/>
      </c>
      <c r="J857" s="190"/>
      <c r="K857" s="249"/>
    </row>
    <row r="858" spans="1:11" s="162" customFormat="1" ht="13.5" customHeight="1" x14ac:dyDescent="0.2">
      <c r="A858" s="244">
        <v>114</v>
      </c>
      <c r="B858" s="166" t="s">
        <v>11680</v>
      </c>
      <c r="C858" s="175" t="str">
        <f>Anexo_01!$I114</f>
        <v>1151214311E6</v>
      </c>
      <c r="D858" s="179"/>
      <c r="E858" s="180"/>
      <c r="F858" s="180"/>
      <c r="G858" s="180"/>
      <c r="H858" s="181"/>
      <c r="I858" s="168" t="str">
        <f>IF(SUM(D858:H858)=0,"",SUM(D858:H858))</f>
        <v/>
      </c>
      <c r="J858" s="188"/>
      <c r="K858" s="247">
        <f>SUM(I858:I866)</f>
        <v>0</v>
      </c>
    </row>
    <row r="859" spans="1:11" s="162" customFormat="1" ht="13.5" customHeight="1" x14ac:dyDescent="0.2">
      <c r="A859" s="245"/>
      <c r="B859" s="169" t="s">
        <v>11681</v>
      </c>
      <c r="C859" s="170" t="str">
        <f>Anexo_01!$D114</f>
        <v>PROFESOR</v>
      </c>
      <c r="D859" s="182"/>
      <c r="E859" s="183"/>
      <c r="F859" s="183"/>
      <c r="G859" s="183"/>
      <c r="H859" s="184"/>
      <c r="I859" s="171" t="str">
        <f>IF(SUM(D859:H859)=0,"",SUM(D859:H859))</f>
        <v/>
      </c>
      <c r="J859" s="189"/>
      <c r="K859" s="248"/>
    </row>
    <row r="860" spans="1:11" s="162" customFormat="1" ht="13.5" customHeight="1" x14ac:dyDescent="0.2">
      <c r="A860" s="245"/>
      <c r="B860" s="169" t="s">
        <v>11687</v>
      </c>
      <c r="C860" s="170" t="str">
        <f>Anexo_01!$B114</f>
        <v>ATOCHE ZARATE, MARY</v>
      </c>
      <c r="D860" s="182"/>
      <c r="E860" s="183"/>
      <c r="F860" s="183"/>
      <c r="G860" s="183"/>
      <c r="H860" s="184"/>
      <c r="I860" s="171" t="str">
        <f t="shared" ref="I860:I866" si="94">IF(SUM(D860:H860)=0,"",SUM(D860:H860))</f>
        <v/>
      </c>
      <c r="J860" s="189"/>
      <c r="K860" s="248"/>
    </row>
    <row r="861" spans="1:11" s="162" customFormat="1" ht="13.5" customHeight="1" x14ac:dyDescent="0.2">
      <c r="A861" s="245"/>
      <c r="B861" s="169" t="s">
        <v>11682</v>
      </c>
      <c r="C861" s="170" t="str">
        <f>CONCATENATE("10",Anexo_01!$P114)</f>
        <v>1001224639</v>
      </c>
      <c r="D861" s="182"/>
      <c r="E861" s="183"/>
      <c r="F861" s="183"/>
      <c r="G861" s="183"/>
      <c r="H861" s="184"/>
      <c r="I861" s="171" t="str">
        <f t="shared" si="94"/>
        <v/>
      </c>
      <c r="J861" s="189"/>
      <c r="K861" s="248"/>
    </row>
    <row r="862" spans="1:11" s="162" customFormat="1" ht="13.5" customHeight="1" x14ac:dyDescent="0.2">
      <c r="A862" s="245"/>
      <c r="B862" s="169" t="s">
        <v>11683</v>
      </c>
      <c r="C862" s="159" t="str">
        <f>Anexo_01!$F114</f>
        <v>PFRH</v>
      </c>
      <c r="D862" s="182"/>
      <c r="E862" s="183"/>
      <c r="F862" s="183"/>
      <c r="G862" s="183"/>
      <c r="H862" s="184"/>
      <c r="I862" s="171" t="str">
        <f t="shared" si="94"/>
        <v/>
      </c>
      <c r="J862" s="189"/>
      <c r="K862" s="248"/>
    </row>
    <row r="863" spans="1:11" s="162" customFormat="1" ht="13.5" customHeight="1" x14ac:dyDescent="0.2">
      <c r="A863" s="245"/>
      <c r="B863" s="169" t="s">
        <v>11684</v>
      </c>
      <c r="C863" s="170" t="str">
        <f>Anexo_01!$Q114</f>
        <v>2</v>
      </c>
      <c r="D863" s="182"/>
      <c r="E863" s="183"/>
      <c r="F863" s="183"/>
      <c r="G863" s="183"/>
      <c r="H863" s="184"/>
      <c r="I863" s="171" t="str">
        <f t="shared" si="94"/>
        <v/>
      </c>
      <c r="J863" s="189"/>
      <c r="K863" s="248"/>
    </row>
    <row r="864" spans="1:11" s="162" customFormat="1" ht="13.5" customHeight="1" x14ac:dyDescent="0.2">
      <c r="A864" s="245"/>
      <c r="B864" s="169" t="s">
        <v>11685</v>
      </c>
      <c r="C864" s="178"/>
      <c r="D864" s="182"/>
      <c r="E864" s="183"/>
      <c r="F864" s="183"/>
      <c r="G864" s="183"/>
      <c r="H864" s="184"/>
      <c r="I864" s="171" t="str">
        <f t="shared" si="94"/>
        <v/>
      </c>
      <c r="J864" s="189"/>
      <c r="K864" s="248"/>
    </row>
    <row r="865" spans="1:11" s="162" customFormat="1" ht="13.5" customHeight="1" x14ac:dyDescent="0.2">
      <c r="A865" s="245"/>
      <c r="B865" s="169" t="s">
        <v>11686</v>
      </c>
      <c r="C865" s="250"/>
      <c r="D865" s="182"/>
      <c r="E865" s="183"/>
      <c r="F865" s="183"/>
      <c r="G865" s="183"/>
      <c r="H865" s="184"/>
      <c r="I865" s="171" t="str">
        <f t="shared" si="94"/>
        <v/>
      </c>
      <c r="J865" s="189"/>
      <c r="K865" s="248"/>
    </row>
    <row r="866" spans="1:11" ht="13.5" customHeight="1" x14ac:dyDescent="0.3">
      <c r="A866" s="246"/>
      <c r="B866" s="172" t="s">
        <v>11690</v>
      </c>
      <c r="C866" s="251"/>
      <c r="D866" s="185"/>
      <c r="E866" s="186"/>
      <c r="F866" s="186"/>
      <c r="G866" s="186"/>
      <c r="H866" s="187"/>
      <c r="I866" s="173" t="str">
        <f t="shared" si="94"/>
        <v/>
      </c>
      <c r="J866" s="190"/>
      <c r="K866" s="249"/>
    </row>
    <row r="867" spans="1:11" s="162" customFormat="1" ht="13.5" customHeight="1" x14ac:dyDescent="0.2">
      <c r="A867" s="244">
        <v>115</v>
      </c>
      <c r="B867" s="166" t="s">
        <v>11680</v>
      </c>
      <c r="C867" s="175" t="str">
        <f>Anexo_01!$I115</f>
        <v>1151214311E8</v>
      </c>
      <c r="D867" s="179"/>
      <c r="E867" s="180"/>
      <c r="F867" s="180"/>
      <c r="G867" s="180"/>
      <c r="H867" s="181"/>
      <c r="I867" s="168" t="str">
        <f>IF(SUM(D867:H867)=0,"",SUM(D867:H867))</f>
        <v/>
      </c>
      <c r="J867" s="188"/>
      <c r="K867" s="247">
        <f>SUM(I867:I875)</f>
        <v>0</v>
      </c>
    </row>
    <row r="868" spans="1:11" s="162" customFormat="1" ht="13.5" customHeight="1" x14ac:dyDescent="0.2">
      <c r="A868" s="245"/>
      <c r="B868" s="169" t="s">
        <v>11681</v>
      </c>
      <c r="C868" s="170" t="str">
        <f>Anexo_01!$D115</f>
        <v>PROFESOR</v>
      </c>
      <c r="D868" s="182"/>
      <c r="E868" s="183"/>
      <c r="F868" s="183"/>
      <c r="G868" s="183"/>
      <c r="H868" s="184"/>
      <c r="I868" s="171" t="str">
        <f>IF(SUM(D868:H868)=0,"",SUM(D868:H868))</f>
        <v/>
      </c>
      <c r="J868" s="189"/>
      <c r="K868" s="248"/>
    </row>
    <row r="869" spans="1:11" s="162" customFormat="1" ht="13.5" customHeight="1" x14ac:dyDescent="0.2">
      <c r="A869" s="245"/>
      <c r="B869" s="169" t="s">
        <v>11687</v>
      </c>
      <c r="C869" s="170" t="str">
        <f>Anexo_01!$B115</f>
        <v>CCAMA FLORES, JUAN JOSE</v>
      </c>
      <c r="D869" s="182"/>
      <c r="E869" s="183"/>
      <c r="F869" s="183"/>
      <c r="G869" s="183"/>
      <c r="H869" s="184"/>
      <c r="I869" s="171" t="str">
        <f t="shared" ref="I869:I875" si="95">IF(SUM(D869:H869)=0,"",SUM(D869:H869))</f>
        <v/>
      </c>
      <c r="J869" s="189"/>
      <c r="K869" s="248"/>
    </row>
    <row r="870" spans="1:11" s="162" customFormat="1" ht="13.5" customHeight="1" x14ac:dyDescent="0.2">
      <c r="A870" s="245"/>
      <c r="B870" s="169" t="s">
        <v>11682</v>
      </c>
      <c r="C870" s="170" t="str">
        <f>CONCATENATE("10",Anexo_01!$P115)</f>
        <v>1001224025</v>
      </c>
      <c r="D870" s="182"/>
      <c r="E870" s="183"/>
      <c r="F870" s="183"/>
      <c r="G870" s="183"/>
      <c r="H870" s="184"/>
      <c r="I870" s="171" t="str">
        <f t="shared" si="95"/>
        <v/>
      </c>
      <c r="J870" s="189"/>
      <c r="K870" s="248"/>
    </row>
    <row r="871" spans="1:11" s="162" customFormat="1" ht="13.5" customHeight="1" x14ac:dyDescent="0.2">
      <c r="A871" s="245"/>
      <c r="B871" s="169" t="s">
        <v>11683</v>
      </c>
      <c r="C871" s="159" t="str">
        <f>Anexo_01!$F115</f>
        <v>FCC</v>
      </c>
      <c r="D871" s="182"/>
      <c r="E871" s="183"/>
      <c r="F871" s="183"/>
      <c r="G871" s="183"/>
      <c r="H871" s="184"/>
      <c r="I871" s="171" t="str">
        <f t="shared" si="95"/>
        <v/>
      </c>
      <c r="J871" s="189"/>
      <c r="K871" s="248"/>
    </row>
    <row r="872" spans="1:11" s="162" customFormat="1" ht="13.5" customHeight="1" x14ac:dyDescent="0.2">
      <c r="A872" s="245"/>
      <c r="B872" s="169" t="s">
        <v>11684</v>
      </c>
      <c r="C872" s="170" t="str">
        <f>Anexo_01!$Q115</f>
        <v>3</v>
      </c>
      <c r="D872" s="182"/>
      <c r="E872" s="183"/>
      <c r="F872" s="183"/>
      <c r="G872" s="183"/>
      <c r="H872" s="184"/>
      <c r="I872" s="171" t="str">
        <f t="shared" si="95"/>
        <v/>
      </c>
      <c r="J872" s="189"/>
      <c r="K872" s="248"/>
    </row>
    <row r="873" spans="1:11" s="162" customFormat="1" ht="13.5" customHeight="1" x14ac:dyDescent="0.2">
      <c r="A873" s="245"/>
      <c r="B873" s="169" t="s">
        <v>11685</v>
      </c>
      <c r="C873" s="178"/>
      <c r="D873" s="182"/>
      <c r="E873" s="183"/>
      <c r="F873" s="183"/>
      <c r="G873" s="183"/>
      <c r="H873" s="184"/>
      <c r="I873" s="171" t="str">
        <f t="shared" si="95"/>
        <v/>
      </c>
      <c r="J873" s="189"/>
      <c r="K873" s="248"/>
    </row>
    <row r="874" spans="1:11" s="162" customFormat="1" ht="13.5" customHeight="1" x14ac:dyDescent="0.2">
      <c r="A874" s="245"/>
      <c r="B874" s="169" t="s">
        <v>11686</v>
      </c>
      <c r="C874" s="250"/>
      <c r="D874" s="182"/>
      <c r="E874" s="183"/>
      <c r="F874" s="183"/>
      <c r="G874" s="183"/>
      <c r="H874" s="184"/>
      <c r="I874" s="171" t="str">
        <f t="shared" si="95"/>
        <v/>
      </c>
      <c r="J874" s="189"/>
      <c r="K874" s="248"/>
    </row>
    <row r="875" spans="1:11" ht="13.5" customHeight="1" x14ac:dyDescent="0.3">
      <c r="A875" s="246"/>
      <c r="B875" s="172" t="s">
        <v>11690</v>
      </c>
      <c r="C875" s="251"/>
      <c r="D875" s="185"/>
      <c r="E875" s="186"/>
      <c r="F875" s="186"/>
      <c r="G875" s="186"/>
      <c r="H875" s="187"/>
      <c r="I875" s="173" t="str">
        <f t="shared" si="95"/>
        <v/>
      </c>
      <c r="J875" s="190"/>
      <c r="K875" s="249"/>
    </row>
    <row r="876" spans="1:11" s="162" customFormat="1" ht="13.5" customHeight="1" x14ac:dyDescent="0.2">
      <c r="A876" s="244">
        <v>116</v>
      </c>
      <c r="B876" s="166" t="s">
        <v>11680</v>
      </c>
      <c r="C876" s="175" t="str">
        <f>Anexo_01!$I116</f>
        <v>1151214311E9</v>
      </c>
      <c r="D876" s="179"/>
      <c r="E876" s="180"/>
      <c r="F876" s="180"/>
      <c r="G876" s="180"/>
      <c r="H876" s="181"/>
      <c r="I876" s="168" t="str">
        <f>IF(SUM(D876:H876)=0,"",SUM(D876:H876))</f>
        <v/>
      </c>
      <c r="J876" s="188"/>
      <c r="K876" s="247">
        <f>SUM(I876:I884)</f>
        <v>0</v>
      </c>
    </row>
    <row r="877" spans="1:11" s="162" customFormat="1" ht="13.5" customHeight="1" x14ac:dyDescent="0.2">
      <c r="A877" s="245"/>
      <c r="B877" s="169" t="s">
        <v>11681</v>
      </c>
      <c r="C877" s="170" t="str">
        <f>Anexo_01!$D116</f>
        <v>PROFESOR</v>
      </c>
      <c r="D877" s="182"/>
      <c r="E877" s="183"/>
      <c r="F877" s="183"/>
      <c r="G877" s="183"/>
      <c r="H877" s="184"/>
      <c r="I877" s="171" t="str">
        <f>IF(SUM(D877:H877)=0,"",SUM(D877:H877))</f>
        <v/>
      </c>
      <c r="J877" s="189"/>
      <c r="K877" s="248"/>
    </row>
    <row r="878" spans="1:11" s="162" customFormat="1" ht="13.5" customHeight="1" x14ac:dyDescent="0.2">
      <c r="A878" s="245"/>
      <c r="B878" s="169" t="s">
        <v>11687</v>
      </c>
      <c r="C878" s="170" t="str">
        <f>Anexo_01!$B116</f>
        <v>CHALCO LUNA, INES VICENTA</v>
      </c>
      <c r="D878" s="182"/>
      <c r="E878" s="183"/>
      <c r="F878" s="183"/>
      <c r="G878" s="183"/>
      <c r="H878" s="184"/>
      <c r="I878" s="171" t="str">
        <f t="shared" ref="I878:I884" si="96">IF(SUM(D878:H878)=0,"",SUM(D878:H878))</f>
        <v/>
      </c>
      <c r="J878" s="189"/>
      <c r="K878" s="248"/>
    </row>
    <row r="879" spans="1:11" s="162" customFormat="1" ht="13.5" customHeight="1" x14ac:dyDescent="0.2">
      <c r="A879" s="245"/>
      <c r="B879" s="169" t="s">
        <v>11682</v>
      </c>
      <c r="C879" s="170" t="str">
        <f>CONCATENATE("10",Anexo_01!$P116)</f>
        <v>1001228394</v>
      </c>
      <c r="D879" s="182"/>
      <c r="E879" s="183"/>
      <c r="F879" s="183"/>
      <c r="G879" s="183"/>
      <c r="H879" s="184"/>
      <c r="I879" s="171" t="str">
        <f t="shared" si="96"/>
        <v/>
      </c>
      <c r="J879" s="189"/>
      <c r="K879" s="248"/>
    </row>
    <row r="880" spans="1:11" s="162" customFormat="1" ht="13.5" customHeight="1" x14ac:dyDescent="0.2">
      <c r="A880" s="245"/>
      <c r="B880" s="169" t="s">
        <v>11683</v>
      </c>
      <c r="C880" s="159" t="str">
        <f>Anexo_01!$F116</f>
        <v>TOE</v>
      </c>
      <c r="D880" s="182"/>
      <c r="E880" s="183"/>
      <c r="F880" s="183"/>
      <c r="G880" s="183"/>
      <c r="H880" s="184"/>
      <c r="I880" s="171" t="str">
        <f t="shared" si="96"/>
        <v/>
      </c>
      <c r="J880" s="189"/>
      <c r="K880" s="248"/>
    </row>
    <row r="881" spans="1:11" s="162" customFormat="1" ht="13.5" customHeight="1" x14ac:dyDescent="0.2">
      <c r="A881" s="245"/>
      <c r="B881" s="169" t="s">
        <v>11684</v>
      </c>
      <c r="C881" s="170" t="str">
        <f>Anexo_01!$Q116</f>
        <v>2</v>
      </c>
      <c r="D881" s="182"/>
      <c r="E881" s="183"/>
      <c r="F881" s="183"/>
      <c r="G881" s="183"/>
      <c r="H881" s="184"/>
      <c r="I881" s="171" t="str">
        <f t="shared" si="96"/>
        <v/>
      </c>
      <c r="J881" s="189"/>
      <c r="K881" s="248"/>
    </row>
    <row r="882" spans="1:11" s="162" customFormat="1" ht="13.5" customHeight="1" x14ac:dyDescent="0.2">
      <c r="A882" s="245"/>
      <c r="B882" s="169" t="s">
        <v>11685</v>
      </c>
      <c r="C882" s="178"/>
      <c r="D882" s="182"/>
      <c r="E882" s="183"/>
      <c r="F882" s="183"/>
      <c r="G882" s="183"/>
      <c r="H882" s="184"/>
      <c r="I882" s="171" t="str">
        <f t="shared" si="96"/>
        <v/>
      </c>
      <c r="J882" s="189"/>
      <c r="K882" s="248"/>
    </row>
    <row r="883" spans="1:11" s="162" customFormat="1" ht="13.5" customHeight="1" x14ac:dyDescent="0.2">
      <c r="A883" s="245"/>
      <c r="B883" s="169" t="s">
        <v>11686</v>
      </c>
      <c r="C883" s="250"/>
      <c r="D883" s="182"/>
      <c r="E883" s="183"/>
      <c r="F883" s="183"/>
      <c r="G883" s="183"/>
      <c r="H883" s="184"/>
      <c r="I883" s="171" t="str">
        <f t="shared" si="96"/>
        <v/>
      </c>
      <c r="J883" s="189"/>
      <c r="K883" s="248"/>
    </row>
    <row r="884" spans="1:11" ht="13.5" customHeight="1" x14ac:dyDescent="0.3">
      <c r="A884" s="246"/>
      <c r="B884" s="172" t="s">
        <v>11690</v>
      </c>
      <c r="C884" s="251"/>
      <c r="D884" s="185"/>
      <c r="E884" s="186"/>
      <c r="F884" s="186"/>
      <c r="G884" s="186"/>
      <c r="H884" s="187"/>
      <c r="I884" s="173" t="str">
        <f t="shared" si="96"/>
        <v/>
      </c>
      <c r="J884" s="190"/>
      <c r="K884" s="249"/>
    </row>
    <row r="885" spans="1:11" s="162" customFormat="1" ht="13.5" customHeight="1" x14ac:dyDescent="0.2">
      <c r="A885" s="244">
        <v>117</v>
      </c>
      <c r="B885" s="166" t="s">
        <v>11680</v>
      </c>
      <c r="C885" s="175" t="str">
        <f>Anexo_01!$I117</f>
        <v>1151214321E1</v>
      </c>
      <c r="D885" s="179"/>
      <c r="E885" s="180"/>
      <c r="F885" s="180"/>
      <c r="G885" s="180"/>
      <c r="H885" s="181"/>
      <c r="I885" s="168" t="str">
        <f>IF(SUM(D885:H885)=0,"",SUM(D885:H885))</f>
        <v/>
      </c>
      <c r="J885" s="188"/>
      <c r="K885" s="247">
        <f>SUM(I885:I893)</f>
        <v>0</v>
      </c>
    </row>
    <row r="886" spans="1:11" s="162" customFormat="1" ht="13.5" customHeight="1" x14ac:dyDescent="0.2">
      <c r="A886" s="245"/>
      <c r="B886" s="169" t="s">
        <v>11681</v>
      </c>
      <c r="C886" s="170" t="str">
        <f>Anexo_01!$D117</f>
        <v>PROFESOR</v>
      </c>
      <c r="D886" s="182"/>
      <c r="E886" s="183"/>
      <c r="F886" s="183"/>
      <c r="G886" s="183"/>
      <c r="H886" s="184"/>
      <c r="I886" s="171" t="str">
        <f>IF(SUM(D886:H886)=0,"",SUM(D886:H886))</f>
        <v/>
      </c>
      <c r="J886" s="189"/>
      <c r="K886" s="248"/>
    </row>
    <row r="887" spans="1:11" s="162" customFormat="1" ht="13.5" customHeight="1" x14ac:dyDescent="0.2">
      <c r="A887" s="245"/>
      <c r="B887" s="169" t="s">
        <v>11687</v>
      </c>
      <c r="C887" s="170" t="str">
        <f>Anexo_01!$B117</f>
        <v>ESPINOZA RAMOS, JUAN SABINO</v>
      </c>
      <c r="D887" s="182"/>
      <c r="E887" s="183"/>
      <c r="F887" s="183"/>
      <c r="G887" s="183"/>
      <c r="H887" s="184"/>
      <c r="I887" s="171" t="str">
        <f t="shared" ref="I887:I893" si="97">IF(SUM(D887:H887)=0,"",SUM(D887:H887))</f>
        <v/>
      </c>
      <c r="J887" s="189"/>
      <c r="K887" s="248"/>
    </row>
    <row r="888" spans="1:11" s="162" customFormat="1" ht="13.5" customHeight="1" x14ac:dyDescent="0.2">
      <c r="A888" s="245"/>
      <c r="B888" s="169" t="s">
        <v>11682</v>
      </c>
      <c r="C888" s="170" t="str">
        <f>CONCATENATE("10",Anexo_01!$P117)</f>
        <v>1001209623</v>
      </c>
      <c r="D888" s="182"/>
      <c r="E888" s="183"/>
      <c r="F888" s="183"/>
      <c r="G888" s="183"/>
      <c r="H888" s="184"/>
      <c r="I888" s="171" t="str">
        <f t="shared" si="97"/>
        <v/>
      </c>
      <c r="J888" s="189"/>
      <c r="K888" s="248"/>
    </row>
    <row r="889" spans="1:11" s="162" customFormat="1" ht="13.5" customHeight="1" x14ac:dyDescent="0.2">
      <c r="A889" s="245"/>
      <c r="B889" s="169" t="s">
        <v>11683</v>
      </c>
      <c r="C889" s="159" t="str">
        <f>Anexo_01!$F117</f>
        <v>Ingles</v>
      </c>
      <c r="D889" s="182"/>
      <c r="E889" s="183"/>
      <c r="F889" s="183"/>
      <c r="G889" s="183"/>
      <c r="H889" s="184"/>
      <c r="I889" s="171" t="str">
        <f t="shared" si="97"/>
        <v/>
      </c>
      <c r="J889" s="189"/>
      <c r="K889" s="248"/>
    </row>
    <row r="890" spans="1:11" s="162" customFormat="1" ht="13.5" customHeight="1" x14ac:dyDescent="0.2">
      <c r="A890" s="245"/>
      <c r="B890" s="169" t="s">
        <v>11684</v>
      </c>
      <c r="C890" s="170" t="str">
        <f>Anexo_01!$Q117</f>
        <v>3</v>
      </c>
      <c r="D890" s="182"/>
      <c r="E890" s="183"/>
      <c r="F890" s="183"/>
      <c r="G890" s="183"/>
      <c r="H890" s="184"/>
      <c r="I890" s="171" t="str">
        <f t="shared" si="97"/>
        <v/>
      </c>
      <c r="J890" s="189"/>
      <c r="K890" s="248"/>
    </row>
    <row r="891" spans="1:11" s="162" customFormat="1" ht="13.5" customHeight="1" x14ac:dyDescent="0.2">
      <c r="A891" s="245"/>
      <c r="B891" s="169" t="s">
        <v>11685</v>
      </c>
      <c r="C891" s="178"/>
      <c r="D891" s="182"/>
      <c r="E891" s="183"/>
      <c r="F891" s="183"/>
      <c r="G891" s="183"/>
      <c r="H891" s="184"/>
      <c r="I891" s="171" t="str">
        <f t="shared" si="97"/>
        <v/>
      </c>
      <c r="J891" s="189"/>
      <c r="K891" s="248"/>
    </row>
    <row r="892" spans="1:11" s="162" customFormat="1" ht="13.5" customHeight="1" x14ac:dyDescent="0.2">
      <c r="A892" s="245"/>
      <c r="B892" s="169" t="s">
        <v>11686</v>
      </c>
      <c r="C892" s="250"/>
      <c r="D892" s="182"/>
      <c r="E892" s="183"/>
      <c r="F892" s="183"/>
      <c r="G892" s="183"/>
      <c r="H892" s="184"/>
      <c r="I892" s="171" t="str">
        <f t="shared" si="97"/>
        <v/>
      </c>
      <c r="J892" s="189"/>
      <c r="K892" s="248"/>
    </row>
    <row r="893" spans="1:11" ht="13.5" customHeight="1" x14ac:dyDescent="0.3">
      <c r="A893" s="246"/>
      <c r="B893" s="172" t="s">
        <v>11690</v>
      </c>
      <c r="C893" s="251"/>
      <c r="D893" s="185"/>
      <c r="E893" s="186"/>
      <c r="F893" s="186"/>
      <c r="G893" s="186"/>
      <c r="H893" s="187"/>
      <c r="I893" s="173" t="str">
        <f t="shared" si="97"/>
        <v/>
      </c>
      <c r="J893" s="190"/>
      <c r="K893" s="249"/>
    </row>
    <row r="894" spans="1:11" s="162" customFormat="1" ht="13.5" customHeight="1" x14ac:dyDescent="0.2">
      <c r="A894" s="244">
        <v>118</v>
      </c>
      <c r="B894" s="166" t="s">
        <v>11680</v>
      </c>
      <c r="C894" s="175" t="str">
        <f>Anexo_01!$I118</f>
        <v>1151214321E2</v>
      </c>
      <c r="D894" s="179"/>
      <c r="E894" s="180"/>
      <c r="F894" s="180"/>
      <c r="G894" s="180"/>
      <c r="H894" s="181"/>
      <c r="I894" s="168" t="str">
        <f>IF(SUM(D894:H894)=0,"",SUM(D894:H894))</f>
        <v/>
      </c>
      <c r="J894" s="188"/>
      <c r="K894" s="247">
        <f>SUM(I894:I902)</f>
        <v>0</v>
      </c>
    </row>
    <row r="895" spans="1:11" s="162" customFormat="1" ht="13.5" customHeight="1" x14ac:dyDescent="0.2">
      <c r="A895" s="245"/>
      <c r="B895" s="169" t="s">
        <v>11681</v>
      </c>
      <c r="C895" s="170" t="str">
        <f>Anexo_01!$D118</f>
        <v>PROFESOR</v>
      </c>
      <c r="D895" s="182"/>
      <c r="E895" s="183"/>
      <c r="F895" s="183"/>
      <c r="G895" s="183"/>
      <c r="H895" s="184"/>
      <c r="I895" s="171" t="str">
        <f>IF(SUM(D895:H895)=0,"",SUM(D895:H895))</f>
        <v/>
      </c>
      <c r="J895" s="189"/>
      <c r="K895" s="248"/>
    </row>
    <row r="896" spans="1:11" s="162" customFormat="1" ht="13.5" customHeight="1" x14ac:dyDescent="0.2">
      <c r="A896" s="245"/>
      <c r="B896" s="169" t="s">
        <v>11687</v>
      </c>
      <c r="C896" s="170" t="str">
        <f>Anexo_01!$B118</f>
        <v>FLORES ARCE, MIREYA FLAVIA</v>
      </c>
      <c r="D896" s="182"/>
      <c r="E896" s="183"/>
      <c r="F896" s="183"/>
      <c r="G896" s="183"/>
      <c r="H896" s="184"/>
      <c r="I896" s="171" t="str">
        <f t="shared" ref="I896:I902" si="98">IF(SUM(D896:H896)=0,"",SUM(D896:H896))</f>
        <v/>
      </c>
      <c r="J896" s="189"/>
      <c r="K896" s="248"/>
    </row>
    <row r="897" spans="1:11" s="162" customFormat="1" ht="13.5" customHeight="1" x14ac:dyDescent="0.2">
      <c r="A897" s="245"/>
      <c r="B897" s="169" t="s">
        <v>11682</v>
      </c>
      <c r="C897" s="170" t="str">
        <f>CONCATENATE("10",Anexo_01!$P118)</f>
        <v>1001210708</v>
      </c>
      <c r="D897" s="182"/>
      <c r="E897" s="183"/>
      <c r="F897" s="183"/>
      <c r="G897" s="183"/>
      <c r="H897" s="184"/>
      <c r="I897" s="171" t="str">
        <f t="shared" si="98"/>
        <v/>
      </c>
      <c r="J897" s="189"/>
      <c r="K897" s="248"/>
    </row>
    <row r="898" spans="1:11" s="162" customFormat="1" ht="13.5" customHeight="1" x14ac:dyDescent="0.2">
      <c r="A898" s="245"/>
      <c r="B898" s="169" t="s">
        <v>11683</v>
      </c>
      <c r="C898" s="159" t="str">
        <f>Anexo_01!$F118</f>
        <v>EPT</v>
      </c>
      <c r="D898" s="182"/>
      <c r="E898" s="183"/>
      <c r="F898" s="183"/>
      <c r="G898" s="183"/>
      <c r="H898" s="184"/>
      <c r="I898" s="171" t="str">
        <f t="shared" si="98"/>
        <v/>
      </c>
      <c r="J898" s="189"/>
      <c r="K898" s="248"/>
    </row>
    <row r="899" spans="1:11" s="162" customFormat="1" ht="13.5" customHeight="1" x14ac:dyDescent="0.2">
      <c r="A899" s="245"/>
      <c r="B899" s="169" t="s">
        <v>11684</v>
      </c>
      <c r="C899" s="170" t="str">
        <f>Anexo_01!$Q118</f>
        <v>3</v>
      </c>
      <c r="D899" s="182"/>
      <c r="E899" s="183"/>
      <c r="F899" s="183"/>
      <c r="G899" s="183"/>
      <c r="H899" s="184"/>
      <c r="I899" s="171" t="str">
        <f t="shared" si="98"/>
        <v/>
      </c>
      <c r="J899" s="189"/>
      <c r="K899" s="248"/>
    </row>
    <row r="900" spans="1:11" s="162" customFormat="1" ht="13.5" customHeight="1" x14ac:dyDescent="0.2">
      <c r="A900" s="245"/>
      <c r="B900" s="169" t="s">
        <v>11685</v>
      </c>
      <c r="C900" s="178"/>
      <c r="D900" s="182"/>
      <c r="E900" s="183"/>
      <c r="F900" s="183"/>
      <c r="G900" s="183"/>
      <c r="H900" s="184"/>
      <c r="I900" s="171" t="str">
        <f t="shared" si="98"/>
        <v/>
      </c>
      <c r="J900" s="189"/>
      <c r="K900" s="248"/>
    </row>
    <row r="901" spans="1:11" s="162" customFormat="1" ht="13.5" customHeight="1" x14ac:dyDescent="0.2">
      <c r="A901" s="245"/>
      <c r="B901" s="169" t="s">
        <v>11686</v>
      </c>
      <c r="C901" s="250"/>
      <c r="D901" s="182"/>
      <c r="E901" s="183"/>
      <c r="F901" s="183"/>
      <c r="G901" s="183"/>
      <c r="H901" s="184"/>
      <c r="I901" s="171" t="str">
        <f t="shared" si="98"/>
        <v/>
      </c>
      <c r="J901" s="189"/>
      <c r="K901" s="248"/>
    </row>
    <row r="902" spans="1:11" ht="13.5" customHeight="1" x14ac:dyDescent="0.3">
      <c r="A902" s="246"/>
      <c r="B902" s="172" t="s">
        <v>11690</v>
      </c>
      <c r="C902" s="251"/>
      <c r="D902" s="185"/>
      <c r="E902" s="186"/>
      <c r="F902" s="186"/>
      <c r="G902" s="186"/>
      <c r="H902" s="187"/>
      <c r="I902" s="173" t="str">
        <f t="shared" si="98"/>
        <v/>
      </c>
      <c r="J902" s="190"/>
      <c r="K902" s="249"/>
    </row>
    <row r="903" spans="1:11" s="162" customFormat="1" ht="13.5" customHeight="1" x14ac:dyDescent="0.2">
      <c r="A903" s="244">
        <v>119</v>
      </c>
      <c r="B903" s="166" t="s">
        <v>11680</v>
      </c>
      <c r="C903" s="175" t="str">
        <f>Anexo_01!$I119</f>
        <v>1151214321E3</v>
      </c>
      <c r="D903" s="179"/>
      <c r="E903" s="180"/>
      <c r="F903" s="180"/>
      <c r="G903" s="180"/>
      <c r="H903" s="181"/>
      <c r="I903" s="168" t="str">
        <f>IF(SUM(D903:H903)=0,"",SUM(D903:H903))</f>
        <v/>
      </c>
      <c r="J903" s="188"/>
      <c r="K903" s="247">
        <f>SUM(I903:I911)</f>
        <v>0</v>
      </c>
    </row>
    <row r="904" spans="1:11" s="162" customFormat="1" ht="13.5" customHeight="1" x14ac:dyDescent="0.2">
      <c r="A904" s="245"/>
      <c r="B904" s="169" t="s">
        <v>11681</v>
      </c>
      <c r="C904" s="170" t="str">
        <f>Anexo_01!$D119</f>
        <v>PROFESOR</v>
      </c>
      <c r="D904" s="182"/>
      <c r="E904" s="183"/>
      <c r="F904" s="183"/>
      <c r="G904" s="183"/>
      <c r="H904" s="184"/>
      <c r="I904" s="171" t="str">
        <f>IF(SUM(D904:H904)=0,"",SUM(D904:H904))</f>
        <v/>
      </c>
      <c r="J904" s="189"/>
      <c r="K904" s="248"/>
    </row>
    <row r="905" spans="1:11" s="162" customFormat="1" ht="13.5" customHeight="1" x14ac:dyDescent="0.2">
      <c r="A905" s="245"/>
      <c r="B905" s="169" t="s">
        <v>11687</v>
      </c>
      <c r="C905" s="170" t="str">
        <f>Anexo_01!$B119</f>
        <v>FLORES LIMACHE, LUCIANO</v>
      </c>
      <c r="D905" s="182"/>
      <c r="E905" s="183"/>
      <c r="F905" s="183"/>
      <c r="G905" s="183"/>
      <c r="H905" s="184"/>
      <c r="I905" s="171" t="str">
        <f t="shared" ref="I905:I911" si="99">IF(SUM(D905:H905)=0,"",SUM(D905:H905))</f>
        <v/>
      </c>
      <c r="J905" s="189"/>
      <c r="K905" s="248"/>
    </row>
    <row r="906" spans="1:11" s="162" customFormat="1" ht="13.5" customHeight="1" x14ac:dyDescent="0.2">
      <c r="A906" s="245"/>
      <c r="B906" s="169" t="s">
        <v>11682</v>
      </c>
      <c r="C906" s="170" t="str">
        <f>CONCATENATE("10",Anexo_01!$P119)</f>
        <v>1001205337</v>
      </c>
      <c r="D906" s="182"/>
      <c r="E906" s="183"/>
      <c r="F906" s="183"/>
      <c r="G906" s="183"/>
      <c r="H906" s="184"/>
      <c r="I906" s="171" t="str">
        <f t="shared" si="99"/>
        <v/>
      </c>
      <c r="J906" s="189"/>
      <c r="K906" s="248"/>
    </row>
    <row r="907" spans="1:11" s="162" customFormat="1" ht="13.5" customHeight="1" x14ac:dyDescent="0.2">
      <c r="A907" s="245"/>
      <c r="B907" s="169" t="s">
        <v>11683</v>
      </c>
      <c r="C907" s="159" t="str">
        <f>Anexo_01!$F119</f>
        <v>Religion</v>
      </c>
      <c r="D907" s="182"/>
      <c r="E907" s="183"/>
      <c r="F907" s="183"/>
      <c r="G907" s="183"/>
      <c r="H907" s="184"/>
      <c r="I907" s="171" t="str">
        <f t="shared" si="99"/>
        <v/>
      </c>
      <c r="J907" s="189"/>
      <c r="K907" s="248"/>
    </row>
    <row r="908" spans="1:11" s="162" customFormat="1" ht="13.5" customHeight="1" x14ac:dyDescent="0.2">
      <c r="A908" s="245"/>
      <c r="B908" s="169" t="s">
        <v>11684</v>
      </c>
      <c r="C908" s="170" t="str">
        <f>Anexo_01!$Q119</f>
        <v>3</v>
      </c>
      <c r="D908" s="182"/>
      <c r="E908" s="183"/>
      <c r="F908" s="183"/>
      <c r="G908" s="183"/>
      <c r="H908" s="184"/>
      <c r="I908" s="171" t="str">
        <f t="shared" si="99"/>
        <v/>
      </c>
      <c r="J908" s="189"/>
      <c r="K908" s="248"/>
    </row>
    <row r="909" spans="1:11" s="162" customFormat="1" ht="13.5" customHeight="1" x14ac:dyDescent="0.2">
      <c r="A909" s="245"/>
      <c r="B909" s="169" t="s">
        <v>11685</v>
      </c>
      <c r="C909" s="178"/>
      <c r="D909" s="182"/>
      <c r="E909" s="183"/>
      <c r="F909" s="183"/>
      <c r="G909" s="183"/>
      <c r="H909" s="184"/>
      <c r="I909" s="171" t="str">
        <f t="shared" si="99"/>
        <v/>
      </c>
      <c r="J909" s="189"/>
      <c r="K909" s="248"/>
    </row>
    <row r="910" spans="1:11" s="162" customFormat="1" ht="13.5" customHeight="1" x14ac:dyDescent="0.2">
      <c r="A910" s="245"/>
      <c r="B910" s="169" t="s">
        <v>11686</v>
      </c>
      <c r="C910" s="250"/>
      <c r="D910" s="182"/>
      <c r="E910" s="183"/>
      <c r="F910" s="183"/>
      <c r="G910" s="183"/>
      <c r="H910" s="184"/>
      <c r="I910" s="171" t="str">
        <f t="shared" si="99"/>
        <v/>
      </c>
      <c r="J910" s="189"/>
      <c r="K910" s="248"/>
    </row>
    <row r="911" spans="1:11" ht="13.5" customHeight="1" x14ac:dyDescent="0.3">
      <c r="A911" s="246"/>
      <c r="B911" s="172" t="s">
        <v>11690</v>
      </c>
      <c r="C911" s="251"/>
      <c r="D911" s="185"/>
      <c r="E911" s="186"/>
      <c r="F911" s="186"/>
      <c r="G911" s="186"/>
      <c r="H911" s="187"/>
      <c r="I911" s="173" t="str">
        <f t="shared" si="99"/>
        <v/>
      </c>
      <c r="J911" s="190"/>
      <c r="K911" s="249"/>
    </row>
    <row r="912" spans="1:11" s="162" customFormat="1" ht="13.5" customHeight="1" x14ac:dyDescent="0.2">
      <c r="A912" s="244">
        <v>120</v>
      </c>
      <c r="B912" s="166" t="s">
        <v>11680</v>
      </c>
      <c r="C912" s="175" t="str">
        <f>Anexo_01!$I120</f>
        <v>1151214321E5</v>
      </c>
      <c r="D912" s="179"/>
      <c r="E912" s="180"/>
      <c r="F912" s="180"/>
      <c r="G912" s="180"/>
      <c r="H912" s="181"/>
      <c r="I912" s="168" t="str">
        <f>IF(SUM(D912:H912)=0,"",SUM(D912:H912))</f>
        <v/>
      </c>
      <c r="J912" s="188"/>
      <c r="K912" s="247">
        <f>SUM(I912:I920)</f>
        <v>0</v>
      </c>
    </row>
    <row r="913" spans="1:11" s="162" customFormat="1" ht="13.5" customHeight="1" x14ac:dyDescent="0.2">
      <c r="A913" s="245"/>
      <c r="B913" s="169" t="s">
        <v>11681</v>
      </c>
      <c r="C913" s="170" t="str">
        <f>Anexo_01!$D120</f>
        <v>PROFESOR</v>
      </c>
      <c r="D913" s="182"/>
      <c r="E913" s="183"/>
      <c r="F913" s="183"/>
      <c r="G913" s="183"/>
      <c r="H913" s="184"/>
      <c r="I913" s="171" t="str">
        <f>IF(SUM(D913:H913)=0,"",SUM(D913:H913))</f>
        <v/>
      </c>
      <c r="J913" s="189"/>
      <c r="K913" s="248"/>
    </row>
    <row r="914" spans="1:11" s="162" customFormat="1" ht="13.5" customHeight="1" x14ac:dyDescent="0.2">
      <c r="A914" s="245"/>
      <c r="B914" s="169" t="s">
        <v>11687</v>
      </c>
      <c r="C914" s="170" t="str">
        <f>Anexo_01!$B120</f>
        <v>HUARSAYA MOROCCO, JERONIMO</v>
      </c>
      <c r="D914" s="182"/>
      <c r="E914" s="183"/>
      <c r="F914" s="183"/>
      <c r="G914" s="183"/>
      <c r="H914" s="184"/>
      <c r="I914" s="171" t="str">
        <f t="shared" ref="I914:I920" si="100">IF(SUM(D914:H914)=0,"",SUM(D914:H914))</f>
        <v/>
      </c>
      <c r="J914" s="189"/>
      <c r="K914" s="248"/>
    </row>
    <row r="915" spans="1:11" s="162" customFormat="1" ht="13.5" customHeight="1" x14ac:dyDescent="0.2">
      <c r="A915" s="245"/>
      <c r="B915" s="169" t="s">
        <v>11682</v>
      </c>
      <c r="C915" s="170" t="str">
        <f>CONCATENATE("10",Anexo_01!$P120)</f>
        <v>1001218537</v>
      </c>
      <c r="D915" s="182"/>
      <c r="E915" s="183"/>
      <c r="F915" s="183"/>
      <c r="G915" s="183"/>
      <c r="H915" s="184"/>
      <c r="I915" s="171" t="str">
        <f t="shared" si="100"/>
        <v/>
      </c>
      <c r="J915" s="189"/>
      <c r="K915" s="248"/>
    </row>
    <row r="916" spans="1:11" s="162" customFormat="1" ht="13.5" customHeight="1" x14ac:dyDescent="0.2">
      <c r="A916" s="245"/>
      <c r="B916" s="169" t="s">
        <v>11683</v>
      </c>
      <c r="C916" s="159" t="str">
        <f>Anexo_01!$F120</f>
        <v>Matematica</v>
      </c>
      <c r="D916" s="182"/>
      <c r="E916" s="183"/>
      <c r="F916" s="183"/>
      <c r="G916" s="183"/>
      <c r="H916" s="184"/>
      <c r="I916" s="171" t="str">
        <f t="shared" si="100"/>
        <v/>
      </c>
      <c r="J916" s="189"/>
      <c r="K916" s="248"/>
    </row>
    <row r="917" spans="1:11" s="162" customFormat="1" ht="13.5" customHeight="1" x14ac:dyDescent="0.2">
      <c r="A917" s="245"/>
      <c r="B917" s="169" t="s">
        <v>11684</v>
      </c>
      <c r="C917" s="170" t="str">
        <f>Anexo_01!$Q120</f>
        <v>4</v>
      </c>
      <c r="D917" s="182"/>
      <c r="E917" s="183"/>
      <c r="F917" s="183"/>
      <c r="G917" s="183"/>
      <c r="H917" s="184"/>
      <c r="I917" s="171" t="str">
        <f t="shared" si="100"/>
        <v/>
      </c>
      <c r="J917" s="189"/>
      <c r="K917" s="248"/>
    </row>
    <row r="918" spans="1:11" s="162" customFormat="1" ht="13.5" customHeight="1" x14ac:dyDescent="0.2">
      <c r="A918" s="245"/>
      <c r="B918" s="169" t="s">
        <v>11685</v>
      </c>
      <c r="C918" s="178"/>
      <c r="D918" s="182"/>
      <c r="E918" s="183"/>
      <c r="F918" s="183"/>
      <c r="G918" s="183"/>
      <c r="H918" s="184"/>
      <c r="I918" s="171" t="str">
        <f t="shared" si="100"/>
        <v/>
      </c>
      <c r="J918" s="189"/>
      <c r="K918" s="248"/>
    </row>
    <row r="919" spans="1:11" s="162" customFormat="1" ht="13.5" customHeight="1" x14ac:dyDescent="0.2">
      <c r="A919" s="245"/>
      <c r="B919" s="169" t="s">
        <v>11686</v>
      </c>
      <c r="C919" s="250"/>
      <c r="D919" s="182"/>
      <c r="E919" s="183"/>
      <c r="F919" s="183"/>
      <c r="G919" s="183"/>
      <c r="H919" s="184"/>
      <c r="I919" s="171" t="str">
        <f t="shared" si="100"/>
        <v/>
      </c>
      <c r="J919" s="189"/>
      <c r="K919" s="248"/>
    </row>
    <row r="920" spans="1:11" ht="13.5" customHeight="1" x14ac:dyDescent="0.3">
      <c r="A920" s="246"/>
      <c r="B920" s="172" t="s">
        <v>11690</v>
      </c>
      <c r="C920" s="251"/>
      <c r="D920" s="185"/>
      <c r="E920" s="186"/>
      <c r="F920" s="186"/>
      <c r="G920" s="186"/>
      <c r="H920" s="187"/>
      <c r="I920" s="173" t="str">
        <f t="shared" si="100"/>
        <v/>
      </c>
      <c r="J920" s="190"/>
      <c r="K920" s="249"/>
    </row>
    <row r="921" spans="1:11" s="162" customFormat="1" ht="13.5" customHeight="1" x14ac:dyDescent="0.2">
      <c r="A921" s="244">
        <v>121</v>
      </c>
      <c r="B921" s="166" t="s">
        <v>11680</v>
      </c>
      <c r="C921" s="175" t="str">
        <f>Anexo_01!$I121</f>
        <v>1151214321E6</v>
      </c>
      <c r="D921" s="179"/>
      <c r="E921" s="180"/>
      <c r="F921" s="180"/>
      <c r="G921" s="180"/>
      <c r="H921" s="181"/>
      <c r="I921" s="168" t="str">
        <f>IF(SUM(D921:H921)=0,"",SUM(D921:H921))</f>
        <v/>
      </c>
      <c r="J921" s="188"/>
      <c r="K921" s="247">
        <f>SUM(I921:I929)</f>
        <v>0</v>
      </c>
    </row>
    <row r="922" spans="1:11" s="162" customFormat="1" ht="13.5" customHeight="1" x14ac:dyDescent="0.2">
      <c r="A922" s="245"/>
      <c r="B922" s="169" t="s">
        <v>11681</v>
      </c>
      <c r="C922" s="170" t="str">
        <f>Anexo_01!$D121</f>
        <v>PROFESOR</v>
      </c>
      <c r="D922" s="182"/>
      <c r="E922" s="183"/>
      <c r="F922" s="183"/>
      <c r="G922" s="183"/>
      <c r="H922" s="184"/>
      <c r="I922" s="171" t="str">
        <f>IF(SUM(D922:H922)=0,"",SUM(D922:H922))</f>
        <v/>
      </c>
      <c r="J922" s="189"/>
      <c r="K922" s="248"/>
    </row>
    <row r="923" spans="1:11" s="162" customFormat="1" ht="13.5" customHeight="1" x14ac:dyDescent="0.2">
      <c r="A923" s="245"/>
      <c r="B923" s="169" t="s">
        <v>11687</v>
      </c>
      <c r="C923" s="170" t="str">
        <f>Anexo_01!$B121</f>
        <v>QUISPE CHURA, SEGUNDINO</v>
      </c>
      <c r="D923" s="182"/>
      <c r="E923" s="183"/>
      <c r="F923" s="183"/>
      <c r="G923" s="183"/>
      <c r="H923" s="184"/>
      <c r="I923" s="171" t="str">
        <f t="shared" ref="I923:I929" si="101">IF(SUM(D923:H923)=0,"",SUM(D923:H923))</f>
        <v/>
      </c>
      <c r="J923" s="189"/>
      <c r="K923" s="248"/>
    </row>
    <row r="924" spans="1:11" s="162" customFormat="1" ht="13.5" customHeight="1" x14ac:dyDescent="0.2">
      <c r="A924" s="245"/>
      <c r="B924" s="169" t="s">
        <v>11682</v>
      </c>
      <c r="C924" s="170" t="str">
        <f>CONCATENATE("10",Anexo_01!$P121)</f>
        <v>1001215622</v>
      </c>
      <c r="D924" s="182"/>
      <c r="E924" s="183"/>
      <c r="F924" s="183"/>
      <c r="G924" s="183"/>
      <c r="H924" s="184"/>
      <c r="I924" s="171" t="str">
        <f t="shared" si="101"/>
        <v/>
      </c>
      <c r="J924" s="189"/>
      <c r="K924" s="248"/>
    </row>
    <row r="925" spans="1:11" s="162" customFormat="1" ht="13.5" customHeight="1" x14ac:dyDescent="0.2">
      <c r="A925" s="245"/>
      <c r="B925" s="169" t="s">
        <v>11683</v>
      </c>
      <c r="C925" s="159" t="str">
        <f>Anexo_01!$F121</f>
        <v>Comunicación</v>
      </c>
      <c r="D925" s="182"/>
      <c r="E925" s="183"/>
      <c r="F925" s="183"/>
      <c r="G925" s="183"/>
      <c r="H925" s="184"/>
      <c r="I925" s="171" t="str">
        <f t="shared" si="101"/>
        <v/>
      </c>
      <c r="J925" s="189"/>
      <c r="K925" s="248"/>
    </row>
    <row r="926" spans="1:11" s="162" customFormat="1" ht="13.5" customHeight="1" x14ac:dyDescent="0.2">
      <c r="A926" s="245"/>
      <c r="B926" s="169" t="s">
        <v>11684</v>
      </c>
      <c r="C926" s="170" t="str">
        <f>Anexo_01!$Q121</f>
        <v>3</v>
      </c>
      <c r="D926" s="182"/>
      <c r="E926" s="183"/>
      <c r="F926" s="183"/>
      <c r="G926" s="183"/>
      <c r="H926" s="184"/>
      <c r="I926" s="171" t="str">
        <f t="shared" si="101"/>
        <v/>
      </c>
      <c r="J926" s="189"/>
      <c r="K926" s="248"/>
    </row>
    <row r="927" spans="1:11" s="162" customFormat="1" ht="13.5" customHeight="1" x14ac:dyDescent="0.2">
      <c r="A927" s="245"/>
      <c r="B927" s="169" t="s">
        <v>11685</v>
      </c>
      <c r="C927" s="178"/>
      <c r="D927" s="182"/>
      <c r="E927" s="183"/>
      <c r="F927" s="183"/>
      <c r="G927" s="183"/>
      <c r="H927" s="184"/>
      <c r="I927" s="171" t="str">
        <f t="shared" si="101"/>
        <v/>
      </c>
      <c r="J927" s="189"/>
      <c r="K927" s="248"/>
    </row>
    <row r="928" spans="1:11" s="162" customFormat="1" ht="13.5" customHeight="1" x14ac:dyDescent="0.2">
      <c r="A928" s="245"/>
      <c r="B928" s="169" t="s">
        <v>11686</v>
      </c>
      <c r="C928" s="250"/>
      <c r="D928" s="182"/>
      <c r="E928" s="183"/>
      <c r="F928" s="183"/>
      <c r="G928" s="183"/>
      <c r="H928" s="184"/>
      <c r="I928" s="171" t="str">
        <f t="shared" si="101"/>
        <v/>
      </c>
      <c r="J928" s="189"/>
      <c r="K928" s="248"/>
    </row>
    <row r="929" spans="1:11" ht="13.5" customHeight="1" x14ac:dyDescent="0.3">
      <c r="A929" s="246"/>
      <c r="B929" s="172" t="s">
        <v>11690</v>
      </c>
      <c r="C929" s="251"/>
      <c r="D929" s="185"/>
      <c r="E929" s="186"/>
      <c r="F929" s="186"/>
      <c r="G929" s="186"/>
      <c r="H929" s="187"/>
      <c r="I929" s="173" t="str">
        <f t="shared" si="101"/>
        <v/>
      </c>
      <c r="J929" s="190"/>
      <c r="K929" s="249"/>
    </row>
    <row r="930" spans="1:11" s="162" customFormat="1" ht="13.5" customHeight="1" x14ac:dyDescent="0.2">
      <c r="A930" s="244">
        <v>122</v>
      </c>
      <c r="B930" s="166" t="s">
        <v>11680</v>
      </c>
      <c r="C930" s="175" t="str">
        <f>Anexo_01!$I122</f>
        <v>1151214321E7</v>
      </c>
      <c r="D930" s="179"/>
      <c r="E930" s="180"/>
      <c r="F930" s="180"/>
      <c r="G930" s="180"/>
      <c r="H930" s="181"/>
      <c r="I930" s="168" t="str">
        <f>IF(SUM(D930:H930)=0,"",SUM(D930:H930))</f>
        <v/>
      </c>
      <c r="J930" s="188"/>
      <c r="K930" s="247">
        <f>SUM(I930:I938)</f>
        <v>0</v>
      </c>
    </row>
    <row r="931" spans="1:11" s="162" customFormat="1" ht="13.5" customHeight="1" x14ac:dyDescent="0.2">
      <c r="A931" s="245"/>
      <c r="B931" s="169" t="s">
        <v>11681</v>
      </c>
      <c r="C931" s="170" t="str">
        <f>Anexo_01!$D122</f>
        <v>PROFESOR</v>
      </c>
      <c r="D931" s="182"/>
      <c r="E931" s="183"/>
      <c r="F931" s="183"/>
      <c r="G931" s="183"/>
      <c r="H931" s="184"/>
      <c r="I931" s="171" t="str">
        <f>IF(SUM(D931:H931)=0,"",SUM(D931:H931))</f>
        <v/>
      </c>
      <c r="J931" s="189"/>
      <c r="K931" s="248"/>
    </row>
    <row r="932" spans="1:11" s="162" customFormat="1" ht="13.5" customHeight="1" x14ac:dyDescent="0.2">
      <c r="A932" s="245"/>
      <c r="B932" s="169" t="s">
        <v>11687</v>
      </c>
      <c r="C932" s="170" t="str">
        <f>Anexo_01!$B122</f>
        <v>MAMANI LLANOS, FELIX</v>
      </c>
      <c r="D932" s="182"/>
      <c r="E932" s="183"/>
      <c r="F932" s="183"/>
      <c r="G932" s="183"/>
      <c r="H932" s="184"/>
      <c r="I932" s="171" t="str">
        <f t="shared" ref="I932:I938" si="102">IF(SUM(D932:H932)=0,"",SUM(D932:H932))</f>
        <v/>
      </c>
      <c r="J932" s="189"/>
      <c r="K932" s="248"/>
    </row>
    <row r="933" spans="1:11" s="162" customFormat="1" ht="13.5" customHeight="1" x14ac:dyDescent="0.2">
      <c r="A933" s="245"/>
      <c r="B933" s="169" t="s">
        <v>11682</v>
      </c>
      <c r="C933" s="170" t="str">
        <f>CONCATENATE("10",Anexo_01!$P122)</f>
        <v>1001200781</v>
      </c>
      <c r="D933" s="182"/>
      <c r="E933" s="183"/>
      <c r="F933" s="183"/>
      <c r="G933" s="183"/>
      <c r="H933" s="184"/>
      <c r="I933" s="171" t="str">
        <f t="shared" si="102"/>
        <v/>
      </c>
      <c r="J933" s="189"/>
      <c r="K933" s="248"/>
    </row>
    <row r="934" spans="1:11" s="162" customFormat="1" ht="13.5" customHeight="1" x14ac:dyDescent="0.2">
      <c r="A934" s="245"/>
      <c r="B934" s="169" t="s">
        <v>11683</v>
      </c>
      <c r="C934" s="159" t="str">
        <f>Anexo_01!$F122</f>
        <v>CTA</v>
      </c>
      <c r="D934" s="182"/>
      <c r="E934" s="183"/>
      <c r="F934" s="183"/>
      <c r="G934" s="183"/>
      <c r="H934" s="184"/>
      <c r="I934" s="171" t="str">
        <f t="shared" si="102"/>
        <v/>
      </c>
      <c r="J934" s="189"/>
      <c r="K934" s="248"/>
    </row>
    <row r="935" spans="1:11" s="162" customFormat="1" ht="13.5" customHeight="1" x14ac:dyDescent="0.2">
      <c r="A935" s="245"/>
      <c r="B935" s="169" t="s">
        <v>11684</v>
      </c>
      <c r="C935" s="170" t="str">
        <f>Anexo_01!$Q122</f>
        <v>3</v>
      </c>
      <c r="D935" s="182"/>
      <c r="E935" s="183"/>
      <c r="F935" s="183"/>
      <c r="G935" s="183"/>
      <c r="H935" s="184"/>
      <c r="I935" s="171" t="str">
        <f t="shared" si="102"/>
        <v/>
      </c>
      <c r="J935" s="189"/>
      <c r="K935" s="248"/>
    </row>
    <row r="936" spans="1:11" s="162" customFormat="1" ht="13.5" customHeight="1" x14ac:dyDescent="0.2">
      <c r="A936" s="245"/>
      <c r="B936" s="169" t="s">
        <v>11685</v>
      </c>
      <c r="C936" s="178"/>
      <c r="D936" s="182"/>
      <c r="E936" s="183"/>
      <c r="F936" s="183"/>
      <c r="G936" s="183"/>
      <c r="H936" s="184"/>
      <c r="I936" s="171" t="str">
        <f t="shared" si="102"/>
        <v/>
      </c>
      <c r="J936" s="189"/>
      <c r="K936" s="248"/>
    </row>
    <row r="937" spans="1:11" s="162" customFormat="1" ht="13.5" customHeight="1" x14ac:dyDescent="0.2">
      <c r="A937" s="245"/>
      <c r="B937" s="169" t="s">
        <v>11686</v>
      </c>
      <c r="C937" s="250"/>
      <c r="D937" s="182"/>
      <c r="E937" s="183"/>
      <c r="F937" s="183"/>
      <c r="G937" s="183"/>
      <c r="H937" s="184"/>
      <c r="I937" s="171" t="str">
        <f t="shared" si="102"/>
        <v/>
      </c>
      <c r="J937" s="189"/>
      <c r="K937" s="248"/>
    </row>
    <row r="938" spans="1:11" ht="13.5" customHeight="1" x14ac:dyDescent="0.3">
      <c r="A938" s="246"/>
      <c r="B938" s="172" t="s">
        <v>11690</v>
      </c>
      <c r="C938" s="251"/>
      <c r="D938" s="185"/>
      <c r="E938" s="186"/>
      <c r="F938" s="186"/>
      <c r="G938" s="186"/>
      <c r="H938" s="187"/>
      <c r="I938" s="173" t="str">
        <f t="shared" si="102"/>
        <v/>
      </c>
      <c r="J938" s="190"/>
      <c r="K938" s="249"/>
    </row>
    <row r="939" spans="1:11" s="162" customFormat="1" ht="13.5" customHeight="1" x14ac:dyDescent="0.2">
      <c r="A939" s="244">
        <v>123</v>
      </c>
      <c r="B939" s="166" t="s">
        <v>11680</v>
      </c>
      <c r="C939" s="175" t="str">
        <f>Anexo_01!$I123</f>
        <v>1151214331E0</v>
      </c>
      <c r="D939" s="179"/>
      <c r="E939" s="180"/>
      <c r="F939" s="180"/>
      <c r="G939" s="180"/>
      <c r="H939" s="181"/>
      <c r="I939" s="168" t="str">
        <f>IF(SUM(D939:H939)=0,"",SUM(D939:H939))</f>
        <v/>
      </c>
      <c r="J939" s="188"/>
      <c r="K939" s="247">
        <f>SUM(I939:I947)</f>
        <v>0</v>
      </c>
    </row>
    <row r="940" spans="1:11" s="162" customFormat="1" ht="13.5" customHeight="1" x14ac:dyDescent="0.2">
      <c r="A940" s="245"/>
      <c r="B940" s="169" t="s">
        <v>11681</v>
      </c>
      <c r="C940" s="170" t="str">
        <f>Anexo_01!$D123</f>
        <v>PROFESOR</v>
      </c>
      <c r="D940" s="182"/>
      <c r="E940" s="183"/>
      <c r="F940" s="183"/>
      <c r="G940" s="183"/>
      <c r="H940" s="184"/>
      <c r="I940" s="171" t="str">
        <f>IF(SUM(D940:H940)=0,"",SUM(D940:H940))</f>
        <v/>
      </c>
      <c r="J940" s="189"/>
      <c r="K940" s="248"/>
    </row>
    <row r="941" spans="1:11" s="162" customFormat="1" ht="13.5" customHeight="1" x14ac:dyDescent="0.2">
      <c r="A941" s="245"/>
      <c r="B941" s="169" t="s">
        <v>11687</v>
      </c>
      <c r="C941" s="170" t="str">
        <f>Anexo_01!$B123</f>
        <v>QUISPE PEREZ, LODY YURI</v>
      </c>
      <c r="D941" s="182"/>
      <c r="E941" s="183"/>
      <c r="F941" s="183"/>
      <c r="G941" s="183"/>
      <c r="H941" s="184"/>
      <c r="I941" s="171" t="str">
        <f t="shared" ref="I941:I947" si="103">IF(SUM(D941:H941)=0,"",SUM(D941:H941))</f>
        <v/>
      </c>
      <c r="J941" s="189"/>
      <c r="K941" s="248"/>
    </row>
    <row r="942" spans="1:11" s="162" customFormat="1" ht="13.5" customHeight="1" x14ac:dyDescent="0.2">
      <c r="A942" s="245"/>
      <c r="B942" s="169" t="s">
        <v>11682</v>
      </c>
      <c r="C942" s="170" t="str">
        <f>CONCATENATE("10",Anexo_01!$P123)</f>
        <v>1001305950</v>
      </c>
      <c r="D942" s="182"/>
      <c r="E942" s="183"/>
      <c r="F942" s="183"/>
      <c r="G942" s="183"/>
      <c r="H942" s="184"/>
      <c r="I942" s="171" t="str">
        <f t="shared" si="103"/>
        <v/>
      </c>
      <c r="J942" s="189"/>
      <c r="K942" s="248"/>
    </row>
    <row r="943" spans="1:11" s="162" customFormat="1" ht="13.5" customHeight="1" x14ac:dyDescent="0.2">
      <c r="A943" s="245"/>
      <c r="B943" s="169" t="s">
        <v>11683</v>
      </c>
      <c r="C943" s="159" t="str">
        <f>Anexo_01!$F123</f>
        <v>HGE</v>
      </c>
      <c r="D943" s="182"/>
      <c r="E943" s="183"/>
      <c r="F943" s="183"/>
      <c r="G943" s="183"/>
      <c r="H943" s="184"/>
      <c r="I943" s="171" t="str">
        <f t="shared" si="103"/>
        <v/>
      </c>
      <c r="J943" s="189"/>
      <c r="K943" s="248"/>
    </row>
    <row r="944" spans="1:11" s="162" customFormat="1" ht="13.5" customHeight="1" x14ac:dyDescent="0.2">
      <c r="A944" s="245"/>
      <c r="B944" s="169" t="s">
        <v>11684</v>
      </c>
      <c r="C944" s="170" t="str">
        <f>Anexo_01!$Q123</f>
        <v>2</v>
      </c>
      <c r="D944" s="182"/>
      <c r="E944" s="183"/>
      <c r="F944" s="183"/>
      <c r="G944" s="183"/>
      <c r="H944" s="184"/>
      <c r="I944" s="171" t="str">
        <f t="shared" si="103"/>
        <v/>
      </c>
      <c r="J944" s="189"/>
      <c r="K944" s="248"/>
    </row>
    <row r="945" spans="1:11" s="162" customFormat="1" ht="13.5" customHeight="1" x14ac:dyDescent="0.2">
      <c r="A945" s="245"/>
      <c r="B945" s="169" t="s">
        <v>11685</v>
      </c>
      <c r="C945" s="178"/>
      <c r="D945" s="182"/>
      <c r="E945" s="183"/>
      <c r="F945" s="183"/>
      <c r="G945" s="183"/>
      <c r="H945" s="184"/>
      <c r="I945" s="171" t="str">
        <f t="shared" si="103"/>
        <v/>
      </c>
      <c r="J945" s="189"/>
      <c r="K945" s="248"/>
    </row>
    <row r="946" spans="1:11" s="162" customFormat="1" ht="13.5" customHeight="1" x14ac:dyDescent="0.2">
      <c r="A946" s="245"/>
      <c r="B946" s="169" t="s">
        <v>11686</v>
      </c>
      <c r="C946" s="250"/>
      <c r="D946" s="182"/>
      <c r="E946" s="183"/>
      <c r="F946" s="183"/>
      <c r="G946" s="183"/>
      <c r="H946" s="184"/>
      <c r="I946" s="171" t="str">
        <f t="shared" si="103"/>
        <v/>
      </c>
      <c r="J946" s="189"/>
      <c r="K946" s="248"/>
    </row>
    <row r="947" spans="1:11" ht="13.5" customHeight="1" x14ac:dyDescent="0.3">
      <c r="A947" s="246"/>
      <c r="B947" s="172" t="s">
        <v>11690</v>
      </c>
      <c r="C947" s="251"/>
      <c r="D947" s="185"/>
      <c r="E947" s="186"/>
      <c r="F947" s="186"/>
      <c r="G947" s="186"/>
      <c r="H947" s="187"/>
      <c r="I947" s="173" t="str">
        <f t="shared" si="103"/>
        <v/>
      </c>
      <c r="J947" s="190"/>
      <c r="K947" s="249"/>
    </row>
    <row r="948" spans="1:11" s="162" customFormat="1" ht="13.5" customHeight="1" x14ac:dyDescent="0.2">
      <c r="A948" s="244">
        <v>124</v>
      </c>
      <c r="B948" s="166" t="s">
        <v>11680</v>
      </c>
      <c r="C948" s="175" t="str">
        <f>Anexo_01!$I124</f>
        <v>1151214331E2</v>
      </c>
      <c r="D948" s="179"/>
      <c r="E948" s="180"/>
      <c r="F948" s="180"/>
      <c r="G948" s="180"/>
      <c r="H948" s="181"/>
      <c r="I948" s="168" t="str">
        <f>IF(SUM(D948:H948)=0,"",SUM(D948:H948))</f>
        <v/>
      </c>
      <c r="J948" s="188"/>
      <c r="K948" s="247">
        <f>SUM(I948:I956)</f>
        <v>0</v>
      </c>
    </row>
    <row r="949" spans="1:11" s="162" customFormat="1" ht="13.5" customHeight="1" x14ac:dyDescent="0.2">
      <c r="A949" s="245"/>
      <c r="B949" s="169" t="s">
        <v>11681</v>
      </c>
      <c r="C949" s="170" t="str">
        <f>Anexo_01!$D124</f>
        <v>PROFESOR</v>
      </c>
      <c r="D949" s="182"/>
      <c r="E949" s="183"/>
      <c r="F949" s="183"/>
      <c r="G949" s="183"/>
      <c r="H949" s="184"/>
      <c r="I949" s="171" t="str">
        <f>IF(SUM(D949:H949)=0,"",SUM(D949:H949))</f>
        <v/>
      </c>
      <c r="J949" s="189"/>
      <c r="K949" s="248"/>
    </row>
    <row r="950" spans="1:11" s="162" customFormat="1" ht="13.5" customHeight="1" x14ac:dyDescent="0.2">
      <c r="A950" s="245"/>
      <c r="B950" s="169" t="s">
        <v>11687</v>
      </c>
      <c r="C950" s="170" t="str">
        <f>Anexo_01!$B124</f>
        <v>PAURO QUENAYA, JAIME</v>
      </c>
      <c r="D950" s="182"/>
      <c r="E950" s="183"/>
      <c r="F950" s="183"/>
      <c r="G950" s="183"/>
      <c r="H950" s="184"/>
      <c r="I950" s="171" t="str">
        <f t="shared" ref="I950:I956" si="104">IF(SUM(D950:H950)=0,"",SUM(D950:H950))</f>
        <v/>
      </c>
      <c r="J950" s="189"/>
      <c r="K950" s="248"/>
    </row>
    <row r="951" spans="1:11" s="162" customFormat="1" ht="13.5" customHeight="1" x14ac:dyDescent="0.2">
      <c r="A951" s="245"/>
      <c r="B951" s="169" t="s">
        <v>11682</v>
      </c>
      <c r="C951" s="170" t="str">
        <f>CONCATENATE("10",Anexo_01!$P124)</f>
        <v>1001210479</v>
      </c>
      <c r="D951" s="182"/>
      <c r="E951" s="183"/>
      <c r="F951" s="183"/>
      <c r="G951" s="183"/>
      <c r="H951" s="184"/>
      <c r="I951" s="171" t="str">
        <f t="shared" si="104"/>
        <v/>
      </c>
      <c r="J951" s="189"/>
      <c r="K951" s="248"/>
    </row>
    <row r="952" spans="1:11" s="162" customFormat="1" ht="13.5" customHeight="1" x14ac:dyDescent="0.2">
      <c r="A952" s="245"/>
      <c r="B952" s="169" t="s">
        <v>11683</v>
      </c>
      <c r="C952" s="159" t="str">
        <f>Anexo_01!$F124</f>
        <v>PFRH</v>
      </c>
      <c r="D952" s="182"/>
      <c r="E952" s="183"/>
      <c r="F952" s="183"/>
      <c r="G952" s="183"/>
      <c r="H952" s="184"/>
      <c r="I952" s="171" t="str">
        <f t="shared" si="104"/>
        <v/>
      </c>
      <c r="J952" s="189"/>
      <c r="K952" s="248"/>
    </row>
    <row r="953" spans="1:11" s="162" customFormat="1" ht="13.5" customHeight="1" x14ac:dyDescent="0.2">
      <c r="A953" s="245"/>
      <c r="B953" s="169" t="s">
        <v>11684</v>
      </c>
      <c r="C953" s="170" t="str">
        <f>Anexo_01!$Q124</f>
        <v>3</v>
      </c>
      <c r="D953" s="182"/>
      <c r="E953" s="183"/>
      <c r="F953" s="183"/>
      <c r="G953" s="183"/>
      <c r="H953" s="184"/>
      <c r="I953" s="171" t="str">
        <f t="shared" si="104"/>
        <v/>
      </c>
      <c r="J953" s="189"/>
      <c r="K953" s="248"/>
    </row>
    <row r="954" spans="1:11" s="162" customFormat="1" ht="13.5" customHeight="1" x14ac:dyDescent="0.2">
      <c r="A954" s="245"/>
      <c r="B954" s="169" t="s">
        <v>11685</v>
      </c>
      <c r="C954" s="178"/>
      <c r="D954" s="182"/>
      <c r="E954" s="183"/>
      <c r="F954" s="183"/>
      <c r="G954" s="183"/>
      <c r="H954" s="184"/>
      <c r="I954" s="171" t="str">
        <f t="shared" si="104"/>
        <v/>
      </c>
      <c r="J954" s="189"/>
      <c r="K954" s="248"/>
    </row>
    <row r="955" spans="1:11" s="162" customFormat="1" ht="13.5" customHeight="1" x14ac:dyDescent="0.2">
      <c r="A955" s="245"/>
      <c r="B955" s="169" t="s">
        <v>11686</v>
      </c>
      <c r="C955" s="250"/>
      <c r="D955" s="182"/>
      <c r="E955" s="183"/>
      <c r="F955" s="183"/>
      <c r="G955" s="183"/>
      <c r="H955" s="184"/>
      <c r="I955" s="171" t="str">
        <f t="shared" si="104"/>
        <v/>
      </c>
      <c r="J955" s="189"/>
      <c r="K955" s="248"/>
    </row>
    <row r="956" spans="1:11" ht="13.5" customHeight="1" x14ac:dyDescent="0.3">
      <c r="A956" s="246"/>
      <c r="B956" s="172" t="s">
        <v>11690</v>
      </c>
      <c r="C956" s="251"/>
      <c r="D956" s="185"/>
      <c r="E956" s="186"/>
      <c r="F956" s="186"/>
      <c r="G956" s="186"/>
      <c r="H956" s="187"/>
      <c r="I956" s="173" t="str">
        <f t="shared" si="104"/>
        <v/>
      </c>
      <c r="J956" s="190"/>
      <c r="K956" s="249"/>
    </row>
    <row r="957" spans="1:11" s="162" customFormat="1" ht="13.5" customHeight="1" x14ac:dyDescent="0.2">
      <c r="A957" s="244">
        <v>125</v>
      </c>
      <c r="B957" s="166" t="s">
        <v>11680</v>
      </c>
      <c r="C957" s="175" t="str">
        <f>Anexo_01!$I125</f>
        <v>1151214331E3</v>
      </c>
      <c r="D957" s="179"/>
      <c r="E957" s="180"/>
      <c r="F957" s="180"/>
      <c r="G957" s="180"/>
      <c r="H957" s="181"/>
      <c r="I957" s="168" t="str">
        <f>IF(SUM(D957:H957)=0,"",SUM(D957:H957))</f>
        <v/>
      </c>
      <c r="J957" s="188"/>
      <c r="K957" s="247">
        <f>SUM(I957:I965)</f>
        <v>0</v>
      </c>
    </row>
    <row r="958" spans="1:11" s="162" customFormat="1" ht="13.5" customHeight="1" x14ac:dyDescent="0.2">
      <c r="A958" s="245"/>
      <c r="B958" s="169" t="s">
        <v>11681</v>
      </c>
      <c r="C958" s="170" t="str">
        <f>Anexo_01!$D125</f>
        <v>PROFESOR</v>
      </c>
      <c r="D958" s="182"/>
      <c r="E958" s="183"/>
      <c r="F958" s="183"/>
      <c r="G958" s="183"/>
      <c r="H958" s="184"/>
      <c r="I958" s="171" t="str">
        <f>IF(SUM(D958:H958)=0,"",SUM(D958:H958))</f>
        <v/>
      </c>
      <c r="J958" s="189"/>
      <c r="K958" s="248"/>
    </row>
    <row r="959" spans="1:11" s="162" customFormat="1" ht="13.5" customHeight="1" x14ac:dyDescent="0.2">
      <c r="A959" s="245"/>
      <c r="B959" s="169" t="s">
        <v>11687</v>
      </c>
      <c r="C959" s="170" t="str">
        <f>Anexo_01!$B125</f>
        <v>PEREZ CRUZ, ISIDRO MANUEL</v>
      </c>
      <c r="D959" s="182"/>
      <c r="E959" s="183"/>
      <c r="F959" s="183"/>
      <c r="G959" s="183"/>
      <c r="H959" s="184"/>
      <c r="I959" s="171" t="str">
        <f t="shared" ref="I959:I965" si="105">IF(SUM(D959:H959)=0,"",SUM(D959:H959))</f>
        <v/>
      </c>
      <c r="J959" s="189"/>
      <c r="K959" s="248"/>
    </row>
    <row r="960" spans="1:11" s="162" customFormat="1" ht="13.5" customHeight="1" x14ac:dyDescent="0.2">
      <c r="A960" s="245"/>
      <c r="B960" s="169" t="s">
        <v>11682</v>
      </c>
      <c r="C960" s="170" t="str">
        <f>CONCATENATE("10",Anexo_01!$P125)</f>
        <v>1001254174</v>
      </c>
      <c r="D960" s="182"/>
      <c r="E960" s="183"/>
      <c r="F960" s="183"/>
      <c r="G960" s="183"/>
      <c r="H960" s="184"/>
      <c r="I960" s="171" t="str">
        <f t="shared" si="105"/>
        <v/>
      </c>
      <c r="J960" s="189"/>
      <c r="K960" s="248"/>
    </row>
    <row r="961" spans="1:11" s="162" customFormat="1" ht="13.5" customHeight="1" x14ac:dyDescent="0.2">
      <c r="A961" s="245"/>
      <c r="B961" s="169" t="s">
        <v>11683</v>
      </c>
      <c r="C961" s="159" t="str">
        <f>Anexo_01!$F125</f>
        <v>FCC</v>
      </c>
      <c r="D961" s="182"/>
      <c r="E961" s="183"/>
      <c r="F961" s="183"/>
      <c r="G961" s="183"/>
      <c r="H961" s="184"/>
      <c r="I961" s="171" t="str">
        <f t="shared" si="105"/>
        <v/>
      </c>
      <c r="J961" s="189"/>
      <c r="K961" s="248"/>
    </row>
    <row r="962" spans="1:11" s="162" customFormat="1" ht="13.5" customHeight="1" x14ac:dyDescent="0.2">
      <c r="A962" s="245"/>
      <c r="B962" s="169" t="s">
        <v>11684</v>
      </c>
      <c r="C962" s="170" t="str">
        <f>Anexo_01!$Q125</f>
        <v>3</v>
      </c>
      <c r="D962" s="182"/>
      <c r="E962" s="183"/>
      <c r="F962" s="183"/>
      <c r="G962" s="183"/>
      <c r="H962" s="184"/>
      <c r="I962" s="171" t="str">
        <f t="shared" si="105"/>
        <v/>
      </c>
      <c r="J962" s="189"/>
      <c r="K962" s="248"/>
    </row>
    <row r="963" spans="1:11" s="162" customFormat="1" ht="13.5" customHeight="1" x14ac:dyDescent="0.2">
      <c r="A963" s="245"/>
      <c r="B963" s="169" t="s">
        <v>11685</v>
      </c>
      <c r="C963" s="178"/>
      <c r="D963" s="182"/>
      <c r="E963" s="183"/>
      <c r="F963" s="183"/>
      <c r="G963" s="183"/>
      <c r="H963" s="184"/>
      <c r="I963" s="171" t="str">
        <f t="shared" si="105"/>
        <v/>
      </c>
      <c r="J963" s="189"/>
      <c r="K963" s="248"/>
    </row>
    <row r="964" spans="1:11" s="162" customFormat="1" ht="13.5" customHeight="1" x14ac:dyDescent="0.2">
      <c r="A964" s="245"/>
      <c r="B964" s="169" t="s">
        <v>11686</v>
      </c>
      <c r="C964" s="250"/>
      <c r="D964" s="182"/>
      <c r="E964" s="183"/>
      <c r="F964" s="183"/>
      <c r="G964" s="183"/>
      <c r="H964" s="184"/>
      <c r="I964" s="171" t="str">
        <f t="shared" si="105"/>
        <v/>
      </c>
      <c r="J964" s="189"/>
      <c r="K964" s="248"/>
    </row>
    <row r="965" spans="1:11" ht="13.5" customHeight="1" x14ac:dyDescent="0.3">
      <c r="A965" s="246"/>
      <c r="B965" s="172" t="s">
        <v>11690</v>
      </c>
      <c r="C965" s="251"/>
      <c r="D965" s="185"/>
      <c r="E965" s="186"/>
      <c r="F965" s="186"/>
      <c r="G965" s="186"/>
      <c r="H965" s="187"/>
      <c r="I965" s="173" t="str">
        <f t="shared" si="105"/>
        <v/>
      </c>
      <c r="J965" s="190"/>
      <c r="K965" s="249"/>
    </row>
    <row r="966" spans="1:11" s="162" customFormat="1" ht="13.5" customHeight="1" x14ac:dyDescent="0.2">
      <c r="A966" s="244">
        <v>126</v>
      </c>
      <c r="B966" s="166" t="s">
        <v>11680</v>
      </c>
      <c r="C966" s="175" t="str">
        <f>Anexo_01!$I126</f>
        <v>1151214341E1</v>
      </c>
      <c r="D966" s="179"/>
      <c r="E966" s="180"/>
      <c r="F966" s="180"/>
      <c r="G966" s="180"/>
      <c r="H966" s="181"/>
      <c r="I966" s="168" t="str">
        <f>IF(SUM(D966:H966)=0,"",SUM(D966:H966))</f>
        <v/>
      </c>
      <c r="J966" s="188"/>
      <c r="K966" s="247">
        <f>SUM(I966:I974)</f>
        <v>0</v>
      </c>
    </row>
    <row r="967" spans="1:11" s="162" customFormat="1" ht="13.5" customHeight="1" x14ac:dyDescent="0.2">
      <c r="A967" s="245"/>
      <c r="B967" s="169" t="s">
        <v>11681</v>
      </c>
      <c r="C967" s="170" t="str">
        <f>Anexo_01!$D126</f>
        <v>PROFESOR</v>
      </c>
      <c r="D967" s="182"/>
      <c r="E967" s="183"/>
      <c r="F967" s="183"/>
      <c r="G967" s="183"/>
      <c r="H967" s="184"/>
      <c r="I967" s="171" t="str">
        <f>IF(SUM(D967:H967)=0,"",SUM(D967:H967))</f>
        <v/>
      </c>
      <c r="J967" s="189"/>
      <c r="K967" s="248"/>
    </row>
    <row r="968" spans="1:11" s="162" customFormat="1" ht="13.5" customHeight="1" x14ac:dyDescent="0.2">
      <c r="A968" s="245"/>
      <c r="B968" s="169" t="s">
        <v>11687</v>
      </c>
      <c r="C968" s="170" t="str">
        <f>Anexo_01!$B126</f>
        <v>ROMERO HERRERA, FREDDY FRANS</v>
      </c>
      <c r="D968" s="182"/>
      <c r="E968" s="183"/>
      <c r="F968" s="183"/>
      <c r="G968" s="183"/>
      <c r="H968" s="184"/>
      <c r="I968" s="171" t="str">
        <f t="shared" ref="I968:I974" si="106">IF(SUM(D968:H968)=0,"",SUM(D968:H968))</f>
        <v/>
      </c>
      <c r="J968" s="189"/>
      <c r="K968" s="248"/>
    </row>
    <row r="969" spans="1:11" s="162" customFormat="1" ht="13.5" customHeight="1" x14ac:dyDescent="0.2">
      <c r="A969" s="245"/>
      <c r="B969" s="169" t="s">
        <v>11682</v>
      </c>
      <c r="C969" s="170" t="str">
        <f>CONCATENATE("10",Anexo_01!$P126)</f>
        <v>1010510877</v>
      </c>
      <c r="D969" s="182"/>
      <c r="E969" s="183"/>
      <c r="F969" s="183"/>
      <c r="G969" s="183"/>
      <c r="H969" s="184"/>
      <c r="I969" s="171" t="str">
        <f t="shared" si="106"/>
        <v/>
      </c>
      <c r="J969" s="189"/>
      <c r="K969" s="248"/>
    </row>
    <row r="970" spans="1:11" s="162" customFormat="1" ht="13.5" customHeight="1" x14ac:dyDescent="0.2">
      <c r="A970" s="245"/>
      <c r="B970" s="169" t="s">
        <v>11683</v>
      </c>
      <c r="C970" s="159" t="str">
        <f>Anexo_01!$F126</f>
        <v>TOE</v>
      </c>
      <c r="D970" s="182"/>
      <c r="E970" s="183"/>
      <c r="F970" s="183"/>
      <c r="G970" s="183"/>
      <c r="H970" s="184"/>
      <c r="I970" s="171" t="str">
        <f t="shared" si="106"/>
        <v/>
      </c>
      <c r="J970" s="189"/>
      <c r="K970" s="248"/>
    </row>
    <row r="971" spans="1:11" s="162" customFormat="1" ht="13.5" customHeight="1" x14ac:dyDescent="0.2">
      <c r="A971" s="245"/>
      <c r="B971" s="169" t="s">
        <v>11684</v>
      </c>
      <c r="C971" s="170" t="str">
        <f>Anexo_01!$Q126</f>
        <v>4</v>
      </c>
      <c r="D971" s="182"/>
      <c r="E971" s="183"/>
      <c r="F971" s="183"/>
      <c r="G971" s="183"/>
      <c r="H971" s="184"/>
      <c r="I971" s="171" t="str">
        <f t="shared" si="106"/>
        <v/>
      </c>
      <c r="J971" s="189"/>
      <c r="K971" s="248"/>
    </row>
    <row r="972" spans="1:11" s="162" customFormat="1" ht="13.5" customHeight="1" x14ac:dyDescent="0.2">
      <c r="A972" s="245"/>
      <c r="B972" s="169" t="s">
        <v>11685</v>
      </c>
      <c r="C972" s="178"/>
      <c r="D972" s="182"/>
      <c r="E972" s="183"/>
      <c r="F972" s="183"/>
      <c r="G972" s="183"/>
      <c r="H972" s="184"/>
      <c r="I972" s="171" t="str">
        <f t="shared" si="106"/>
        <v/>
      </c>
      <c r="J972" s="189"/>
      <c r="K972" s="248"/>
    </row>
    <row r="973" spans="1:11" s="162" customFormat="1" ht="13.5" customHeight="1" x14ac:dyDescent="0.2">
      <c r="A973" s="245"/>
      <c r="B973" s="169" t="s">
        <v>11686</v>
      </c>
      <c r="C973" s="250"/>
      <c r="D973" s="182"/>
      <c r="E973" s="183"/>
      <c r="F973" s="183"/>
      <c r="G973" s="183"/>
      <c r="H973" s="184"/>
      <c r="I973" s="171" t="str">
        <f t="shared" si="106"/>
        <v/>
      </c>
      <c r="J973" s="189"/>
      <c r="K973" s="248"/>
    </row>
    <row r="974" spans="1:11" ht="13.5" customHeight="1" x14ac:dyDescent="0.3">
      <c r="A974" s="246"/>
      <c r="B974" s="172" t="s">
        <v>11690</v>
      </c>
      <c r="C974" s="251"/>
      <c r="D974" s="185"/>
      <c r="E974" s="186"/>
      <c r="F974" s="186"/>
      <c r="G974" s="186"/>
      <c r="H974" s="187"/>
      <c r="I974" s="173" t="str">
        <f t="shared" si="106"/>
        <v/>
      </c>
      <c r="J974" s="190"/>
      <c r="K974" s="249"/>
    </row>
    <row r="975" spans="1:11" s="162" customFormat="1" ht="13.5" customHeight="1" x14ac:dyDescent="0.2">
      <c r="A975" s="244">
        <v>127</v>
      </c>
      <c r="B975" s="166" t="s">
        <v>11680</v>
      </c>
      <c r="C975" s="175" t="str">
        <f>Anexo_01!$I127</f>
        <v>1151214341E2</v>
      </c>
      <c r="D975" s="179"/>
      <c r="E975" s="180"/>
      <c r="F975" s="180"/>
      <c r="G975" s="180"/>
      <c r="H975" s="181"/>
      <c r="I975" s="168" t="str">
        <f>IF(SUM(D975:H975)=0,"",SUM(D975:H975))</f>
        <v/>
      </c>
      <c r="J975" s="188"/>
      <c r="K975" s="247">
        <f>SUM(I975:I983)</f>
        <v>0</v>
      </c>
    </row>
    <row r="976" spans="1:11" s="162" customFormat="1" ht="13.5" customHeight="1" x14ac:dyDescent="0.2">
      <c r="A976" s="245"/>
      <c r="B976" s="169" t="s">
        <v>11681</v>
      </c>
      <c r="C976" s="170" t="str">
        <f>Anexo_01!$D127</f>
        <v>PROFESOR</v>
      </c>
      <c r="D976" s="182"/>
      <c r="E976" s="183"/>
      <c r="F976" s="183"/>
      <c r="G976" s="183"/>
      <c r="H976" s="184"/>
      <c r="I976" s="171" t="str">
        <f>IF(SUM(D976:H976)=0,"",SUM(D976:H976))</f>
        <v/>
      </c>
      <c r="J976" s="189"/>
      <c r="K976" s="248"/>
    </row>
    <row r="977" spans="1:11" s="162" customFormat="1" ht="13.5" customHeight="1" x14ac:dyDescent="0.2">
      <c r="A977" s="245"/>
      <c r="B977" s="169" t="s">
        <v>11687</v>
      </c>
      <c r="C977" s="170" t="str">
        <f>Anexo_01!$B127</f>
        <v>SUMI PAREDES, VICTOR</v>
      </c>
      <c r="D977" s="182"/>
      <c r="E977" s="183"/>
      <c r="F977" s="183"/>
      <c r="G977" s="183"/>
      <c r="H977" s="184"/>
      <c r="I977" s="171" t="str">
        <f t="shared" ref="I977:I983" si="107">IF(SUM(D977:H977)=0,"",SUM(D977:H977))</f>
        <v/>
      </c>
      <c r="J977" s="189"/>
      <c r="K977" s="248"/>
    </row>
    <row r="978" spans="1:11" s="162" customFormat="1" ht="13.5" customHeight="1" x14ac:dyDescent="0.2">
      <c r="A978" s="245"/>
      <c r="B978" s="169" t="s">
        <v>11682</v>
      </c>
      <c r="C978" s="170" t="str">
        <f>CONCATENATE("10",Anexo_01!$P127)</f>
        <v>1001218406</v>
      </c>
      <c r="D978" s="182"/>
      <c r="E978" s="183"/>
      <c r="F978" s="183"/>
      <c r="G978" s="183"/>
      <c r="H978" s="184"/>
      <c r="I978" s="171" t="str">
        <f t="shared" si="107"/>
        <v/>
      </c>
      <c r="J978" s="189"/>
      <c r="K978" s="248"/>
    </row>
    <row r="979" spans="1:11" s="162" customFormat="1" ht="13.5" customHeight="1" x14ac:dyDescent="0.2">
      <c r="A979" s="245"/>
      <c r="B979" s="169" t="s">
        <v>11683</v>
      </c>
      <c r="C979" s="159" t="str">
        <f>Anexo_01!$F127</f>
        <v>Ingles</v>
      </c>
      <c r="D979" s="182"/>
      <c r="E979" s="183"/>
      <c r="F979" s="183"/>
      <c r="G979" s="183"/>
      <c r="H979" s="184"/>
      <c r="I979" s="171" t="str">
        <f t="shared" si="107"/>
        <v/>
      </c>
      <c r="J979" s="189"/>
      <c r="K979" s="248"/>
    </row>
    <row r="980" spans="1:11" s="162" customFormat="1" ht="13.5" customHeight="1" x14ac:dyDescent="0.2">
      <c r="A980" s="245"/>
      <c r="B980" s="169" t="s">
        <v>11684</v>
      </c>
      <c r="C980" s="170" t="str">
        <f>Anexo_01!$Q127</f>
        <v>2</v>
      </c>
      <c r="D980" s="182"/>
      <c r="E980" s="183"/>
      <c r="F980" s="183"/>
      <c r="G980" s="183"/>
      <c r="H980" s="184"/>
      <c r="I980" s="171" t="str">
        <f t="shared" si="107"/>
        <v/>
      </c>
      <c r="J980" s="189"/>
      <c r="K980" s="248"/>
    </row>
    <row r="981" spans="1:11" s="162" customFormat="1" ht="13.5" customHeight="1" x14ac:dyDescent="0.2">
      <c r="A981" s="245"/>
      <c r="B981" s="169" t="s">
        <v>11685</v>
      </c>
      <c r="C981" s="178"/>
      <c r="D981" s="182"/>
      <c r="E981" s="183"/>
      <c r="F981" s="183"/>
      <c r="G981" s="183"/>
      <c r="H981" s="184"/>
      <c r="I981" s="171" t="str">
        <f t="shared" si="107"/>
        <v/>
      </c>
      <c r="J981" s="189"/>
      <c r="K981" s="248"/>
    </row>
    <row r="982" spans="1:11" s="162" customFormat="1" ht="13.5" customHeight="1" x14ac:dyDescent="0.2">
      <c r="A982" s="245"/>
      <c r="B982" s="169" t="s">
        <v>11686</v>
      </c>
      <c r="C982" s="250"/>
      <c r="D982" s="182"/>
      <c r="E982" s="183"/>
      <c r="F982" s="183"/>
      <c r="G982" s="183"/>
      <c r="H982" s="184"/>
      <c r="I982" s="171" t="str">
        <f t="shared" si="107"/>
        <v/>
      </c>
      <c r="J982" s="189"/>
      <c r="K982" s="248"/>
    </row>
    <row r="983" spans="1:11" ht="13.5" customHeight="1" x14ac:dyDescent="0.3">
      <c r="A983" s="246"/>
      <c r="B983" s="172" t="s">
        <v>11690</v>
      </c>
      <c r="C983" s="251"/>
      <c r="D983" s="185"/>
      <c r="E983" s="186"/>
      <c r="F983" s="186"/>
      <c r="G983" s="186"/>
      <c r="H983" s="187"/>
      <c r="I983" s="173" t="str">
        <f t="shared" si="107"/>
        <v/>
      </c>
      <c r="J983" s="190"/>
      <c r="K983" s="249"/>
    </row>
    <row r="984" spans="1:11" s="162" customFormat="1" ht="13.5" customHeight="1" x14ac:dyDescent="0.2">
      <c r="A984" s="244">
        <v>128</v>
      </c>
      <c r="B984" s="166" t="s">
        <v>11680</v>
      </c>
      <c r="C984" s="175" t="str">
        <f>Anexo_01!$I128</f>
        <v>1151214341E3</v>
      </c>
      <c r="D984" s="179"/>
      <c r="E984" s="180"/>
      <c r="F984" s="180"/>
      <c r="G984" s="180"/>
      <c r="H984" s="181"/>
      <c r="I984" s="168" t="str">
        <f>IF(SUM(D984:H984)=0,"",SUM(D984:H984))</f>
        <v/>
      </c>
      <c r="J984" s="188"/>
      <c r="K984" s="247">
        <f>SUM(I984:I992)</f>
        <v>0</v>
      </c>
    </row>
    <row r="985" spans="1:11" s="162" customFormat="1" ht="13.5" customHeight="1" x14ac:dyDescent="0.2">
      <c r="A985" s="245"/>
      <c r="B985" s="169" t="s">
        <v>11681</v>
      </c>
      <c r="C985" s="170" t="str">
        <f>Anexo_01!$D128</f>
        <v>PROFESOR</v>
      </c>
      <c r="D985" s="182"/>
      <c r="E985" s="183"/>
      <c r="F985" s="183"/>
      <c r="G985" s="183"/>
      <c r="H985" s="184"/>
      <c r="I985" s="171" t="str">
        <f>IF(SUM(D985:H985)=0,"",SUM(D985:H985))</f>
        <v/>
      </c>
      <c r="J985" s="189"/>
      <c r="K985" s="248"/>
    </row>
    <row r="986" spans="1:11" s="162" customFormat="1" ht="13.5" customHeight="1" x14ac:dyDescent="0.2">
      <c r="A986" s="245"/>
      <c r="B986" s="169" t="s">
        <v>11687</v>
      </c>
      <c r="C986" s="170" t="str">
        <f>Anexo_01!$B128</f>
        <v>TACORA CAUNA, ENRIQUE</v>
      </c>
      <c r="D986" s="182"/>
      <c r="E986" s="183"/>
      <c r="F986" s="183"/>
      <c r="G986" s="183"/>
      <c r="H986" s="184"/>
      <c r="I986" s="171" t="str">
        <f t="shared" ref="I986:I992" si="108">IF(SUM(D986:H986)=0,"",SUM(D986:H986))</f>
        <v/>
      </c>
      <c r="J986" s="189"/>
      <c r="K986" s="248"/>
    </row>
    <row r="987" spans="1:11" s="162" customFormat="1" ht="13.5" customHeight="1" x14ac:dyDescent="0.2">
      <c r="A987" s="245"/>
      <c r="B987" s="169" t="s">
        <v>11682</v>
      </c>
      <c r="C987" s="170" t="str">
        <f>CONCATENATE("10",Anexo_01!$P128)</f>
        <v>1001844061</v>
      </c>
      <c r="D987" s="182"/>
      <c r="E987" s="183"/>
      <c r="F987" s="183"/>
      <c r="G987" s="183"/>
      <c r="H987" s="184"/>
      <c r="I987" s="171" t="str">
        <f t="shared" si="108"/>
        <v/>
      </c>
      <c r="J987" s="189"/>
      <c r="K987" s="248"/>
    </row>
    <row r="988" spans="1:11" s="162" customFormat="1" ht="13.5" customHeight="1" x14ac:dyDescent="0.2">
      <c r="A988" s="245"/>
      <c r="B988" s="169" t="s">
        <v>11683</v>
      </c>
      <c r="C988" s="159" t="str">
        <f>Anexo_01!$F128</f>
        <v>EPT</v>
      </c>
      <c r="D988" s="182"/>
      <c r="E988" s="183"/>
      <c r="F988" s="183"/>
      <c r="G988" s="183"/>
      <c r="H988" s="184"/>
      <c r="I988" s="171" t="str">
        <f t="shared" si="108"/>
        <v/>
      </c>
      <c r="J988" s="189"/>
      <c r="K988" s="248"/>
    </row>
    <row r="989" spans="1:11" s="162" customFormat="1" ht="13.5" customHeight="1" x14ac:dyDescent="0.2">
      <c r="A989" s="245"/>
      <c r="B989" s="169" t="s">
        <v>11684</v>
      </c>
      <c r="C989" s="170" t="str">
        <f>Anexo_01!$Q128</f>
        <v>4</v>
      </c>
      <c r="D989" s="182"/>
      <c r="E989" s="183"/>
      <c r="F989" s="183"/>
      <c r="G989" s="183"/>
      <c r="H989" s="184"/>
      <c r="I989" s="171" t="str">
        <f t="shared" si="108"/>
        <v/>
      </c>
      <c r="J989" s="189"/>
      <c r="K989" s="248"/>
    </row>
    <row r="990" spans="1:11" s="162" customFormat="1" ht="13.5" customHeight="1" x14ac:dyDescent="0.2">
      <c r="A990" s="245"/>
      <c r="B990" s="169" t="s">
        <v>11685</v>
      </c>
      <c r="C990" s="178"/>
      <c r="D990" s="182"/>
      <c r="E990" s="183"/>
      <c r="F990" s="183"/>
      <c r="G990" s="183"/>
      <c r="H990" s="184"/>
      <c r="I990" s="171" t="str">
        <f t="shared" si="108"/>
        <v/>
      </c>
      <c r="J990" s="189"/>
      <c r="K990" s="248"/>
    </row>
    <row r="991" spans="1:11" s="162" customFormat="1" ht="13.5" customHeight="1" x14ac:dyDescent="0.2">
      <c r="A991" s="245"/>
      <c r="B991" s="169" t="s">
        <v>11686</v>
      </c>
      <c r="C991" s="250"/>
      <c r="D991" s="182"/>
      <c r="E991" s="183"/>
      <c r="F991" s="183"/>
      <c r="G991" s="183"/>
      <c r="H991" s="184"/>
      <c r="I991" s="171" t="str">
        <f t="shared" si="108"/>
        <v/>
      </c>
      <c r="J991" s="189"/>
      <c r="K991" s="248"/>
    </row>
    <row r="992" spans="1:11" ht="13.5" customHeight="1" x14ac:dyDescent="0.3">
      <c r="A992" s="246"/>
      <c r="B992" s="172" t="s">
        <v>11690</v>
      </c>
      <c r="C992" s="251"/>
      <c r="D992" s="185"/>
      <c r="E992" s="186"/>
      <c r="F992" s="186"/>
      <c r="G992" s="186"/>
      <c r="H992" s="187"/>
      <c r="I992" s="173" t="str">
        <f t="shared" si="108"/>
        <v/>
      </c>
      <c r="J992" s="190"/>
      <c r="K992" s="249"/>
    </row>
    <row r="993" spans="1:11" s="162" customFormat="1" ht="13.5" customHeight="1" x14ac:dyDescent="0.2">
      <c r="A993" s="244">
        <v>129</v>
      </c>
      <c r="B993" s="166" t="s">
        <v>11680</v>
      </c>
      <c r="C993" s="175" t="str">
        <f>Anexo_01!$I129</f>
        <v>1151214341E4</v>
      </c>
      <c r="D993" s="179"/>
      <c r="E993" s="180"/>
      <c r="F993" s="180"/>
      <c r="G993" s="180"/>
      <c r="H993" s="181"/>
      <c r="I993" s="168" t="str">
        <f>IF(SUM(D993:H993)=0,"",SUM(D993:H993))</f>
        <v/>
      </c>
      <c r="J993" s="188"/>
      <c r="K993" s="247">
        <f>SUM(I993:I1001)</f>
        <v>0</v>
      </c>
    </row>
    <row r="994" spans="1:11" s="162" customFormat="1" ht="13.5" customHeight="1" x14ac:dyDescent="0.2">
      <c r="A994" s="245"/>
      <c r="B994" s="169" t="s">
        <v>11681</v>
      </c>
      <c r="C994" s="170" t="str">
        <f>Anexo_01!$D129</f>
        <v>PROFESOR</v>
      </c>
      <c r="D994" s="182"/>
      <c r="E994" s="183"/>
      <c r="F994" s="183"/>
      <c r="G994" s="183"/>
      <c r="H994" s="184"/>
      <c r="I994" s="171" t="str">
        <f>IF(SUM(D994:H994)=0,"",SUM(D994:H994))</f>
        <v/>
      </c>
      <c r="J994" s="189"/>
      <c r="K994" s="248"/>
    </row>
    <row r="995" spans="1:11" s="162" customFormat="1" ht="13.5" customHeight="1" x14ac:dyDescent="0.2">
      <c r="A995" s="245"/>
      <c r="B995" s="169" t="s">
        <v>11687</v>
      </c>
      <c r="C995" s="170" t="str">
        <f>Anexo_01!$B129</f>
        <v>TORRES CAMACHO, MARIA ANTONIETA</v>
      </c>
      <c r="D995" s="182"/>
      <c r="E995" s="183"/>
      <c r="F995" s="183"/>
      <c r="G995" s="183"/>
      <c r="H995" s="184"/>
      <c r="I995" s="171" t="str">
        <f t="shared" ref="I995:I1001" si="109">IF(SUM(D995:H995)=0,"",SUM(D995:H995))</f>
        <v/>
      </c>
      <c r="J995" s="189"/>
      <c r="K995" s="248"/>
    </row>
    <row r="996" spans="1:11" s="162" customFormat="1" ht="13.5" customHeight="1" x14ac:dyDescent="0.2">
      <c r="A996" s="245"/>
      <c r="B996" s="169" t="s">
        <v>11682</v>
      </c>
      <c r="C996" s="170" t="str">
        <f>CONCATENATE("10",Anexo_01!$P129)</f>
        <v>1002144420</v>
      </c>
      <c r="D996" s="182"/>
      <c r="E996" s="183"/>
      <c r="F996" s="183"/>
      <c r="G996" s="183"/>
      <c r="H996" s="184"/>
      <c r="I996" s="171" t="str">
        <f t="shared" si="109"/>
        <v/>
      </c>
      <c r="J996" s="189"/>
      <c r="K996" s="248"/>
    </row>
    <row r="997" spans="1:11" s="162" customFormat="1" ht="13.5" customHeight="1" x14ac:dyDescent="0.2">
      <c r="A997" s="245"/>
      <c r="B997" s="169" t="s">
        <v>11683</v>
      </c>
      <c r="C997" s="159" t="str">
        <f>Anexo_01!$F129</f>
        <v>Religion</v>
      </c>
      <c r="D997" s="182"/>
      <c r="E997" s="183"/>
      <c r="F997" s="183"/>
      <c r="G997" s="183"/>
      <c r="H997" s="184"/>
      <c r="I997" s="171" t="str">
        <f t="shared" si="109"/>
        <v/>
      </c>
      <c r="J997" s="189"/>
      <c r="K997" s="248"/>
    </row>
    <row r="998" spans="1:11" s="162" customFormat="1" ht="13.5" customHeight="1" x14ac:dyDescent="0.2">
      <c r="A998" s="245"/>
      <c r="B998" s="169" t="s">
        <v>11684</v>
      </c>
      <c r="C998" s="170" t="str">
        <f>Anexo_01!$Q129</f>
        <v>3</v>
      </c>
      <c r="D998" s="182"/>
      <c r="E998" s="183"/>
      <c r="F998" s="183"/>
      <c r="G998" s="183"/>
      <c r="H998" s="184"/>
      <c r="I998" s="171" t="str">
        <f t="shared" si="109"/>
        <v/>
      </c>
      <c r="J998" s="189"/>
      <c r="K998" s="248"/>
    </row>
    <row r="999" spans="1:11" s="162" customFormat="1" ht="13.5" customHeight="1" x14ac:dyDescent="0.2">
      <c r="A999" s="245"/>
      <c r="B999" s="169" t="s">
        <v>11685</v>
      </c>
      <c r="C999" s="178"/>
      <c r="D999" s="182"/>
      <c r="E999" s="183"/>
      <c r="F999" s="183"/>
      <c r="G999" s="183"/>
      <c r="H999" s="184"/>
      <c r="I999" s="171" t="str">
        <f t="shared" si="109"/>
        <v/>
      </c>
      <c r="J999" s="189"/>
      <c r="K999" s="248"/>
    </row>
    <row r="1000" spans="1:11" s="162" customFormat="1" ht="13.5" customHeight="1" x14ac:dyDescent="0.2">
      <c r="A1000" s="245"/>
      <c r="B1000" s="169" t="s">
        <v>11686</v>
      </c>
      <c r="C1000" s="250"/>
      <c r="D1000" s="182"/>
      <c r="E1000" s="183"/>
      <c r="F1000" s="183"/>
      <c r="G1000" s="183"/>
      <c r="H1000" s="184"/>
      <c r="I1000" s="171" t="str">
        <f t="shared" si="109"/>
        <v/>
      </c>
      <c r="J1000" s="189"/>
      <c r="K1000" s="248"/>
    </row>
    <row r="1001" spans="1:11" ht="13.5" customHeight="1" x14ac:dyDescent="0.3">
      <c r="A1001" s="246"/>
      <c r="B1001" s="172" t="s">
        <v>11690</v>
      </c>
      <c r="C1001" s="251"/>
      <c r="D1001" s="185"/>
      <c r="E1001" s="186"/>
      <c r="F1001" s="186"/>
      <c r="G1001" s="186"/>
      <c r="H1001" s="187"/>
      <c r="I1001" s="173" t="str">
        <f t="shared" si="109"/>
        <v/>
      </c>
      <c r="J1001" s="190"/>
      <c r="K1001" s="249"/>
    </row>
    <row r="1002" spans="1:11" s="162" customFormat="1" ht="13.5" customHeight="1" x14ac:dyDescent="0.2">
      <c r="A1002" s="244">
        <v>130</v>
      </c>
      <c r="B1002" s="166" t="s">
        <v>11680</v>
      </c>
      <c r="C1002" s="175" t="str">
        <f>Anexo_01!$I130</f>
        <v>1151214341E9</v>
      </c>
      <c r="D1002" s="179"/>
      <c r="E1002" s="180"/>
      <c r="F1002" s="180"/>
      <c r="G1002" s="180"/>
      <c r="H1002" s="181"/>
      <c r="I1002" s="168" t="str">
        <f>IF(SUM(D1002:H1002)=0,"",SUM(D1002:H1002))</f>
        <v/>
      </c>
      <c r="J1002" s="188"/>
      <c r="K1002" s="247">
        <f>SUM(I1002:I1010)</f>
        <v>0</v>
      </c>
    </row>
    <row r="1003" spans="1:11" s="162" customFormat="1" ht="13.5" customHeight="1" x14ac:dyDescent="0.2">
      <c r="A1003" s="245"/>
      <c r="B1003" s="169" t="s">
        <v>11681</v>
      </c>
      <c r="C1003" s="170" t="str">
        <f>Anexo_01!$D130</f>
        <v>PROFESOR</v>
      </c>
      <c r="D1003" s="182"/>
      <c r="E1003" s="183"/>
      <c r="F1003" s="183"/>
      <c r="G1003" s="183"/>
      <c r="H1003" s="184"/>
      <c r="I1003" s="171" t="str">
        <f>IF(SUM(D1003:H1003)=0,"",SUM(D1003:H1003))</f>
        <v/>
      </c>
      <c r="J1003" s="189"/>
      <c r="K1003" s="248"/>
    </row>
    <row r="1004" spans="1:11" s="162" customFormat="1" ht="13.5" customHeight="1" x14ac:dyDescent="0.2">
      <c r="A1004" s="245"/>
      <c r="B1004" s="169" t="s">
        <v>11687</v>
      </c>
      <c r="C1004" s="170" t="str">
        <f>Anexo_01!$B130</f>
        <v>RAMIREZ QUILCA, NELLY</v>
      </c>
      <c r="D1004" s="182"/>
      <c r="E1004" s="183"/>
      <c r="F1004" s="183"/>
      <c r="G1004" s="183"/>
      <c r="H1004" s="184"/>
      <c r="I1004" s="171" t="str">
        <f t="shared" ref="I1004:I1010" si="110">IF(SUM(D1004:H1004)=0,"",SUM(D1004:H1004))</f>
        <v/>
      </c>
      <c r="J1004" s="189"/>
      <c r="K1004" s="248"/>
    </row>
    <row r="1005" spans="1:11" s="162" customFormat="1" ht="13.5" customHeight="1" x14ac:dyDescent="0.2">
      <c r="A1005" s="245"/>
      <c r="B1005" s="169" t="s">
        <v>11682</v>
      </c>
      <c r="C1005" s="170" t="str">
        <f>CONCATENATE("10",Anexo_01!$P130)</f>
        <v>1001322174</v>
      </c>
      <c r="D1005" s="182"/>
      <c r="E1005" s="183"/>
      <c r="F1005" s="183"/>
      <c r="G1005" s="183"/>
      <c r="H1005" s="184"/>
      <c r="I1005" s="171" t="str">
        <f t="shared" si="110"/>
        <v/>
      </c>
      <c r="J1005" s="189"/>
      <c r="K1005" s="248"/>
    </row>
    <row r="1006" spans="1:11" s="162" customFormat="1" ht="13.5" customHeight="1" x14ac:dyDescent="0.2">
      <c r="A1006" s="245"/>
      <c r="B1006" s="169" t="s">
        <v>11683</v>
      </c>
      <c r="C1006" s="159" t="str">
        <f>Anexo_01!$F130</f>
        <v>Matematica</v>
      </c>
      <c r="D1006" s="182"/>
      <c r="E1006" s="183"/>
      <c r="F1006" s="183"/>
      <c r="G1006" s="183"/>
      <c r="H1006" s="184"/>
      <c r="I1006" s="171" t="str">
        <f t="shared" si="110"/>
        <v/>
      </c>
      <c r="J1006" s="189"/>
      <c r="K1006" s="248"/>
    </row>
    <row r="1007" spans="1:11" s="162" customFormat="1" ht="13.5" customHeight="1" x14ac:dyDescent="0.2">
      <c r="A1007" s="245"/>
      <c r="B1007" s="169" t="s">
        <v>11684</v>
      </c>
      <c r="C1007" s="170" t="str">
        <f>Anexo_01!$Q130</f>
        <v>1</v>
      </c>
      <c r="D1007" s="182"/>
      <c r="E1007" s="183"/>
      <c r="F1007" s="183"/>
      <c r="G1007" s="183"/>
      <c r="H1007" s="184"/>
      <c r="I1007" s="171" t="str">
        <f t="shared" si="110"/>
        <v/>
      </c>
      <c r="J1007" s="189"/>
      <c r="K1007" s="248"/>
    </row>
    <row r="1008" spans="1:11" s="162" customFormat="1" ht="13.5" customHeight="1" x14ac:dyDescent="0.2">
      <c r="A1008" s="245"/>
      <c r="B1008" s="169" t="s">
        <v>11685</v>
      </c>
      <c r="C1008" s="178"/>
      <c r="D1008" s="182"/>
      <c r="E1008" s="183"/>
      <c r="F1008" s="183"/>
      <c r="G1008" s="183"/>
      <c r="H1008" s="184"/>
      <c r="I1008" s="171" t="str">
        <f t="shared" si="110"/>
        <v/>
      </c>
      <c r="J1008" s="189"/>
      <c r="K1008" s="248"/>
    </row>
    <row r="1009" spans="1:11" s="162" customFormat="1" ht="13.5" customHeight="1" x14ac:dyDescent="0.2">
      <c r="A1009" s="245"/>
      <c r="B1009" s="169" t="s">
        <v>11686</v>
      </c>
      <c r="C1009" s="250"/>
      <c r="D1009" s="182"/>
      <c r="E1009" s="183"/>
      <c r="F1009" s="183"/>
      <c r="G1009" s="183"/>
      <c r="H1009" s="184"/>
      <c r="I1009" s="171" t="str">
        <f t="shared" si="110"/>
        <v/>
      </c>
      <c r="J1009" s="189"/>
      <c r="K1009" s="248"/>
    </row>
    <row r="1010" spans="1:11" ht="13.5" customHeight="1" x14ac:dyDescent="0.3">
      <c r="A1010" s="246"/>
      <c r="B1010" s="172" t="s">
        <v>11690</v>
      </c>
      <c r="C1010" s="251"/>
      <c r="D1010" s="185"/>
      <c r="E1010" s="186"/>
      <c r="F1010" s="186"/>
      <c r="G1010" s="186"/>
      <c r="H1010" s="187"/>
      <c r="I1010" s="173" t="str">
        <f t="shared" si="110"/>
        <v/>
      </c>
      <c r="J1010" s="190"/>
      <c r="K1010" s="249"/>
    </row>
    <row r="1011" spans="1:11" s="162" customFormat="1" ht="13.5" customHeight="1" x14ac:dyDescent="0.2">
      <c r="A1011" s="244">
        <v>131</v>
      </c>
      <c r="B1011" s="166" t="s">
        <v>11680</v>
      </c>
      <c r="C1011" s="175" t="str">
        <f>Anexo_01!$I131</f>
        <v>1151214351E1</v>
      </c>
      <c r="D1011" s="179"/>
      <c r="E1011" s="180"/>
      <c r="F1011" s="180"/>
      <c r="G1011" s="180"/>
      <c r="H1011" s="181"/>
      <c r="I1011" s="168" t="str">
        <f>IF(SUM(D1011:H1011)=0,"",SUM(D1011:H1011))</f>
        <v/>
      </c>
      <c r="J1011" s="188"/>
      <c r="K1011" s="247">
        <f>SUM(I1011:I1019)</f>
        <v>0</v>
      </c>
    </row>
    <row r="1012" spans="1:11" s="162" customFormat="1" ht="13.5" customHeight="1" x14ac:dyDescent="0.2">
      <c r="A1012" s="245"/>
      <c r="B1012" s="169" t="s">
        <v>11681</v>
      </c>
      <c r="C1012" s="170" t="str">
        <f>Anexo_01!$D131</f>
        <v>PROFESOR</v>
      </c>
      <c r="D1012" s="182"/>
      <c r="E1012" s="183"/>
      <c r="F1012" s="183"/>
      <c r="G1012" s="183"/>
      <c r="H1012" s="184"/>
      <c r="I1012" s="171" t="str">
        <f>IF(SUM(D1012:H1012)=0,"",SUM(D1012:H1012))</f>
        <v/>
      </c>
      <c r="J1012" s="189"/>
      <c r="K1012" s="248"/>
    </row>
    <row r="1013" spans="1:11" s="162" customFormat="1" ht="13.5" customHeight="1" x14ac:dyDescent="0.2">
      <c r="A1013" s="245"/>
      <c r="B1013" s="169" t="s">
        <v>11687</v>
      </c>
      <c r="C1013" s="170" t="str">
        <f>Anexo_01!$B131</f>
        <v>PEREZ MAMANI, FRANCISCA</v>
      </c>
      <c r="D1013" s="182"/>
      <c r="E1013" s="183"/>
      <c r="F1013" s="183"/>
      <c r="G1013" s="183"/>
      <c r="H1013" s="184"/>
      <c r="I1013" s="171" t="str">
        <f t="shared" ref="I1013:I1019" si="111">IF(SUM(D1013:H1013)=0,"",SUM(D1013:H1013))</f>
        <v/>
      </c>
      <c r="J1013" s="189"/>
      <c r="K1013" s="248"/>
    </row>
    <row r="1014" spans="1:11" s="162" customFormat="1" ht="13.5" customHeight="1" x14ac:dyDescent="0.2">
      <c r="A1014" s="245"/>
      <c r="B1014" s="169" t="s">
        <v>11682</v>
      </c>
      <c r="C1014" s="170" t="str">
        <f>CONCATENATE("10",Anexo_01!$P131)</f>
        <v>1001210650</v>
      </c>
      <c r="D1014" s="182"/>
      <c r="E1014" s="183"/>
      <c r="F1014" s="183"/>
      <c r="G1014" s="183"/>
      <c r="H1014" s="184"/>
      <c r="I1014" s="171" t="str">
        <f t="shared" si="111"/>
        <v/>
      </c>
      <c r="J1014" s="189"/>
      <c r="K1014" s="248"/>
    </row>
    <row r="1015" spans="1:11" s="162" customFormat="1" ht="13.5" customHeight="1" x14ac:dyDescent="0.2">
      <c r="A1015" s="245"/>
      <c r="B1015" s="169" t="s">
        <v>11683</v>
      </c>
      <c r="C1015" s="159" t="str">
        <f>Anexo_01!$F131</f>
        <v>Comunicación</v>
      </c>
      <c r="D1015" s="182"/>
      <c r="E1015" s="183"/>
      <c r="F1015" s="183"/>
      <c r="G1015" s="183"/>
      <c r="H1015" s="184"/>
      <c r="I1015" s="171" t="str">
        <f t="shared" si="111"/>
        <v/>
      </c>
      <c r="J1015" s="189"/>
      <c r="K1015" s="248"/>
    </row>
    <row r="1016" spans="1:11" s="162" customFormat="1" ht="13.5" customHeight="1" x14ac:dyDescent="0.2">
      <c r="A1016" s="245"/>
      <c r="B1016" s="169" t="s">
        <v>11684</v>
      </c>
      <c r="C1016" s="170" t="str">
        <f>Anexo_01!$Q131</f>
        <v>2</v>
      </c>
      <c r="D1016" s="182"/>
      <c r="E1016" s="183"/>
      <c r="F1016" s="183"/>
      <c r="G1016" s="183"/>
      <c r="H1016" s="184"/>
      <c r="I1016" s="171" t="str">
        <f t="shared" si="111"/>
        <v/>
      </c>
      <c r="J1016" s="189"/>
      <c r="K1016" s="248"/>
    </row>
    <row r="1017" spans="1:11" s="162" customFormat="1" ht="13.5" customHeight="1" x14ac:dyDescent="0.2">
      <c r="A1017" s="245"/>
      <c r="B1017" s="169" t="s">
        <v>11685</v>
      </c>
      <c r="C1017" s="178"/>
      <c r="D1017" s="182"/>
      <c r="E1017" s="183"/>
      <c r="F1017" s="183"/>
      <c r="G1017" s="183"/>
      <c r="H1017" s="184"/>
      <c r="I1017" s="171" t="str">
        <f t="shared" si="111"/>
        <v/>
      </c>
      <c r="J1017" s="189"/>
      <c r="K1017" s="248"/>
    </row>
    <row r="1018" spans="1:11" s="162" customFormat="1" ht="13.5" customHeight="1" x14ac:dyDescent="0.2">
      <c r="A1018" s="245"/>
      <c r="B1018" s="169" t="s">
        <v>11686</v>
      </c>
      <c r="C1018" s="250"/>
      <c r="D1018" s="182"/>
      <c r="E1018" s="183"/>
      <c r="F1018" s="183"/>
      <c r="G1018" s="183"/>
      <c r="H1018" s="184"/>
      <c r="I1018" s="171" t="str">
        <f t="shared" si="111"/>
        <v/>
      </c>
      <c r="J1018" s="189"/>
      <c r="K1018" s="248"/>
    </row>
    <row r="1019" spans="1:11" ht="13.5" customHeight="1" x14ac:dyDescent="0.3">
      <c r="A1019" s="246"/>
      <c r="B1019" s="172" t="s">
        <v>11690</v>
      </c>
      <c r="C1019" s="251"/>
      <c r="D1019" s="185"/>
      <c r="E1019" s="186"/>
      <c r="F1019" s="186"/>
      <c r="G1019" s="186"/>
      <c r="H1019" s="187"/>
      <c r="I1019" s="173" t="str">
        <f t="shared" si="111"/>
        <v/>
      </c>
      <c r="J1019" s="190"/>
      <c r="K1019" s="249"/>
    </row>
    <row r="1020" spans="1:11" s="162" customFormat="1" ht="13.5" customHeight="1" x14ac:dyDescent="0.2">
      <c r="A1020" s="244">
        <v>132</v>
      </c>
      <c r="B1020" s="166" t="s">
        <v>11680</v>
      </c>
      <c r="C1020" s="175" t="str">
        <f>Anexo_01!$I132</f>
        <v>1151214351E3</v>
      </c>
      <c r="D1020" s="179"/>
      <c r="E1020" s="180"/>
      <c r="F1020" s="180"/>
      <c r="G1020" s="180"/>
      <c r="H1020" s="181"/>
      <c r="I1020" s="168" t="str">
        <f>IF(SUM(D1020:H1020)=0,"",SUM(D1020:H1020))</f>
        <v/>
      </c>
      <c r="J1020" s="188"/>
      <c r="K1020" s="247">
        <f>SUM(I1020:I1028)</f>
        <v>0</v>
      </c>
    </row>
    <row r="1021" spans="1:11" s="162" customFormat="1" ht="13.5" customHeight="1" x14ac:dyDescent="0.2">
      <c r="A1021" s="245"/>
      <c r="B1021" s="169" t="s">
        <v>11681</v>
      </c>
      <c r="C1021" s="170" t="str">
        <f>Anexo_01!$D132</f>
        <v>PROFESOR</v>
      </c>
      <c r="D1021" s="182"/>
      <c r="E1021" s="183"/>
      <c r="F1021" s="183"/>
      <c r="G1021" s="183"/>
      <c r="H1021" s="184"/>
      <c r="I1021" s="171" t="str">
        <f>IF(SUM(D1021:H1021)=0,"",SUM(D1021:H1021))</f>
        <v/>
      </c>
      <c r="J1021" s="189"/>
      <c r="K1021" s="248"/>
    </row>
    <row r="1022" spans="1:11" s="162" customFormat="1" ht="13.5" customHeight="1" x14ac:dyDescent="0.2">
      <c r="A1022" s="245"/>
      <c r="B1022" s="169" t="s">
        <v>11687</v>
      </c>
      <c r="C1022" s="170" t="str">
        <f>Anexo_01!$B132</f>
        <v>LIVISI ASTRULLA, JULIO ENRIQUE</v>
      </c>
      <c r="D1022" s="182"/>
      <c r="E1022" s="183"/>
      <c r="F1022" s="183"/>
      <c r="G1022" s="183"/>
      <c r="H1022" s="184"/>
      <c r="I1022" s="171" t="str">
        <f t="shared" ref="I1022:I1028" si="112">IF(SUM(D1022:H1022)=0,"",SUM(D1022:H1022))</f>
        <v/>
      </c>
      <c r="J1022" s="189"/>
      <c r="K1022" s="248"/>
    </row>
    <row r="1023" spans="1:11" s="162" customFormat="1" ht="13.5" customHeight="1" x14ac:dyDescent="0.2">
      <c r="A1023" s="245"/>
      <c r="B1023" s="169" t="s">
        <v>11682</v>
      </c>
      <c r="C1023" s="170" t="str">
        <f>CONCATENATE("10",Anexo_01!$P132)</f>
        <v>1001231377</v>
      </c>
      <c r="D1023" s="182"/>
      <c r="E1023" s="183"/>
      <c r="F1023" s="183"/>
      <c r="G1023" s="183"/>
      <c r="H1023" s="184"/>
      <c r="I1023" s="171" t="str">
        <f t="shared" si="112"/>
        <v/>
      </c>
      <c r="J1023" s="189"/>
      <c r="K1023" s="248"/>
    </row>
    <row r="1024" spans="1:11" s="162" customFormat="1" ht="13.5" customHeight="1" x14ac:dyDescent="0.2">
      <c r="A1024" s="245"/>
      <c r="B1024" s="169" t="s">
        <v>11683</v>
      </c>
      <c r="C1024" s="159" t="str">
        <f>Anexo_01!$F132</f>
        <v>CTA</v>
      </c>
      <c r="D1024" s="182"/>
      <c r="E1024" s="183"/>
      <c r="F1024" s="183"/>
      <c r="G1024" s="183"/>
      <c r="H1024" s="184"/>
      <c r="I1024" s="171" t="str">
        <f t="shared" si="112"/>
        <v/>
      </c>
      <c r="J1024" s="189"/>
      <c r="K1024" s="248"/>
    </row>
    <row r="1025" spans="1:11" s="162" customFormat="1" ht="13.5" customHeight="1" x14ac:dyDescent="0.2">
      <c r="A1025" s="245"/>
      <c r="B1025" s="169" t="s">
        <v>11684</v>
      </c>
      <c r="C1025" s="170" t="str">
        <f>Anexo_01!$Q132</f>
        <v>3</v>
      </c>
      <c r="D1025" s="182"/>
      <c r="E1025" s="183"/>
      <c r="F1025" s="183"/>
      <c r="G1025" s="183"/>
      <c r="H1025" s="184"/>
      <c r="I1025" s="171" t="str">
        <f t="shared" si="112"/>
        <v/>
      </c>
      <c r="J1025" s="189"/>
      <c r="K1025" s="248"/>
    </row>
    <row r="1026" spans="1:11" s="162" customFormat="1" ht="13.5" customHeight="1" x14ac:dyDescent="0.2">
      <c r="A1026" s="245"/>
      <c r="B1026" s="169" t="s">
        <v>11685</v>
      </c>
      <c r="C1026" s="178"/>
      <c r="D1026" s="182"/>
      <c r="E1026" s="183"/>
      <c r="F1026" s="183"/>
      <c r="G1026" s="183"/>
      <c r="H1026" s="184"/>
      <c r="I1026" s="171" t="str">
        <f t="shared" si="112"/>
        <v/>
      </c>
      <c r="J1026" s="189"/>
      <c r="K1026" s="248"/>
    </row>
    <row r="1027" spans="1:11" s="162" customFormat="1" ht="13.5" customHeight="1" x14ac:dyDescent="0.2">
      <c r="A1027" s="245"/>
      <c r="B1027" s="169" t="s">
        <v>11686</v>
      </c>
      <c r="C1027" s="250"/>
      <c r="D1027" s="182"/>
      <c r="E1027" s="183"/>
      <c r="F1027" s="183"/>
      <c r="G1027" s="183"/>
      <c r="H1027" s="184"/>
      <c r="I1027" s="171" t="str">
        <f t="shared" si="112"/>
        <v/>
      </c>
      <c r="J1027" s="189"/>
      <c r="K1027" s="248"/>
    </row>
    <row r="1028" spans="1:11" ht="13.5" customHeight="1" x14ac:dyDescent="0.3">
      <c r="A1028" s="246"/>
      <c r="B1028" s="172" t="s">
        <v>11690</v>
      </c>
      <c r="C1028" s="251"/>
      <c r="D1028" s="185"/>
      <c r="E1028" s="186"/>
      <c r="F1028" s="186"/>
      <c r="G1028" s="186"/>
      <c r="H1028" s="187"/>
      <c r="I1028" s="173" t="str">
        <f t="shared" si="112"/>
        <v/>
      </c>
      <c r="J1028" s="190"/>
      <c r="K1028" s="249"/>
    </row>
    <row r="1029" spans="1:11" s="162" customFormat="1" ht="13.5" customHeight="1" x14ac:dyDescent="0.2">
      <c r="A1029" s="244">
        <v>133</v>
      </c>
      <c r="B1029" s="166" t="s">
        <v>11680</v>
      </c>
      <c r="C1029" s="175" t="str">
        <f>Anexo_01!$I133</f>
        <v>1151214351E4</v>
      </c>
      <c r="D1029" s="179"/>
      <c r="E1029" s="180"/>
      <c r="F1029" s="180"/>
      <c r="G1029" s="180"/>
      <c r="H1029" s="181"/>
      <c r="I1029" s="168" t="str">
        <f>IF(SUM(D1029:H1029)=0,"",SUM(D1029:H1029))</f>
        <v/>
      </c>
      <c r="J1029" s="188"/>
      <c r="K1029" s="247">
        <f>SUM(I1029:I1037)</f>
        <v>0</v>
      </c>
    </row>
    <row r="1030" spans="1:11" s="162" customFormat="1" ht="13.5" customHeight="1" x14ac:dyDescent="0.2">
      <c r="A1030" s="245"/>
      <c r="B1030" s="169" t="s">
        <v>11681</v>
      </c>
      <c r="C1030" s="170" t="str">
        <f>Anexo_01!$D133</f>
        <v>PROFESOR</v>
      </c>
      <c r="D1030" s="182"/>
      <c r="E1030" s="183"/>
      <c r="F1030" s="183"/>
      <c r="G1030" s="183"/>
      <c r="H1030" s="184"/>
      <c r="I1030" s="171" t="str">
        <f>IF(SUM(D1030:H1030)=0,"",SUM(D1030:H1030))</f>
        <v/>
      </c>
      <c r="J1030" s="189"/>
      <c r="K1030" s="248"/>
    </row>
    <row r="1031" spans="1:11" s="162" customFormat="1" ht="13.5" customHeight="1" x14ac:dyDescent="0.2">
      <c r="A1031" s="245"/>
      <c r="B1031" s="169" t="s">
        <v>11687</v>
      </c>
      <c r="C1031" s="170" t="str">
        <f>Anexo_01!$B133</f>
        <v>QUISPE TITO, MARTIN</v>
      </c>
      <c r="D1031" s="182"/>
      <c r="E1031" s="183"/>
      <c r="F1031" s="183"/>
      <c r="G1031" s="183"/>
      <c r="H1031" s="184"/>
      <c r="I1031" s="171" t="str">
        <f t="shared" ref="I1031:I1037" si="113">IF(SUM(D1031:H1031)=0,"",SUM(D1031:H1031))</f>
        <v/>
      </c>
      <c r="J1031" s="189"/>
      <c r="K1031" s="248"/>
    </row>
    <row r="1032" spans="1:11" s="162" customFormat="1" ht="13.5" customHeight="1" x14ac:dyDescent="0.2">
      <c r="A1032" s="245"/>
      <c r="B1032" s="169" t="s">
        <v>11682</v>
      </c>
      <c r="C1032" s="170" t="str">
        <f>CONCATENATE("10",Anexo_01!$P133)</f>
        <v>1001221774</v>
      </c>
      <c r="D1032" s="182"/>
      <c r="E1032" s="183"/>
      <c r="F1032" s="183"/>
      <c r="G1032" s="183"/>
      <c r="H1032" s="184"/>
      <c r="I1032" s="171" t="str">
        <f t="shared" si="113"/>
        <v/>
      </c>
      <c r="J1032" s="189"/>
      <c r="K1032" s="248"/>
    </row>
    <row r="1033" spans="1:11" s="162" customFormat="1" ht="13.5" customHeight="1" x14ac:dyDescent="0.2">
      <c r="A1033" s="245"/>
      <c r="B1033" s="169" t="s">
        <v>11683</v>
      </c>
      <c r="C1033" s="159" t="str">
        <f>Anexo_01!$F133</f>
        <v>HGE</v>
      </c>
      <c r="D1033" s="182"/>
      <c r="E1033" s="183"/>
      <c r="F1033" s="183"/>
      <c r="G1033" s="183"/>
      <c r="H1033" s="184"/>
      <c r="I1033" s="171" t="str">
        <f t="shared" si="113"/>
        <v/>
      </c>
      <c r="J1033" s="189"/>
      <c r="K1033" s="248"/>
    </row>
    <row r="1034" spans="1:11" s="162" customFormat="1" ht="13.5" customHeight="1" x14ac:dyDescent="0.2">
      <c r="A1034" s="245"/>
      <c r="B1034" s="169" t="s">
        <v>11684</v>
      </c>
      <c r="C1034" s="170" t="str">
        <f>Anexo_01!$Q133</f>
        <v>3</v>
      </c>
      <c r="D1034" s="182"/>
      <c r="E1034" s="183"/>
      <c r="F1034" s="183"/>
      <c r="G1034" s="183"/>
      <c r="H1034" s="184"/>
      <c r="I1034" s="171" t="str">
        <f t="shared" si="113"/>
        <v/>
      </c>
      <c r="J1034" s="189"/>
      <c r="K1034" s="248"/>
    </row>
    <row r="1035" spans="1:11" s="162" customFormat="1" ht="13.5" customHeight="1" x14ac:dyDescent="0.2">
      <c r="A1035" s="245"/>
      <c r="B1035" s="169" t="s">
        <v>11685</v>
      </c>
      <c r="C1035" s="178"/>
      <c r="D1035" s="182"/>
      <c r="E1035" s="183"/>
      <c r="F1035" s="183"/>
      <c r="G1035" s="183"/>
      <c r="H1035" s="184"/>
      <c r="I1035" s="171" t="str">
        <f t="shared" si="113"/>
        <v/>
      </c>
      <c r="J1035" s="189"/>
      <c r="K1035" s="248"/>
    </row>
    <row r="1036" spans="1:11" s="162" customFormat="1" ht="13.5" customHeight="1" x14ac:dyDescent="0.2">
      <c r="A1036" s="245"/>
      <c r="B1036" s="169" t="s">
        <v>11686</v>
      </c>
      <c r="C1036" s="250"/>
      <c r="D1036" s="182"/>
      <c r="E1036" s="183"/>
      <c r="F1036" s="183"/>
      <c r="G1036" s="183"/>
      <c r="H1036" s="184"/>
      <c r="I1036" s="171" t="str">
        <f t="shared" si="113"/>
        <v/>
      </c>
      <c r="J1036" s="189"/>
      <c r="K1036" s="248"/>
    </row>
    <row r="1037" spans="1:11" ht="13.5" customHeight="1" x14ac:dyDescent="0.3">
      <c r="A1037" s="246"/>
      <c r="B1037" s="172" t="s">
        <v>11690</v>
      </c>
      <c r="C1037" s="251"/>
      <c r="D1037" s="185"/>
      <c r="E1037" s="186"/>
      <c r="F1037" s="186"/>
      <c r="G1037" s="186"/>
      <c r="H1037" s="187"/>
      <c r="I1037" s="173" t="str">
        <f t="shared" si="113"/>
        <v/>
      </c>
      <c r="J1037" s="190"/>
      <c r="K1037" s="249"/>
    </row>
    <row r="1038" spans="1:11" s="162" customFormat="1" ht="13.5" customHeight="1" x14ac:dyDescent="0.2">
      <c r="A1038" s="244">
        <v>134</v>
      </c>
      <c r="B1038" s="166" t="s">
        <v>11680</v>
      </c>
      <c r="C1038" s="175" t="str">
        <f>Anexo_01!$I134</f>
        <v>1151214351E5</v>
      </c>
      <c r="D1038" s="179"/>
      <c r="E1038" s="180"/>
      <c r="F1038" s="180"/>
      <c r="G1038" s="180"/>
      <c r="H1038" s="181"/>
      <c r="I1038" s="168" t="str">
        <f>IF(SUM(D1038:H1038)=0,"",SUM(D1038:H1038))</f>
        <v/>
      </c>
      <c r="J1038" s="188"/>
      <c r="K1038" s="247">
        <f>SUM(I1038:I1046)</f>
        <v>0</v>
      </c>
    </row>
    <row r="1039" spans="1:11" s="162" customFormat="1" ht="13.5" customHeight="1" x14ac:dyDescent="0.2">
      <c r="A1039" s="245"/>
      <c r="B1039" s="169" t="s">
        <v>11681</v>
      </c>
      <c r="C1039" s="170" t="str">
        <f>Anexo_01!$D134</f>
        <v>PROFESOR</v>
      </c>
      <c r="D1039" s="182"/>
      <c r="E1039" s="183"/>
      <c r="F1039" s="183"/>
      <c r="G1039" s="183"/>
      <c r="H1039" s="184"/>
      <c r="I1039" s="171" t="str">
        <f>IF(SUM(D1039:H1039)=0,"",SUM(D1039:H1039))</f>
        <v/>
      </c>
      <c r="J1039" s="189"/>
      <c r="K1039" s="248"/>
    </row>
    <row r="1040" spans="1:11" s="162" customFormat="1" ht="13.5" customHeight="1" x14ac:dyDescent="0.2">
      <c r="A1040" s="245"/>
      <c r="B1040" s="169" t="s">
        <v>11687</v>
      </c>
      <c r="C1040" s="170" t="str">
        <f>Anexo_01!$B134</f>
        <v>PANCA HUMPIRI, JULIA</v>
      </c>
      <c r="D1040" s="182"/>
      <c r="E1040" s="183"/>
      <c r="F1040" s="183"/>
      <c r="G1040" s="183"/>
      <c r="H1040" s="184"/>
      <c r="I1040" s="171" t="str">
        <f t="shared" ref="I1040:I1046" si="114">IF(SUM(D1040:H1040)=0,"",SUM(D1040:H1040))</f>
        <v/>
      </c>
      <c r="J1040" s="189"/>
      <c r="K1040" s="248"/>
    </row>
    <row r="1041" spans="1:11" s="162" customFormat="1" ht="13.5" customHeight="1" x14ac:dyDescent="0.2">
      <c r="A1041" s="245"/>
      <c r="B1041" s="169" t="s">
        <v>11682</v>
      </c>
      <c r="C1041" s="170" t="str">
        <f>CONCATENATE("10",Anexo_01!$P134)</f>
        <v>1001307851</v>
      </c>
      <c r="D1041" s="182"/>
      <c r="E1041" s="183"/>
      <c r="F1041" s="183"/>
      <c r="G1041" s="183"/>
      <c r="H1041" s="184"/>
      <c r="I1041" s="171" t="str">
        <f t="shared" si="114"/>
        <v/>
      </c>
      <c r="J1041" s="189"/>
      <c r="K1041" s="248"/>
    </row>
    <row r="1042" spans="1:11" s="162" customFormat="1" ht="13.5" customHeight="1" x14ac:dyDescent="0.2">
      <c r="A1042" s="245"/>
      <c r="B1042" s="169" t="s">
        <v>11683</v>
      </c>
      <c r="C1042" s="159" t="str">
        <f>Anexo_01!$F134</f>
        <v>PFRH</v>
      </c>
      <c r="D1042" s="182"/>
      <c r="E1042" s="183"/>
      <c r="F1042" s="183"/>
      <c r="G1042" s="183"/>
      <c r="H1042" s="184"/>
      <c r="I1042" s="171" t="str">
        <f t="shared" si="114"/>
        <v/>
      </c>
      <c r="J1042" s="189"/>
      <c r="K1042" s="248"/>
    </row>
    <row r="1043" spans="1:11" s="162" customFormat="1" ht="13.5" customHeight="1" x14ac:dyDescent="0.2">
      <c r="A1043" s="245"/>
      <c r="B1043" s="169" t="s">
        <v>11684</v>
      </c>
      <c r="C1043" s="170" t="str">
        <f>Anexo_01!$Q134</f>
        <v>1</v>
      </c>
      <c r="D1043" s="182"/>
      <c r="E1043" s="183"/>
      <c r="F1043" s="183"/>
      <c r="G1043" s="183"/>
      <c r="H1043" s="184"/>
      <c r="I1043" s="171" t="str">
        <f t="shared" si="114"/>
        <v/>
      </c>
      <c r="J1043" s="189"/>
      <c r="K1043" s="248"/>
    </row>
    <row r="1044" spans="1:11" s="162" customFormat="1" ht="13.5" customHeight="1" x14ac:dyDescent="0.2">
      <c r="A1044" s="245"/>
      <c r="B1044" s="169" t="s">
        <v>11685</v>
      </c>
      <c r="C1044" s="178"/>
      <c r="D1044" s="182"/>
      <c r="E1044" s="183"/>
      <c r="F1044" s="183"/>
      <c r="G1044" s="183"/>
      <c r="H1044" s="184"/>
      <c r="I1044" s="171" t="str">
        <f t="shared" si="114"/>
        <v/>
      </c>
      <c r="J1044" s="189"/>
      <c r="K1044" s="248"/>
    </row>
    <row r="1045" spans="1:11" s="162" customFormat="1" ht="13.5" customHeight="1" x14ac:dyDescent="0.2">
      <c r="A1045" s="245"/>
      <c r="B1045" s="169" t="s">
        <v>11686</v>
      </c>
      <c r="C1045" s="250"/>
      <c r="D1045" s="182"/>
      <c r="E1045" s="183"/>
      <c r="F1045" s="183"/>
      <c r="G1045" s="183"/>
      <c r="H1045" s="184"/>
      <c r="I1045" s="171" t="str">
        <f t="shared" si="114"/>
        <v/>
      </c>
      <c r="J1045" s="189"/>
      <c r="K1045" s="248"/>
    </row>
    <row r="1046" spans="1:11" ht="13.5" customHeight="1" x14ac:dyDescent="0.3">
      <c r="A1046" s="246"/>
      <c r="B1046" s="172" t="s">
        <v>11690</v>
      </c>
      <c r="C1046" s="251"/>
      <c r="D1046" s="185"/>
      <c r="E1046" s="186"/>
      <c r="F1046" s="186"/>
      <c r="G1046" s="186"/>
      <c r="H1046" s="187"/>
      <c r="I1046" s="173" t="str">
        <f t="shared" si="114"/>
        <v/>
      </c>
      <c r="J1046" s="190"/>
      <c r="K1046" s="249"/>
    </row>
    <row r="1047" spans="1:11" s="162" customFormat="1" ht="13.5" customHeight="1" x14ac:dyDescent="0.2">
      <c r="A1047" s="244">
        <v>135</v>
      </c>
      <c r="B1047" s="166" t="s">
        <v>11680</v>
      </c>
      <c r="C1047" s="175" t="str">
        <f>Anexo_01!$I135</f>
        <v>1151214351E5</v>
      </c>
      <c r="D1047" s="179"/>
      <c r="E1047" s="180"/>
      <c r="F1047" s="180"/>
      <c r="G1047" s="180"/>
      <c r="H1047" s="181"/>
      <c r="I1047" s="168" t="str">
        <f>IF(SUM(D1047:H1047)=0,"",SUM(D1047:H1047))</f>
        <v/>
      </c>
      <c r="J1047" s="188"/>
      <c r="K1047" s="247">
        <f>SUM(I1047:I1055)</f>
        <v>0</v>
      </c>
    </row>
    <row r="1048" spans="1:11" s="162" customFormat="1" ht="13.5" customHeight="1" x14ac:dyDescent="0.2">
      <c r="A1048" s="245"/>
      <c r="B1048" s="169" t="s">
        <v>11681</v>
      </c>
      <c r="C1048" s="170" t="str">
        <f>Anexo_01!$D135</f>
        <v>PROFESOR</v>
      </c>
      <c r="D1048" s="182"/>
      <c r="E1048" s="183"/>
      <c r="F1048" s="183"/>
      <c r="G1048" s="183"/>
      <c r="H1048" s="184"/>
      <c r="I1048" s="171" t="str">
        <f>IF(SUM(D1048:H1048)=0,"",SUM(D1048:H1048))</f>
        <v/>
      </c>
      <c r="J1048" s="189"/>
      <c r="K1048" s="248"/>
    </row>
    <row r="1049" spans="1:11" s="162" customFormat="1" ht="13.5" customHeight="1" x14ac:dyDescent="0.2">
      <c r="A1049" s="245"/>
      <c r="B1049" s="169" t="s">
        <v>11687</v>
      </c>
      <c r="C1049" s="170" t="str">
        <f>Anexo_01!$B135</f>
        <v>PANCA HUMPIRI, JULIA</v>
      </c>
      <c r="D1049" s="182"/>
      <c r="E1049" s="183"/>
      <c r="F1049" s="183"/>
      <c r="G1049" s="183"/>
      <c r="H1049" s="184"/>
      <c r="I1049" s="171" t="str">
        <f t="shared" ref="I1049:I1055" si="115">IF(SUM(D1049:H1049)=0,"",SUM(D1049:H1049))</f>
        <v/>
      </c>
      <c r="J1049" s="189"/>
      <c r="K1049" s="248"/>
    </row>
    <row r="1050" spans="1:11" s="162" customFormat="1" ht="13.5" customHeight="1" x14ac:dyDescent="0.2">
      <c r="A1050" s="245"/>
      <c r="B1050" s="169" t="s">
        <v>11682</v>
      </c>
      <c r="C1050" s="170" t="str">
        <f>CONCATENATE("10",Anexo_01!$P135)</f>
        <v>1001307851</v>
      </c>
      <c r="D1050" s="182"/>
      <c r="E1050" s="183"/>
      <c r="F1050" s="183"/>
      <c r="G1050" s="183"/>
      <c r="H1050" s="184"/>
      <c r="I1050" s="171" t="str">
        <f t="shared" si="115"/>
        <v/>
      </c>
      <c r="J1050" s="189"/>
      <c r="K1050" s="248"/>
    </row>
    <row r="1051" spans="1:11" s="162" customFormat="1" ht="13.5" customHeight="1" x14ac:dyDescent="0.2">
      <c r="A1051" s="245"/>
      <c r="B1051" s="169" t="s">
        <v>11683</v>
      </c>
      <c r="C1051" s="159" t="str">
        <f>Anexo_01!$F135</f>
        <v>FCC</v>
      </c>
      <c r="D1051" s="182"/>
      <c r="E1051" s="183"/>
      <c r="F1051" s="183"/>
      <c r="G1051" s="183"/>
      <c r="H1051" s="184"/>
      <c r="I1051" s="171" t="str">
        <f t="shared" si="115"/>
        <v/>
      </c>
      <c r="J1051" s="189"/>
      <c r="K1051" s="248"/>
    </row>
    <row r="1052" spans="1:11" s="162" customFormat="1" ht="13.5" customHeight="1" x14ac:dyDescent="0.2">
      <c r="A1052" s="245"/>
      <c r="B1052" s="169" t="s">
        <v>11684</v>
      </c>
      <c r="C1052" s="170" t="str">
        <f>Anexo_01!$Q135</f>
        <v>1</v>
      </c>
      <c r="D1052" s="182"/>
      <c r="E1052" s="183"/>
      <c r="F1052" s="183"/>
      <c r="G1052" s="183"/>
      <c r="H1052" s="184"/>
      <c r="I1052" s="171" t="str">
        <f t="shared" si="115"/>
        <v/>
      </c>
      <c r="J1052" s="189"/>
      <c r="K1052" s="248"/>
    </row>
    <row r="1053" spans="1:11" s="162" customFormat="1" ht="13.5" customHeight="1" x14ac:dyDescent="0.2">
      <c r="A1053" s="245"/>
      <c r="B1053" s="169" t="s">
        <v>11685</v>
      </c>
      <c r="C1053" s="178"/>
      <c r="D1053" s="182"/>
      <c r="E1053" s="183"/>
      <c r="F1053" s="183"/>
      <c r="G1053" s="183"/>
      <c r="H1053" s="184"/>
      <c r="I1053" s="171" t="str">
        <f t="shared" si="115"/>
        <v/>
      </c>
      <c r="J1053" s="189"/>
      <c r="K1053" s="248"/>
    </row>
    <row r="1054" spans="1:11" s="162" customFormat="1" ht="13.5" customHeight="1" x14ac:dyDescent="0.2">
      <c r="A1054" s="245"/>
      <c r="B1054" s="169" t="s">
        <v>11686</v>
      </c>
      <c r="C1054" s="250"/>
      <c r="D1054" s="182"/>
      <c r="E1054" s="183"/>
      <c r="F1054" s="183"/>
      <c r="G1054" s="183"/>
      <c r="H1054" s="184"/>
      <c r="I1054" s="171" t="str">
        <f t="shared" si="115"/>
        <v/>
      </c>
      <c r="J1054" s="189"/>
      <c r="K1054" s="248"/>
    </row>
    <row r="1055" spans="1:11" ht="13.5" customHeight="1" x14ac:dyDescent="0.3">
      <c r="A1055" s="246"/>
      <c r="B1055" s="172" t="s">
        <v>11690</v>
      </c>
      <c r="C1055" s="251"/>
      <c r="D1055" s="185"/>
      <c r="E1055" s="186"/>
      <c r="F1055" s="186"/>
      <c r="G1055" s="186"/>
      <c r="H1055" s="187"/>
      <c r="I1055" s="173" t="str">
        <f t="shared" si="115"/>
        <v/>
      </c>
      <c r="J1055" s="190"/>
      <c r="K1055" s="249"/>
    </row>
    <row r="1056" spans="1:11" s="162" customFormat="1" ht="13.5" customHeight="1" x14ac:dyDescent="0.2">
      <c r="A1056" s="244">
        <v>136</v>
      </c>
      <c r="B1056" s="166" t="s">
        <v>11680</v>
      </c>
      <c r="C1056" s="175" t="str">
        <f>Anexo_01!$I136</f>
        <v>1151214351E5</v>
      </c>
      <c r="D1056" s="179"/>
      <c r="E1056" s="180"/>
      <c r="F1056" s="180"/>
      <c r="G1056" s="180"/>
      <c r="H1056" s="181"/>
      <c r="I1056" s="168" t="str">
        <f>IF(SUM(D1056:H1056)=0,"",SUM(D1056:H1056))</f>
        <v/>
      </c>
      <c r="J1056" s="188"/>
      <c r="K1056" s="247">
        <f>SUM(I1056:I1064)</f>
        <v>0</v>
      </c>
    </row>
    <row r="1057" spans="1:11" s="162" customFormat="1" ht="13.5" customHeight="1" x14ac:dyDescent="0.2">
      <c r="A1057" s="245"/>
      <c r="B1057" s="169" t="s">
        <v>11681</v>
      </c>
      <c r="C1057" s="170" t="str">
        <f>Anexo_01!$D136</f>
        <v>PROFESOR</v>
      </c>
      <c r="D1057" s="182"/>
      <c r="E1057" s="183"/>
      <c r="F1057" s="183"/>
      <c r="G1057" s="183"/>
      <c r="H1057" s="184"/>
      <c r="I1057" s="171" t="str">
        <f>IF(SUM(D1057:H1057)=0,"",SUM(D1057:H1057))</f>
        <v/>
      </c>
      <c r="J1057" s="189"/>
      <c r="K1057" s="248"/>
    </row>
    <row r="1058" spans="1:11" s="162" customFormat="1" ht="13.5" customHeight="1" x14ac:dyDescent="0.2">
      <c r="A1058" s="245"/>
      <c r="B1058" s="169" t="s">
        <v>11687</v>
      </c>
      <c r="C1058" s="170" t="str">
        <f>Anexo_01!$B136</f>
        <v>PANCA HUMPIRI, JULIA</v>
      </c>
      <c r="D1058" s="182"/>
      <c r="E1058" s="183"/>
      <c r="F1058" s="183"/>
      <c r="G1058" s="183"/>
      <c r="H1058" s="184"/>
      <c r="I1058" s="171" t="str">
        <f t="shared" ref="I1058:I1064" si="116">IF(SUM(D1058:H1058)=0,"",SUM(D1058:H1058))</f>
        <v/>
      </c>
      <c r="J1058" s="189"/>
      <c r="K1058" s="248"/>
    </row>
    <row r="1059" spans="1:11" s="162" customFormat="1" ht="13.5" customHeight="1" x14ac:dyDescent="0.2">
      <c r="A1059" s="245"/>
      <c r="B1059" s="169" t="s">
        <v>11682</v>
      </c>
      <c r="C1059" s="170" t="str">
        <f>CONCATENATE("10",Anexo_01!$P136)</f>
        <v>1001307851</v>
      </c>
      <c r="D1059" s="182"/>
      <c r="E1059" s="183"/>
      <c r="F1059" s="183"/>
      <c r="G1059" s="183"/>
      <c r="H1059" s="184"/>
      <c r="I1059" s="171" t="str">
        <f t="shared" si="116"/>
        <v/>
      </c>
      <c r="J1059" s="189"/>
      <c r="K1059" s="248"/>
    </row>
    <row r="1060" spans="1:11" s="162" customFormat="1" ht="13.5" customHeight="1" x14ac:dyDescent="0.2">
      <c r="A1060" s="245"/>
      <c r="B1060" s="169" t="s">
        <v>11683</v>
      </c>
      <c r="C1060" s="159" t="str">
        <f>Anexo_01!$F136</f>
        <v>TOE</v>
      </c>
      <c r="D1060" s="182"/>
      <c r="E1060" s="183"/>
      <c r="F1060" s="183"/>
      <c r="G1060" s="183"/>
      <c r="H1060" s="184"/>
      <c r="I1060" s="171" t="str">
        <f t="shared" si="116"/>
        <v/>
      </c>
      <c r="J1060" s="189"/>
      <c r="K1060" s="248"/>
    </row>
    <row r="1061" spans="1:11" s="162" customFormat="1" ht="13.5" customHeight="1" x14ac:dyDescent="0.2">
      <c r="A1061" s="245"/>
      <c r="B1061" s="169" t="s">
        <v>11684</v>
      </c>
      <c r="C1061" s="170" t="str">
        <f>Anexo_01!$Q136</f>
        <v>1</v>
      </c>
      <c r="D1061" s="182"/>
      <c r="E1061" s="183"/>
      <c r="F1061" s="183"/>
      <c r="G1061" s="183"/>
      <c r="H1061" s="184"/>
      <c r="I1061" s="171" t="str">
        <f t="shared" si="116"/>
        <v/>
      </c>
      <c r="J1061" s="189"/>
      <c r="K1061" s="248"/>
    </row>
    <row r="1062" spans="1:11" s="162" customFormat="1" ht="13.5" customHeight="1" x14ac:dyDescent="0.2">
      <c r="A1062" s="245"/>
      <c r="B1062" s="169" t="s">
        <v>11685</v>
      </c>
      <c r="C1062" s="178"/>
      <c r="D1062" s="182"/>
      <c r="E1062" s="183"/>
      <c r="F1062" s="183"/>
      <c r="G1062" s="183"/>
      <c r="H1062" s="184"/>
      <c r="I1062" s="171" t="str">
        <f t="shared" si="116"/>
        <v/>
      </c>
      <c r="J1062" s="189"/>
      <c r="K1062" s="248"/>
    </row>
    <row r="1063" spans="1:11" s="162" customFormat="1" ht="13.5" customHeight="1" x14ac:dyDescent="0.2">
      <c r="A1063" s="245"/>
      <c r="B1063" s="169" t="s">
        <v>11686</v>
      </c>
      <c r="C1063" s="250"/>
      <c r="D1063" s="182"/>
      <c r="E1063" s="183"/>
      <c r="F1063" s="183"/>
      <c r="G1063" s="183"/>
      <c r="H1063" s="184"/>
      <c r="I1063" s="171" t="str">
        <f t="shared" si="116"/>
        <v/>
      </c>
      <c r="J1063" s="189"/>
      <c r="K1063" s="248"/>
    </row>
    <row r="1064" spans="1:11" ht="13.5" customHeight="1" x14ac:dyDescent="0.3">
      <c r="A1064" s="246"/>
      <c r="B1064" s="172" t="s">
        <v>11690</v>
      </c>
      <c r="C1064" s="251"/>
      <c r="D1064" s="185"/>
      <c r="E1064" s="186"/>
      <c r="F1064" s="186"/>
      <c r="G1064" s="186"/>
      <c r="H1064" s="187"/>
      <c r="I1064" s="173" t="str">
        <f t="shared" si="116"/>
        <v/>
      </c>
      <c r="J1064" s="190"/>
      <c r="K1064" s="249"/>
    </row>
    <row r="1065" spans="1:11" s="162" customFormat="1" ht="13.5" customHeight="1" x14ac:dyDescent="0.2">
      <c r="A1065" s="244">
        <v>137</v>
      </c>
      <c r="B1065" s="166" t="s">
        <v>11680</v>
      </c>
      <c r="C1065" s="175" t="str">
        <f>Anexo_01!$I137</f>
        <v>1151214351E5</v>
      </c>
      <c r="D1065" s="179"/>
      <c r="E1065" s="180"/>
      <c r="F1065" s="180"/>
      <c r="G1065" s="180"/>
      <c r="H1065" s="181"/>
      <c r="I1065" s="168" t="str">
        <f>IF(SUM(D1065:H1065)=0,"",SUM(D1065:H1065))</f>
        <v/>
      </c>
      <c r="J1065" s="188"/>
      <c r="K1065" s="247">
        <f>SUM(I1065:I1073)</f>
        <v>0</v>
      </c>
    </row>
    <row r="1066" spans="1:11" s="162" customFormat="1" ht="13.5" customHeight="1" x14ac:dyDescent="0.2">
      <c r="A1066" s="245"/>
      <c r="B1066" s="169" t="s">
        <v>11681</v>
      </c>
      <c r="C1066" s="170" t="str">
        <f>Anexo_01!$D137</f>
        <v>PROFESOR</v>
      </c>
      <c r="D1066" s="182"/>
      <c r="E1066" s="183"/>
      <c r="F1066" s="183"/>
      <c r="G1066" s="183"/>
      <c r="H1066" s="184"/>
      <c r="I1066" s="171" t="str">
        <f>IF(SUM(D1066:H1066)=0,"",SUM(D1066:H1066))</f>
        <v/>
      </c>
      <c r="J1066" s="189"/>
      <c r="K1066" s="248"/>
    </row>
    <row r="1067" spans="1:11" s="162" customFormat="1" ht="13.5" customHeight="1" x14ac:dyDescent="0.2">
      <c r="A1067" s="245"/>
      <c r="B1067" s="169" t="s">
        <v>11687</v>
      </c>
      <c r="C1067" s="170" t="str">
        <f>Anexo_01!$B137</f>
        <v>PANCA HUMPIRI, JULIA</v>
      </c>
      <c r="D1067" s="182"/>
      <c r="E1067" s="183"/>
      <c r="F1067" s="183"/>
      <c r="G1067" s="183"/>
      <c r="H1067" s="184"/>
      <c r="I1067" s="171" t="str">
        <f t="shared" ref="I1067:I1073" si="117">IF(SUM(D1067:H1067)=0,"",SUM(D1067:H1067))</f>
        <v/>
      </c>
      <c r="J1067" s="189"/>
      <c r="K1067" s="248"/>
    </row>
    <row r="1068" spans="1:11" s="162" customFormat="1" ht="13.5" customHeight="1" x14ac:dyDescent="0.2">
      <c r="A1068" s="245"/>
      <c r="B1068" s="169" t="s">
        <v>11682</v>
      </c>
      <c r="C1068" s="170" t="str">
        <f>CONCATENATE("10",Anexo_01!$P137)</f>
        <v>1001307851</v>
      </c>
      <c r="D1068" s="182"/>
      <c r="E1068" s="183"/>
      <c r="F1068" s="183"/>
      <c r="G1068" s="183"/>
      <c r="H1068" s="184"/>
      <c r="I1068" s="171" t="str">
        <f t="shared" si="117"/>
        <v/>
      </c>
      <c r="J1068" s="189"/>
      <c r="K1068" s="248"/>
    </row>
    <row r="1069" spans="1:11" s="162" customFormat="1" ht="13.5" customHeight="1" x14ac:dyDescent="0.2">
      <c r="A1069" s="245"/>
      <c r="B1069" s="169" t="s">
        <v>11683</v>
      </c>
      <c r="C1069" s="159" t="str">
        <f>Anexo_01!$F137</f>
        <v>Ingles</v>
      </c>
      <c r="D1069" s="182"/>
      <c r="E1069" s="183"/>
      <c r="F1069" s="183"/>
      <c r="G1069" s="183"/>
      <c r="H1069" s="184"/>
      <c r="I1069" s="171" t="str">
        <f t="shared" si="117"/>
        <v/>
      </c>
      <c r="J1069" s="189"/>
      <c r="K1069" s="248"/>
    </row>
    <row r="1070" spans="1:11" s="162" customFormat="1" ht="13.5" customHeight="1" x14ac:dyDescent="0.2">
      <c r="A1070" s="245"/>
      <c r="B1070" s="169" t="s">
        <v>11684</v>
      </c>
      <c r="C1070" s="170" t="str">
        <f>Anexo_01!$Q137</f>
        <v>1</v>
      </c>
      <c r="D1070" s="182"/>
      <c r="E1070" s="183"/>
      <c r="F1070" s="183"/>
      <c r="G1070" s="183"/>
      <c r="H1070" s="184"/>
      <c r="I1070" s="171" t="str">
        <f t="shared" si="117"/>
        <v/>
      </c>
      <c r="J1070" s="189"/>
      <c r="K1070" s="248"/>
    </row>
    <row r="1071" spans="1:11" s="162" customFormat="1" ht="13.5" customHeight="1" x14ac:dyDescent="0.2">
      <c r="A1071" s="245"/>
      <c r="B1071" s="169" t="s">
        <v>11685</v>
      </c>
      <c r="C1071" s="178"/>
      <c r="D1071" s="182"/>
      <c r="E1071" s="183"/>
      <c r="F1071" s="183"/>
      <c r="G1071" s="183"/>
      <c r="H1071" s="184"/>
      <c r="I1071" s="171" t="str">
        <f t="shared" si="117"/>
        <v/>
      </c>
      <c r="J1071" s="189"/>
      <c r="K1071" s="248"/>
    </row>
    <row r="1072" spans="1:11" s="162" customFormat="1" ht="13.5" customHeight="1" x14ac:dyDescent="0.2">
      <c r="A1072" s="245"/>
      <c r="B1072" s="169" t="s">
        <v>11686</v>
      </c>
      <c r="C1072" s="250"/>
      <c r="D1072" s="182"/>
      <c r="E1072" s="183"/>
      <c r="F1072" s="183"/>
      <c r="G1072" s="183"/>
      <c r="H1072" s="184"/>
      <c r="I1072" s="171" t="str">
        <f t="shared" si="117"/>
        <v/>
      </c>
      <c r="J1072" s="189"/>
      <c r="K1072" s="248"/>
    </row>
    <row r="1073" spans="1:11" ht="13.5" customHeight="1" x14ac:dyDescent="0.3">
      <c r="A1073" s="246"/>
      <c r="B1073" s="172" t="s">
        <v>11690</v>
      </c>
      <c r="C1073" s="251"/>
      <c r="D1073" s="185"/>
      <c r="E1073" s="186"/>
      <c r="F1073" s="186"/>
      <c r="G1073" s="186"/>
      <c r="H1073" s="187"/>
      <c r="I1073" s="173" t="str">
        <f t="shared" si="117"/>
        <v/>
      </c>
      <c r="J1073" s="190"/>
      <c r="K1073" s="249"/>
    </row>
    <row r="1074" spans="1:11" s="162" customFormat="1" ht="13.5" customHeight="1" x14ac:dyDescent="0.2">
      <c r="A1074" s="244">
        <v>138</v>
      </c>
      <c r="B1074" s="166" t="s">
        <v>11680</v>
      </c>
      <c r="C1074" s="175" t="str">
        <f>Anexo_01!$I138</f>
        <v>1151214351E5</v>
      </c>
      <c r="D1074" s="179"/>
      <c r="E1074" s="180"/>
      <c r="F1074" s="180"/>
      <c r="G1074" s="180"/>
      <c r="H1074" s="181"/>
      <c r="I1074" s="168" t="str">
        <f>IF(SUM(D1074:H1074)=0,"",SUM(D1074:H1074))</f>
        <v/>
      </c>
      <c r="J1074" s="188"/>
      <c r="K1074" s="247">
        <f>SUM(I1074:I1082)</f>
        <v>0</v>
      </c>
    </row>
    <row r="1075" spans="1:11" s="162" customFormat="1" ht="13.5" customHeight="1" x14ac:dyDescent="0.2">
      <c r="A1075" s="245"/>
      <c r="B1075" s="169" t="s">
        <v>11681</v>
      </c>
      <c r="C1075" s="170" t="str">
        <f>Anexo_01!$D138</f>
        <v>PROFESOR</v>
      </c>
      <c r="D1075" s="182"/>
      <c r="E1075" s="183"/>
      <c r="F1075" s="183"/>
      <c r="G1075" s="183"/>
      <c r="H1075" s="184"/>
      <c r="I1075" s="171" t="str">
        <f>IF(SUM(D1075:H1075)=0,"",SUM(D1075:H1075))</f>
        <v/>
      </c>
      <c r="J1075" s="189"/>
      <c r="K1075" s="248"/>
    </row>
    <row r="1076" spans="1:11" s="162" customFormat="1" ht="13.5" customHeight="1" x14ac:dyDescent="0.2">
      <c r="A1076" s="245"/>
      <c r="B1076" s="169" t="s">
        <v>11687</v>
      </c>
      <c r="C1076" s="170" t="str">
        <f>Anexo_01!$B138</f>
        <v>PANCA HUMPIRI, JULIA</v>
      </c>
      <c r="D1076" s="182"/>
      <c r="E1076" s="183"/>
      <c r="F1076" s="183"/>
      <c r="G1076" s="183"/>
      <c r="H1076" s="184"/>
      <c r="I1076" s="171" t="str">
        <f t="shared" ref="I1076:I1082" si="118">IF(SUM(D1076:H1076)=0,"",SUM(D1076:H1076))</f>
        <v/>
      </c>
      <c r="J1076" s="189"/>
      <c r="K1076" s="248"/>
    </row>
    <row r="1077" spans="1:11" s="162" customFormat="1" ht="13.5" customHeight="1" x14ac:dyDescent="0.2">
      <c r="A1077" s="245"/>
      <c r="B1077" s="169" t="s">
        <v>11682</v>
      </c>
      <c r="C1077" s="170" t="str">
        <f>CONCATENATE("10",Anexo_01!$P138)</f>
        <v>1001307851</v>
      </c>
      <c r="D1077" s="182"/>
      <c r="E1077" s="183"/>
      <c r="F1077" s="183"/>
      <c r="G1077" s="183"/>
      <c r="H1077" s="184"/>
      <c r="I1077" s="171" t="str">
        <f t="shared" si="118"/>
        <v/>
      </c>
      <c r="J1077" s="189"/>
      <c r="K1077" s="248"/>
    </row>
    <row r="1078" spans="1:11" s="162" customFormat="1" ht="13.5" customHeight="1" x14ac:dyDescent="0.2">
      <c r="A1078" s="245"/>
      <c r="B1078" s="169" t="s">
        <v>11683</v>
      </c>
      <c r="C1078" s="159" t="str">
        <f>Anexo_01!$F138</f>
        <v>EPT</v>
      </c>
      <c r="D1078" s="182"/>
      <c r="E1078" s="183"/>
      <c r="F1078" s="183"/>
      <c r="G1078" s="183"/>
      <c r="H1078" s="184"/>
      <c r="I1078" s="171" t="str">
        <f t="shared" si="118"/>
        <v/>
      </c>
      <c r="J1078" s="189"/>
      <c r="K1078" s="248"/>
    </row>
    <row r="1079" spans="1:11" s="162" customFormat="1" ht="13.5" customHeight="1" x14ac:dyDescent="0.2">
      <c r="A1079" s="245"/>
      <c r="B1079" s="169" t="s">
        <v>11684</v>
      </c>
      <c r="C1079" s="170" t="str">
        <f>Anexo_01!$Q138</f>
        <v>1</v>
      </c>
      <c r="D1079" s="182"/>
      <c r="E1079" s="183"/>
      <c r="F1079" s="183"/>
      <c r="G1079" s="183"/>
      <c r="H1079" s="184"/>
      <c r="I1079" s="171" t="str">
        <f t="shared" si="118"/>
        <v/>
      </c>
      <c r="J1079" s="189"/>
      <c r="K1079" s="248"/>
    </row>
    <row r="1080" spans="1:11" s="162" customFormat="1" ht="13.5" customHeight="1" x14ac:dyDescent="0.2">
      <c r="A1080" s="245"/>
      <c r="B1080" s="169" t="s">
        <v>11685</v>
      </c>
      <c r="C1080" s="178"/>
      <c r="D1080" s="182"/>
      <c r="E1080" s="183"/>
      <c r="F1080" s="183"/>
      <c r="G1080" s="183"/>
      <c r="H1080" s="184"/>
      <c r="I1080" s="171" t="str">
        <f t="shared" si="118"/>
        <v/>
      </c>
      <c r="J1080" s="189"/>
      <c r="K1080" s="248"/>
    </row>
    <row r="1081" spans="1:11" s="162" customFormat="1" ht="13.5" customHeight="1" x14ac:dyDescent="0.2">
      <c r="A1081" s="245"/>
      <c r="B1081" s="169" t="s">
        <v>11686</v>
      </c>
      <c r="C1081" s="250"/>
      <c r="D1081" s="182"/>
      <c r="E1081" s="183"/>
      <c r="F1081" s="183"/>
      <c r="G1081" s="183"/>
      <c r="H1081" s="184"/>
      <c r="I1081" s="171" t="str">
        <f t="shared" si="118"/>
        <v/>
      </c>
      <c r="J1081" s="189"/>
      <c r="K1081" s="248"/>
    </row>
    <row r="1082" spans="1:11" ht="13.5" customHeight="1" x14ac:dyDescent="0.3">
      <c r="A1082" s="246"/>
      <c r="B1082" s="172" t="s">
        <v>11690</v>
      </c>
      <c r="C1082" s="251"/>
      <c r="D1082" s="185"/>
      <c r="E1082" s="186"/>
      <c r="F1082" s="186"/>
      <c r="G1082" s="186"/>
      <c r="H1082" s="187"/>
      <c r="I1082" s="173" t="str">
        <f t="shared" si="118"/>
        <v/>
      </c>
      <c r="J1082" s="190"/>
      <c r="K1082" s="249"/>
    </row>
    <row r="1083" spans="1:11" s="162" customFormat="1" ht="13.5" customHeight="1" x14ac:dyDescent="0.2">
      <c r="A1083" s="244">
        <v>139</v>
      </c>
      <c r="B1083" s="166" t="s">
        <v>11680</v>
      </c>
      <c r="C1083" s="175" t="str">
        <f>Anexo_01!$I139</f>
        <v>1151214351E5</v>
      </c>
      <c r="D1083" s="179"/>
      <c r="E1083" s="180"/>
      <c r="F1083" s="180"/>
      <c r="G1083" s="180"/>
      <c r="H1083" s="181"/>
      <c r="I1083" s="168" t="str">
        <f>IF(SUM(D1083:H1083)=0,"",SUM(D1083:H1083))</f>
        <v/>
      </c>
      <c r="J1083" s="188"/>
      <c r="K1083" s="247">
        <f>SUM(I1083:I1091)</f>
        <v>0</v>
      </c>
    </row>
    <row r="1084" spans="1:11" s="162" customFormat="1" ht="13.5" customHeight="1" x14ac:dyDescent="0.2">
      <c r="A1084" s="245"/>
      <c r="B1084" s="169" t="s">
        <v>11681</v>
      </c>
      <c r="C1084" s="170" t="str">
        <f>Anexo_01!$D139</f>
        <v>PROFESOR</v>
      </c>
      <c r="D1084" s="182"/>
      <c r="E1084" s="183"/>
      <c r="F1084" s="183"/>
      <c r="G1084" s="183"/>
      <c r="H1084" s="184"/>
      <c r="I1084" s="171" t="str">
        <f>IF(SUM(D1084:H1084)=0,"",SUM(D1084:H1084))</f>
        <v/>
      </c>
      <c r="J1084" s="189"/>
      <c r="K1084" s="248"/>
    </row>
    <row r="1085" spans="1:11" s="162" customFormat="1" ht="13.5" customHeight="1" x14ac:dyDescent="0.2">
      <c r="A1085" s="245"/>
      <c r="B1085" s="169" t="s">
        <v>11687</v>
      </c>
      <c r="C1085" s="170" t="str">
        <f>Anexo_01!$B139</f>
        <v>PANCA HUMPIRI, JULIA</v>
      </c>
      <c r="D1085" s="182"/>
      <c r="E1085" s="183"/>
      <c r="F1085" s="183"/>
      <c r="G1085" s="183"/>
      <c r="H1085" s="184"/>
      <c r="I1085" s="171" t="str">
        <f t="shared" ref="I1085:I1091" si="119">IF(SUM(D1085:H1085)=0,"",SUM(D1085:H1085))</f>
        <v/>
      </c>
      <c r="J1085" s="189"/>
      <c r="K1085" s="248"/>
    </row>
    <row r="1086" spans="1:11" s="162" customFormat="1" ht="13.5" customHeight="1" x14ac:dyDescent="0.2">
      <c r="A1086" s="245"/>
      <c r="B1086" s="169" t="s">
        <v>11682</v>
      </c>
      <c r="C1086" s="170" t="str">
        <f>CONCATENATE("10",Anexo_01!$P139)</f>
        <v>1001307851</v>
      </c>
      <c r="D1086" s="182"/>
      <c r="E1086" s="183"/>
      <c r="F1086" s="183"/>
      <c r="G1086" s="183"/>
      <c r="H1086" s="184"/>
      <c r="I1086" s="171" t="str">
        <f t="shared" si="119"/>
        <v/>
      </c>
      <c r="J1086" s="189"/>
      <c r="K1086" s="248"/>
    </row>
    <row r="1087" spans="1:11" s="162" customFormat="1" ht="13.5" customHeight="1" x14ac:dyDescent="0.2">
      <c r="A1087" s="245"/>
      <c r="B1087" s="169" t="s">
        <v>11683</v>
      </c>
      <c r="C1087" s="159" t="str">
        <f>Anexo_01!$F139</f>
        <v>Religion</v>
      </c>
      <c r="D1087" s="182"/>
      <c r="E1087" s="183"/>
      <c r="F1087" s="183"/>
      <c r="G1087" s="183"/>
      <c r="H1087" s="184"/>
      <c r="I1087" s="171" t="str">
        <f t="shared" si="119"/>
        <v/>
      </c>
      <c r="J1087" s="189"/>
      <c r="K1087" s="248"/>
    </row>
    <row r="1088" spans="1:11" s="162" customFormat="1" ht="13.5" customHeight="1" x14ac:dyDescent="0.2">
      <c r="A1088" s="245"/>
      <c r="B1088" s="169" t="s">
        <v>11684</v>
      </c>
      <c r="C1088" s="170" t="str">
        <f>Anexo_01!$Q139</f>
        <v>1</v>
      </c>
      <c r="D1088" s="182"/>
      <c r="E1088" s="183"/>
      <c r="F1088" s="183"/>
      <c r="G1088" s="183"/>
      <c r="H1088" s="184"/>
      <c r="I1088" s="171" t="str">
        <f t="shared" si="119"/>
        <v/>
      </c>
      <c r="J1088" s="189"/>
      <c r="K1088" s="248"/>
    </row>
    <row r="1089" spans="1:11" s="162" customFormat="1" ht="13.5" customHeight="1" x14ac:dyDescent="0.2">
      <c r="A1089" s="245"/>
      <c r="B1089" s="169" t="s">
        <v>11685</v>
      </c>
      <c r="C1089" s="178"/>
      <c r="D1089" s="182"/>
      <c r="E1089" s="183"/>
      <c r="F1089" s="183"/>
      <c r="G1089" s="183"/>
      <c r="H1089" s="184"/>
      <c r="I1089" s="171" t="str">
        <f t="shared" si="119"/>
        <v/>
      </c>
      <c r="J1089" s="189"/>
      <c r="K1089" s="248"/>
    </row>
    <row r="1090" spans="1:11" s="162" customFormat="1" ht="13.5" customHeight="1" x14ac:dyDescent="0.2">
      <c r="A1090" s="245"/>
      <c r="B1090" s="169" t="s">
        <v>11686</v>
      </c>
      <c r="C1090" s="250"/>
      <c r="D1090" s="182"/>
      <c r="E1090" s="183"/>
      <c r="F1090" s="183"/>
      <c r="G1090" s="183"/>
      <c r="H1090" s="184"/>
      <c r="I1090" s="171" t="str">
        <f t="shared" si="119"/>
        <v/>
      </c>
      <c r="J1090" s="189"/>
      <c r="K1090" s="248"/>
    </row>
    <row r="1091" spans="1:11" ht="13.5" customHeight="1" x14ac:dyDescent="0.3">
      <c r="A1091" s="246"/>
      <c r="B1091" s="172" t="s">
        <v>11690</v>
      </c>
      <c r="C1091" s="251"/>
      <c r="D1091" s="185"/>
      <c r="E1091" s="186"/>
      <c r="F1091" s="186"/>
      <c r="G1091" s="186"/>
      <c r="H1091" s="187"/>
      <c r="I1091" s="173" t="str">
        <f t="shared" si="119"/>
        <v/>
      </c>
      <c r="J1091" s="190"/>
      <c r="K1091" s="249"/>
    </row>
    <row r="1092" spans="1:11" s="162" customFormat="1" ht="13.5" customHeight="1" x14ac:dyDescent="0.2">
      <c r="A1092" s="244">
        <v>140</v>
      </c>
      <c r="B1092" s="166" t="s">
        <v>11680</v>
      </c>
      <c r="C1092" s="175" t="str">
        <f>Anexo_01!$I140</f>
        <v>1151214351E5</v>
      </c>
      <c r="D1092" s="179"/>
      <c r="E1092" s="180"/>
      <c r="F1092" s="180"/>
      <c r="G1092" s="180"/>
      <c r="H1092" s="181"/>
      <c r="I1092" s="168" t="str">
        <f>IF(SUM(D1092:H1092)=0,"",SUM(D1092:H1092))</f>
        <v/>
      </c>
      <c r="J1092" s="188"/>
      <c r="K1092" s="247">
        <f>SUM(I1092:I1100)</f>
        <v>0</v>
      </c>
    </row>
    <row r="1093" spans="1:11" s="162" customFormat="1" ht="13.5" customHeight="1" x14ac:dyDescent="0.2">
      <c r="A1093" s="245"/>
      <c r="B1093" s="169" t="s">
        <v>11681</v>
      </c>
      <c r="C1093" s="170" t="str">
        <f>Anexo_01!$D140</f>
        <v>PROFESOR</v>
      </c>
      <c r="D1093" s="182"/>
      <c r="E1093" s="183"/>
      <c r="F1093" s="183"/>
      <c r="G1093" s="183"/>
      <c r="H1093" s="184"/>
      <c r="I1093" s="171" t="str">
        <f>IF(SUM(D1093:H1093)=0,"",SUM(D1093:H1093))</f>
        <v/>
      </c>
      <c r="J1093" s="189"/>
      <c r="K1093" s="248"/>
    </row>
    <row r="1094" spans="1:11" s="162" customFormat="1" ht="13.5" customHeight="1" x14ac:dyDescent="0.2">
      <c r="A1094" s="245"/>
      <c r="B1094" s="169" t="s">
        <v>11687</v>
      </c>
      <c r="C1094" s="170" t="str">
        <f>Anexo_01!$B140</f>
        <v>PANCA HUMPIRI, JULIA</v>
      </c>
      <c r="D1094" s="182"/>
      <c r="E1094" s="183"/>
      <c r="F1094" s="183"/>
      <c r="G1094" s="183"/>
      <c r="H1094" s="184"/>
      <c r="I1094" s="171" t="str">
        <f t="shared" ref="I1094:I1100" si="120">IF(SUM(D1094:H1094)=0,"",SUM(D1094:H1094))</f>
        <v/>
      </c>
      <c r="J1094" s="189"/>
      <c r="K1094" s="248"/>
    </row>
    <row r="1095" spans="1:11" s="162" customFormat="1" ht="13.5" customHeight="1" x14ac:dyDescent="0.2">
      <c r="A1095" s="245"/>
      <c r="B1095" s="169" t="s">
        <v>11682</v>
      </c>
      <c r="C1095" s="170" t="str">
        <f>CONCATENATE("10",Anexo_01!$P140)</f>
        <v>1001307851</v>
      </c>
      <c r="D1095" s="182"/>
      <c r="E1095" s="183"/>
      <c r="F1095" s="183"/>
      <c r="G1095" s="183"/>
      <c r="H1095" s="184"/>
      <c r="I1095" s="171" t="str">
        <f t="shared" si="120"/>
        <v/>
      </c>
      <c r="J1095" s="189"/>
      <c r="K1095" s="248"/>
    </row>
    <row r="1096" spans="1:11" s="162" customFormat="1" ht="13.5" customHeight="1" x14ac:dyDescent="0.2">
      <c r="A1096" s="245"/>
      <c r="B1096" s="169" t="s">
        <v>11683</v>
      </c>
      <c r="C1096" s="159" t="str">
        <f>Anexo_01!$F140</f>
        <v>Matematica</v>
      </c>
      <c r="D1096" s="182"/>
      <c r="E1096" s="183"/>
      <c r="F1096" s="183"/>
      <c r="G1096" s="183"/>
      <c r="H1096" s="184"/>
      <c r="I1096" s="171" t="str">
        <f t="shared" si="120"/>
        <v/>
      </c>
      <c r="J1096" s="189"/>
      <c r="K1096" s="248"/>
    </row>
    <row r="1097" spans="1:11" s="162" customFormat="1" ht="13.5" customHeight="1" x14ac:dyDescent="0.2">
      <c r="A1097" s="245"/>
      <c r="B1097" s="169" t="s">
        <v>11684</v>
      </c>
      <c r="C1097" s="170" t="str">
        <f>Anexo_01!$Q140</f>
        <v>1</v>
      </c>
      <c r="D1097" s="182"/>
      <c r="E1097" s="183"/>
      <c r="F1097" s="183"/>
      <c r="G1097" s="183"/>
      <c r="H1097" s="184"/>
      <c r="I1097" s="171" t="str">
        <f t="shared" si="120"/>
        <v/>
      </c>
      <c r="J1097" s="189"/>
      <c r="K1097" s="248"/>
    </row>
    <row r="1098" spans="1:11" s="162" customFormat="1" ht="13.5" customHeight="1" x14ac:dyDescent="0.2">
      <c r="A1098" s="245"/>
      <c r="B1098" s="169" t="s">
        <v>11685</v>
      </c>
      <c r="C1098" s="178"/>
      <c r="D1098" s="182"/>
      <c r="E1098" s="183"/>
      <c r="F1098" s="183"/>
      <c r="G1098" s="183"/>
      <c r="H1098" s="184"/>
      <c r="I1098" s="171" t="str">
        <f t="shared" si="120"/>
        <v/>
      </c>
      <c r="J1098" s="189"/>
      <c r="K1098" s="248"/>
    </row>
    <row r="1099" spans="1:11" s="162" customFormat="1" ht="13.5" customHeight="1" x14ac:dyDescent="0.2">
      <c r="A1099" s="245"/>
      <c r="B1099" s="169" t="s">
        <v>11686</v>
      </c>
      <c r="C1099" s="250"/>
      <c r="D1099" s="182"/>
      <c r="E1099" s="183"/>
      <c r="F1099" s="183"/>
      <c r="G1099" s="183"/>
      <c r="H1099" s="184"/>
      <c r="I1099" s="171" t="str">
        <f t="shared" si="120"/>
        <v/>
      </c>
      <c r="J1099" s="189"/>
      <c r="K1099" s="248"/>
    </row>
    <row r="1100" spans="1:11" ht="13.5" customHeight="1" x14ac:dyDescent="0.3">
      <c r="A1100" s="246"/>
      <c r="B1100" s="172" t="s">
        <v>11690</v>
      </c>
      <c r="C1100" s="251"/>
      <c r="D1100" s="185"/>
      <c r="E1100" s="186"/>
      <c r="F1100" s="186"/>
      <c r="G1100" s="186"/>
      <c r="H1100" s="187"/>
      <c r="I1100" s="173" t="str">
        <f t="shared" si="120"/>
        <v/>
      </c>
      <c r="J1100" s="190"/>
      <c r="K1100" s="249"/>
    </row>
    <row r="1101" spans="1:11" s="162" customFormat="1" ht="13.5" customHeight="1" x14ac:dyDescent="0.2">
      <c r="A1101" s="244">
        <v>141</v>
      </c>
      <c r="B1101" s="166" t="s">
        <v>11680</v>
      </c>
      <c r="C1101" s="175" t="str">
        <f>Anexo_01!$I141</f>
        <v>1151214351E5</v>
      </c>
      <c r="D1101" s="179"/>
      <c r="E1101" s="180"/>
      <c r="F1101" s="180"/>
      <c r="G1101" s="180"/>
      <c r="H1101" s="181"/>
      <c r="I1101" s="168" t="str">
        <f>IF(SUM(D1101:H1101)=0,"",SUM(D1101:H1101))</f>
        <v/>
      </c>
      <c r="J1101" s="188"/>
      <c r="K1101" s="247">
        <f>SUM(I1101:I1109)</f>
        <v>0</v>
      </c>
    </row>
    <row r="1102" spans="1:11" s="162" customFormat="1" ht="13.5" customHeight="1" x14ac:dyDescent="0.2">
      <c r="A1102" s="245"/>
      <c r="B1102" s="169" t="s">
        <v>11681</v>
      </c>
      <c r="C1102" s="170" t="str">
        <f>Anexo_01!$D141</f>
        <v>PROFESOR</v>
      </c>
      <c r="D1102" s="182"/>
      <c r="E1102" s="183"/>
      <c r="F1102" s="183"/>
      <c r="G1102" s="183"/>
      <c r="H1102" s="184"/>
      <c r="I1102" s="171" t="str">
        <f>IF(SUM(D1102:H1102)=0,"",SUM(D1102:H1102))</f>
        <v/>
      </c>
      <c r="J1102" s="189"/>
      <c r="K1102" s="248"/>
    </row>
    <row r="1103" spans="1:11" s="162" customFormat="1" ht="13.5" customHeight="1" x14ac:dyDescent="0.2">
      <c r="A1103" s="245"/>
      <c r="B1103" s="169" t="s">
        <v>11687</v>
      </c>
      <c r="C1103" s="170" t="str">
        <f>Anexo_01!$B141</f>
        <v>PANCA HUMPIRI, JULIA</v>
      </c>
      <c r="D1103" s="182"/>
      <c r="E1103" s="183"/>
      <c r="F1103" s="183"/>
      <c r="G1103" s="183"/>
      <c r="H1103" s="184"/>
      <c r="I1103" s="171" t="str">
        <f t="shared" ref="I1103:I1109" si="121">IF(SUM(D1103:H1103)=0,"",SUM(D1103:H1103))</f>
        <v/>
      </c>
      <c r="J1103" s="189"/>
      <c r="K1103" s="248"/>
    </row>
    <row r="1104" spans="1:11" s="162" customFormat="1" ht="13.5" customHeight="1" x14ac:dyDescent="0.2">
      <c r="A1104" s="245"/>
      <c r="B1104" s="169" t="s">
        <v>11682</v>
      </c>
      <c r="C1104" s="170" t="str">
        <f>CONCATENATE("10",Anexo_01!$P141)</f>
        <v>1001307851</v>
      </c>
      <c r="D1104" s="182"/>
      <c r="E1104" s="183"/>
      <c r="F1104" s="183"/>
      <c r="G1104" s="183"/>
      <c r="H1104" s="184"/>
      <c r="I1104" s="171" t="str">
        <f t="shared" si="121"/>
        <v/>
      </c>
      <c r="J1104" s="189"/>
      <c r="K1104" s="248"/>
    </row>
    <row r="1105" spans="1:11" s="162" customFormat="1" ht="13.5" customHeight="1" x14ac:dyDescent="0.2">
      <c r="A1105" s="245"/>
      <c r="B1105" s="169" t="s">
        <v>11683</v>
      </c>
      <c r="C1105" s="159" t="str">
        <f>Anexo_01!$F141</f>
        <v>Comunicación</v>
      </c>
      <c r="D1105" s="182"/>
      <c r="E1105" s="183"/>
      <c r="F1105" s="183"/>
      <c r="G1105" s="183"/>
      <c r="H1105" s="184"/>
      <c r="I1105" s="171" t="str">
        <f t="shared" si="121"/>
        <v/>
      </c>
      <c r="J1105" s="189"/>
      <c r="K1105" s="248"/>
    </row>
    <row r="1106" spans="1:11" s="162" customFormat="1" ht="13.5" customHeight="1" x14ac:dyDescent="0.2">
      <c r="A1106" s="245"/>
      <c r="B1106" s="169" t="s">
        <v>11684</v>
      </c>
      <c r="C1106" s="170" t="str">
        <f>Anexo_01!$Q141</f>
        <v>1</v>
      </c>
      <c r="D1106" s="182"/>
      <c r="E1106" s="183"/>
      <c r="F1106" s="183"/>
      <c r="G1106" s="183"/>
      <c r="H1106" s="184"/>
      <c r="I1106" s="171" t="str">
        <f t="shared" si="121"/>
        <v/>
      </c>
      <c r="J1106" s="189"/>
      <c r="K1106" s="248"/>
    </row>
    <row r="1107" spans="1:11" s="162" customFormat="1" ht="13.5" customHeight="1" x14ac:dyDescent="0.2">
      <c r="A1107" s="245"/>
      <c r="B1107" s="169" t="s">
        <v>11685</v>
      </c>
      <c r="C1107" s="178"/>
      <c r="D1107" s="182"/>
      <c r="E1107" s="183"/>
      <c r="F1107" s="183"/>
      <c r="G1107" s="183"/>
      <c r="H1107" s="184"/>
      <c r="I1107" s="171" t="str">
        <f t="shared" si="121"/>
        <v/>
      </c>
      <c r="J1107" s="189"/>
      <c r="K1107" s="248"/>
    </row>
    <row r="1108" spans="1:11" s="162" customFormat="1" ht="13.5" customHeight="1" x14ac:dyDescent="0.2">
      <c r="A1108" s="245"/>
      <c r="B1108" s="169" t="s">
        <v>11686</v>
      </c>
      <c r="C1108" s="250"/>
      <c r="D1108" s="182"/>
      <c r="E1108" s="183"/>
      <c r="F1108" s="183"/>
      <c r="G1108" s="183"/>
      <c r="H1108" s="184"/>
      <c r="I1108" s="171" t="str">
        <f t="shared" si="121"/>
        <v/>
      </c>
      <c r="J1108" s="189"/>
      <c r="K1108" s="248"/>
    </row>
    <row r="1109" spans="1:11" ht="13.5" customHeight="1" x14ac:dyDescent="0.3">
      <c r="A1109" s="246"/>
      <c r="B1109" s="172" t="s">
        <v>11690</v>
      </c>
      <c r="C1109" s="251"/>
      <c r="D1109" s="185"/>
      <c r="E1109" s="186"/>
      <c r="F1109" s="186"/>
      <c r="G1109" s="186"/>
      <c r="H1109" s="187"/>
      <c r="I1109" s="173" t="str">
        <f t="shared" si="121"/>
        <v/>
      </c>
      <c r="J1109" s="190"/>
      <c r="K1109" s="249"/>
    </row>
    <row r="1110" spans="1:11" s="162" customFormat="1" ht="13.5" customHeight="1" x14ac:dyDescent="0.2">
      <c r="A1110" s="244">
        <v>142</v>
      </c>
      <c r="B1110" s="166" t="s">
        <v>11680</v>
      </c>
      <c r="C1110" s="175" t="str">
        <f>Anexo_01!$I142</f>
        <v>1151214351E5</v>
      </c>
      <c r="D1110" s="179"/>
      <c r="E1110" s="180"/>
      <c r="F1110" s="180"/>
      <c r="G1110" s="180"/>
      <c r="H1110" s="181"/>
      <c r="I1110" s="168" t="str">
        <f>IF(SUM(D1110:H1110)=0,"",SUM(D1110:H1110))</f>
        <v/>
      </c>
      <c r="J1110" s="188"/>
      <c r="K1110" s="247">
        <f>SUM(I1110:I1118)</f>
        <v>0</v>
      </c>
    </row>
    <row r="1111" spans="1:11" s="162" customFormat="1" ht="13.5" customHeight="1" x14ac:dyDescent="0.2">
      <c r="A1111" s="245"/>
      <c r="B1111" s="169" t="s">
        <v>11681</v>
      </c>
      <c r="C1111" s="170" t="str">
        <f>Anexo_01!$D142</f>
        <v>PROFESOR</v>
      </c>
      <c r="D1111" s="182"/>
      <c r="E1111" s="183"/>
      <c r="F1111" s="183"/>
      <c r="G1111" s="183"/>
      <c r="H1111" s="184"/>
      <c r="I1111" s="171" t="str">
        <f>IF(SUM(D1111:H1111)=0,"",SUM(D1111:H1111))</f>
        <v/>
      </c>
      <c r="J1111" s="189"/>
      <c r="K1111" s="248"/>
    </row>
    <row r="1112" spans="1:11" s="162" customFormat="1" ht="13.5" customHeight="1" x14ac:dyDescent="0.2">
      <c r="A1112" s="245"/>
      <c r="B1112" s="169" t="s">
        <v>11687</v>
      </c>
      <c r="C1112" s="170" t="str">
        <f>Anexo_01!$B142</f>
        <v>PANCA HUMPIRI, JULIA</v>
      </c>
      <c r="D1112" s="182"/>
      <c r="E1112" s="183"/>
      <c r="F1112" s="183"/>
      <c r="G1112" s="183"/>
      <c r="H1112" s="184"/>
      <c r="I1112" s="171" t="str">
        <f t="shared" ref="I1112:I1118" si="122">IF(SUM(D1112:H1112)=0,"",SUM(D1112:H1112))</f>
        <v/>
      </c>
      <c r="J1112" s="189"/>
      <c r="K1112" s="248"/>
    </row>
    <row r="1113" spans="1:11" s="162" customFormat="1" ht="13.5" customHeight="1" x14ac:dyDescent="0.2">
      <c r="A1113" s="245"/>
      <c r="B1113" s="169" t="s">
        <v>11682</v>
      </c>
      <c r="C1113" s="170" t="str">
        <f>CONCATENATE("10",Anexo_01!$P142)</f>
        <v>1001307851</v>
      </c>
      <c r="D1113" s="182"/>
      <c r="E1113" s="183"/>
      <c r="F1113" s="183"/>
      <c r="G1113" s="183"/>
      <c r="H1113" s="184"/>
      <c r="I1113" s="171" t="str">
        <f t="shared" si="122"/>
        <v/>
      </c>
      <c r="J1113" s="189"/>
      <c r="K1113" s="248"/>
    </row>
    <row r="1114" spans="1:11" s="162" customFormat="1" ht="13.5" customHeight="1" x14ac:dyDescent="0.2">
      <c r="A1114" s="245"/>
      <c r="B1114" s="169" t="s">
        <v>11683</v>
      </c>
      <c r="C1114" s="159" t="str">
        <f>Anexo_01!$F142</f>
        <v>CTA</v>
      </c>
      <c r="D1114" s="182"/>
      <c r="E1114" s="183"/>
      <c r="F1114" s="183"/>
      <c r="G1114" s="183"/>
      <c r="H1114" s="184"/>
      <c r="I1114" s="171" t="str">
        <f t="shared" si="122"/>
        <v/>
      </c>
      <c r="J1114" s="189"/>
      <c r="K1114" s="248"/>
    </row>
    <row r="1115" spans="1:11" s="162" customFormat="1" ht="13.5" customHeight="1" x14ac:dyDescent="0.2">
      <c r="A1115" s="245"/>
      <c r="B1115" s="169" t="s">
        <v>11684</v>
      </c>
      <c r="C1115" s="170" t="str">
        <f>Anexo_01!$Q142</f>
        <v>1</v>
      </c>
      <c r="D1115" s="182"/>
      <c r="E1115" s="183"/>
      <c r="F1115" s="183"/>
      <c r="G1115" s="183"/>
      <c r="H1115" s="184"/>
      <c r="I1115" s="171" t="str">
        <f t="shared" si="122"/>
        <v/>
      </c>
      <c r="J1115" s="189"/>
      <c r="K1115" s="248"/>
    </row>
    <row r="1116" spans="1:11" s="162" customFormat="1" ht="13.5" customHeight="1" x14ac:dyDescent="0.2">
      <c r="A1116" s="245"/>
      <c r="B1116" s="169" t="s">
        <v>11685</v>
      </c>
      <c r="C1116" s="178"/>
      <c r="D1116" s="182"/>
      <c r="E1116" s="183"/>
      <c r="F1116" s="183"/>
      <c r="G1116" s="183"/>
      <c r="H1116" s="184"/>
      <c r="I1116" s="171" t="str">
        <f t="shared" si="122"/>
        <v/>
      </c>
      <c r="J1116" s="189"/>
      <c r="K1116" s="248"/>
    </row>
    <row r="1117" spans="1:11" s="162" customFormat="1" ht="13.5" customHeight="1" x14ac:dyDescent="0.2">
      <c r="A1117" s="245"/>
      <c r="B1117" s="169" t="s">
        <v>11686</v>
      </c>
      <c r="C1117" s="250"/>
      <c r="D1117" s="182"/>
      <c r="E1117" s="183"/>
      <c r="F1117" s="183"/>
      <c r="G1117" s="183"/>
      <c r="H1117" s="184"/>
      <c r="I1117" s="171" t="str">
        <f t="shared" si="122"/>
        <v/>
      </c>
      <c r="J1117" s="189"/>
      <c r="K1117" s="248"/>
    </row>
    <row r="1118" spans="1:11" ht="13.5" customHeight="1" x14ac:dyDescent="0.3">
      <c r="A1118" s="246"/>
      <c r="B1118" s="172" t="s">
        <v>11690</v>
      </c>
      <c r="C1118" s="251"/>
      <c r="D1118" s="185"/>
      <c r="E1118" s="186"/>
      <c r="F1118" s="186"/>
      <c r="G1118" s="186"/>
      <c r="H1118" s="187"/>
      <c r="I1118" s="173" t="str">
        <f t="shared" si="122"/>
        <v/>
      </c>
      <c r="J1118" s="190"/>
      <c r="K1118" s="249"/>
    </row>
    <row r="1119" spans="1:11" s="162" customFormat="1" ht="13.5" customHeight="1" x14ac:dyDescent="0.2">
      <c r="A1119" s="244">
        <v>143</v>
      </c>
      <c r="B1119" s="166" t="s">
        <v>11680</v>
      </c>
      <c r="C1119" s="175" t="str">
        <f>Anexo_01!$I143</f>
        <v>1151214351E5</v>
      </c>
      <c r="D1119" s="179"/>
      <c r="E1119" s="180"/>
      <c r="F1119" s="180"/>
      <c r="G1119" s="180"/>
      <c r="H1119" s="181"/>
      <c r="I1119" s="168" t="str">
        <f>IF(SUM(D1119:H1119)=0,"",SUM(D1119:H1119))</f>
        <v/>
      </c>
      <c r="J1119" s="188"/>
      <c r="K1119" s="247">
        <f>SUM(I1119:I1127)</f>
        <v>0</v>
      </c>
    </row>
    <row r="1120" spans="1:11" s="162" customFormat="1" ht="13.5" customHeight="1" x14ac:dyDescent="0.2">
      <c r="A1120" s="245"/>
      <c r="B1120" s="169" t="s">
        <v>11681</v>
      </c>
      <c r="C1120" s="170" t="str">
        <f>Anexo_01!$D143</f>
        <v>PROFESOR</v>
      </c>
      <c r="D1120" s="182"/>
      <c r="E1120" s="183"/>
      <c r="F1120" s="183"/>
      <c r="G1120" s="183"/>
      <c r="H1120" s="184"/>
      <c r="I1120" s="171" t="str">
        <f>IF(SUM(D1120:H1120)=0,"",SUM(D1120:H1120))</f>
        <v/>
      </c>
      <c r="J1120" s="189"/>
      <c r="K1120" s="248"/>
    </row>
    <row r="1121" spans="1:11" s="162" customFormat="1" ht="13.5" customHeight="1" x14ac:dyDescent="0.2">
      <c r="A1121" s="245"/>
      <c r="B1121" s="169" t="s">
        <v>11687</v>
      </c>
      <c r="C1121" s="170" t="str">
        <f>Anexo_01!$B143</f>
        <v>PANCA HUMPIRI, JULIA</v>
      </c>
      <c r="D1121" s="182"/>
      <c r="E1121" s="183"/>
      <c r="F1121" s="183"/>
      <c r="G1121" s="183"/>
      <c r="H1121" s="184"/>
      <c r="I1121" s="171" t="str">
        <f t="shared" ref="I1121:I1127" si="123">IF(SUM(D1121:H1121)=0,"",SUM(D1121:H1121))</f>
        <v/>
      </c>
      <c r="J1121" s="189"/>
      <c r="K1121" s="248"/>
    </row>
    <row r="1122" spans="1:11" s="162" customFormat="1" ht="13.5" customHeight="1" x14ac:dyDescent="0.2">
      <c r="A1122" s="245"/>
      <c r="B1122" s="169" t="s">
        <v>11682</v>
      </c>
      <c r="C1122" s="170" t="str">
        <f>CONCATENATE("10",Anexo_01!$P143)</f>
        <v>1001307851</v>
      </c>
      <c r="D1122" s="182"/>
      <c r="E1122" s="183"/>
      <c r="F1122" s="183"/>
      <c r="G1122" s="183"/>
      <c r="H1122" s="184"/>
      <c r="I1122" s="171" t="str">
        <f t="shared" si="123"/>
        <v/>
      </c>
      <c r="J1122" s="189"/>
      <c r="K1122" s="248"/>
    </row>
    <row r="1123" spans="1:11" s="162" customFormat="1" ht="13.5" customHeight="1" x14ac:dyDescent="0.2">
      <c r="A1123" s="245"/>
      <c r="B1123" s="169" t="s">
        <v>11683</v>
      </c>
      <c r="C1123" s="159" t="str">
        <f>Anexo_01!$F143</f>
        <v>HGE</v>
      </c>
      <c r="D1123" s="182"/>
      <c r="E1123" s="183"/>
      <c r="F1123" s="183"/>
      <c r="G1123" s="183"/>
      <c r="H1123" s="184"/>
      <c r="I1123" s="171" t="str">
        <f t="shared" si="123"/>
        <v/>
      </c>
      <c r="J1123" s="189"/>
      <c r="K1123" s="248"/>
    </row>
    <row r="1124" spans="1:11" s="162" customFormat="1" ht="13.5" customHeight="1" x14ac:dyDescent="0.2">
      <c r="A1124" s="245"/>
      <c r="B1124" s="169" t="s">
        <v>11684</v>
      </c>
      <c r="C1124" s="170" t="str">
        <f>Anexo_01!$Q143</f>
        <v>1</v>
      </c>
      <c r="D1124" s="182"/>
      <c r="E1124" s="183"/>
      <c r="F1124" s="183"/>
      <c r="G1124" s="183"/>
      <c r="H1124" s="184"/>
      <c r="I1124" s="171" t="str">
        <f t="shared" si="123"/>
        <v/>
      </c>
      <c r="J1124" s="189"/>
      <c r="K1124" s="248"/>
    </row>
    <row r="1125" spans="1:11" s="162" customFormat="1" ht="13.5" customHeight="1" x14ac:dyDescent="0.2">
      <c r="A1125" s="245"/>
      <c r="B1125" s="169" t="s">
        <v>11685</v>
      </c>
      <c r="C1125" s="178"/>
      <c r="D1125" s="182"/>
      <c r="E1125" s="183"/>
      <c r="F1125" s="183"/>
      <c r="G1125" s="183"/>
      <c r="H1125" s="184"/>
      <c r="I1125" s="171" t="str">
        <f t="shared" si="123"/>
        <v/>
      </c>
      <c r="J1125" s="189"/>
      <c r="K1125" s="248"/>
    </row>
    <row r="1126" spans="1:11" s="162" customFormat="1" ht="13.5" customHeight="1" x14ac:dyDescent="0.2">
      <c r="A1126" s="245"/>
      <c r="B1126" s="169" t="s">
        <v>11686</v>
      </c>
      <c r="C1126" s="250"/>
      <c r="D1126" s="182"/>
      <c r="E1126" s="183"/>
      <c r="F1126" s="183"/>
      <c r="G1126" s="183"/>
      <c r="H1126" s="184"/>
      <c r="I1126" s="171" t="str">
        <f t="shared" si="123"/>
        <v/>
      </c>
      <c r="J1126" s="189"/>
      <c r="K1126" s="248"/>
    </row>
    <row r="1127" spans="1:11" ht="13.5" customHeight="1" x14ac:dyDescent="0.3">
      <c r="A1127" s="246"/>
      <c r="B1127" s="172" t="s">
        <v>11690</v>
      </c>
      <c r="C1127" s="251"/>
      <c r="D1127" s="185"/>
      <c r="E1127" s="186"/>
      <c r="F1127" s="186"/>
      <c r="G1127" s="186"/>
      <c r="H1127" s="187"/>
      <c r="I1127" s="173" t="str">
        <f t="shared" si="123"/>
        <v/>
      </c>
      <c r="J1127" s="190"/>
      <c r="K1127" s="249"/>
    </row>
    <row r="1128" spans="1:11" s="162" customFormat="1" ht="13.5" customHeight="1" x14ac:dyDescent="0.2">
      <c r="A1128" s="244">
        <v>144</v>
      </c>
      <c r="B1128" s="166" t="s">
        <v>11680</v>
      </c>
      <c r="C1128" s="175" t="str">
        <f>Anexo_01!$I144</f>
        <v>1151214351E5</v>
      </c>
      <c r="D1128" s="179"/>
      <c r="E1128" s="180"/>
      <c r="F1128" s="180"/>
      <c r="G1128" s="180"/>
      <c r="H1128" s="181"/>
      <c r="I1128" s="168" t="str">
        <f>IF(SUM(D1128:H1128)=0,"",SUM(D1128:H1128))</f>
        <v/>
      </c>
      <c r="J1128" s="188"/>
      <c r="K1128" s="247">
        <f>SUM(I1128:I1136)</f>
        <v>0</v>
      </c>
    </row>
    <row r="1129" spans="1:11" s="162" customFormat="1" ht="13.5" customHeight="1" x14ac:dyDescent="0.2">
      <c r="A1129" s="245"/>
      <c r="B1129" s="169" t="s">
        <v>11681</v>
      </c>
      <c r="C1129" s="170" t="str">
        <f>Anexo_01!$D144</f>
        <v>PROFESOR</v>
      </c>
      <c r="D1129" s="182"/>
      <c r="E1129" s="183"/>
      <c r="F1129" s="183"/>
      <c r="G1129" s="183"/>
      <c r="H1129" s="184"/>
      <c r="I1129" s="171" t="str">
        <f>IF(SUM(D1129:H1129)=0,"",SUM(D1129:H1129))</f>
        <v/>
      </c>
      <c r="J1129" s="189"/>
      <c r="K1129" s="248"/>
    </row>
    <row r="1130" spans="1:11" s="162" customFormat="1" ht="13.5" customHeight="1" x14ac:dyDescent="0.2">
      <c r="A1130" s="245"/>
      <c r="B1130" s="169" t="s">
        <v>11687</v>
      </c>
      <c r="C1130" s="170" t="str">
        <f>Anexo_01!$B144</f>
        <v>PANCA HUMPIRI, JULIA</v>
      </c>
      <c r="D1130" s="182"/>
      <c r="E1130" s="183"/>
      <c r="F1130" s="183"/>
      <c r="G1130" s="183"/>
      <c r="H1130" s="184"/>
      <c r="I1130" s="171" t="str">
        <f t="shared" ref="I1130:I1136" si="124">IF(SUM(D1130:H1130)=0,"",SUM(D1130:H1130))</f>
        <v/>
      </c>
      <c r="J1130" s="189"/>
      <c r="K1130" s="248"/>
    </row>
    <row r="1131" spans="1:11" s="162" customFormat="1" ht="13.5" customHeight="1" x14ac:dyDescent="0.2">
      <c r="A1131" s="245"/>
      <c r="B1131" s="169" t="s">
        <v>11682</v>
      </c>
      <c r="C1131" s="170" t="str">
        <f>CONCATENATE("10",Anexo_01!$P144)</f>
        <v>1001307851</v>
      </c>
      <c r="D1131" s="182"/>
      <c r="E1131" s="183"/>
      <c r="F1131" s="183"/>
      <c r="G1131" s="183"/>
      <c r="H1131" s="184"/>
      <c r="I1131" s="171" t="str">
        <f t="shared" si="124"/>
        <v/>
      </c>
      <c r="J1131" s="189"/>
      <c r="K1131" s="248"/>
    </row>
    <row r="1132" spans="1:11" s="162" customFormat="1" ht="13.5" customHeight="1" x14ac:dyDescent="0.2">
      <c r="A1132" s="245"/>
      <c r="B1132" s="169" t="s">
        <v>11683</v>
      </c>
      <c r="C1132" s="159" t="str">
        <f>Anexo_01!$F144</f>
        <v>PFRH</v>
      </c>
      <c r="D1132" s="182"/>
      <c r="E1132" s="183"/>
      <c r="F1132" s="183"/>
      <c r="G1132" s="183"/>
      <c r="H1132" s="184"/>
      <c r="I1132" s="171" t="str">
        <f t="shared" si="124"/>
        <v/>
      </c>
      <c r="J1132" s="189"/>
      <c r="K1132" s="248"/>
    </row>
    <row r="1133" spans="1:11" s="162" customFormat="1" ht="13.5" customHeight="1" x14ac:dyDescent="0.2">
      <c r="A1133" s="245"/>
      <c r="B1133" s="169" t="s">
        <v>11684</v>
      </c>
      <c r="C1133" s="170" t="str">
        <f>Anexo_01!$Q144</f>
        <v>1</v>
      </c>
      <c r="D1133" s="182"/>
      <c r="E1133" s="183"/>
      <c r="F1133" s="183"/>
      <c r="G1133" s="183"/>
      <c r="H1133" s="184"/>
      <c r="I1133" s="171" t="str">
        <f t="shared" si="124"/>
        <v/>
      </c>
      <c r="J1133" s="189"/>
      <c r="K1133" s="248"/>
    </row>
    <row r="1134" spans="1:11" s="162" customFormat="1" ht="13.5" customHeight="1" x14ac:dyDescent="0.2">
      <c r="A1134" s="245"/>
      <c r="B1134" s="169" t="s">
        <v>11685</v>
      </c>
      <c r="C1134" s="178"/>
      <c r="D1134" s="182"/>
      <c r="E1134" s="183"/>
      <c r="F1134" s="183"/>
      <c r="G1134" s="183"/>
      <c r="H1134" s="184"/>
      <c r="I1134" s="171" t="str">
        <f t="shared" si="124"/>
        <v/>
      </c>
      <c r="J1134" s="189"/>
      <c r="K1134" s="248"/>
    </row>
    <row r="1135" spans="1:11" s="162" customFormat="1" ht="13.5" customHeight="1" x14ac:dyDescent="0.2">
      <c r="A1135" s="245"/>
      <c r="B1135" s="169" t="s">
        <v>11686</v>
      </c>
      <c r="C1135" s="250"/>
      <c r="D1135" s="182"/>
      <c r="E1135" s="183"/>
      <c r="F1135" s="183"/>
      <c r="G1135" s="183"/>
      <c r="H1135" s="184"/>
      <c r="I1135" s="171" t="str">
        <f t="shared" si="124"/>
        <v/>
      </c>
      <c r="J1135" s="189"/>
      <c r="K1135" s="248"/>
    </row>
    <row r="1136" spans="1:11" ht="13.5" customHeight="1" x14ac:dyDescent="0.3">
      <c r="A1136" s="246"/>
      <c r="B1136" s="172" t="s">
        <v>11690</v>
      </c>
      <c r="C1136" s="251"/>
      <c r="D1136" s="185"/>
      <c r="E1136" s="186"/>
      <c r="F1136" s="186"/>
      <c r="G1136" s="186"/>
      <c r="H1136" s="187"/>
      <c r="I1136" s="173" t="str">
        <f t="shared" si="124"/>
        <v/>
      </c>
      <c r="J1136" s="190"/>
      <c r="K1136" s="249"/>
    </row>
    <row r="1137" spans="1:11" s="162" customFormat="1" ht="13.5" customHeight="1" x14ac:dyDescent="0.2">
      <c r="A1137" s="244">
        <v>145</v>
      </c>
      <c r="B1137" s="166" t="s">
        <v>11680</v>
      </c>
      <c r="C1137" s="175" t="str">
        <f>Anexo_01!$I145</f>
        <v>1151214351E5</v>
      </c>
      <c r="D1137" s="179"/>
      <c r="E1137" s="180"/>
      <c r="F1137" s="180"/>
      <c r="G1137" s="180"/>
      <c r="H1137" s="181"/>
      <c r="I1137" s="168" t="str">
        <f>IF(SUM(D1137:H1137)=0,"",SUM(D1137:H1137))</f>
        <v/>
      </c>
      <c r="J1137" s="188"/>
      <c r="K1137" s="247">
        <f>SUM(I1137:I1145)</f>
        <v>0</v>
      </c>
    </row>
    <row r="1138" spans="1:11" s="162" customFormat="1" ht="13.5" customHeight="1" x14ac:dyDescent="0.2">
      <c r="A1138" s="245"/>
      <c r="B1138" s="169" t="s">
        <v>11681</v>
      </c>
      <c r="C1138" s="170" t="str">
        <f>Anexo_01!$D145</f>
        <v>PROFESOR</v>
      </c>
      <c r="D1138" s="182"/>
      <c r="E1138" s="183"/>
      <c r="F1138" s="183"/>
      <c r="G1138" s="183"/>
      <c r="H1138" s="184"/>
      <c r="I1138" s="171" t="str">
        <f>IF(SUM(D1138:H1138)=0,"",SUM(D1138:H1138))</f>
        <v/>
      </c>
      <c r="J1138" s="189"/>
      <c r="K1138" s="248"/>
    </row>
    <row r="1139" spans="1:11" s="162" customFormat="1" ht="13.5" customHeight="1" x14ac:dyDescent="0.2">
      <c r="A1139" s="245"/>
      <c r="B1139" s="169" t="s">
        <v>11687</v>
      </c>
      <c r="C1139" s="170" t="str">
        <f>Anexo_01!$B145</f>
        <v>PANCA HUMPIRI, JULIA</v>
      </c>
      <c r="D1139" s="182"/>
      <c r="E1139" s="183"/>
      <c r="F1139" s="183"/>
      <c r="G1139" s="183"/>
      <c r="H1139" s="184"/>
      <c r="I1139" s="171" t="str">
        <f t="shared" ref="I1139:I1145" si="125">IF(SUM(D1139:H1139)=0,"",SUM(D1139:H1139))</f>
        <v/>
      </c>
      <c r="J1139" s="189"/>
      <c r="K1139" s="248"/>
    </row>
    <row r="1140" spans="1:11" s="162" customFormat="1" ht="13.5" customHeight="1" x14ac:dyDescent="0.2">
      <c r="A1140" s="245"/>
      <c r="B1140" s="169" t="s">
        <v>11682</v>
      </c>
      <c r="C1140" s="170" t="str">
        <f>CONCATENATE("10",Anexo_01!$P145)</f>
        <v>1001307851</v>
      </c>
      <c r="D1140" s="182"/>
      <c r="E1140" s="183"/>
      <c r="F1140" s="183"/>
      <c r="G1140" s="183"/>
      <c r="H1140" s="184"/>
      <c r="I1140" s="171" t="str">
        <f t="shared" si="125"/>
        <v/>
      </c>
      <c r="J1140" s="189"/>
      <c r="K1140" s="248"/>
    </row>
    <row r="1141" spans="1:11" s="162" customFormat="1" ht="13.5" customHeight="1" x14ac:dyDescent="0.2">
      <c r="A1141" s="245"/>
      <c r="B1141" s="169" t="s">
        <v>11683</v>
      </c>
      <c r="C1141" s="159" t="str">
        <f>Anexo_01!$F145</f>
        <v>FCC</v>
      </c>
      <c r="D1141" s="182"/>
      <c r="E1141" s="183"/>
      <c r="F1141" s="183"/>
      <c r="G1141" s="183"/>
      <c r="H1141" s="184"/>
      <c r="I1141" s="171" t="str">
        <f t="shared" si="125"/>
        <v/>
      </c>
      <c r="J1141" s="189"/>
      <c r="K1141" s="248"/>
    </row>
    <row r="1142" spans="1:11" s="162" customFormat="1" ht="13.5" customHeight="1" x14ac:dyDescent="0.2">
      <c r="A1142" s="245"/>
      <c r="B1142" s="169" t="s">
        <v>11684</v>
      </c>
      <c r="C1142" s="170" t="str">
        <f>Anexo_01!$Q145</f>
        <v>1</v>
      </c>
      <c r="D1142" s="182"/>
      <c r="E1142" s="183"/>
      <c r="F1142" s="183"/>
      <c r="G1142" s="183"/>
      <c r="H1142" s="184"/>
      <c r="I1142" s="171" t="str">
        <f t="shared" si="125"/>
        <v/>
      </c>
      <c r="J1142" s="189"/>
      <c r="K1142" s="248"/>
    </row>
    <row r="1143" spans="1:11" s="162" customFormat="1" ht="13.5" customHeight="1" x14ac:dyDescent="0.2">
      <c r="A1143" s="245"/>
      <c r="B1143" s="169" t="s">
        <v>11685</v>
      </c>
      <c r="C1143" s="178"/>
      <c r="D1143" s="182"/>
      <c r="E1143" s="183"/>
      <c r="F1143" s="183"/>
      <c r="G1143" s="183"/>
      <c r="H1143" s="184"/>
      <c r="I1143" s="171" t="str">
        <f t="shared" si="125"/>
        <v/>
      </c>
      <c r="J1143" s="189"/>
      <c r="K1143" s="248"/>
    </row>
    <row r="1144" spans="1:11" s="162" customFormat="1" ht="13.5" customHeight="1" x14ac:dyDescent="0.2">
      <c r="A1144" s="245"/>
      <c r="B1144" s="169" t="s">
        <v>11686</v>
      </c>
      <c r="C1144" s="250"/>
      <c r="D1144" s="182"/>
      <c r="E1144" s="183"/>
      <c r="F1144" s="183"/>
      <c r="G1144" s="183"/>
      <c r="H1144" s="184"/>
      <c r="I1144" s="171" t="str">
        <f t="shared" si="125"/>
        <v/>
      </c>
      <c r="J1144" s="189"/>
      <c r="K1144" s="248"/>
    </row>
    <row r="1145" spans="1:11" ht="13.5" customHeight="1" x14ac:dyDescent="0.3">
      <c r="A1145" s="246"/>
      <c r="B1145" s="172" t="s">
        <v>11690</v>
      </c>
      <c r="C1145" s="251"/>
      <c r="D1145" s="185"/>
      <c r="E1145" s="186"/>
      <c r="F1145" s="186"/>
      <c r="G1145" s="186"/>
      <c r="H1145" s="187"/>
      <c r="I1145" s="173" t="str">
        <f t="shared" si="125"/>
        <v/>
      </c>
      <c r="J1145" s="190"/>
      <c r="K1145" s="249"/>
    </row>
    <row r="1146" spans="1:11" s="162" customFormat="1" ht="13.5" customHeight="1" x14ac:dyDescent="0.2">
      <c r="A1146" s="244">
        <v>146</v>
      </c>
      <c r="B1146" s="166" t="s">
        <v>11680</v>
      </c>
      <c r="C1146" s="175" t="str">
        <f>Anexo_01!$I146</f>
        <v>1151214351E5</v>
      </c>
      <c r="D1146" s="179"/>
      <c r="E1146" s="180"/>
      <c r="F1146" s="180"/>
      <c r="G1146" s="180"/>
      <c r="H1146" s="181"/>
      <c r="I1146" s="168" t="str">
        <f>IF(SUM(D1146:H1146)=0,"",SUM(D1146:H1146))</f>
        <v/>
      </c>
      <c r="J1146" s="188"/>
      <c r="K1146" s="247">
        <f>SUM(I1146:I1154)</f>
        <v>0</v>
      </c>
    </row>
    <row r="1147" spans="1:11" s="162" customFormat="1" ht="13.5" customHeight="1" x14ac:dyDescent="0.2">
      <c r="A1147" s="245"/>
      <c r="B1147" s="169" t="s">
        <v>11681</v>
      </c>
      <c r="C1147" s="170" t="str">
        <f>Anexo_01!$D146</f>
        <v>PROFESOR</v>
      </c>
      <c r="D1147" s="182"/>
      <c r="E1147" s="183"/>
      <c r="F1147" s="183"/>
      <c r="G1147" s="183"/>
      <c r="H1147" s="184"/>
      <c r="I1147" s="171" t="str">
        <f>IF(SUM(D1147:H1147)=0,"",SUM(D1147:H1147))</f>
        <v/>
      </c>
      <c r="J1147" s="189"/>
      <c r="K1147" s="248"/>
    </row>
    <row r="1148" spans="1:11" s="162" customFormat="1" ht="13.5" customHeight="1" x14ac:dyDescent="0.2">
      <c r="A1148" s="245"/>
      <c r="B1148" s="169" t="s">
        <v>11687</v>
      </c>
      <c r="C1148" s="170" t="str">
        <f>Anexo_01!$B146</f>
        <v>PANCA HUMPIRI, JULIA</v>
      </c>
      <c r="D1148" s="182"/>
      <c r="E1148" s="183"/>
      <c r="F1148" s="183"/>
      <c r="G1148" s="183"/>
      <c r="H1148" s="184"/>
      <c r="I1148" s="171" t="str">
        <f t="shared" ref="I1148:I1154" si="126">IF(SUM(D1148:H1148)=0,"",SUM(D1148:H1148))</f>
        <v/>
      </c>
      <c r="J1148" s="189"/>
      <c r="K1148" s="248"/>
    </row>
    <row r="1149" spans="1:11" s="162" customFormat="1" ht="13.5" customHeight="1" x14ac:dyDescent="0.2">
      <c r="A1149" s="245"/>
      <c r="B1149" s="169" t="s">
        <v>11682</v>
      </c>
      <c r="C1149" s="170" t="str">
        <f>CONCATENATE("10",Anexo_01!$P146)</f>
        <v>1001307851</v>
      </c>
      <c r="D1149" s="182"/>
      <c r="E1149" s="183"/>
      <c r="F1149" s="183"/>
      <c r="G1149" s="183"/>
      <c r="H1149" s="184"/>
      <c r="I1149" s="171" t="str">
        <f t="shared" si="126"/>
        <v/>
      </c>
      <c r="J1149" s="189"/>
      <c r="K1149" s="248"/>
    </row>
    <row r="1150" spans="1:11" s="162" customFormat="1" ht="13.5" customHeight="1" x14ac:dyDescent="0.2">
      <c r="A1150" s="245"/>
      <c r="B1150" s="169" t="s">
        <v>11683</v>
      </c>
      <c r="C1150" s="159" t="str">
        <f>Anexo_01!$F146</f>
        <v>TOE</v>
      </c>
      <c r="D1150" s="182"/>
      <c r="E1150" s="183"/>
      <c r="F1150" s="183"/>
      <c r="G1150" s="183"/>
      <c r="H1150" s="184"/>
      <c r="I1150" s="171" t="str">
        <f t="shared" si="126"/>
        <v/>
      </c>
      <c r="J1150" s="189"/>
      <c r="K1150" s="248"/>
    </row>
    <row r="1151" spans="1:11" s="162" customFormat="1" ht="13.5" customHeight="1" x14ac:dyDescent="0.2">
      <c r="A1151" s="245"/>
      <c r="B1151" s="169" t="s">
        <v>11684</v>
      </c>
      <c r="C1151" s="170" t="str">
        <f>Anexo_01!$Q146</f>
        <v>1</v>
      </c>
      <c r="D1151" s="182"/>
      <c r="E1151" s="183"/>
      <c r="F1151" s="183"/>
      <c r="G1151" s="183"/>
      <c r="H1151" s="184"/>
      <c r="I1151" s="171" t="str">
        <f t="shared" si="126"/>
        <v/>
      </c>
      <c r="J1151" s="189"/>
      <c r="K1151" s="248"/>
    </row>
    <row r="1152" spans="1:11" s="162" customFormat="1" ht="13.5" customHeight="1" x14ac:dyDescent="0.2">
      <c r="A1152" s="245"/>
      <c r="B1152" s="169" t="s">
        <v>11685</v>
      </c>
      <c r="C1152" s="178"/>
      <c r="D1152" s="182"/>
      <c r="E1152" s="183"/>
      <c r="F1152" s="183"/>
      <c r="G1152" s="183"/>
      <c r="H1152" s="184"/>
      <c r="I1152" s="171" t="str">
        <f t="shared" si="126"/>
        <v/>
      </c>
      <c r="J1152" s="189"/>
      <c r="K1152" s="248"/>
    </row>
    <row r="1153" spans="1:11" s="162" customFormat="1" ht="13.5" customHeight="1" x14ac:dyDescent="0.2">
      <c r="A1153" s="245"/>
      <c r="B1153" s="169" t="s">
        <v>11686</v>
      </c>
      <c r="C1153" s="250"/>
      <c r="D1153" s="182"/>
      <c r="E1153" s="183"/>
      <c r="F1153" s="183"/>
      <c r="G1153" s="183"/>
      <c r="H1153" s="184"/>
      <c r="I1153" s="171" t="str">
        <f t="shared" si="126"/>
        <v/>
      </c>
      <c r="J1153" s="189"/>
      <c r="K1153" s="248"/>
    </row>
    <row r="1154" spans="1:11" ht="13.5" customHeight="1" x14ac:dyDescent="0.3">
      <c r="A1154" s="246"/>
      <c r="B1154" s="172" t="s">
        <v>11690</v>
      </c>
      <c r="C1154" s="251"/>
      <c r="D1154" s="185"/>
      <c r="E1154" s="186"/>
      <c r="F1154" s="186"/>
      <c r="G1154" s="186"/>
      <c r="H1154" s="187"/>
      <c r="I1154" s="173" t="str">
        <f t="shared" si="126"/>
        <v/>
      </c>
      <c r="J1154" s="190"/>
      <c r="K1154" s="249"/>
    </row>
    <row r="1155" spans="1:11" s="162" customFormat="1" ht="13.5" customHeight="1" x14ac:dyDescent="0.2">
      <c r="A1155" s="244">
        <v>147</v>
      </c>
      <c r="B1155" s="166" t="s">
        <v>11680</v>
      </c>
      <c r="C1155" s="175" t="str">
        <f>Anexo_01!$I147</f>
        <v>1151214351E5</v>
      </c>
      <c r="D1155" s="179"/>
      <c r="E1155" s="180"/>
      <c r="F1155" s="180"/>
      <c r="G1155" s="180"/>
      <c r="H1155" s="181"/>
      <c r="I1155" s="168" t="str">
        <f>IF(SUM(D1155:H1155)=0,"",SUM(D1155:H1155))</f>
        <v/>
      </c>
      <c r="J1155" s="188"/>
      <c r="K1155" s="247">
        <f>SUM(I1155:I1163)</f>
        <v>0</v>
      </c>
    </row>
    <row r="1156" spans="1:11" s="162" customFormat="1" ht="13.5" customHeight="1" x14ac:dyDescent="0.2">
      <c r="A1156" s="245"/>
      <c r="B1156" s="169" t="s">
        <v>11681</v>
      </c>
      <c r="C1156" s="170" t="str">
        <f>Anexo_01!$D147</f>
        <v>PROFESOR</v>
      </c>
      <c r="D1156" s="182"/>
      <c r="E1156" s="183"/>
      <c r="F1156" s="183"/>
      <c r="G1156" s="183"/>
      <c r="H1156" s="184"/>
      <c r="I1156" s="171" t="str">
        <f>IF(SUM(D1156:H1156)=0,"",SUM(D1156:H1156))</f>
        <v/>
      </c>
      <c r="J1156" s="189"/>
      <c r="K1156" s="248"/>
    </row>
    <row r="1157" spans="1:11" s="162" customFormat="1" ht="13.5" customHeight="1" x14ac:dyDescent="0.2">
      <c r="A1157" s="245"/>
      <c r="B1157" s="169" t="s">
        <v>11687</v>
      </c>
      <c r="C1157" s="170" t="str">
        <f>Anexo_01!$B147</f>
        <v>PANCA HUMPIRI, JULIA</v>
      </c>
      <c r="D1157" s="182"/>
      <c r="E1157" s="183"/>
      <c r="F1157" s="183"/>
      <c r="G1157" s="183"/>
      <c r="H1157" s="184"/>
      <c r="I1157" s="171" t="str">
        <f t="shared" ref="I1157:I1163" si="127">IF(SUM(D1157:H1157)=0,"",SUM(D1157:H1157))</f>
        <v/>
      </c>
      <c r="J1157" s="189"/>
      <c r="K1157" s="248"/>
    </row>
    <row r="1158" spans="1:11" s="162" customFormat="1" ht="13.5" customHeight="1" x14ac:dyDescent="0.2">
      <c r="A1158" s="245"/>
      <c r="B1158" s="169" t="s">
        <v>11682</v>
      </c>
      <c r="C1158" s="170" t="str">
        <f>CONCATENATE("10",Anexo_01!$P147)</f>
        <v>1001307851</v>
      </c>
      <c r="D1158" s="182"/>
      <c r="E1158" s="183"/>
      <c r="F1158" s="183"/>
      <c r="G1158" s="183"/>
      <c r="H1158" s="184"/>
      <c r="I1158" s="171" t="str">
        <f t="shared" si="127"/>
        <v/>
      </c>
      <c r="J1158" s="189"/>
      <c r="K1158" s="248"/>
    </row>
    <row r="1159" spans="1:11" s="162" customFormat="1" ht="13.5" customHeight="1" x14ac:dyDescent="0.2">
      <c r="A1159" s="245"/>
      <c r="B1159" s="169" t="s">
        <v>11683</v>
      </c>
      <c r="C1159" s="159" t="str">
        <f>Anexo_01!$F147</f>
        <v>Ingles</v>
      </c>
      <c r="D1159" s="182"/>
      <c r="E1159" s="183"/>
      <c r="F1159" s="183"/>
      <c r="G1159" s="183"/>
      <c r="H1159" s="184"/>
      <c r="I1159" s="171" t="str">
        <f t="shared" si="127"/>
        <v/>
      </c>
      <c r="J1159" s="189"/>
      <c r="K1159" s="248"/>
    </row>
    <row r="1160" spans="1:11" s="162" customFormat="1" ht="13.5" customHeight="1" x14ac:dyDescent="0.2">
      <c r="A1160" s="245"/>
      <c r="B1160" s="169" t="s">
        <v>11684</v>
      </c>
      <c r="C1160" s="170" t="str">
        <f>Anexo_01!$Q147</f>
        <v>1</v>
      </c>
      <c r="D1160" s="182"/>
      <c r="E1160" s="183"/>
      <c r="F1160" s="183"/>
      <c r="G1160" s="183"/>
      <c r="H1160" s="184"/>
      <c r="I1160" s="171" t="str">
        <f t="shared" si="127"/>
        <v/>
      </c>
      <c r="J1160" s="189"/>
      <c r="K1160" s="248"/>
    </row>
    <row r="1161" spans="1:11" s="162" customFormat="1" ht="13.5" customHeight="1" x14ac:dyDescent="0.2">
      <c r="A1161" s="245"/>
      <c r="B1161" s="169" t="s">
        <v>11685</v>
      </c>
      <c r="C1161" s="178"/>
      <c r="D1161" s="182"/>
      <c r="E1161" s="183"/>
      <c r="F1161" s="183"/>
      <c r="G1161" s="183"/>
      <c r="H1161" s="184"/>
      <c r="I1161" s="171" t="str">
        <f t="shared" si="127"/>
        <v/>
      </c>
      <c r="J1161" s="189"/>
      <c r="K1161" s="248"/>
    </row>
    <row r="1162" spans="1:11" s="162" customFormat="1" ht="13.5" customHeight="1" x14ac:dyDescent="0.2">
      <c r="A1162" s="245"/>
      <c r="B1162" s="169" t="s">
        <v>11686</v>
      </c>
      <c r="C1162" s="250"/>
      <c r="D1162" s="182"/>
      <c r="E1162" s="183"/>
      <c r="F1162" s="183"/>
      <c r="G1162" s="183"/>
      <c r="H1162" s="184"/>
      <c r="I1162" s="171" t="str">
        <f t="shared" si="127"/>
        <v/>
      </c>
      <c r="J1162" s="189"/>
      <c r="K1162" s="248"/>
    </row>
    <row r="1163" spans="1:11" ht="13.5" customHeight="1" x14ac:dyDescent="0.3">
      <c r="A1163" s="246"/>
      <c r="B1163" s="172" t="s">
        <v>11690</v>
      </c>
      <c r="C1163" s="251"/>
      <c r="D1163" s="185"/>
      <c r="E1163" s="186"/>
      <c r="F1163" s="186"/>
      <c r="G1163" s="186"/>
      <c r="H1163" s="187"/>
      <c r="I1163" s="173" t="str">
        <f t="shared" si="127"/>
        <v/>
      </c>
      <c r="J1163" s="190"/>
      <c r="K1163" s="249"/>
    </row>
    <row r="1164" spans="1:11" s="162" customFormat="1" ht="13.5" customHeight="1" x14ac:dyDescent="0.2">
      <c r="A1164" s="244">
        <v>148</v>
      </c>
      <c r="B1164" s="166" t="s">
        <v>11680</v>
      </c>
      <c r="C1164" s="175" t="str">
        <f>Anexo_01!$I148</f>
        <v>1151214351E5</v>
      </c>
      <c r="D1164" s="179"/>
      <c r="E1164" s="180"/>
      <c r="F1164" s="180"/>
      <c r="G1164" s="180"/>
      <c r="H1164" s="181"/>
      <c r="I1164" s="168" t="str">
        <f>IF(SUM(D1164:H1164)=0,"",SUM(D1164:H1164))</f>
        <v/>
      </c>
      <c r="J1164" s="188"/>
      <c r="K1164" s="247">
        <f>SUM(I1164:I1172)</f>
        <v>0</v>
      </c>
    </row>
    <row r="1165" spans="1:11" s="162" customFormat="1" ht="13.5" customHeight="1" x14ac:dyDescent="0.2">
      <c r="A1165" s="245"/>
      <c r="B1165" s="169" t="s">
        <v>11681</v>
      </c>
      <c r="C1165" s="170" t="str">
        <f>Anexo_01!$D148</f>
        <v>PROFESOR</v>
      </c>
      <c r="D1165" s="182"/>
      <c r="E1165" s="183"/>
      <c r="F1165" s="183"/>
      <c r="G1165" s="183"/>
      <c r="H1165" s="184"/>
      <c r="I1165" s="171" t="str">
        <f>IF(SUM(D1165:H1165)=0,"",SUM(D1165:H1165))</f>
        <v/>
      </c>
      <c r="J1165" s="189"/>
      <c r="K1165" s="248"/>
    </row>
    <row r="1166" spans="1:11" s="162" customFormat="1" ht="13.5" customHeight="1" x14ac:dyDescent="0.2">
      <c r="A1166" s="245"/>
      <c r="B1166" s="169" t="s">
        <v>11687</v>
      </c>
      <c r="C1166" s="170" t="str">
        <f>Anexo_01!$B148</f>
        <v>PANCA HUMPIRI, JULIA</v>
      </c>
      <c r="D1166" s="182"/>
      <c r="E1166" s="183"/>
      <c r="F1166" s="183"/>
      <c r="G1166" s="183"/>
      <c r="H1166" s="184"/>
      <c r="I1166" s="171" t="str">
        <f t="shared" ref="I1166:I1172" si="128">IF(SUM(D1166:H1166)=0,"",SUM(D1166:H1166))</f>
        <v/>
      </c>
      <c r="J1166" s="189"/>
      <c r="K1166" s="248"/>
    </row>
    <row r="1167" spans="1:11" s="162" customFormat="1" ht="13.5" customHeight="1" x14ac:dyDescent="0.2">
      <c r="A1167" s="245"/>
      <c r="B1167" s="169" t="s">
        <v>11682</v>
      </c>
      <c r="C1167" s="170" t="str">
        <f>CONCATENATE("10",Anexo_01!$P148)</f>
        <v>1001307851</v>
      </c>
      <c r="D1167" s="182"/>
      <c r="E1167" s="183"/>
      <c r="F1167" s="183"/>
      <c r="G1167" s="183"/>
      <c r="H1167" s="184"/>
      <c r="I1167" s="171" t="str">
        <f t="shared" si="128"/>
        <v/>
      </c>
      <c r="J1167" s="189"/>
      <c r="K1167" s="248"/>
    </row>
    <row r="1168" spans="1:11" s="162" customFormat="1" ht="13.5" customHeight="1" x14ac:dyDescent="0.2">
      <c r="A1168" s="245"/>
      <c r="B1168" s="169" t="s">
        <v>11683</v>
      </c>
      <c r="C1168" s="159" t="str">
        <f>Anexo_01!$F148</f>
        <v>EPT</v>
      </c>
      <c r="D1168" s="182"/>
      <c r="E1168" s="183"/>
      <c r="F1168" s="183"/>
      <c r="G1168" s="183"/>
      <c r="H1168" s="184"/>
      <c r="I1168" s="171" t="str">
        <f t="shared" si="128"/>
        <v/>
      </c>
      <c r="J1168" s="189"/>
      <c r="K1168" s="248"/>
    </row>
    <row r="1169" spans="1:11" s="162" customFormat="1" ht="13.5" customHeight="1" x14ac:dyDescent="0.2">
      <c r="A1169" s="245"/>
      <c r="B1169" s="169" t="s">
        <v>11684</v>
      </c>
      <c r="C1169" s="170" t="str">
        <f>Anexo_01!$Q148</f>
        <v>1</v>
      </c>
      <c r="D1169" s="182"/>
      <c r="E1169" s="183"/>
      <c r="F1169" s="183"/>
      <c r="G1169" s="183"/>
      <c r="H1169" s="184"/>
      <c r="I1169" s="171" t="str">
        <f t="shared" si="128"/>
        <v/>
      </c>
      <c r="J1169" s="189"/>
      <c r="K1169" s="248"/>
    </row>
    <row r="1170" spans="1:11" s="162" customFormat="1" ht="13.5" customHeight="1" x14ac:dyDescent="0.2">
      <c r="A1170" s="245"/>
      <c r="B1170" s="169" t="s">
        <v>11685</v>
      </c>
      <c r="C1170" s="178"/>
      <c r="D1170" s="182"/>
      <c r="E1170" s="183"/>
      <c r="F1170" s="183"/>
      <c r="G1170" s="183"/>
      <c r="H1170" s="184"/>
      <c r="I1170" s="171" t="str">
        <f t="shared" si="128"/>
        <v/>
      </c>
      <c r="J1170" s="189"/>
      <c r="K1170" s="248"/>
    </row>
    <row r="1171" spans="1:11" s="162" customFormat="1" ht="13.5" customHeight="1" x14ac:dyDescent="0.2">
      <c r="A1171" s="245"/>
      <c r="B1171" s="169" t="s">
        <v>11686</v>
      </c>
      <c r="C1171" s="250"/>
      <c r="D1171" s="182"/>
      <c r="E1171" s="183"/>
      <c r="F1171" s="183"/>
      <c r="G1171" s="183"/>
      <c r="H1171" s="184"/>
      <c r="I1171" s="171" t="str">
        <f t="shared" si="128"/>
        <v/>
      </c>
      <c r="J1171" s="189"/>
      <c r="K1171" s="248"/>
    </row>
    <row r="1172" spans="1:11" ht="13.5" customHeight="1" x14ac:dyDescent="0.3">
      <c r="A1172" s="246"/>
      <c r="B1172" s="172" t="s">
        <v>11690</v>
      </c>
      <c r="C1172" s="251"/>
      <c r="D1172" s="185"/>
      <c r="E1172" s="186"/>
      <c r="F1172" s="186"/>
      <c r="G1172" s="186"/>
      <c r="H1172" s="187"/>
      <c r="I1172" s="173" t="str">
        <f t="shared" si="128"/>
        <v/>
      </c>
      <c r="J1172" s="190"/>
      <c r="K1172" s="249"/>
    </row>
    <row r="1173" spans="1:11" s="162" customFormat="1" ht="13.5" customHeight="1" x14ac:dyDescent="0.2">
      <c r="A1173" s="244">
        <v>149</v>
      </c>
      <c r="B1173" s="166" t="s">
        <v>11680</v>
      </c>
      <c r="C1173" s="175" t="str">
        <f>Anexo_01!$I149</f>
        <v>1151214351E5</v>
      </c>
      <c r="D1173" s="179"/>
      <c r="E1173" s="180"/>
      <c r="F1173" s="180"/>
      <c r="G1173" s="180"/>
      <c r="H1173" s="181"/>
      <c r="I1173" s="168" t="str">
        <f>IF(SUM(D1173:H1173)=0,"",SUM(D1173:H1173))</f>
        <v/>
      </c>
      <c r="J1173" s="188"/>
      <c r="K1173" s="247">
        <f>SUM(I1173:I1181)</f>
        <v>0</v>
      </c>
    </row>
    <row r="1174" spans="1:11" s="162" customFormat="1" ht="13.5" customHeight="1" x14ac:dyDescent="0.2">
      <c r="A1174" s="245"/>
      <c r="B1174" s="169" t="s">
        <v>11681</v>
      </c>
      <c r="C1174" s="170" t="str">
        <f>Anexo_01!$D149</f>
        <v>PROFESOR</v>
      </c>
      <c r="D1174" s="182"/>
      <c r="E1174" s="183"/>
      <c r="F1174" s="183"/>
      <c r="G1174" s="183"/>
      <c r="H1174" s="184"/>
      <c r="I1174" s="171" t="str">
        <f>IF(SUM(D1174:H1174)=0,"",SUM(D1174:H1174))</f>
        <v/>
      </c>
      <c r="J1174" s="189"/>
      <c r="K1174" s="248"/>
    </row>
    <row r="1175" spans="1:11" s="162" customFormat="1" ht="13.5" customHeight="1" x14ac:dyDescent="0.2">
      <c r="A1175" s="245"/>
      <c r="B1175" s="169" t="s">
        <v>11687</v>
      </c>
      <c r="C1175" s="170" t="str">
        <f>Anexo_01!$B149</f>
        <v>PANCA HUMPIRI, JULIA</v>
      </c>
      <c r="D1175" s="182"/>
      <c r="E1175" s="183"/>
      <c r="F1175" s="183"/>
      <c r="G1175" s="183"/>
      <c r="H1175" s="184"/>
      <c r="I1175" s="171" t="str">
        <f t="shared" ref="I1175:I1181" si="129">IF(SUM(D1175:H1175)=0,"",SUM(D1175:H1175))</f>
        <v/>
      </c>
      <c r="J1175" s="189"/>
      <c r="K1175" s="248"/>
    </row>
    <row r="1176" spans="1:11" s="162" customFormat="1" ht="13.5" customHeight="1" x14ac:dyDescent="0.2">
      <c r="A1176" s="245"/>
      <c r="B1176" s="169" t="s">
        <v>11682</v>
      </c>
      <c r="C1176" s="170" t="str">
        <f>CONCATENATE("10",Anexo_01!$P149)</f>
        <v>1001307851</v>
      </c>
      <c r="D1176" s="182"/>
      <c r="E1176" s="183"/>
      <c r="F1176" s="183"/>
      <c r="G1176" s="183"/>
      <c r="H1176" s="184"/>
      <c r="I1176" s="171" t="str">
        <f t="shared" si="129"/>
        <v/>
      </c>
      <c r="J1176" s="189"/>
      <c r="K1176" s="248"/>
    </row>
    <row r="1177" spans="1:11" s="162" customFormat="1" ht="13.5" customHeight="1" x14ac:dyDescent="0.2">
      <c r="A1177" s="245"/>
      <c r="B1177" s="169" t="s">
        <v>11683</v>
      </c>
      <c r="C1177" s="159" t="str">
        <f>Anexo_01!$F149</f>
        <v>Computación e Informática</v>
      </c>
      <c r="D1177" s="182"/>
      <c r="E1177" s="183"/>
      <c r="F1177" s="183"/>
      <c r="G1177" s="183"/>
      <c r="H1177" s="184"/>
      <c r="I1177" s="171" t="str">
        <f t="shared" si="129"/>
        <v/>
      </c>
      <c r="J1177" s="189"/>
      <c r="K1177" s="248"/>
    </row>
    <row r="1178" spans="1:11" s="162" customFormat="1" ht="13.5" customHeight="1" x14ac:dyDescent="0.2">
      <c r="A1178" s="245"/>
      <c r="B1178" s="169" t="s">
        <v>11684</v>
      </c>
      <c r="C1178" s="170" t="str">
        <f>Anexo_01!$Q149</f>
        <v>1</v>
      </c>
      <c r="D1178" s="182"/>
      <c r="E1178" s="183"/>
      <c r="F1178" s="183"/>
      <c r="G1178" s="183"/>
      <c r="H1178" s="184"/>
      <c r="I1178" s="171" t="str">
        <f t="shared" si="129"/>
        <v/>
      </c>
      <c r="J1178" s="189"/>
      <c r="K1178" s="248"/>
    </row>
    <row r="1179" spans="1:11" s="162" customFormat="1" ht="13.5" customHeight="1" x14ac:dyDescent="0.2">
      <c r="A1179" s="245"/>
      <c r="B1179" s="169" t="s">
        <v>11685</v>
      </c>
      <c r="C1179" s="178"/>
      <c r="D1179" s="182"/>
      <c r="E1179" s="183"/>
      <c r="F1179" s="183"/>
      <c r="G1179" s="183"/>
      <c r="H1179" s="184"/>
      <c r="I1179" s="171" t="str">
        <f t="shared" si="129"/>
        <v/>
      </c>
      <c r="J1179" s="189"/>
      <c r="K1179" s="248"/>
    </row>
    <row r="1180" spans="1:11" s="162" customFormat="1" ht="13.5" customHeight="1" x14ac:dyDescent="0.2">
      <c r="A1180" s="245"/>
      <c r="B1180" s="169" t="s">
        <v>11686</v>
      </c>
      <c r="C1180" s="250"/>
      <c r="D1180" s="182"/>
      <c r="E1180" s="183"/>
      <c r="F1180" s="183"/>
      <c r="G1180" s="183"/>
      <c r="H1180" s="184"/>
      <c r="I1180" s="171" t="str">
        <f t="shared" si="129"/>
        <v/>
      </c>
      <c r="J1180" s="189"/>
      <c r="K1180" s="248"/>
    </row>
    <row r="1181" spans="1:11" ht="13.5" customHeight="1" x14ac:dyDescent="0.3">
      <c r="A1181" s="246"/>
      <c r="B1181" s="172" t="s">
        <v>11690</v>
      </c>
      <c r="C1181" s="251"/>
      <c r="D1181" s="185"/>
      <c r="E1181" s="186"/>
      <c r="F1181" s="186"/>
      <c r="G1181" s="186"/>
      <c r="H1181" s="187"/>
      <c r="I1181" s="173" t="str">
        <f t="shared" si="129"/>
        <v/>
      </c>
      <c r="J1181" s="190"/>
      <c r="K1181" s="249"/>
    </row>
    <row r="1182" spans="1:11" s="162" customFormat="1" ht="13.5" customHeight="1" x14ac:dyDescent="0.2">
      <c r="A1182" s="261">
        <v>155</v>
      </c>
      <c r="B1182" s="166" t="s">
        <v>11680</v>
      </c>
      <c r="C1182" s="174" t="str">
        <f>Anexo_01!$I155</f>
        <v>1151214321E8</v>
      </c>
      <c r="D1182" s="179"/>
      <c r="E1182" s="180"/>
      <c r="F1182" s="180"/>
      <c r="G1182" s="180"/>
      <c r="H1182" s="181"/>
      <c r="I1182" s="168" t="str">
        <f>IF(SUM(D1182:H1182)=0,"",SUM(D1182:H1182))</f>
        <v/>
      </c>
      <c r="J1182" s="188"/>
      <c r="K1182" s="247">
        <f>SUM(I1182:I1190)</f>
        <v>0</v>
      </c>
    </row>
    <row r="1183" spans="1:11" s="162" customFormat="1" ht="13.5" customHeight="1" x14ac:dyDescent="0.2">
      <c r="A1183" s="262"/>
      <c r="B1183" s="169" t="s">
        <v>11681</v>
      </c>
      <c r="C1183" s="170" t="str">
        <f>Anexo_01!$D155</f>
        <v>PROFESOR</v>
      </c>
      <c r="D1183" s="182"/>
      <c r="E1183" s="183"/>
      <c r="F1183" s="183"/>
      <c r="G1183" s="183"/>
      <c r="H1183" s="184"/>
      <c r="I1183" s="171" t="str">
        <f>IF(SUM(D1183:H1183)=0,"",SUM(D1183:H1183))</f>
        <v/>
      </c>
      <c r="J1183" s="189"/>
      <c r="K1183" s="248"/>
    </row>
    <row r="1184" spans="1:11" s="162" customFormat="1" ht="13.5" customHeight="1" x14ac:dyDescent="0.2">
      <c r="A1184" s="262"/>
      <c r="B1184" s="169" t="s">
        <v>11687</v>
      </c>
      <c r="C1184" s="170" t="str">
        <f>Anexo_01!$B155</f>
        <v>EDUARDO ARANDA, ROLANDO MARTIN</v>
      </c>
      <c r="D1184" s="182"/>
      <c r="E1184" s="183"/>
      <c r="F1184" s="183"/>
      <c r="G1184" s="183"/>
      <c r="H1184" s="184"/>
      <c r="I1184" s="171" t="str">
        <f t="shared" ref="I1184:I1190" si="130">IF(SUM(D1184:H1184)=0,"",SUM(D1184:H1184))</f>
        <v/>
      </c>
      <c r="J1184" s="189"/>
      <c r="K1184" s="248"/>
    </row>
    <row r="1185" spans="1:11" s="162" customFormat="1" ht="13.5" customHeight="1" x14ac:dyDescent="0.2">
      <c r="A1185" s="262"/>
      <c r="B1185" s="169" t="s">
        <v>11682</v>
      </c>
      <c r="C1185" s="178"/>
      <c r="D1185" s="182"/>
      <c r="E1185" s="183"/>
      <c r="F1185" s="183"/>
      <c r="G1185" s="183"/>
      <c r="H1185" s="184"/>
      <c r="I1185" s="171" t="str">
        <f t="shared" si="130"/>
        <v/>
      </c>
      <c r="J1185" s="189"/>
      <c r="K1185" s="248"/>
    </row>
    <row r="1186" spans="1:11" s="162" customFormat="1" ht="13.5" customHeight="1" x14ac:dyDescent="0.2">
      <c r="A1186" s="262"/>
      <c r="B1186" s="169" t="s">
        <v>11683</v>
      </c>
      <c r="C1186" s="159" t="str">
        <f>Anexo_01!$F155</f>
        <v>Matematica</v>
      </c>
      <c r="D1186" s="182"/>
      <c r="E1186" s="183"/>
      <c r="F1186" s="183"/>
      <c r="G1186" s="183"/>
      <c r="H1186" s="184"/>
      <c r="I1186" s="171" t="str">
        <f t="shared" si="130"/>
        <v/>
      </c>
      <c r="J1186" s="189"/>
      <c r="K1186" s="248"/>
    </row>
    <row r="1187" spans="1:11" s="162" customFormat="1" ht="13.5" customHeight="1" x14ac:dyDescent="0.2">
      <c r="A1187" s="262"/>
      <c r="B1187" s="169" t="s">
        <v>11684</v>
      </c>
      <c r="C1187" s="178"/>
      <c r="D1187" s="182"/>
      <c r="E1187" s="183"/>
      <c r="F1187" s="183"/>
      <c r="G1187" s="183"/>
      <c r="H1187" s="184"/>
      <c r="I1187" s="171" t="str">
        <f t="shared" si="130"/>
        <v/>
      </c>
      <c r="J1187" s="189"/>
      <c r="K1187" s="248"/>
    </row>
    <row r="1188" spans="1:11" s="162" customFormat="1" ht="13.5" customHeight="1" x14ac:dyDescent="0.2">
      <c r="A1188" s="262"/>
      <c r="B1188" s="169" t="s">
        <v>11685</v>
      </c>
      <c r="C1188" s="178"/>
      <c r="D1188" s="182"/>
      <c r="E1188" s="183"/>
      <c r="F1188" s="183"/>
      <c r="G1188" s="183"/>
      <c r="H1188" s="184"/>
      <c r="I1188" s="171" t="str">
        <f t="shared" si="130"/>
        <v/>
      </c>
      <c r="J1188" s="189"/>
      <c r="K1188" s="248"/>
    </row>
    <row r="1189" spans="1:11" s="162" customFormat="1" ht="13.5" customHeight="1" x14ac:dyDescent="0.2">
      <c r="A1189" s="262"/>
      <c r="B1189" s="169" t="s">
        <v>11686</v>
      </c>
      <c r="C1189" s="250"/>
      <c r="D1189" s="182"/>
      <c r="E1189" s="183"/>
      <c r="F1189" s="183"/>
      <c r="G1189" s="183"/>
      <c r="H1189" s="184"/>
      <c r="I1189" s="171" t="str">
        <f t="shared" si="130"/>
        <v/>
      </c>
      <c r="J1189" s="189"/>
      <c r="K1189" s="248"/>
    </row>
    <row r="1190" spans="1:11" ht="13.5" customHeight="1" x14ac:dyDescent="0.3">
      <c r="A1190" s="263"/>
      <c r="B1190" s="172" t="s">
        <v>11690</v>
      </c>
      <c r="C1190" s="251"/>
      <c r="D1190" s="185"/>
      <c r="E1190" s="186"/>
      <c r="F1190" s="186"/>
      <c r="G1190" s="186"/>
      <c r="H1190" s="187"/>
      <c r="I1190" s="173" t="str">
        <f t="shared" si="130"/>
        <v/>
      </c>
      <c r="J1190" s="190"/>
      <c r="K1190" s="249"/>
    </row>
    <row r="1191" spans="1:11" s="162" customFormat="1" ht="13.5" customHeight="1" x14ac:dyDescent="0.2">
      <c r="A1191" s="261">
        <v>156</v>
      </c>
      <c r="B1191" s="166" t="s">
        <v>11680</v>
      </c>
      <c r="C1191" s="174" t="str">
        <f>Anexo_01!$I156</f>
        <v>1151214311E2</v>
      </c>
      <c r="D1191" s="179"/>
      <c r="E1191" s="180"/>
      <c r="F1191" s="180"/>
      <c r="G1191" s="180"/>
      <c r="H1191" s="181"/>
      <c r="I1191" s="168" t="str">
        <f>IF(SUM(D1191:H1191)=0,"",SUM(D1191:H1191))</f>
        <v/>
      </c>
      <c r="J1191" s="188"/>
      <c r="K1191" s="247">
        <f>SUM(I1191:I1199)</f>
        <v>0</v>
      </c>
    </row>
    <row r="1192" spans="1:11" s="162" customFormat="1" ht="13.5" customHeight="1" x14ac:dyDescent="0.2">
      <c r="A1192" s="262"/>
      <c r="B1192" s="169" t="s">
        <v>11681</v>
      </c>
      <c r="C1192" s="170" t="str">
        <f>Anexo_01!$D156</f>
        <v>PROFESOR</v>
      </c>
      <c r="D1192" s="182"/>
      <c r="E1192" s="183"/>
      <c r="F1192" s="183"/>
      <c r="G1192" s="183"/>
      <c r="H1192" s="184"/>
      <c r="I1192" s="171" t="str">
        <f>IF(SUM(D1192:H1192)=0,"",SUM(D1192:H1192))</f>
        <v/>
      </c>
      <c r="J1192" s="189"/>
      <c r="K1192" s="248"/>
    </row>
    <row r="1193" spans="1:11" s="162" customFormat="1" ht="13.5" customHeight="1" x14ac:dyDescent="0.2">
      <c r="A1193" s="262"/>
      <c r="B1193" s="169" t="s">
        <v>11687</v>
      </c>
      <c r="C1193" s="170" t="str">
        <f>Anexo_01!$B156</f>
        <v>BELON JARA, PATRICIA</v>
      </c>
      <c r="D1193" s="182"/>
      <c r="E1193" s="183"/>
      <c r="F1193" s="183"/>
      <c r="G1193" s="183"/>
      <c r="H1193" s="184"/>
      <c r="I1193" s="171" t="str">
        <f t="shared" ref="I1193:I1199" si="131">IF(SUM(D1193:H1193)=0,"",SUM(D1193:H1193))</f>
        <v/>
      </c>
      <c r="J1193" s="189"/>
      <c r="K1193" s="248"/>
    </row>
    <row r="1194" spans="1:11" s="162" customFormat="1" ht="13.5" customHeight="1" x14ac:dyDescent="0.2">
      <c r="A1194" s="262"/>
      <c r="B1194" s="169" t="s">
        <v>11682</v>
      </c>
      <c r="C1194" s="178"/>
      <c r="D1194" s="182"/>
      <c r="E1194" s="183"/>
      <c r="F1194" s="183"/>
      <c r="G1194" s="183"/>
      <c r="H1194" s="184"/>
      <c r="I1194" s="171" t="str">
        <f t="shared" si="131"/>
        <v/>
      </c>
      <c r="J1194" s="189"/>
      <c r="K1194" s="248"/>
    </row>
    <row r="1195" spans="1:11" s="162" customFormat="1" ht="13.5" customHeight="1" x14ac:dyDescent="0.2">
      <c r="A1195" s="262"/>
      <c r="B1195" s="169" t="s">
        <v>11683</v>
      </c>
      <c r="C1195" s="159" t="str">
        <f>Anexo_01!$F156</f>
        <v>Comunicación</v>
      </c>
      <c r="D1195" s="182"/>
      <c r="E1195" s="183"/>
      <c r="F1195" s="183"/>
      <c r="G1195" s="183"/>
      <c r="H1195" s="184"/>
      <c r="I1195" s="171" t="str">
        <f t="shared" si="131"/>
        <v/>
      </c>
      <c r="J1195" s="189"/>
      <c r="K1195" s="248"/>
    </row>
    <row r="1196" spans="1:11" s="162" customFormat="1" ht="13.5" customHeight="1" x14ac:dyDescent="0.2">
      <c r="A1196" s="262"/>
      <c r="B1196" s="169" t="s">
        <v>11684</v>
      </c>
      <c r="C1196" s="178"/>
      <c r="D1196" s="182"/>
      <c r="E1196" s="183"/>
      <c r="F1196" s="183"/>
      <c r="G1196" s="183"/>
      <c r="H1196" s="184"/>
      <c r="I1196" s="171" t="str">
        <f t="shared" si="131"/>
        <v/>
      </c>
      <c r="J1196" s="189"/>
      <c r="K1196" s="248"/>
    </row>
    <row r="1197" spans="1:11" s="162" customFormat="1" ht="13.5" customHeight="1" x14ac:dyDescent="0.2">
      <c r="A1197" s="262"/>
      <c r="B1197" s="169" t="s">
        <v>11685</v>
      </c>
      <c r="C1197" s="178"/>
      <c r="D1197" s="182"/>
      <c r="E1197" s="183"/>
      <c r="F1197" s="183"/>
      <c r="G1197" s="183"/>
      <c r="H1197" s="184"/>
      <c r="I1197" s="171" t="str">
        <f t="shared" si="131"/>
        <v/>
      </c>
      <c r="J1197" s="189"/>
      <c r="K1197" s="248"/>
    </row>
    <row r="1198" spans="1:11" s="162" customFormat="1" ht="13.5" customHeight="1" x14ac:dyDescent="0.2">
      <c r="A1198" s="262"/>
      <c r="B1198" s="169" t="s">
        <v>11686</v>
      </c>
      <c r="C1198" s="250"/>
      <c r="D1198" s="182"/>
      <c r="E1198" s="183"/>
      <c r="F1198" s="183"/>
      <c r="G1198" s="183"/>
      <c r="H1198" s="184"/>
      <c r="I1198" s="171" t="str">
        <f t="shared" si="131"/>
        <v/>
      </c>
      <c r="J1198" s="189"/>
      <c r="K1198" s="248"/>
    </row>
    <row r="1199" spans="1:11" ht="13.5" customHeight="1" x14ac:dyDescent="0.3">
      <c r="A1199" s="263"/>
      <c r="B1199" s="172" t="s">
        <v>11690</v>
      </c>
      <c r="C1199" s="251"/>
      <c r="D1199" s="185"/>
      <c r="E1199" s="186"/>
      <c r="F1199" s="186"/>
      <c r="G1199" s="186"/>
      <c r="H1199" s="187"/>
      <c r="I1199" s="173" t="str">
        <f t="shared" si="131"/>
        <v/>
      </c>
      <c r="J1199" s="190"/>
      <c r="K1199" s="249"/>
    </row>
    <row r="1200" spans="1:11" s="162" customFormat="1" ht="13.5" customHeight="1" x14ac:dyDescent="0.2">
      <c r="A1200" s="261">
        <v>157</v>
      </c>
      <c r="B1200" s="166" t="s">
        <v>11680</v>
      </c>
      <c r="C1200" s="174" t="str">
        <f>Anexo_01!$I157</f>
        <v>1151214311E6</v>
      </c>
      <c r="D1200" s="179"/>
      <c r="E1200" s="180"/>
      <c r="F1200" s="180"/>
      <c r="G1200" s="180"/>
      <c r="H1200" s="181"/>
      <c r="I1200" s="168" t="str">
        <f>IF(SUM(D1200:H1200)=0,"",SUM(D1200:H1200))</f>
        <v/>
      </c>
      <c r="J1200" s="188"/>
      <c r="K1200" s="247">
        <f>SUM(I1200:I1208)</f>
        <v>0</v>
      </c>
    </row>
    <row r="1201" spans="1:11" s="162" customFormat="1" ht="13.5" customHeight="1" x14ac:dyDescent="0.2">
      <c r="A1201" s="262"/>
      <c r="B1201" s="169" t="s">
        <v>11681</v>
      </c>
      <c r="C1201" s="170" t="str">
        <f>Anexo_01!$D157</f>
        <v>PROFESOR</v>
      </c>
      <c r="D1201" s="182"/>
      <c r="E1201" s="183"/>
      <c r="F1201" s="183"/>
      <c r="G1201" s="183"/>
      <c r="H1201" s="184"/>
      <c r="I1201" s="171" t="str">
        <f>IF(SUM(D1201:H1201)=0,"",SUM(D1201:H1201))</f>
        <v/>
      </c>
      <c r="J1201" s="189"/>
      <c r="K1201" s="248"/>
    </row>
    <row r="1202" spans="1:11" s="162" customFormat="1" ht="13.5" customHeight="1" x14ac:dyDescent="0.2">
      <c r="A1202" s="262"/>
      <c r="B1202" s="169" t="s">
        <v>11687</v>
      </c>
      <c r="C1202" s="170" t="str">
        <f>Anexo_01!$B157</f>
        <v>ATOCHE ZARATE, MARY</v>
      </c>
      <c r="D1202" s="182"/>
      <c r="E1202" s="183"/>
      <c r="F1202" s="183"/>
      <c r="G1202" s="183"/>
      <c r="H1202" s="184"/>
      <c r="I1202" s="171" t="str">
        <f t="shared" ref="I1202:I1208" si="132">IF(SUM(D1202:H1202)=0,"",SUM(D1202:H1202))</f>
        <v/>
      </c>
      <c r="J1202" s="189"/>
      <c r="K1202" s="248"/>
    </row>
    <row r="1203" spans="1:11" s="162" customFormat="1" ht="13.5" customHeight="1" x14ac:dyDescent="0.2">
      <c r="A1203" s="262"/>
      <c r="B1203" s="169" t="s">
        <v>11682</v>
      </c>
      <c r="C1203" s="178"/>
      <c r="D1203" s="182"/>
      <c r="E1203" s="183"/>
      <c r="F1203" s="183"/>
      <c r="G1203" s="183"/>
      <c r="H1203" s="184"/>
      <c r="I1203" s="171" t="str">
        <f t="shared" si="132"/>
        <v/>
      </c>
      <c r="J1203" s="189"/>
      <c r="K1203" s="248"/>
    </row>
    <row r="1204" spans="1:11" s="162" customFormat="1" ht="13.5" customHeight="1" x14ac:dyDescent="0.2">
      <c r="A1204" s="262"/>
      <c r="B1204" s="169" t="s">
        <v>11683</v>
      </c>
      <c r="C1204" s="159" t="str">
        <f>Anexo_01!$F157</f>
        <v>CTA</v>
      </c>
      <c r="D1204" s="182"/>
      <c r="E1204" s="183"/>
      <c r="F1204" s="183"/>
      <c r="G1204" s="183"/>
      <c r="H1204" s="184"/>
      <c r="I1204" s="171" t="str">
        <f t="shared" si="132"/>
        <v/>
      </c>
      <c r="J1204" s="189"/>
      <c r="K1204" s="248"/>
    </row>
    <row r="1205" spans="1:11" s="162" customFormat="1" ht="13.5" customHeight="1" x14ac:dyDescent="0.2">
      <c r="A1205" s="262"/>
      <c r="B1205" s="169" t="s">
        <v>11684</v>
      </c>
      <c r="C1205" s="178"/>
      <c r="D1205" s="182"/>
      <c r="E1205" s="183"/>
      <c r="F1205" s="183"/>
      <c r="G1205" s="183"/>
      <c r="H1205" s="184"/>
      <c r="I1205" s="171" t="str">
        <f t="shared" si="132"/>
        <v/>
      </c>
      <c r="J1205" s="189"/>
      <c r="K1205" s="248"/>
    </row>
    <row r="1206" spans="1:11" s="162" customFormat="1" ht="13.5" customHeight="1" x14ac:dyDescent="0.2">
      <c r="A1206" s="262"/>
      <c r="B1206" s="169" t="s">
        <v>11685</v>
      </c>
      <c r="C1206" s="178"/>
      <c r="D1206" s="182"/>
      <c r="E1206" s="183"/>
      <c r="F1206" s="183"/>
      <c r="G1206" s="183"/>
      <c r="H1206" s="184"/>
      <c r="I1206" s="171" t="str">
        <f t="shared" si="132"/>
        <v/>
      </c>
      <c r="J1206" s="189"/>
      <c r="K1206" s="248"/>
    </row>
    <row r="1207" spans="1:11" s="162" customFormat="1" ht="13.5" customHeight="1" x14ac:dyDescent="0.2">
      <c r="A1207" s="262"/>
      <c r="B1207" s="169" t="s">
        <v>11686</v>
      </c>
      <c r="C1207" s="250"/>
      <c r="D1207" s="182"/>
      <c r="E1207" s="183"/>
      <c r="F1207" s="183"/>
      <c r="G1207" s="183"/>
      <c r="H1207" s="184"/>
      <c r="I1207" s="171" t="str">
        <f t="shared" si="132"/>
        <v/>
      </c>
      <c r="J1207" s="189"/>
      <c r="K1207" s="248"/>
    </row>
    <row r="1208" spans="1:11" ht="13.5" customHeight="1" x14ac:dyDescent="0.3">
      <c r="A1208" s="263"/>
      <c r="B1208" s="172" t="s">
        <v>11690</v>
      </c>
      <c r="C1208" s="251"/>
      <c r="D1208" s="185"/>
      <c r="E1208" s="186"/>
      <c r="F1208" s="186"/>
      <c r="G1208" s="186"/>
      <c r="H1208" s="187"/>
      <c r="I1208" s="173" t="str">
        <f t="shared" si="132"/>
        <v/>
      </c>
      <c r="J1208" s="190"/>
      <c r="K1208" s="249"/>
    </row>
    <row r="1209" spans="1:11" s="162" customFormat="1" ht="13.5" customHeight="1" x14ac:dyDescent="0.2">
      <c r="A1209" s="261">
        <v>158</v>
      </c>
      <c r="B1209" s="166" t="s">
        <v>11680</v>
      </c>
      <c r="C1209" s="174" t="str">
        <f>Anexo_01!$I158</f>
        <v>1151214311E8</v>
      </c>
      <c r="D1209" s="179"/>
      <c r="E1209" s="180"/>
      <c r="F1209" s="180"/>
      <c r="G1209" s="180"/>
      <c r="H1209" s="181"/>
      <c r="I1209" s="168" t="str">
        <f>IF(SUM(D1209:H1209)=0,"",SUM(D1209:H1209))</f>
        <v/>
      </c>
      <c r="J1209" s="188"/>
      <c r="K1209" s="247">
        <f>SUM(I1209:I1217)</f>
        <v>0</v>
      </c>
    </row>
    <row r="1210" spans="1:11" s="162" customFormat="1" ht="13.5" customHeight="1" x14ac:dyDescent="0.2">
      <c r="A1210" s="262"/>
      <c r="B1210" s="169" t="s">
        <v>11681</v>
      </c>
      <c r="C1210" s="170" t="str">
        <f>Anexo_01!$D158</f>
        <v>PROFESOR</v>
      </c>
      <c r="D1210" s="182"/>
      <c r="E1210" s="183"/>
      <c r="F1210" s="183"/>
      <c r="G1210" s="183"/>
      <c r="H1210" s="184"/>
      <c r="I1210" s="171" t="str">
        <f>IF(SUM(D1210:H1210)=0,"",SUM(D1210:H1210))</f>
        <v/>
      </c>
      <c r="J1210" s="189"/>
      <c r="K1210" s="248"/>
    </row>
    <row r="1211" spans="1:11" s="162" customFormat="1" ht="13.5" customHeight="1" x14ac:dyDescent="0.2">
      <c r="A1211" s="262"/>
      <c r="B1211" s="169" t="s">
        <v>11687</v>
      </c>
      <c r="C1211" s="170" t="str">
        <f>Anexo_01!$B158</f>
        <v>CCAMA FLORES, JUAN JOSE</v>
      </c>
      <c r="D1211" s="182"/>
      <c r="E1211" s="183"/>
      <c r="F1211" s="183"/>
      <c r="G1211" s="183"/>
      <c r="H1211" s="184"/>
      <c r="I1211" s="171" t="str">
        <f t="shared" ref="I1211:I1217" si="133">IF(SUM(D1211:H1211)=0,"",SUM(D1211:H1211))</f>
        <v/>
      </c>
      <c r="J1211" s="189"/>
      <c r="K1211" s="248"/>
    </row>
    <row r="1212" spans="1:11" s="162" customFormat="1" ht="13.5" customHeight="1" x14ac:dyDescent="0.2">
      <c r="A1212" s="262"/>
      <c r="B1212" s="169" t="s">
        <v>11682</v>
      </c>
      <c r="C1212" s="178"/>
      <c r="D1212" s="182"/>
      <c r="E1212" s="183"/>
      <c r="F1212" s="183"/>
      <c r="G1212" s="183"/>
      <c r="H1212" s="184"/>
      <c r="I1212" s="171" t="str">
        <f t="shared" si="133"/>
        <v/>
      </c>
      <c r="J1212" s="189"/>
      <c r="K1212" s="248"/>
    </row>
    <row r="1213" spans="1:11" s="162" customFormat="1" ht="13.5" customHeight="1" x14ac:dyDescent="0.2">
      <c r="A1213" s="262"/>
      <c r="B1213" s="169" t="s">
        <v>11683</v>
      </c>
      <c r="C1213" s="159" t="str">
        <f>Anexo_01!$F158</f>
        <v>HGE</v>
      </c>
      <c r="D1213" s="182"/>
      <c r="E1213" s="183"/>
      <c r="F1213" s="183"/>
      <c r="G1213" s="183"/>
      <c r="H1213" s="184"/>
      <c r="I1213" s="171" t="str">
        <f t="shared" si="133"/>
        <v/>
      </c>
      <c r="J1213" s="189"/>
      <c r="K1213" s="248"/>
    </row>
    <row r="1214" spans="1:11" s="162" customFormat="1" ht="13.5" customHeight="1" x14ac:dyDescent="0.2">
      <c r="A1214" s="262"/>
      <c r="B1214" s="169" t="s">
        <v>11684</v>
      </c>
      <c r="C1214" s="178"/>
      <c r="D1214" s="182"/>
      <c r="E1214" s="183"/>
      <c r="F1214" s="183"/>
      <c r="G1214" s="183"/>
      <c r="H1214" s="184"/>
      <c r="I1214" s="171" t="str">
        <f t="shared" si="133"/>
        <v/>
      </c>
      <c r="J1214" s="189"/>
      <c r="K1214" s="248"/>
    </row>
    <row r="1215" spans="1:11" s="162" customFormat="1" ht="13.5" customHeight="1" x14ac:dyDescent="0.2">
      <c r="A1215" s="262"/>
      <c r="B1215" s="169" t="s">
        <v>11685</v>
      </c>
      <c r="C1215" s="178"/>
      <c r="D1215" s="182"/>
      <c r="E1215" s="183"/>
      <c r="F1215" s="183"/>
      <c r="G1215" s="183"/>
      <c r="H1215" s="184"/>
      <c r="I1215" s="171" t="str">
        <f t="shared" si="133"/>
        <v/>
      </c>
      <c r="J1215" s="189"/>
      <c r="K1215" s="248"/>
    </row>
    <row r="1216" spans="1:11" s="162" customFormat="1" ht="13.5" customHeight="1" x14ac:dyDescent="0.2">
      <c r="A1216" s="262"/>
      <c r="B1216" s="169" t="s">
        <v>11686</v>
      </c>
      <c r="C1216" s="250"/>
      <c r="D1216" s="182"/>
      <c r="E1216" s="183"/>
      <c r="F1216" s="183"/>
      <c r="G1216" s="183"/>
      <c r="H1216" s="184"/>
      <c r="I1216" s="171" t="str">
        <f t="shared" si="133"/>
        <v/>
      </c>
      <c r="J1216" s="189"/>
      <c r="K1216" s="248"/>
    </row>
    <row r="1217" spans="1:11" ht="13.5" customHeight="1" x14ac:dyDescent="0.3">
      <c r="A1217" s="263"/>
      <c r="B1217" s="172" t="s">
        <v>11690</v>
      </c>
      <c r="C1217" s="251"/>
      <c r="D1217" s="185"/>
      <c r="E1217" s="186"/>
      <c r="F1217" s="186"/>
      <c r="G1217" s="186"/>
      <c r="H1217" s="187"/>
      <c r="I1217" s="173" t="str">
        <f t="shared" si="133"/>
        <v/>
      </c>
      <c r="J1217" s="190"/>
      <c r="K1217" s="249"/>
    </row>
    <row r="1218" spans="1:11" s="162" customFormat="1" ht="13.5" customHeight="1" x14ac:dyDescent="0.2">
      <c r="A1218" s="261">
        <v>159</v>
      </c>
      <c r="B1218" s="166" t="s">
        <v>11680</v>
      </c>
      <c r="C1218" s="174" t="str">
        <f>Anexo_01!$I159</f>
        <v>1151214311E9</v>
      </c>
      <c r="D1218" s="179"/>
      <c r="E1218" s="180"/>
      <c r="F1218" s="180"/>
      <c r="G1218" s="180"/>
      <c r="H1218" s="181"/>
      <c r="I1218" s="168" t="str">
        <f>IF(SUM(D1218:H1218)=0,"",SUM(D1218:H1218))</f>
        <v/>
      </c>
      <c r="J1218" s="188"/>
      <c r="K1218" s="247">
        <f>SUM(I1218:I1226)</f>
        <v>0</v>
      </c>
    </row>
    <row r="1219" spans="1:11" s="162" customFormat="1" ht="13.5" customHeight="1" x14ac:dyDescent="0.2">
      <c r="A1219" s="262"/>
      <c r="B1219" s="169" t="s">
        <v>11681</v>
      </c>
      <c r="C1219" s="170" t="str">
        <f>Anexo_01!$D159</f>
        <v>PROFESOR</v>
      </c>
      <c r="D1219" s="182"/>
      <c r="E1219" s="183"/>
      <c r="F1219" s="183"/>
      <c r="G1219" s="183"/>
      <c r="H1219" s="184"/>
      <c r="I1219" s="171" t="str">
        <f>IF(SUM(D1219:H1219)=0,"",SUM(D1219:H1219))</f>
        <v/>
      </c>
      <c r="J1219" s="189"/>
      <c r="K1219" s="248"/>
    </row>
    <row r="1220" spans="1:11" s="162" customFormat="1" ht="13.5" customHeight="1" x14ac:dyDescent="0.2">
      <c r="A1220" s="262"/>
      <c r="B1220" s="169" t="s">
        <v>11687</v>
      </c>
      <c r="C1220" s="170" t="str">
        <f>Anexo_01!$B159</f>
        <v>CHALCO LUNA, INES VICENTA</v>
      </c>
      <c r="D1220" s="182"/>
      <c r="E1220" s="183"/>
      <c r="F1220" s="183"/>
      <c r="G1220" s="183"/>
      <c r="H1220" s="184"/>
      <c r="I1220" s="171" t="str">
        <f t="shared" ref="I1220:I1226" si="134">IF(SUM(D1220:H1220)=0,"",SUM(D1220:H1220))</f>
        <v/>
      </c>
      <c r="J1220" s="189"/>
      <c r="K1220" s="248"/>
    </row>
    <row r="1221" spans="1:11" s="162" customFormat="1" ht="13.5" customHeight="1" x14ac:dyDescent="0.2">
      <c r="A1221" s="262"/>
      <c r="B1221" s="169" t="s">
        <v>11682</v>
      </c>
      <c r="C1221" s="178"/>
      <c r="D1221" s="182"/>
      <c r="E1221" s="183"/>
      <c r="F1221" s="183"/>
      <c r="G1221" s="183"/>
      <c r="H1221" s="184"/>
      <c r="I1221" s="171" t="str">
        <f t="shared" si="134"/>
        <v/>
      </c>
      <c r="J1221" s="189"/>
      <c r="K1221" s="248"/>
    </row>
    <row r="1222" spans="1:11" s="162" customFormat="1" ht="13.5" customHeight="1" x14ac:dyDescent="0.2">
      <c r="A1222" s="262"/>
      <c r="B1222" s="169" t="s">
        <v>11683</v>
      </c>
      <c r="C1222" s="159" t="str">
        <f>Anexo_01!$F159</f>
        <v>PFRH</v>
      </c>
      <c r="D1222" s="182"/>
      <c r="E1222" s="183"/>
      <c r="F1222" s="183"/>
      <c r="G1222" s="183"/>
      <c r="H1222" s="184"/>
      <c r="I1222" s="171" t="str">
        <f t="shared" si="134"/>
        <v/>
      </c>
      <c r="J1222" s="189"/>
      <c r="K1222" s="248"/>
    </row>
    <row r="1223" spans="1:11" s="162" customFormat="1" ht="13.5" customHeight="1" x14ac:dyDescent="0.2">
      <c r="A1223" s="262"/>
      <c r="B1223" s="169" t="s">
        <v>11684</v>
      </c>
      <c r="C1223" s="178"/>
      <c r="D1223" s="182"/>
      <c r="E1223" s="183"/>
      <c r="F1223" s="183"/>
      <c r="G1223" s="183"/>
      <c r="H1223" s="184"/>
      <c r="I1223" s="171" t="str">
        <f t="shared" si="134"/>
        <v/>
      </c>
      <c r="J1223" s="189"/>
      <c r="K1223" s="248"/>
    </row>
    <row r="1224" spans="1:11" s="162" customFormat="1" ht="13.5" customHeight="1" x14ac:dyDescent="0.2">
      <c r="A1224" s="262"/>
      <c r="B1224" s="169" t="s">
        <v>11685</v>
      </c>
      <c r="C1224" s="178"/>
      <c r="D1224" s="182"/>
      <c r="E1224" s="183"/>
      <c r="F1224" s="183"/>
      <c r="G1224" s="183"/>
      <c r="H1224" s="184"/>
      <c r="I1224" s="171" t="str">
        <f t="shared" si="134"/>
        <v/>
      </c>
      <c r="J1224" s="189"/>
      <c r="K1224" s="248"/>
    </row>
    <row r="1225" spans="1:11" s="162" customFormat="1" ht="13.5" customHeight="1" x14ac:dyDescent="0.2">
      <c r="A1225" s="262"/>
      <c r="B1225" s="169" t="s">
        <v>11686</v>
      </c>
      <c r="C1225" s="250"/>
      <c r="D1225" s="182"/>
      <c r="E1225" s="183"/>
      <c r="F1225" s="183"/>
      <c r="G1225" s="183"/>
      <c r="H1225" s="184"/>
      <c r="I1225" s="171" t="str">
        <f t="shared" si="134"/>
        <v/>
      </c>
      <c r="J1225" s="189"/>
      <c r="K1225" s="248"/>
    </row>
    <row r="1226" spans="1:11" ht="13.5" customHeight="1" x14ac:dyDescent="0.3">
      <c r="A1226" s="263"/>
      <c r="B1226" s="172" t="s">
        <v>11690</v>
      </c>
      <c r="C1226" s="251"/>
      <c r="D1226" s="185"/>
      <c r="E1226" s="186"/>
      <c r="F1226" s="186"/>
      <c r="G1226" s="186"/>
      <c r="H1226" s="187"/>
      <c r="I1226" s="173" t="str">
        <f t="shared" si="134"/>
        <v/>
      </c>
      <c r="J1226" s="190"/>
      <c r="K1226" s="249"/>
    </row>
    <row r="1227" spans="1:11" s="162" customFormat="1" ht="13.5" customHeight="1" x14ac:dyDescent="0.2">
      <c r="A1227" s="261">
        <v>160</v>
      </c>
      <c r="B1227" s="166" t="s">
        <v>11680</v>
      </c>
      <c r="C1227" s="174" t="str">
        <f>Anexo_01!$I160</f>
        <v>1151214321E1</v>
      </c>
      <c r="D1227" s="179"/>
      <c r="E1227" s="180"/>
      <c r="F1227" s="180"/>
      <c r="G1227" s="180"/>
      <c r="H1227" s="181"/>
      <c r="I1227" s="168" t="str">
        <f>IF(SUM(D1227:H1227)=0,"",SUM(D1227:H1227))</f>
        <v/>
      </c>
      <c r="J1227" s="188"/>
      <c r="K1227" s="247">
        <f>SUM(I1227:I1235)</f>
        <v>0</v>
      </c>
    </row>
    <row r="1228" spans="1:11" s="162" customFormat="1" ht="13.5" customHeight="1" x14ac:dyDescent="0.2">
      <c r="A1228" s="262"/>
      <c r="B1228" s="169" t="s">
        <v>11681</v>
      </c>
      <c r="C1228" s="170" t="str">
        <f>Anexo_01!$D160</f>
        <v>PROFESOR</v>
      </c>
      <c r="D1228" s="182"/>
      <c r="E1228" s="183"/>
      <c r="F1228" s="183"/>
      <c r="G1228" s="183"/>
      <c r="H1228" s="184"/>
      <c r="I1228" s="171" t="str">
        <f>IF(SUM(D1228:H1228)=0,"",SUM(D1228:H1228))</f>
        <v/>
      </c>
      <c r="J1228" s="189"/>
      <c r="K1228" s="248"/>
    </row>
    <row r="1229" spans="1:11" s="162" customFormat="1" ht="13.5" customHeight="1" x14ac:dyDescent="0.2">
      <c r="A1229" s="262"/>
      <c r="B1229" s="169" t="s">
        <v>11687</v>
      </c>
      <c r="C1229" s="170" t="str">
        <f>Anexo_01!$B160</f>
        <v>ESPINOZA RAMOS, JUAN SABINO</v>
      </c>
      <c r="D1229" s="182"/>
      <c r="E1229" s="183"/>
      <c r="F1229" s="183"/>
      <c r="G1229" s="183"/>
      <c r="H1229" s="184"/>
      <c r="I1229" s="171" t="str">
        <f t="shared" ref="I1229:I1235" si="135">IF(SUM(D1229:H1229)=0,"",SUM(D1229:H1229))</f>
        <v/>
      </c>
      <c r="J1229" s="189"/>
      <c r="K1229" s="248"/>
    </row>
    <row r="1230" spans="1:11" s="162" customFormat="1" ht="13.5" customHeight="1" x14ac:dyDescent="0.2">
      <c r="A1230" s="262"/>
      <c r="B1230" s="169" t="s">
        <v>11682</v>
      </c>
      <c r="C1230" s="178"/>
      <c r="D1230" s="182"/>
      <c r="E1230" s="183"/>
      <c r="F1230" s="183"/>
      <c r="G1230" s="183"/>
      <c r="H1230" s="184"/>
      <c r="I1230" s="171" t="str">
        <f t="shared" si="135"/>
        <v/>
      </c>
      <c r="J1230" s="189"/>
      <c r="K1230" s="248"/>
    </row>
    <row r="1231" spans="1:11" s="162" customFormat="1" ht="13.5" customHeight="1" x14ac:dyDescent="0.2">
      <c r="A1231" s="262"/>
      <c r="B1231" s="169" t="s">
        <v>11683</v>
      </c>
      <c r="C1231" s="159" t="str">
        <f>Anexo_01!$F160</f>
        <v>FCC</v>
      </c>
      <c r="D1231" s="182"/>
      <c r="E1231" s="183"/>
      <c r="F1231" s="183"/>
      <c r="G1231" s="183"/>
      <c r="H1231" s="184"/>
      <c r="I1231" s="171" t="str">
        <f t="shared" si="135"/>
        <v/>
      </c>
      <c r="J1231" s="189"/>
      <c r="K1231" s="248"/>
    </row>
    <row r="1232" spans="1:11" s="162" customFormat="1" ht="13.5" customHeight="1" x14ac:dyDescent="0.2">
      <c r="A1232" s="262"/>
      <c r="B1232" s="169" t="s">
        <v>11684</v>
      </c>
      <c r="C1232" s="178"/>
      <c r="D1232" s="182"/>
      <c r="E1232" s="183"/>
      <c r="F1232" s="183"/>
      <c r="G1232" s="183"/>
      <c r="H1232" s="184"/>
      <c r="I1232" s="171" t="str">
        <f t="shared" si="135"/>
        <v/>
      </c>
      <c r="J1232" s="189"/>
      <c r="K1232" s="248"/>
    </row>
    <row r="1233" spans="1:11" s="162" customFormat="1" ht="13.5" customHeight="1" x14ac:dyDescent="0.2">
      <c r="A1233" s="262"/>
      <c r="B1233" s="169" t="s">
        <v>11685</v>
      </c>
      <c r="C1233" s="178"/>
      <c r="D1233" s="182"/>
      <c r="E1233" s="183"/>
      <c r="F1233" s="183"/>
      <c r="G1233" s="183"/>
      <c r="H1233" s="184"/>
      <c r="I1233" s="171" t="str">
        <f t="shared" si="135"/>
        <v/>
      </c>
      <c r="J1233" s="189"/>
      <c r="K1233" s="248"/>
    </row>
    <row r="1234" spans="1:11" s="162" customFormat="1" ht="13.5" customHeight="1" x14ac:dyDescent="0.2">
      <c r="A1234" s="262"/>
      <c r="B1234" s="169" t="s">
        <v>11686</v>
      </c>
      <c r="C1234" s="250"/>
      <c r="D1234" s="182"/>
      <c r="E1234" s="183"/>
      <c r="F1234" s="183"/>
      <c r="G1234" s="183"/>
      <c r="H1234" s="184"/>
      <c r="I1234" s="171" t="str">
        <f t="shared" si="135"/>
        <v/>
      </c>
      <c r="J1234" s="189"/>
      <c r="K1234" s="248"/>
    </row>
    <row r="1235" spans="1:11" ht="13.5" customHeight="1" x14ac:dyDescent="0.3">
      <c r="A1235" s="263"/>
      <c r="B1235" s="172" t="s">
        <v>11690</v>
      </c>
      <c r="C1235" s="251"/>
      <c r="D1235" s="185"/>
      <c r="E1235" s="186"/>
      <c r="F1235" s="186"/>
      <c r="G1235" s="186"/>
      <c r="H1235" s="187"/>
      <c r="I1235" s="173" t="str">
        <f t="shared" si="135"/>
        <v/>
      </c>
      <c r="J1235" s="190"/>
      <c r="K1235" s="249"/>
    </row>
    <row r="1236" spans="1:11" s="162" customFormat="1" ht="13.5" customHeight="1" x14ac:dyDescent="0.2">
      <c r="A1236" s="261">
        <v>161</v>
      </c>
      <c r="B1236" s="166" t="s">
        <v>11680</v>
      </c>
      <c r="C1236" s="174" t="str">
        <f>Anexo_01!$I160</f>
        <v>1151214321E1</v>
      </c>
      <c r="D1236" s="179"/>
      <c r="E1236" s="180"/>
      <c r="F1236" s="180"/>
      <c r="G1236" s="180"/>
      <c r="H1236" s="181"/>
      <c r="I1236" s="168" t="str">
        <f>IF(SUM(D1236:H1236)=0,"",SUM(D1236:H1236))</f>
        <v/>
      </c>
      <c r="J1236" s="188"/>
      <c r="K1236" s="247">
        <f>SUM(I1236:I1244)</f>
        <v>0</v>
      </c>
    </row>
    <row r="1237" spans="1:11" s="162" customFormat="1" ht="13.5" customHeight="1" x14ac:dyDescent="0.2">
      <c r="A1237" s="262"/>
      <c r="B1237" s="169" t="s">
        <v>11681</v>
      </c>
      <c r="C1237" s="170">
        <f>Anexo_01!$D1236</f>
        <v>0</v>
      </c>
      <c r="D1237" s="182"/>
      <c r="E1237" s="183"/>
      <c r="F1237" s="183"/>
      <c r="G1237" s="183"/>
      <c r="H1237" s="184"/>
      <c r="I1237" s="171" t="str">
        <f>IF(SUM(D1237:H1237)=0,"",SUM(D1237:H1237))</f>
        <v/>
      </c>
      <c r="J1237" s="189"/>
      <c r="K1237" s="248"/>
    </row>
    <row r="1238" spans="1:11" s="162" customFormat="1" ht="13.5" customHeight="1" x14ac:dyDescent="0.2">
      <c r="A1238" s="262"/>
      <c r="B1238" s="169" t="s">
        <v>11687</v>
      </c>
      <c r="C1238" s="170">
        <f>Anexo_01!$B1236</f>
        <v>0</v>
      </c>
      <c r="D1238" s="182"/>
      <c r="E1238" s="183"/>
      <c r="F1238" s="183"/>
      <c r="G1238" s="183"/>
      <c r="H1238" s="184"/>
      <c r="I1238" s="171" t="str">
        <f t="shared" ref="I1238:I1244" si="136">IF(SUM(D1238:H1238)=0,"",SUM(D1238:H1238))</f>
        <v/>
      </c>
      <c r="J1238" s="189"/>
      <c r="K1238" s="248"/>
    </row>
    <row r="1239" spans="1:11" s="162" customFormat="1" ht="13.5" customHeight="1" x14ac:dyDescent="0.2">
      <c r="A1239" s="262"/>
      <c r="B1239" s="169" t="s">
        <v>11682</v>
      </c>
      <c r="C1239" s="178"/>
      <c r="D1239" s="182"/>
      <c r="E1239" s="183"/>
      <c r="F1239" s="183"/>
      <c r="G1239" s="183"/>
      <c r="H1239" s="184"/>
      <c r="I1239" s="171" t="str">
        <f t="shared" si="136"/>
        <v/>
      </c>
      <c r="J1239" s="189"/>
      <c r="K1239" s="248"/>
    </row>
    <row r="1240" spans="1:11" s="162" customFormat="1" ht="13.5" customHeight="1" x14ac:dyDescent="0.2">
      <c r="A1240" s="262"/>
      <c r="B1240" s="169" t="s">
        <v>11683</v>
      </c>
      <c r="C1240" s="159">
        <f>Anexo_01!$F1236</f>
        <v>0</v>
      </c>
      <c r="D1240" s="182"/>
      <c r="E1240" s="183"/>
      <c r="F1240" s="183"/>
      <c r="G1240" s="183"/>
      <c r="H1240" s="184"/>
      <c r="I1240" s="171" t="str">
        <f t="shared" si="136"/>
        <v/>
      </c>
      <c r="J1240" s="189"/>
      <c r="K1240" s="248"/>
    </row>
    <row r="1241" spans="1:11" s="162" customFormat="1" ht="13.5" customHeight="1" x14ac:dyDescent="0.2">
      <c r="A1241" s="262"/>
      <c r="B1241" s="169" t="s">
        <v>11684</v>
      </c>
      <c r="C1241" s="178"/>
      <c r="D1241" s="182"/>
      <c r="E1241" s="183"/>
      <c r="F1241" s="183"/>
      <c r="G1241" s="183"/>
      <c r="H1241" s="184"/>
      <c r="I1241" s="171" t="str">
        <f t="shared" si="136"/>
        <v/>
      </c>
      <c r="J1241" s="189"/>
      <c r="K1241" s="248"/>
    </row>
    <row r="1242" spans="1:11" s="162" customFormat="1" ht="13.5" customHeight="1" x14ac:dyDescent="0.2">
      <c r="A1242" s="262"/>
      <c r="B1242" s="169" t="s">
        <v>11685</v>
      </c>
      <c r="C1242" s="178"/>
      <c r="D1242" s="182"/>
      <c r="E1242" s="183"/>
      <c r="F1242" s="183"/>
      <c r="G1242" s="183"/>
      <c r="H1242" s="184"/>
      <c r="I1242" s="171" t="str">
        <f t="shared" si="136"/>
        <v/>
      </c>
      <c r="J1242" s="189"/>
      <c r="K1242" s="248"/>
    </row>
    <row r="1243" spans="1:11" s="162" customFormat="1" ht="13.5" customHeight="1" x14ac:dyDescent="0.2">
      <c r="A1243" s="262"/>
      <c r="B1243" s="169" t="s">
        <v>11686</v>
      </c>
      <c r="C1243" s="250"/>
      <c r="D1243" s="182"/>
      <c r="E1243" s="183"/>
      <c r="F1243" s="183"/>
      <c r="G1243" s="183"/>
      <c r="H1243" s="184"/>
      <c r="I1243" s="171" t="str">
        <f t="shared" si="136"/>
        <v/>
      </c>
      <c r="J1243" s="189"/>
      <c r="K1243" s="248"/>
    </row>
    <row r="1244" spans="1:11" ht="13.5" customHeight="1" x14ac:dyDescent="0.3">
      <c r="A1244" s="263"/>
      <c r="B1244" s="172" t="s">
        <v>11690</v>
      </c>
      <c r="C1244" s="251"/>
      <c r="D1244" s="185"/>
      <c r="E1244" s="186"/>
      <c r="F1244" s="186"/>
      <c r="G1244" s="186"/>
      <c r="H1244" s="187"/>
      <c r="I1244" s="173" t="str">
        <f t="shared" si="136"/>
        <v/>
      </c>
      <c r="J1244" s="190"/>
      <c r="K1244" s="249"/>
    </row>
    <row r="1245" spans="1:11" s="162" customFormat="1" ht="13.5" customHeight="1" x14ac:dyDescent="0.2">
      <c r="A1245" s="261">
        <v>162</v>
      </c>
      <c r="B1245" s="166" t="s">
        <v>11680</v>
      </c>
      <c r="C1245" s="174">
        <f>Anexo_01!$I1245</f>
        <v>0</v>
      </c>
      <c r="D1245" s="179"/>
      <c r="E1245" s="180"/>
      <c r="F1245" s="180"/>
      <c r="G1245" s="180"/>
      <c r="H1245" s="181"/>
      <c r="I1245" s="168" t="str">
        <f>IF(SUM(D1245:H1245)=0,"",SUM(D1245:H1245))</f>
        <v/>
      </c>
      <c r="J1245" s="188"/>
      <c r="K1245" s="247">
        <f>SUM(I1245:I1253)</f>
        <v>0</v>
      </c>
    </row>
    <row r="1246" spans="1:11" s="162" customFormat="1" ht="13.5" customHeight="1" x14ac:dyDescent="0.2">
      <c r="A1246" s="262"/>
      <c r="B1246" s="169" t="s">
        <v>11681</v>
      </c>
      <c r="C1246" s="170">
        <f>Anexo_01!$D1245</f>
        <v>0</v>
      </c>
      <c r="D1246" s="182"/>
      <c r="E1246" s="183"/>
      <c r="F1246" s="183"/>
      <c r="G1246" s="183"/>
      <c r="H1246" s="184"/>
      <c r="I1246" s="171" t="str">
        <f>IF(SUM(D1246:H1246)=0,"",SUM(D1246:H1246))</f>
        <v/>
      </c>
      <c r="J1246" s="189"/>
      <c r="K1246" s="248"/>
    </row>
    <row r="1247" spans="1:11" s="162" customFormat="1" ht="13.5" customHeight="1" x14ac:dyDescent="0.2">
      <c r="A1247" s="262"/>
      <c r="B1247" s="169" t="s">
        <v>11687</v>
      </c>
      <c r="C1247" s="170">
        <f>Anexo_01!$B1245</f>
        <v>0</v>
      </c>
      <c r="D1247" s="182"/>
      <c r="E1247" s="183"/>
      <c r="F1247" s="183"/>
      <c r="G1247" s="183"/>
      <c r="H1247" s="184"/>
      <c r="I1247" s="171" t="str">
        <f t="shared" ref="I1247:I1253" si="137">IF(SUM(D1247:H1247)=0,"",SUM(D1247:H1247))</f>
        <v/>
      </c>
      <c r="J1247" s="189"/>
      <c r="K1247" s="248"/>
    </row>
    <row r="1248" spans="1:11" s="162" customFormat="1" ht="13.5" customHeight="1" x14ac:dyDescent="0.2">
      <c r="A1248" s="262"/>
      <c r="B1248" s="169" t="s">
        <v>11682</v>
      </c>
      <c r="C1248" s="178"/>
      <c r="D1248" s="182"/>
      <c r="E1248" s="183"/>
      <c r="F1248" s="183"/>
      <c r="G1248" s="183"/>
      <c r="H1248" s="184"/>
      <c r="I1248" s="171" t="str">
        <f t="shared" si="137"/>
        <v/>
      </c>
      <c r="J1248" s="189"/>
      <c r="K1248" s="248"/>
    </row>
    <row r="1249" spans="1:11" s="162" customFormat="1" ht="13.5" customHeight="1" x14ac:dyDescent="0.2">
      <c r="A1249" s="262"/>
      <c r="B1249" s="169" t="s">
        <v>11683</v>
      </c>
      <c r="C1249" s="159">
        <f>Anexo_01!$F1245</f>
        <v>0</v>
      </c>
      <c r="D1249" s="182"/>
      <c r="E1249" s="183"/>
      <c r="F1249" s="183"/>
      <c r="G1249" s="183"/>
      <c r="H1249" s="184"/>
      <c r="I1249" s="171" t="str">
        <f t="shared" si="137"/>
        <v/>
      </c>
      <c r="J1249" s="189"/>
      <c r="K1249" s="248"/>
    </row>
    <row r="1250" spans="1:11" s="162" customFormat="1" ht="13.5" customHeight="1" x14ac:dyDescent="0.2">
      <c r="A1250" s="262"/>
      <c r="B1250" s="169" t="s">
        <v>11684</v>
      </c>
      <c r="C1250" s="178"/>
      <c r="D1250" s="182"/>
      <c r="E1250" s="183"/>
      <c r="F1250" s="183"/>
      <c r="G1250" s="183"/>
      <c r="H1250" s="184"/>
      <c r="I1250" s="171" t="str">
        <f t="shared" si="137"/>
        <v/>
      </c>
      <c r="J1250" s="189"/>
      <c r="K1250" s="248"/>
    </row>
    <row r="1251" spans="1:11" s="162" customFormat="1" ht="13.5" customHeight="1" x14ac:dyDescent="0.2">
      <c r="A1251" s="262"/>
      <c r="B1251" s="169" t="s">
        <v>11685</v>
      </c>
      <c r="C1251" s="178"/>
      <c r="D1251" s="182"/>
      <c r="E1251" s="183"/>
      <c r="F1251" s="183"/>
      <c r="G1251" s="183"/>
      <c r="H1251" s="184"/>
      <c r="I1251" s="171" t="str">
        <f t="shared" si="137"/>
        <v/>
      </c>
      <c r="J1251" s="189"/>
      <c r="K1251" s="248"/>
    </row>
    <row r="1252" spans="1:11" s="162" customFormat="1" ht="13.5" customHeight="1" x14ac:dyDescent="0.2">
      <c r="A1252" s="262"/>
      <c r="B1252" s="169" t="s">
        <v>11686</v>
      </c>
      <c r="C1252" s="250"/>
      <c r="D1252" s="182"/>
      <c r="E1252" s="183"/>
      <c r="F1252" s="183"/>
      <c r="G1252" s="183"/>
      <c r="H1252" s="184"/>
      <c r="I1252" s="171" t="str">
        <f t="shared" si="137"/>
        <v/>
      </c>
      <c r="J1252" s="189"/>
      <c r="K1252" s="248"/>
    </row>
    <row r="1253" spans="1:11" ht="13.5" customHeight="1" x14ac:dyDescent="0.3">
      <c r="A1253" s="263"/>
      <c r="B1253" s="172" t="s">
        <v>11690</v>
      </c>
      <c r="C1253" s="251"/>
      <c r="D1253" s="185"/>
      <c r="E1253" s="186"/>
      <c r="F1253" s="186"/>
      <c r="G1253" s="186"/>
      <c r="H1253" s="187"/>
      <c r="I1253" s="173" t="str">
        <f t="shared" si="137"/>
        <v/>
      </c>
      <c r="J1253" s="190"/>
      <c r="K1253" s="249"/>
    </row>
    <row r="1254" spans="1:11" s="162" customFormat="1" ht="13.5" customHeight="1" x14ac:dyDescent="0.2">
      <c r="A1254" s="261">
        <v>163</v>
      </c>
      <c r="B1254" s="166" t="s">
        <v>11680</v>
      </c>
      <c r="C1254" s="174">
        <f>Anexo_01!$I1254</f>
        <v>0</v>
      </c>
      <c r="D1254" s="179"/>
      <c r="E1254" s="180"/>
      <c r="F1254" s="180"/>
      <c r="G1254" s="180"/>
      <c r="H1254" s="181"/>
      <c r="I1254" s="168" t="str">
        <f>IF(SUM(D1254:H1254)=0,"",SUM(D1254:H1254))</f>
        <v/>
      </c>
      <c r="J1254" s="188"/>
      <c r="K1254" s="247">
        <f>SUM(I1254:I1262)</f>
        <v>0</v>
      </c>
    </row>
    <row r="1255" spans="1:11" s="162" customFormat="1" ht="13.5" customHeight="1" x14ac:dyDescent="0.2">
      <c r="A1255" s="262"/>
      <c r="B1255" s="169" t="s">
        <v>11681</v>
      </c>
      <c r="C1255" s="170">
        <f>Anexo_01!$D1254</f>
        <v>0</v>
      </c>
      <c r="D1255" s="182"/>
      <c r="E1255" s="183"/>
      <c r="F1255" s="183"/>
      <c r="G1255" s="183"/>
      <c r="H1255" s="184"/>
      <c r="I1255" s="171" t="str">
        <f>IF(SUM(D1255:H1255)=0,"",SUM(D1255:H1255))</f>
        <v/>
      </c>
      <c r="J1255" s="189"/>
      <c r="K1255" s="248"/>
    </row>
    <row r="1256" spans="1:11" s="162" customFormat="1" ht="13.5" customHeight="1" x14ac:dyDescent="0.2">
      <c r="A1256" s="262"/>
      <c r="B1256" s="169" t="s">
        <v>11687</v>
      </c>
      <c r="C1256" s="170">
        <f>Anexo_01!$B1254</f>
        <v>0</v>
      </c>
      <c r="D1256" s="182"/>
      <c r="E1256" s="183"/>
      <c r="F1256" s="183"/>
      <c r="G1256" s="183"/>
      <c r="H1256" s="184"/>
      <c r="I1256" s="171" t="str">
        <f t="shared" ref="I1256:I1262" si="138">IF(SUM(D1256:H1256)=0,"",SUM(D1256:H1256))</f>
        <v/>
      </c>
      <c r="J1256" s="189"/>
      <c r="K1256" s="248"/>
    </row>
    <row r="1257" spans="1:11" s="162" customFormat="1" ht="13.5" customHeight="1" x14ac:dyDescent="0.2">
      <c r="A1257" s="262"/>
      <c r="B1257" s="169" t="s">
        <v>11682</v>
      </c>
      <c r="C1257" s="178"/>
      <c r="D1257" s="182"/>
      <c r="E1257" s="183"/>
      <c r="F1257" s="183"/>
      <c r="G1257" s="183"/>
      <c r="H1257" s="184"/>
      <c r="I1257" s="171" t="str">
        <f t="shared" si="138"/>
        <v/>
      </c>
      <c r="J1257" s="189"/>
      <c r="K1257" s="248"/>
    </row>
    <row r="1258" spans="1:11" s="162" customFormat="1" ht="13.5" customHeight="1" x14ac:dyDescent="0.2">
      <c r="A1258" s="262"/>
      <c r="B1258" s="169" t="s">
        <v>11683</v>
      </c>
      <c r="C1258" s="159">
        <f>Anexo_01!$F1254</f>
        <v>0</v>
      </c>
      <c r="D1258" s="182"/>
      <c r="E1258" s="183"/>
      <c r="F1258" s="183"/>
      <c r="G1258" s="183"/>
      <c r="H1258" s="184"/>
      <c r="I1258" s="171" t="str">
        <f t="shared" si="138"/>
        <v/>
      </c>
      <c r="J1258" s="189"/>
      <c r="K1258" s="248"/>
    </row>
    <row r="1259" spans="1:11" s="162" customFormat="1" ht="13.5" customHeight="1" x14ac:dyDescent="0.2">
      <c r="A1259" s="262"/>
      <c r="B1259" s="169" t="s">
        <v>11684</v>
      </c>
      <c r="C1259" s="178"/>
      <c r="D1259" s="182"/>
      <c r="E1259" s="183"/>
      <c r="F1259" s="183"/>
      <c r="G1259" s="183"/>
      <c r="H1259" s="184"/>
      <c r="I1259" s="171" t="str">
        <f t="shared" si="138"/>
        <v/>
      </c>
      <c r="J1259" s="189"/>
      <c r="K1259" s="248"/>
    </row>
    <row r="1260" spans="1:11" s="162" customFormat="1" ht="13.5" customHeight="1" x14ac:dyDescent="0.2">
      <c r="A1260" s="262"/>
      <c r="B1260" s="169" t="s">
        <v>11685</v>
      </c>
      <c r="C1260" s="178"/>
      <c r="D1260" s="182"/>
      <c r="E1260" s="183"/>
      <c r="F1260" s="183"/>
      <c r="G1260" s="183"/>
      <c r="H1260" s="184"/>
      <c r="I1260" s="171" t="str">
        <f t="shared" si="138"/>
        <v/>
      </c>
      <c r="J1260" s="189"/>
      <c r="K1260" s="248"/>
    </row>
    <row r="1261" spans="1:11" s="162" customFormat="1" ht="13.5" customHeight="1" x14ac:dyDescent="0.2">
      <c r="A1261" s="262"/>
      <c r="B1261" s="169" t="s">
        <v>11686</v>
      </c>
      <c r="C1261" s="250"/>
      <c r="D1261" s="182"/>
      <c r="E1261" s="183"/>
      <c r="F1261" s="183"/>
      <c r="G1261" s="183"/>
      <c r="H1261" s="184"/>
      <c r="I1261" s="171" t="str">
        <f t="shared" si="138"/>
        <v/>
      </c>
      <c r="J1261" s="189"/>
      <c r="K1261" s="248"/>
    </row>
    <row r="1262" spans="1:11" ht="13.5" customHeight="1" x14ac:dyDescent="0.3">
      <c r="A1262" s="263"/>
      <c r="B1262" s="172" t="s">
        <v>11690</v>
      </c>
      <c r="C1262" s="251"/>
      <c r="D1262" s="185"/>
      <c r="E1262" s="186"/>
      <c r="F1262" s="186"/>
      <c r="G1262" s="186"/>
      <c r="H1262" s="187"/>
      <c r="I1262" s="173" t="str">
        <f t="shared" si="138"/>
        <v/>
      </c>
      <c r="J1262" s="190"/>
      <c r="K1262" s="249"/>
    </row>
    <row r="1263" spans="1:11" s="162" customFormat="1" ht="13.5" customHeight="1" x14ac:dyDescent="0.2">
      <c r="A1263" s="261">
        <v>164</v>
      </c>
      <c r="B1263" s="166" t="s">
        <v>11680</v>
      </c>
      <c r="C1263" s="174">
        <f>Anexo_01!$I1263</f>
        <v>0</v>
      </c>
      <c r="D1263" s="179"/>
      <c r="E1263" s="180"/>
      <c r="F1263" s="180"/>
      <c r="G1263" s="180"/>
      <c r="H1263" s="181"/>
      <c r="I1263" s="168" t="str">
        <f>IF(SUM(D1263:H1263)=0,"",SUM(D1263:H1263))</f>
        <v/>
      </c>
      <c r="J1263" s="188"/>
      <c r="K1263" s="247">
        <f>SUM(I1263:I1271)</f>
        <v>0</v>
      </c>
    </row>
    <row r="1264" spans="1:11" s="162" customFormat="1" ht="13.5" customHeight="1" x14ac:dyDescent="0.2">
      <c r="A1264" s="262"/>
      <c r="B1264" s="169" t="s">
        <v>11681</v>
      </c>
      <c r="C1264" s="170">
        <f>Anexo_01!$D1263</f>
        <v>0</v>
      </c>
      <c r="D1264" s="182"/>
      <c r="E1264" s="183"/>
      <c r="F1264" s="183"/>
      <c r="G1264" s="183"/>
      <c r="H1264" s="184"/>
      <c r="I1264" s="171" t="str">
        <f>IF(SUM(D1264:H1264)=0,"",SUM(D1264:H1264))</f>
        <v/>
      </c>
      <c r="J1264" s="189"/>
      <c r="K1264" s="248"/>
    </row>
    <row r="1265" spans="1:11" s="162" customFormat="1" ht="13.5" customHeight="1" x14ac:dyDescent="0.2">
      <c r="A1265" s="262"/>
      <c r="B1265" s="169" t="s">
        <v>11687</v>
      </c>
      <c r="C1265" s="170">
        <f>Anexo_01!$B1263</f>
        <v>0</v>
      </c>
      <c r="D1265" s="182"/>
      <c r="E1265" s="183"/>
      <c r="F1265" s="183"/>
      <c r="G1265" s="183"/>
      <c r="H1265" s="184"/>
      <c r="I1265" s="171" t="str">
        <f t="shared" ref="I1265:I1271" si="139">IF(SUM(D1265:H1265)=0,"",SUM(D1265:H1265))</f>
        <v/>
      </c>
      <c r="J1265" s="189"/>
      <c r="K1265" s="248"/>
    </row>
    <row r="1266" spans="1:11" s="162" customFormat="1" ht="13.5" customHeight="1" x14ac:dyDescent="0.2">
      <c r="A1266" s="262"/>
      <c r="B1266" s="169" t="s">
        <v>11682</v>
      </c>
      <c r="C1266" s="178"/>
      <c r="D1266" s="182"/>
      <c r="E1266" s="183"/>
      <c r="F1266" s="183"/>
      <c r="G1266" s="183"/>
      <c r="H1266" s="184"/>
      <c r="I1266" s="171" t="str">
        <f t="shared" si="139"/>
        <v/>
      </c>
      <c r="J1266" s="189"/>
      <c r="K1266" s="248"/>
    </row>
    <row r="1267" spans="1:11" s="162" customFormat="1" ht="13.5" customHeight="1" x14ac:dyDescent="0.2">
      <c r="A1267" s="262"/>
      <c r="B1267" s="169" t="s">
        <v>11683</v>
      </c>
      <c r="C1267" s="159">
        <f>Anexo_01!$F1263</f>
        <v>0</v>
      </c>
      <c r="D1267" s="182"/>
      <c r="E1267" s="183"/>
      <c r="F1267" s="183"/>
      <c r="G1267" s="183"/>
      <c r="H1267" s="184"/>
      <c r="I1267" s="171" t="str">
        <f t="shared" si="139"/>
        <v/>
      </c>
      <c r="J1267" s="189"/>
      <c r="K1267" s="248"/>
    </row>
    <row r="1268" spans="1:11" s="162" customFormat="1" ht="13.5" customHeight="1" x14ac:dyDescent="0.2">
      <c r="A1268" s="262"/>
      <c r="B1268" s="169" t="s">
        <v>11684</v>
      </c>
      <c r="C1268" s="178"/>
      <c r="D1268" s="182"/>
      <c r="E1268" s="183"/>
      <c r="F1268" s="183"/>
      <c r="G1268" s="183"/>
      <c r="H1268" s="184"/>
      <c r="I1268" s="171" t="str">
        <f t="shared" si="139"/>
        <v/>
      </c>
      <c r="J1268" s="189"/>
      <c r="K1268" s="248"/>
    </row>
    <row r="1269" spans="1:11" s="162" customFormat="1" ht="13.5" customHeight="1" x14ac:dyDescent="0.2">
      <c r="A1269" s="262"/>
      <c r="B1269" s="169" t="s">
        <v>11685</v>
      </c>
      <c r="C1269" s="178"/>
      <c r="D1269" s="182"/>
      <c r="E1269" s="183"/>
      <c r="F1269" s="183"/>
      <c r="G1269" s="183"/>
      <c r="H1269" s="184"/>
      <c r="I1269" s="171" t="str">
        <f t="shared" si="139"/>
        <v/>
      </c>
      <c r="J1269" s="189"/>
      <c r="K1269" s="248"/>
    </row>
    <row r="1270" spans="1:11" s="162" customFormat="1" ht="13.5" customHeight="1" x14ac:dyDescent="0.2">
      <c r="A1270" s="262"/>
      <c r="B1270" s="169" t="s">
        <v>11686</v>
      </c>
      <c r="C1270" s="250"/>
      <c r="D1270" s="182"/>
      <c r="E1270" s="183"/>
      <c r="F1270" s="183"/>
      <c r="G1270" s="183"/>
      <c r="H1270" s="184"/>
      <c r="I1270" s="171" t="str">
        <f t="shared" si="139"/>
        <v/>
      </c>
      <c r="J1270" s="189"/>
      <c r="K1270" s="248"/>
    </row>
    <row r="1271" spans="1:11" ht="13.5" customHeight="1" x14ac:dyDescent="0.3">
      <c r="A1271" s="263"/>
      <c r="B1271" s="172" t="s">
        <v>11690</v>
      </c>
      <c r="C1271" s="251"/>
      <c r="D1271" s="185"/>
      <c r="E1271" s="186"/>
      <c r="F1271" s="186"/>
      <c r="G1271" s="186"/>
      <c r="H1271" s="187"/>
      <c r="I1271" s="173" t="str">
        <f t="shared" si="139"/>
        <v/>
      </c>
      <c r="J1271" s="190"/>
      <c r="K1271" s="249"/>
    </row>
    <row r="1272" spans="1:11" s="162" customFormat="1" ht="13.5" customHeight="1" x14ac:dyDescent="0.2">
      <c r="A1272" s="261">
        <v>165</v>
      </c>
      <c r="B1272" s="166" t="s">
        <v>11680</v>
      </c>
      <c r="C1272" s="174">
        <f>Anexo_01!$I1272</f>
        <v>0</v>
      </c>
      <c r="D1272" s="179"/>
      <c r="E1272" s="180"/>
      <c r="F1272" s="180"/>
      <c r="G1272" s="180"/>
      <c r="H1272" s="181"/>
      <c r="I1272" s="168" t="str">
        <f>IF(SUM(D1272:H1272)=0,"",SUM(D1272:H1272))</f>
        <v/>
      </c>
      <c r="J1272" s="188"/>
      <c r="K1272" s="247">
        <f>SUM(I1272:I1280)</f>
        <v>0</v>
      </c>
    </row>
    <row r="1273" spans="1:11" s="162" customFormat="1" ht="13.5" customHeight="1" x14ac:dyDescent="0.2">
      <c r="A1273" s="262"/>
      <c r="B1273" s="169" t="s">
        <v>11681</v>
      </c>
      <c r="C1273" s="170">
        <f>Anexo_01!$D1272</f>
        <v>0</v>
      </c>
      <c r="D1273" s="182"/>
      <c r="E1273" s="183"/>
      <c r="F1273" s="183"/>
      <c r="G1273" s="183"/>
      <c r="H1273" s="184"/>
      <c r="I1273" s="171" t="str">
        <f>IF(SUM(D1273:H1273)=0,"",SUM(D1273:H1273))</f>
        <v/>
      </c>
      <c r="J1273" s="189"/>
      <c r="K1273" s="248"/>
    </row>
    <row r="1274" spans="1:11" s="162" customFormat="1" ht="13.5" customHeight="1" x14ac:dyDescent="0.2">
      <c r="A1274" s="262"/>
      <c r="B1274" s="169" t="s">
        <v>11687</v>
      </c>
      <c r="C1274" s="170">
        <f>Anexo_01!$B1272</f>
        <v>0</v>
      </c>
      <c r="D1274" s="182"/>
      <c r="E1274" s="183"/>
      <c r="F1274" s="183"/>
      <c r="G1274" s="183"/>
      <c r="H1274" s="184"/>
      <c r="I1274" s="171" t="str">
        <f t="shared" ref="I1274:I1280" si="140">IF(SUM(D1274:H1274)=0,"",SUM(D1274:H1274))</f>
        <v/>
      </c>
      <c r="J1274" s="189"/>
      <c r="K1274" s="248"/>
    </row>
    <row r="1275" spans="1:11" s="162" customFormat="1" ht="13.5" customHeight="1" x14ac:dyDescent="0.2">
      <c r="A1275" s="262"/>
      <c r="B1275" s="169" t="s">
        <v>11682</v>
      </c>
      <c r="C1275" s="178"/>
      <c r="D1275" s="182"/>
      <c r="E1275" s="183"/>
      <c r="F1275" s="183"/>
      <c r="G1275" s="183"/>
      <c r="H1275" s="184"/>
      <c r="I1275" s="171" t="str">
        <f t="shared" si="140"/>
        <v/>
      </c>
      <c r="J1275" s="189"/>
      <c r="K1275" s="248"/>
    </row>
    <row r="1276" spans="1:11" s="162" customFormat="1" ht="13.5" customHeight="1" x14ac:dyDescent="0.2">
      <c r="A1276" s="262"/>
      <c r="B1276" s="169" t="s">
        <v>11683</v>
      </c>
      <c r="C1276" s="159">
        <f>Anexo_01!$F1272</f>
        <v>0</v>
      </c>
      <c r="D1276" s="182"/>
      <c r="E1276" s="183"/>
      <c r="F1276" s="183"/>
      <c r="G1276" s="183"/>
      <c r="H1276" s="184"/>
      <c r="I1276" s="171" t="str">
        <f t="shared" si="140"/>
        <v/>
      </c>
      <c r="J1276" s="189"/>
      <c r="K1276" s="248"/>
    </row>
    <row r="1277" spans="1:11" s="162" customFormat="1" ht="13.5" customHeight="1" x14ac:dyDescent="0.2">
      <c r="A1277" s="262"/>
      <c r="B1277" s="169" t="s">
        <v>11684</v>
      </c>
      <c r="C1277" s="178"/>
      <c r="D1277" s="182"/>
      <c r="E1277" s="183"/>
      <c r="F1277" s="183"/>
      <c r="G1277" s="183"/>
      <c r="H1277" s="184"/>
      <c r="I1277" s="171" t="str">
        <f t="shared" si="140"/>
        <v/>
      </c>
      <c r="J1277" s="189"/>
      <c r="K1277" s="248"/>
    </row>
    <row r="1278" spans="1:11" s="162" customFormat="1" ht="13.5" customHeight="1" x14ac:dyDescent="0.2">
      <c r="A1278" s="262"/>
      <c r="B1278" s="169" t="s">
        <v>11685</v>
      </c>
      <c r="C1278" s="178"/>
      <c r="D1278" s="182"/>
      <c r="E1278" s="183"/>
      <c r="F1278" s="183"/>
      <c r="G1278" s="183"/>
      <c r="H1278" s="184"/>
      <c r="I1278" s="171" t="str">
        <f t="shared" si="140"/>
        <v/>
      </c>
      <c r="J1278" s="189"/>
      <c r="K1278" s="248"/>
    </row>
    <row r="1279" spans="1:11" s="162" customFormat="1" ht="13.5" customHeight="1" x14ac:dyDescent="0.2">
      <c r="A1279" s="262"/>
      <c r="B1279" s="169" t="s">
        <v>11686</v>
      </c>
      <c r="C1279" s="250"/>
      <c r="D1279" s="182"/>
      <c r="E1279" s="183"/>
      <c r="F1279" s="183"/>
      <c r="G1279" s="183"/>
      <c r="H1279" s="184"/>
      <c r="I1279" s="171" t="str">
        <f t="shared" si="140"/>
        <v/>
      </c>
      <c r="J1279" s="189"/>
      <c r="K1279" s="248"/>
    </row>
    <row r="1280" spans="1:11" ht="13.5" customHeight="1" x14ac:dyDescent="0.3">
      <c r="A1280" s="263"/>
      <c r="B1280" s="172" t="s">
        <v>11690</v>
      </c>
      <c r="C1280" s="251"/>
      <c r="D1280" s="185"/>
      <c r="E1280" s="186"/>
      <c r="F1280" s="186"/>
      <c r="G1280" s="186"/>
      <c r="H1280" s="187"/>
      <c r="I1280" s="173" t="str">
        <f t="shared" si="140"/>
        <v/>
      </c>
      <c r="J1280" s="190"/>
      <c r="K1280" s="249"/>
    </row>
    <row r="1281" spans="1:11" s="162" customFormat="1" ht="13.5" customHeight="1" x14ac:dyDescent="0.2">
      <c r="A1281" s="261">
        <v>166</v>
      </c>
      <c r="B1281" s="166" t="s">
        <v>11680</v>
      </c>
      <c r="C1281" s="174">
        <f>Anexo_01!$I1281</f>
        <v>0</v>
      </c>
      <c r="D1281" s="179"/>
      <c r="E1281" s="180"/>
      <c r="F1281" s="180"/>
      <c r="G1281" s="180"/>
      <c r="H1281" s="181"/>
      <c r="I1281" s="168" t="str">
        <f>IF(SUM(D1281:H1281)=0,"",SUM(D1281:H1281))</f>
        <v/>
      </c>
      <c r="J1281" s="188"/>
      <c r="K1281" s="247">
        <f>SUM(I1281:I1289)</f>
        <v>0</v>
      </c>
    </row>
    <row r="1282" spans="1:11" s="162" customFormat="1" ht="13.5" customHeight="1" x14ac:dyDescent="0.2">
      <c r="A1282" s="262"/>
      <c r="B1282" s="169" t="s">
        <v>11681</v>
      </c>
      <c r="C1282" s="170">
        <f>Anexo_01!$D1281</f>
        <v>0</v>
      </c>
      <c r="D1282" s="182"/>
      <c r="E1282" s="183"/>
      <c r="F1282" s="183"/>
      <c r="G1282" s="183"/>
      <c r="H1282" s="184"/>
      <c r="I1282" s="171" t="str">
        <f>IF(SUM(D1282:H1282)=0,"",SUM(D1282:H1282))</f>
        <v/>
      </c>
      <c r="J1282" s="189"/>
      <c r="K1282" s="248"/>
    </row>
    <row r="1283" spans="1:11" s="162" customFormat="1" ht="13.5" customHeight="1" x14ac:dyDescent="0.2">
      <c r="A1283" s="262"/>
      <c r="B1283" s="169" t="s">
        <v>11687</v>
      </c>
      <c r="C1283" s="170">
        <f>Anexo_01!$B1281</f>
        <v>0</v>
      </c>
      <c r="D1283" s="182"/>
      <c r="E1283" s="183"/>
      <c r="F1283" s="183"/>
      <c r="G1283" s="183"/>
      <c r="H1283" s="184"/>
      <c r="I1283" s="171" t="str">
        <f t="shared" ref="I1283:I1289" si="141">IF(SUM(D1283:H1283)=0,"",SUM(D1283:H1283))</f>
        <v/>
      </c>
      <c r="J1283" s="189"/>
      <c r="K1283" s="248"/>
    </row>
    <row r="1284" spans="1:11" s="162" customFormat="1" ht="13.5" customHeight="1" x14ac:dyDescent="0.2">
      <c r="A1284" s="262"/>
      <c r="B1284" s="169" t="s">
        <v>11682</v>
      </c>
      <c r="C1284" s="178"/>
      <c r="D1284" s="182"/>
      <c r="E1284" s="183"/>
      <c r="F1284" s="183"/>
      <c r="G1284" s="183"/>
      <c r="H1284" s="184"/>
      <c r="I1284" s="171" t="str">
        <f t="shared" si="141"/>
        <v/>
      </c>
      <c r="J1284" s="189"/>
      <c r="K1284" s="248"/>
    </row>
    <row r="1285" spans="1:11" s="162" customFormat="1" ht="13.5" customHeight="1" x14ac:dyDescent="0.2">
      <c r="A1285" s="262"/>
      <c r="B1285" s="169" t="s">
        <v>11683</v>
      </c>
      <c r="C1285" s="159">
        <f>Anexo_01!$F1281</f>
        <v>0</v>
      </c>
      <c r="D1285" s="182"/>
      <c r="E1285" s="183"/>
      <c r="F1285" s="183"/>
      <c r="G1285" s="183"/>
      <c r="H1285" s="184"/>
      <c r="I1285" s="171" t="str">
        <f t="shared" si="141"/>
        <v/>
      </c>
      <c r="J1285" s="189"/>
      <c r="K1285" s="248"/>
    </row>
    <row r="1286" spans="1:11" s="162" customFormat="1" ht="13.5" customHeight="1" x14ac:dyDescent="0.2">
      <c r="A1286" s="262"/>
      <c r="B1286" s="169" t="s">
        <v>11684</v>
      </c>
      <c r="C1286" s="178"/>
      <c r="D1286" s="182"/>
      <c r="E1286" s="183"/>
      <c r="F1286" s="183"/>
      <c r="G1286" s="183"/>
      <c r="H1286" s="184"/>
      <c r="I1286" s="171" t="str">
        <f t="shared" si="141"/>
        <v/>
      </c>
      <c r="J1286" s="189"/>
      <c r="K1286" s="248"/>
    </row>
    <row r="1287" spans="1:11" s="162" customFormat="1" ht="13.5" customHeight="1" x14ac:dyDescent="0.2">
      <c r="A1287" s="262"/>
      <c r="B1287" s="169" t="s">
        <v>11685</v>
      </c>
      <c r="C1287" s="178"/>
      <c r="D1287" s="182"/>
      <c r="E1287" s="183"/>
      <c r="F1287" s="183"/>
      <c r="G1287" s="183"/>
      <c r="H1287" s="184"/>
      <c r="I1287" s="171" t="str">
        <f t="shared" si="141"/>
        <v/>
      </c>
      <c r="J1287" s="189"/>
      <c r="K1287" s="248"/>
    </row>
    <row r="1288" spans="1:11" s="162" customFormat="1" ht="13.5" customHeight="1" x14ac:dyDescent="0.2">
      <c r="A1288" s="262"/>
      <c r="B1288" s="169" t="s">
        <v>11686</v>
      </c>
      <c r="C1288" s="250"/>
      <c r="D1288" s="182"/>
      <c r="E1288" s="183"/>
      <c r="F1288" s="183"/>
      <c r="G1288" s="183"/>
      <c r="H1288" s="184"/>
      <c r="I1288" s="171" t="str">
        <f t="shared" si="141"/>
        <v/>
      </c>
      <c r="J1288" s="189"/>
      <c r="K1288" s="248"/>
    </row>
    <row r="1289" spans="1:11" ht="13.5" customHeight="1" x14ac:dyDescent="0.3">
      <c r="A1289" s="263"/>
      <c r="B1289" s="172" t="s">
        <v>11690</v>
      </c>
      <c r="C1289" s="251"/>
      <c r="D1289" s="185"/>
      <c r="E1289" s="186"/>
      <c r="F1289" s="186"/>
      <c r="G1289" s="186"/>
      <c r="H1289" s="187"/>
      <c r="I1289" s="173" t="str">
        <f t="shared" si="141"/>
        <v/>
      </c>
      <c r="J1289" s="190"/>
      <c r="K1289" s="249"/>
    </row>
    <row r="1290" spans="1:11" s="162" customFormat="1" ht="13.5" customHeight="1" x14ac:dyDescent="0.2">
      <c r="A1290" s="261">
        <v>167</v>
      </c>
      <c r="B1290" s="166" t="s">
        <v>11680</v>
      </c>
      <c r="C1290" s="174">
        <f>Anexo_01!$I1290</f>
        <v>0</v>
      </c>
      <c r="D1290" s="179"/>
      <c r="E1290" s="180"/>
      <c r="F1290" s="180"/>
      <c r="G1290" s="180"/>
      <c r="H1290" s="181"/>
      <c r="I1290" s="168" t="str">
        <f>IF(SUM(D1290:H1290)=0,"",SUM(D1290:H1290))</f>
        <v/>
      </c>
      <c r="J1290" s="188"/>
      <c r="K1290" s="247">
        <f>SUM(I1290:I1298)</f>
        <v>0</v>
      </c>
    </row>
    <row r="1291" spans="1:11" s="162" customFormat="1" ht="13.5" customHeight="1" x14ac:dyDescent="0.2">
      <c r="A1291" s="262"/>
      <c r="B1291" s="169" t="s">
        <v>11681</v>
      </c>
      <c r="C1291" s="170">
        <f>Anexo_01!$D1290</f>
        <v>0</v>
      </c>
      <c r="D1291" s="182"/>
      <c r="E1291" s="183"/>
      <c r="F1291" s="183"/>
      <c r="G1291" s="183"/>
      <c r="H1291" s="184"/>
      <c r="I1291" s="171" t="str">
        <f>IF(SUM(D1291:H1291)=0,"",SUM(D1291:H1291))</f>
        <v/>
      </c>
      <c r="J1291" s="189"/>
      <c r="K1291" s="248"/>
    </row>
    <row r="1292" spans="1:11" s="162" customFormat="1" ht="13.5" customHeight="1" x14ac:dyDescent="0.2">
      <c r="A1292" s="262"/>
      <c r="B1292" s="169" t="s">
        <v>11687</v>
      </c>
      <c r="C1292" s="170">
        <f>Anexo_01!$B1290</f>
        <v>0</v>
      </c>
      <c r="D1292" s="182"/>
      <c r="E1292" s="183"/>
      <c r="F1292" s="183"/>
      <c r="G1292" s="183"/>
      <c r="H1292" s="184"/>
      <c r="I1292" s="171" t="str">
        <f t="shared" ref="I1292:I1298" si="142">IF(SUM(D1292:H1292)=0,"",SUM(D1292:H1292))</f>
        <v/>
      </c>
      <c r="J1292" s="189"/>
      <c r="K1292" s="248"/>
    </row>
    <row r="1293" spans="1:11" s="162" customFormat="1" ht="13.5" customHeight="1" x14ac:dyDescent="0.2">
      <c r="A1293" s="262"/>
      <c r="B1293" s="169" t="s">
        <v>11682</v>
      </c>
      <c r="C1293" s="178"/>
      <c r="D1293" s="182"/>
      <c r="E1293" s="183"/>
      <c r="F1293" s="183"/>
      <c r="G1293" s="183"/>
      <c r="H1293" s="184"/>
      <c r="I1293" s="171" t="str">
        <f t="shared" si="142"/>
        <v/>
      </c>
      <c r="J1293" s="189"/>
      <c r="K1293" s="248"/>
    </row>
    <row r="1294" spans="1:11" s="162" customFormat="1" ht="13.5" customHeight="1" x14ac:dyDescent="0.2">
      <c r="A1294" s="262"/>
      <c r="B1294" s="169" t="s">
        <v>11683</v>
      </c>
      <c r="C1294" s="159">
        <f>Anexo_01!$F1290</f>
        <v>0</v>
      </c>
      <c r="D1294" s="182"/>
      <c r="E1294" s="183"/>
      <c r="F1294" s="183"/>
      <c r="G1294" s="183"/>
      <c r="H1294" s="184"/>
      <c r="I1294" s="171" t="str">
        <f t="shared" si="142"/>
        <v/>
      </c>
      <c r="J1294" s="189"/>
      <c r="K1294" s="248"/>
    </row>
    <row r="1295" spans="1:11" s="162" customFormat="1" ht="13.5" customHeight="1" x14ac:dyDescent="0.2">
      <c r="A1295" s="262"/>
      <c r="B1295" s="169" t="s">
        <v>11684</v>
      </c>
      <c r="C1295" s="178"/>
      <c r="D1295" s="182"/>
      <c r="E1295" s="183"/>
      <c r="F1295" s="183"/>
      <c r="G1295" s="183"/>
      <c r="H1295" s="184"/>
      <c r="I1295" s="171" t="str">
        <f t="shared" si="142"/>
        <v/>
      </c>
      <c r="J1295" s="189"/>
      <c r="K1295" s="248"/>
    </row>
    <row r="1296" spans="1:11" s="162" customFormat="1" ht="13.5" customHeight="1" x14ac:dyDescent="0.2">
      <c r="A1296" s="262"/>
      <c r="B1296" s="169" t="s">
        <v>11685</v>
      </c>
      <c r="C1296" s="178"/>
      <c r="D1296" s="182"/>
      <c r="E1296" s="183"/>
      <c r="F1296" s="183"/>
      <c r="G1296" s="183"/>
      <c r="H1296" s="184"/>
      <c r="I1296" s="171" t="str">
        <f t="shared" si="142"/>
        <v/>
      </c>
      <c r="J1296" s="189"/>
      <c r="K1296" s="248"/>
    </row>
    <row r="1297" spans="1:11" s="162" customFormat="1" ht="13.5" customHeight="1" x14ac:dyDescent="0.2">
      <c r="A1297" s="262"/>
      <c r="B1297" s="169" t="s">
        <v>11686</v>
      </c>
      <c r="C1297" s="250"/>
      <c r="D1297" s="182"/>
      <c r="E1297" s="183"/>
      <c r="F1297" s="183"/>
      <c r="G1297" s="183"/>
      <c r="H1297" s="184"/>
      <c r="I1297" s="171" t="str">
        <f t="shared" si="142"/>
        <v/>
      </c>
      <c r="J1297" s="189"/>
      <c r="K1297" s="248"/>
    </row>
    <row r="1298" spans="1:11" ht="13.5" customHeight="1" x14ac:dyDescent="0.3">
      <c r="A1298" s="263"/>
      <c r="B1298" s="172" t="s">
        <v>11690</v>
      </c>
      <c r="C1298" s="251"/>
      <c r="D1298" s="185"/>
      <c r="E1298" s="186"/>
      <c r="F1298" s="186"/>
      <c r="G1298" s="186"/>
      <c r="H1298" s="187"/>
      <c r="I1298" s="173" t="str">
        <f t="shared" si="142"/>
        <v/>
      </c>
      <c r="J1298" s="190"/>
      <c r="K1298" s="249"/>
    </row>
    <row r="1299" spans="1:11" s="162" customFormat="1" ht="13.5" customHeight="1" x14ac:dyDescent="0.2">
      <c r="A1299" s="261">
        <v>168</v>
      </c>
      <c r="B1299" s="166" t="s">
        <v>11680</v>
      </c>
      <c r="C1299" s="174">
        <f>Anexo_01!$I1299</f>
        <v>0</v>
      </c>
      <c r="D1299" s="179"/>
      <c r="E1299" s="180"/>
      <c r="F1299" s="180"/>
      <c r="G1299" s="180"/>
      <c r="H1299" s="181"/>
      <c r="I1299" s="168" t="str">
        <f>IF(SUM(D1299:H1299)=0,"",SUM(D1299:H1299))</f>
        <v/>
      </c>
      <c r="J1299" s="188"/>
      <c r="K1299" s="247">
        <f>SUM(I1299:I1307)</f>
        <v>0</v>
      </c>
    </row>
    <row r="1300" spans="1:11" s="162" customFormat="1" ht="13.5" customHeight="1" x14ac:dyDescent="0.2">
      <c r="A1300" s="262"/>
      <c r="B1300" s="169" t="s">
        <v>11681</v>
      </c>
      <c r="C1300" s="170">
        <f>Anexo_01!$D1299</f>
        <v>0</v>
      </c>
      <c r="D1300" s="182"/>
      <c r="E1300" s="183"/>
      <c r="F1300" s="183"/>
      <c r="G1300" s="183"/>
      <c r="H1300" s="184"/>
      <c r="I1300" s="171" t="str">
        <f>IF(SUM(D1300:H1300)=0,"",SUM(D1300:H1300))</f>
        <v/>
      </c>
      <c r="J1300" s="189"/>
      <c r="K1300" s="248"/>
    </row>
    <row r="1301" spans="1:11" s="162" customFormat="1" ht="13.5" customHeight="1" x14ac:dyDescent="0.2">
      <c r="A1301" s="262"/>
      <c r="B1301" s="169" t="s">
        <v>11687</v>
      </c>
      <c r="C1301" s="170">
        <f>Anexo_01!$B1299</f>
        <v>0</v>
      </c>
      <c r="D1301" s="182"/>
      <c r="E1301" s="183"/>
      <c r="F1301" s="183"/>
      <c r="G1301" s="183"/>
      <c r="H1301" s="184"/>
      <c r="I1301" s="171" t="str">
        <f t="shared" ref="I1301:I1307" si="143">IF(SUM(D1301:H1301)=0,"",SUM(D1301:H1301))</f>
        <v/>
      </c>
      <c r="J1301" s="189"/>
      <c r="K1301" s="248"/>
    </row>
    <row r="1302" spans="1:11" s="162" customFormat="1" ht="13.5" customHeight="1" x14ac:dyDescent="0.2">
      <c r="A1302" s="262"/>
      <c r="B1302" s="169" t="s">
        <v>11682</v>
      </c>
      <c r="C1302" s="178"/>
      <c r="D1302" s="182"/>
      <c r="E1302" s="183"/>
      <c r="F1302" s="183"/>
      <c r="G1302" s="183"/>
      <c r="H1302" s="184"/>
      <c r="I1302" s="171" t="str">
        <f t="shared" si="143"/>
        <v/>
      </c>
      <c r="J1302" s="189"/>
      <c r="K1302" s="248"/>
    </row>
    <row r="1303" spans="1:11" s="162" customFormat="1" ht="13.5" customHeight="1" x14ac:dyDescent="0.2">
      <c r="A1303" s="262"/>
      <c r="B1303" s="169" t="s">
        <v>11683</v>
      </c>
      <c r="C1303" s="159">
        <f>Anexo_01!$F1299</f>
        <v>0</v>
      </c>
      <c r="D1303" s="182"/>
      <c r="E1303" s="183"/>
      <c r="F1303" s="183"/>
      <c r="G1303" s="183"/>
      <c r="H1303" s="184"/>
      <c r="I1303" s="171" t="str">
        <f t="shared" si="143"/>
        <v/>
      </c>
      <c r="J1303" s="189"/>
      <c r="K1303" s="248"/>
    </row>
    <row r="1304" spans="1:11" s="162" customFormat="1" ht="13.5" customHeight="1" x14ac:dyDescent="0.2">
      <c r="A1304" s="262"/>
      <c r="B1304" s="169" t="s">
        <v>11684</v>
      </c>
      <c r="C1304" s="178"/>
      <c r="D1304" s="182"/>
      <c r="E1304" s="183"/>
      <c r="F1304" s="183"/>
      <c r="G1304" s="183"/>
      <c r="H1304" s="184"/>
      <c r="I1304" s="171" t="str">
        <f t="shared" si="143"/>
        <v/>
      </c>
      <c r="J1304" s="189"/>
      <c r="K1304" s="248"/>
    </row>
    <row r="1305" spans="1:11" s="162" customFormat="1" ht="13.5" customHeight="1" x14ac:dyDescent="0.2">
      <c r="A1305" s="262"/>
      <c r="B1305" s="169" t="s">
        <v>11685</v>
      </c>
      <c r="C1305" s="178"/>
      <c r="D1305" s="182"/>
      <c r="E1305" s="183"/>
      <c r="F1305" s="183"/>
      <c r="G1305" s="183"/>
      <c r="H1305" s="184"/>
      <c r="I1305" s="171" t="str">
        <f t="shared" si="143"/>
        <v/>
      </c>
      <c r="J1305" s="189"/>
      <c r="K1305" s="248"/>
    </row>
    <row r="1306" spans="1:11" s="162" customFormat="1" ht="13.5" customHeight="1" x14ac:dyDescent="0.2">
      <c r="A1306" s="262"/>
      <c r="B1306" s="169" t="s">
        <v>11686</v>
      </c>
      <c r="C1306" s="250"/>
      <c r="D1306" s="182"/>
      <c r="E1306" s="183"/>
      <c r="F1306" s="183"/>
      <c r="G1306" s="183"/>
      <c r="H1306" s="184"/>
      <c r="I1306" s="171" t="str">
        <f t="shared" si="143"/>
        <v/>
      </c>
      <c r="J1306" s="189"/>
      <c r="K1306" s="248"/>
    </row>
    <row r="1307" spans="1:11" ht="13.5" customHeight="1" x14ac:dyDescent="0.3">
      <c r="A1307" s="263"/>
      <c r="B1307" s="172" t="s">
        <v>11690</v>
      </c>
      <c r="C1307" s="251"/>
      <c r="D1307" s="185"/>
      <c r="E1307" s="186"/>
      <c r="F1307" s="186"/>
      <c r="G1307" s="186"/>
      <c r="H1307" s="187"/>
      <c r="I1307" s="173" t="str">
        <f t="shared" si="143"/>
        <v/>
      </c>
      <c r="J1307" s="190"/>
      <c r="K1307" s="249"/>
    </row>
    <row r="1308" spans="1:11" s="162" customFormat="1" ht="13.5" customHeight="1" x14ac:dyDescent="0.2">
      <c r="A1308" s="261">
        <v>169</v>
      </c>
      <c r="B1308" s="166" t="s">
        <v>11680</v>
      </c>
      <c r="C1308" s="174">
        <f>Anexo_01!$I1308</f>
        <v>0</v>
      </c>
      <c r="D1308" s="179"/>
      <c r="E1308" s="180"/>
      <c r="F1308" s="180"/>
      <c r="G1308" s="180"/>
      <c r="H1308" s="181"/>
      <c r="I1308" s="168" t="str">
        <f>IF(SUM(D1308:H1308)=0,"",SUM(D1308:H1308))</f>
        <v/>
      </c>
      <c r="J1308" s="188"/>
      <c r="K1308" s="247">
        <f>SUM(I1308:I1316)</f>
        <v>0</v>
      </c>
    </row>
    <row r="1309" spans="1:11" s="162" customFormat="1" ht="13.5" customHeight="1" x14ac:dyDescent="0.2">
      <c r="A1309" s="262"/>
      <c r="B1309" s="169" t="s">
        <v>11681</v>
      </c>
      <c r="C1309" s="170">
        <f>Anexo_01!$D1308</f>
        <v>0</v>
      </c>
      <c r="D1309" s="182"/>
      <c r="E1309" s="183"/>
      <c r="F1309" s="183"/>
      <c r="G1309" s="183"/>
      <c r="H1309" s="184"/>
      <c r="I1309" s="171" t="str">
        <f>IF(SUM(D1309:H1309)=0,"",SUM(D1309:H1309))</f>
        <v/>
      </c>
      <c r="J1309" s="189"/>
      <c r="K1309" s="248"/>
    </row>
    <row r="1310" spans="1:11" s="162" customFormat="1" ht="13.5" customHeight="1" x14ac:dyDescent="0.2">
      <c r="A1310" s="262"/>
      <c r="B1310" s="169" t="s">
        <v>11687</v>
      </c>
      <c r="C1310" s="170">
        <f>Anexo_01!$B1308</f>
        <v>0</v>
      </c>
      <c r="D1310" s="182"/>
      <c r="E1310" s="183"/>
      <c r="F1310" s="183"/>
      <c r="G1310" s="183"/>
      <c r="H1310" s="184"/>
      <c r="I1310" s="171" t="str">
        <f t="shared" ref="I1310:I1316" si="144">IF(SUM(D1310:H1310)=0,"",SUM(D1310:H1310))</f>
        <v/>
      </c>
      <c r="J1310" s="189"/>
      <c r="K1310" s="248"/>
    </row>
    <row r="1311" spans="1:11" s="162" customFormat="1" ht="13.5" customHeight="1" x14ac:dyDescent="0.2">
      <c r="A1311" s="262"/>
      <c r="B1311" s="169" t="s">
        <v>11682</v>
      </c>
      <c r="C1311" s="178"/>
      <c r="D1311" s="182"/>
      <c r="E1311" s="183"/>
      <c r="F1311" s="183"/>
      <c r="G1311" s="183"/>
      <c r="H1311" s="184"/>
      <c r="I1311" s="171" t="str">
        <f t="shared" si="144"/>
        <v/>
      </c>
      <c r="J1311" s="189"/>
      <c r="K1311" s="248"/>
    </row>
    <row r="1312" spans="1:11" s="162" customFormat="1" ht="13.5" customHeight="1" x14ac:dyDescent="0.2">
      <c r="A1312" s="262"/>
      <c r="B1312" s="169" t="s">
        <v>11683</v>
      </c>
      <c r="C1312" s="159">
        <f>Anexo_01!$F1308</f>
        <v>0</v>
      </c>
      <c r="D1312" s="182"/>
      <c r="E1312" s="183"/>
      <c r="F1312" s="183"/>
      <c r="G1312" s="183"/>
      <c r="H1312" s="184"/>
      <c r="I1312" s="171" t="str">
        <f t="shared" si="144"/>
        <v/>
      </c>
      <c r="J1312" s="189"/>
      <c r="K1312" s="248"/>
    </row>
    <row r="1313" spans="1:11" s="162" customFormat="1" ht="13.5" customHeight="1" x14ac:dyDescent="0.2">
      <c r="A1313" s="262"/>
      <c r="B1313" s="169" t="s">
        <v>11684</v>
      </c>
      <c r="C1313" s="178"/>
      <c r="D1313" s="182"/>
      <c r="E1313" s="183"/>
      <c r="F1313" s="183"/>
      <c r="G1313" s="183"/>
      <c r="H1313" s="184"/>
      <c r="I1313" s="171" t="str">
        <f t="shared" si="144"/>
        <v/>
      </c>
      <c r="J1313" s="189"/>
      <c r="K1313" s="248"/>
    </row>
    <row r="1314" spans="1:11" s="162" customFormat="1" ht="13.5" customHeight="1" x14ac:dyDescent="0.2">
      <c r="A1314" s="262"/>
      <c r="B1314" s="169" t="s">
        <v>11685</v>
      </c>
      <c r="C1314" s="178"/>
      <c r="D1314" s="182"/>
      <c r="E1314" s="183"/>
      <c r="F1314" s="183"/>
      <c r="G1314" s="183"/>
      <c r="H1314" s="184"/>
      <c r="I1314" s="171" t="str">
        <f t="shared" si="144"/>
        <v/>
      </c>
      <c r="J1314" s="189"/>
      <c r="K1314" s="248"/>
    </row>
    <row r="1315" spans="1:11" s="162" customFormat="1" ht="13.5" customHeight="1" x14ac:dyDescent="0.2">
      <c r="A1315" s="262"/>
      <c r="B1315" s="169" t="s">
        <v>11686</v>
      </c>
      <c r="C1315" s="250"/>
      <c r="D1315" s="182"/>
      <c r="E1315" s="183"/>
      <c r="F1315" s="183"/>
      <c r="G1315" s="183"/>
      <c r="H1315" s="184"/>
      <c r="I1315" s="171" t="str">
        <f t="shared" si="144"/>
        <v/>
      </c>
      <c r="J1315" s="189"/>
      <c r="K1315" s="248"/>
    </row>
    <row r="1316" spans="1:11" ht="13.5" customHeight="1" x14ac:dyDescent="0.3">
      <c r="A1316" s="263"/>
      <c r="B1316" s="172" t="s">
        <v>11690</v>
      </c>
      <c r="C1316" s="251"/>
      <c r="D1316" s="185"/>
      <c r="E1316" s="186"/>
      <c r="F1316" s="186"/>
      <c r="G1316" s="186"/>
      <c r="H1316" s="187"/>
      <c r="I1316" s="173" t="str">
        <f t="shared" si="144"/>
        <v/>
      </c>
      <c r="J1316" s="190"/>
      <c r="K1316" s="249"/>
    </row>
    <row r="1317" spans="1:11" s="162" customFormat="1" ht="13.5" customHeight="1" x14ac:dyDescent="0.2">
      <c r="A1317" s="261">
        <v>170</v>
      </c>
      <c r="B1317" s="166" t="s">
        <v>11680</v>
      </c>
      <c r="C1317" s="174">
        <f>Anexo_01!$I1317</f>
        <v>0</v>
      </c>
      <c r="D1317" s="179"/>
      <c r="E1317" s="180"/>
      <c r="F1317" s="180"/>
      <c r="G1317" s="180"/>
      <c r="H1317" s="181"/>
      <c r="I1317" s="168" t="str">
        <f>IF(SUM(D1317:H1317)=0,"",SUM(D1317:H1317))</f>
        <v/>
      </c>
      <c r="J1317" s="188"/>
      <c r="K1317" s="247">
        <f>SUM(I1317:I1325)</f>
        <v>0</v>
      </c>
    </row>
    <row r="1318" spans="1:11" s="162" customFormat="1" ht="13.5" customHeight="1" x14ac:dyDescent="0.2">
      <c r="A1318" s="262"/>
      <c r="B1318" s="169" t="s">
        <v>11681</v>
      </c>
      <c r="C1318" s="170">
        <f>Anexo_01!$D1317</f>
        <v>0</v>
      </c>
      <c r="D1318" s="182"/>
      <c r="E1318" s="183"/>
      <c r="F1318" s="183"/>
      <c r="G1318" s="183"/>
      <c r="H1318" s="184"/>
      <c r="I1318" s="171" t="str">
        <f>IF(SUM(D1318:H1318)=0,"",SUM(D1318:H1318))</f>
        <v/>
      </c>
      <c r="J1318" s="189"/>
      <c r="K1318" s="248"/>
    </row>
    <row r="1319" spans="1:11" s="162" customFormat="1" ht="13.5" customHeight="1" x14ac:dyDescent="0.2">
      <c r="A1319" s="262"/>
      <c r="B1319" s="169" t="s">
        <v>11687</v>
      </c>
      <c r="C1319" s="170">
        <f>Anexo_01!$B1317</f>
        <v>0</v>
      </c>
      <c r="D1319" s="182"/>
      <c r="E1319" s="183"/>
      <c r="F1319" s="183"/>
      <c r="G1319" s="183"/>
      <c r="H1319" s="184"/>
      <c r="I1319" s="171" t="str">
        <f t="shared" ref="I1319:I1325" si="145">IF(SUM(D1319:H1319)=0,"",SUM(D1319:H1319))</f>
        <v/>
      </c>
      <c r="J1319" s="189"/>
      <c r="K1319" s="248"/>
    </row>
    <row r="1320" spans="1:11" s="162" customFormat="1" ht="13.5" customHeight="1" x14ac:dyDescent="0.2">
      <c r="A1320" s="262"/>
      <c r="B1320" s="169" t="s">
        <v>11682</v>
      </c>
      <c r="C1320" s="178"/>
      <c r="D1320" s="182"/>
      <c r="E1320" s="183"/>
      <c r="F1320" s="183"/>
      <c r="G1320" s="183"/>
      <c r="H1320" s="184"/>
      <c r="I1320" s="171" t="str">
        <f t="shared" si="145"/>
        <v/>
      </c>
      <c r="J1320" s="189"/>
      <c r="K1320" s="248"/>
    </row>
    <row r="1321" spans="1:11" s="162" customFormat="1" ht="13.5" customHeight="1" x14ac:dyDescent="0.2">
      <c r="A1321" s="262"/>
      <c r="B1321" s="169" t="s">
        <v>11683</v>
      </c>
      <c r="C1321" s="159">
        <f>Anexo_01!$F1317</f>
        <v>0</v>
      </c>
      <c r="D1321" s="182"/>
      <c r="E1321" s="183"/>
      <c r="F1321" s="183"/>
      <c r="G1321" s="183"/>
      <c r="H1321" s="184"/>
      <c r="I1321" s="171" t="str">
        <f t="shared" si="145"/>
        <v/>
      </c>
      <c r="J1321" s="189"/>
      <c r="K1321" s="248"/>
    </row>
    <row r="1322" spans="1:11" s="162" customFormat="1" ht="13.5" customHeight="1" x14ac:dyDescent="0.2">
      <c r="A1322" s="262"/>
      <c r="B1322" s="169" t="s">
        <v>11684</v>
      </c>
      <c r="C1322" s="178"/>
      <c r="D1322" s="182"/>
      <c r="E1322" s="183"/>
      <c r="F1322" s="183"/>
      <c r="G1322" s="183"/>
      <c r="H1322" s="184"/>
      <c r="I1322" s="171" t="str">
        <f t="shared" si="145"/>
        <v/>
      </c>
      <c r="J1322" s="189"/>
      <c r="K1322" s="248"/>
    </row>
    <row r="1323" spans="1:11" s="162" customFormat="1" ht="13.5" customHeight="1" x14ac:dyDescent="0.2">
      <c r="A1323" s="262"/>
      <c r="B1323" s="169" t="s">
        <v>11685</v>
      </c>
      <c r="C1323" s="178"/>
      <c r="D1323" s="182"/>
      <c r="E1323" s="183"/>
      <c r="F1323" s="183"/>
      <c r="G1323" s="183"/>
      <c r="H1323" s="184"/>
      <c r="I1323" s="171" t="str">
        <f t="shared" si="145"/>
        <v/>
      </c>
      <c r="J1323" s="189"/>
      <c r="K1323" s="248"/>
    </row>
    <row r="1324" spans="1:11" s="162" customFormat="1" ht="13.5" customHeight="1" x14ac:dyDescent="0.2">
      <c r="A1324" s="262"/>
      <c r="B1324" s="169" t="s">
        <v>11686</v>
      </c>
      <c r="C1324" s="250"/>
      <c r="D1324" s="182"/>
      <c r="E1324" s="183"/>
      <c r="F1324" s="183"/>
      <c r="G1324" s="183"/>
      <c r="H1324" s="184"/>
      <c r="I1324" s="171" t="str">
        <f t="shared" si="145"/>
        <v/>
      </c>
      <c r="J1324" s="189"/>
      <c r="K1324" s="248"/>
    </row>
    <row r="1325" spans="1:11" ht="13.5" customHeight="1" x14ac:dyDescent="0.3">
      <c r="A1325" s="263"/>
      <c r="B1325" s="172" t="s">
        <v>11690</v>
      </c>
      <c r="C1325" s="251"/>
      <c r="D1325" s="185"/>
      <c r="E1325" s="186"/>
      <c r="F1325" s="186"/>
      <c r="G1325" s="186"/>
      <c r="H1325" s="187"/>
      <c r="I1325" s="173" t="str">
        <f t="shared" si="145"/>
        <v/>
      </c>
      <c r="J1325" s="190"/>
      <c r="K1325" s="249"/>
    </row>
    <row r="1326" spans="1:11" s="162" customFormat="1" ht="13.5" customHeight="1" x14ac:dyDescent="0.2">
      <c r="A1326" s="261">
        <v>171</v>
      </c>
      <c r="B1326" s="166" t="s">
        <v>11680</v>
      </c>
      <c r="C1326" s="174">
        <f>Anexo_01!$I1326</f>
        <v>0</v>
      </c>
      <c r="D1326" s="179"/>
      <c r="E1326" s="180"/>
      <c r="F1326" s="180"/>
      <c r="G1326" s="180"/>
      <c r="H1326" s="181"/>
      <c r="I1326" s="168" t="str">
        <f>IF(SUM(D1326:H1326)=0,"",SUM(D1326:H1326))</f>
        <v/>
      </c>
      <c r="J1326" s="188"/>
      <c r="K1326" s="247">
        <f>SUM(I1326:I1334)</f>
        <v>0</v>
      </c>
    </row>
    <row r="1327" spans="1:11" s="162" customFormat="1" ht="13.5" customHeight="1" x14ac:dyDescent="0.2">
      <c r="A1327" s="262"/>
      <c r="B1327" s="169" t="s">
        <v>11681</v>
      </c>
      <c r="C1327" s="170">
        <f>Anexo_01!$D1326</f>
        <v>0</v>
      </c>
      <c r="D1327" s="182"/>
      <c r="E1327" s="183"/>
      <c r="F1327" s="183"/>
      <c r="G1327" s="183"/>
      <c r="H1327" s="184"/>
      <c r="I1327" s="171" t="str">
        <f>IF(SUM(D1327:H1327)=0,"",SUM(D1327:H1327))</f>
        <v/>
      </c>
      <c r="J1327" s="189"/>
      <c r="K1327" s="248"/>
    </row>
    <row r="1328" spans="1:11" s="162" customFormat="1" ht="13.5" customHeight="1" x14ac:dyDescent="0.2">
      <c r="A1328" s="262"/>
      <c r="B1328" s="169" t="s">
        <v>11687</v>
      </c>
      <c r="C1328" s="170">
        <f>Anexo_01!$B1326</f>
        <v>0</v>
      </c>
      <c r="D1328" s="182"/>
      <c r="E1328" s="183"/>
      <c r="F1328" s="183"/>
      <c r="G1328" s="183"/>
      <c r="H1328" s="184"/>
      <c r="I1328" s="171" t="str">
        <f t="shared" ref="I1328:I1334" si="146">IF(SUM(D1328:H1328)=0,"",SUM(D1328:H1328))</f>
        <v/>
      </c>
      <c r="J1328" s="189"/>
      <c r="K1328" s="248"/>
    </row>
    <row r="1329" spans="1:11" s="162" customFormat="1" ht="13.5" customHeight="1" x14ac:dyDescent="0.2">
      <c r="A1329" s="262"/>
      <c r="B1329" s="169" t="s">
        <v>11682</v>
      </c>
      <c r="C1329" s="178"/>
      <c r="D1329" s="182"/>
      <c r="E1329" s="183"/>
      <c r="F1329" s="183"/>
      <c r="G1329" s="183"/>
      <c r="H1329" s="184"/>
      <c r="I1329" s="171" t="str">
        <f t="shared" si="146"/>
        <v/>
      </c>
      <c r="J1329" s="189"/>
      <c r="K1329" s="248"/>
    </row>
    <row r="1330" spans="1:11" s="162" customFormat="1" ht="13.5" customHeight="1" x14ac:dyDescent="0.2">
      <c r="A1330" s="262"/>
      <c r="B1330" s="169" t="s">
        <v>11683</v>
      </c>
      <c r="C1330" s="159">
        <f>Anexo_01!$F1326</f>
        <v>0</v>
      </c>
      <c r="D1330" s="182"/>
      <c r="E1330" s="183"/>
      <c r="F1330" s="183"/>
      <c r="G1330" s="183"/>
      <c r="H1330" s="184"/>
      <c r="I1330" s="171" t="str">
        <f t="shared" si="146"/>
        <v/>
      </c>
      <c r="J1330" s="189"/>
      <c r="K1330" s="248"/>
    </row>
    <row r="1331" spans="1:11" s="162" customFormat="1" ht="13.5" customHeight="1" x14ac:dyDescent="0.2">
      <c r="A1331" s="262"/>
      <c r="B1331" s="169" t="s">
        <v>11684</v>
      </c>
      <c r="C1331" s="178"/>
      <c r="D1331" s="182"/>
      <c r="E1331" s="183"/>
      <c r="F1331" s="183"/>
      <c r="G1331" s="183"/>
      <c r="H1331" s="184"/>
      <c r="I1331" s="171" t="str">
        <f t="shared" si="146"/>
        <v/>
      </c>
      <c r="J1331" s="189"/>
      <c r="K1331" s="248"/>
    </row>
    <row r="1332" spans="1:11" s="162" customFormat="1" ht="13.5" customHeight="1" x14ac:dyDescent="0.2">
      <c r="A1332" s="262"/>
      <c r="B1332" s="169" t="s">
        <v>11685</v>
      </c>
      <c r="C1332" s="178"/>
      <c r="D1332" s="182"/>
      <c r="E1332" s="183"/>
      <c r="F1332" s="183"/>
      <c r="G1332" s="183"/>
      <c r="H1332" s="184"/>
      <c r="I1332" s="171" t="str">
        <f t="shared" si="146"/>
        <v/>
      </c>
      <c r="J1332" s="189"/>
      <c r="K1332" s="248"/>
    </row>
    <row r="1333" spans="1:11" s="162" customFormat="1" ht="13.5" customHeight="1" x14ac:dyDescent="0.2">
      <c r="A1333" s="262"/>
      <c r="B1333" s="169" t="s">
        <v>11686</v>
      </c>
      <c r="C1333" s="250"/>
      <c r="D1333" s="182"/>
      <c r="E1333" s="183"/>
      <c r="F1333" s="183"/>
      <c r="G1333" s="183"/>
      <c r="H1333" s="184"/>
      <c r="I1333" s="171" t="str">
        <f t="shared" si="146"/>
        <v/>
      </c>
      <c r="J1333" s="189"/>
      <c r="K1333" s="248"/>
    </row>
    <row r="1334" spans="1:11" ht="13.5" customHeight="1" x14ac:dyDescent="0.3">
      <c r="A1334" s="263"/>
      <c r="B1334" s="172" t="s">
        <v>11690</v>
      </c>
      <c r="C1334" s="251"/>
      <c r="D1334" s="185"/>
      <c r="E1334" s="186"/>
      <c r="F1334" s="186"/>
      <c r="G1334" s="186"/>
      <c r="H1334" s="187"/>
      <c r="I1334" s="173" t="str">
        <f t="shared" si="146"/>
        <v/>
      </c>
      <c r="J1334" s="190"/>
      <c r="K1334" s="249"/>
    </row>
    <row r="1335" spans="1:11" s="162" customFormat="1" ht="13.5" customHeight="1" x14ac:dyDescent="0.2">
      <c r="A1335" s="261">
        <v>172</v>
      </c>
      <c r="B1335" s="166" t="s">
        <v>11680</v>
      </c>
      <c r="C1335" s="174">
        <f>Anexo_01!$I1335</f>
        <v>0</v>
      </c>
      <c r="D1335" s="179"/>
      <c r="E1335" s="180"/>
      <c r="F1335" s="180"/>
      <c r="G1335" s="180"/>
      <c r="H1335" s="181"/>
      <c r="I1335" s="168" t="str">
        <f>IF(SUM(D1335:H1335)=0,"",SUM(D1335:H1335))</f>
        <v/>
      </c>
      <c r="J1335" s="188"/>
      <c r="K1335" s="247">
        <f>SUM(I1335:I1343)</f>
        <v>0</v>
      </c>
    </row>
    <row r="1336" spans="1:11" s="162" customFormat="1" ht="13.5" customHeight="1" x14ac:dyDescent="0.2">
      <c r="A1336" s="262"/>
      <c r="B1336" s="169" t="s">
        <v>11681</v>
      </c>
      <c r="C1336" s="170">
        <f>Anexo_01!$D1335</f>
        <v>0</v>
      </c>
      <c r="D1336" s="182"/>
      <c r="E1336" s="183"/>
      <c r="F1336" s="183"/>
      <c r="G1336" s="183"/>
      <c r="H1336" s="184"/>
      <c r="I1336" s="171" t="str">
        <f>IF(SUM(D1336:H1336)=0,"",SUM(D1336:H1336))</f>
        <v/>
      </c>
      <c r="J1336" s="189"/>
      <c r="K1336" s="248"/>
    </row>
    <row r="1337" spans="1:11" s="162" customFormat="1" ht="13.5" customHeight="1" x14ac:dyDescent="0.2">
      <c r="A1337" s="262"/>
      <c r="B1337" s="169" t="s">
        <v>11687</v>
      </c>
      <c r="C1337" s="170">
        <f>Anexo_01!$B1335</f>
        <v>0</v>
      </c>
      <c r="D1337" s="182"/>
      <c r="E1337" s="183"/>
      <c r="F1337" s="183"/>
      <c r="G1337" s="183"/>
      <c r="H1337" s="184"/>
      <c r="I1337" s="171" t="str">
        <f t="shared" ref="I1337:I1343" si="147">IF(SUM(D1337:H1337)=0,"",SUM(D1337:H1337))</f>
        <v/>
      </c>
      <c r="J1337" s="189"/>
      <c r="K1337" s="248"/>
    </row>
    <row r="1338" spans="1:11" s="162" customFormat="1" ht="13.5" customHeight="1" x14ac:dyDescent="0.2">
      <c r="A1338" s="262"/>
      <c r="B1338" s="169" t="s">
        <v>11682</v>
      </c>
      <c r="C1338" s="178"/>
      <c r="D1338" s="182"/>
      <c r="E1338" s="183"/>
      <c r="F1338" s="183"/>
      <c r="G1338" s="183"/>
      <c r="H1338" s="184"/>
      <c r="I1338" s="171" t="str">
        <f t="shared" si="147"/>
        <v/>
      </c>
      <c r="J1338" s="189"/>
      <c r="K1338" s="248"/>
    </row>
    <row r="1339" spans="1:11" s="162" customFormat="1" ht="13.5" customHeight="1" x14ac:dyDescent="0.2">
      <c r="A1339" s="262"/>
      <c r="B1339" s="169" t="s">
        <v>11683</v>
      </c>
      <c r="C1339" s="159">
        <f>Anexo_01!$F1335</f>
        <v>0</v>
      </c>
      <c r="D1339" s="182"/>
      <c r="E1339" s="183"/>
      <c r="F1339" s="183"/>
      <c r="G1339" s="183"/>
      <c r="H1339" s="184"/>
      <c r="I1339" s="171" t="str">
        <f t="shared" si="147"/>
        <v/>
      </c>
      <c r="J1339" s="189"/>
      <c r="K1339" s="248"/>
    </row>
    <row r="1340" spans="1:11" s="162" customFormat="1" ht="13.5" customHeight="1" x14ac:dyDescent="0.2">
      <c r="A1340" s="262"/>
      <c r="B1340" s="169" t="s">
        <v>11684</v>
      </c>
      <c r="C1340" s="178"/>
      <c r="D1340" s="182"/>
      <c r="E1340" s="183"/>
      <c r="F1340" s="183"/>
      <c r="G1340" s="183"/>
      <c r="H1340" s="184"/>
      <c r="I1340" s="171" t="str">
        <f t="shared" si="147"/>
        <v/>
      </c>
      <c r="J1340" s="189"/>
      <c r="K1340" s="248"/>
    </row>
    <row r="1341" spans="1:11" s="162" customFormat="1" ht="13.5" customHeight="1" x14ac:dyDescent="0.2">
      <c r="A1341" s="262"/>
      <c r="B1341" s="169" t="s">
        <v>11685</v>
      </c>
      <c r="C1341" s="178"/>
      <c r="D1341" s="182"/>
      <c r="E1341" s="183"/>
      <c r="F1341" s="183"/>
      <c r="G1341" s="183"/>
      <c r="H1341" s="184"/>
      <c r="I1341" s="171" t="str">
        <f t="shared" si="147"/>
        <v/>
      </c>
      <c r="J1341" s="189"/>
      <c r="K1341" s="248"/>
    </row>
    <row r="1342" spans="1:11" s="162" customFormat="1" ht="13.5" customHeight="1" x14ac:dyDescent="0.2">
      <c r="A1342" s="262"/>
      <c r="B1342" s="169" t="s">
        <v>11686</v>
      </c>
      <c r="C1342" s="250"/>
      <c r="D1342" s="182"/>
      <c r="E1342" s="183"/>
      <c r="F1342" s="183"/>
      <c r="G1342" s="183"/>
      <c r="H1342" s="184"/>
      <c r="I1342" s="171" t="str">
        <f t="shared" si="147"/>
        <v/>
      </c>
      <c r="J1342" s="189"/>
      <c r="K1342" s="248"/>
    </row>
    <row r="1343" spans="1:11" ht="13.5" customHeight="1" x14ac:dyDescent="0.3">
      <c r="A1343" s="263"/>
      <c r="B1343" s="172" t="s">
        <v>11690</v>
      </c>
      <c r="C1343" s="251"/>
      <c r="D1343" s="185"/>
      <c r="E1343" s="186"/>
      <c r="F1343" s="186"/>
      <c r="G1343" s="186"/>
      <c r="H1343" s="187"/>
      <c r="I1343" s="173" t="str">
        <f t="shared" si="147"/>
        <v/>
      </c>
      <c r="J1343" s="190"/>
      <c r="K1343" s="249"/>
    </row>
    <row r="1344" spans="1:11" s="162" customFormat="1" ht="13.5" customHeight="1" x14ac:dyDescent="0.2">
      <c r="A1344" s="261">
        <v>173</v>
      </c>
      <c r="B1344" s="166" t="s">
        <v>11680</v>
      </c>
      <c r="C1344" s="174">
        <f>Anexo_01!$I1344</f>
        <v>0</v>
      </c>
      <c r="D1344" s="179"/>
      <c r="E1344" s="180"/>
      <c r="F1344" s="180"/>
      <c r="G1344" s="180"/>
      <c r="H1344" s="181"/>
      <c r="I1344" s="168" t="str">
        <f>IF(SUM(D1344:H1344)=0,"",SUM(D1344:H1344))</f>
        <v/>
      </c>
      <c r="J1344" s="188"/>
      <c r="K1344" s="247">
        <f>SUM(I1344:I1352)</f>
        <v>0</v>
      </c>
    </row>
    <row r="1345" spans="1:11" s="162" customFormat="1" ht="13.5" customHeight="1" x14ac:dyDescent="0.2">
      <c r="A1345" s="262"/>
      <c r="B1345" s="169" t="s">
        <v>11681</v>
      </c>
      <c r="C1345" s="170">
        <f>Anexo_01!$D1344</f>
        <v>0</v>
      </c>
      <c r="D1345" s="182"/>
      <c r="E1345" s="183"/>
      <c r="F1345" s="183"/>
      <c r="G1345" s="183"/>
      <c r="H1345" s="184"/>
      <c r="I1345" s="171" t="str">
        <f>IF(SUM(D1345:H1345)=0,"",SUM(D1345:H1345))</f>
        <v/>
      </c>
      <c r="J1345" s="189"/>
      <c r="K1345" s="248"/>
    </row>
    <row r="1346" spans="1:11" s="162" customFormat="1" ht="13.5" customHeight="1" x14ac:dyDescent="0.2">
      <c r="A1346" s="262"/>
      <c r="B1346" s="169" t="s">
        <v>11687</v>
      </c>
      <c r="C1346" s="170">
        <f>Anexo_01!$B1344</f>
        <v>0</v>
      </c>
      <c r="D1346" s="182"/>
      <c r="E1346" s="183"/>
      <c r="F1346" s="183"/>
      <c r="G1346" s="183"/>
      <c r="H1346" s="184"/>
      <c r="I1346" s="171" t="str">
        <f t="shared" ref="I1346:I1352" si="148">IF(SUM(D1346:H1346)=0,"",SUM(D1346:H1346))</f>
        <v/>
      </c>
      <c r="J1346" s="189"/>
      <c r="K1346" s="248"/>
    </row>
    <row r="1347" spans="1:11" s="162" customFormat="1" ht="13.5" customHeight="1" x14ac:dyDescent="0.2">
      <c r="A1347" s="262"/>
      <c r="B1347" s="169" t="s">
        <v>11682</v>
      </c>
      <c r="C1347" s="178"/>
      <c r="D1347" s="182"/>
      <c r="E1347" s="183"/>
      <c r="F1347" s="183"/>
      <c r="G1347" s="183"/>
      <c r="H1347" s="184"/>
      <c r="I1347" s="171" t="str">
        <f t="shared" si="148"/>
        <v/>
      </c>
      <c r="J1347" s="189"/>
      <c r="K1347" s="248"/>
    </row>
    <row r="1348" spans="1:11" s="162" customFormat="1" ht="13.5" customHeight="1" x14ac:dyDescent="0.2">
      <c r="A1348" s="262"/>
      <c r="B1348" s="169" t="s">
        <v>11683</v>
      </c>
      <c r="C1348" s="159">
        <f>Anexo_01!$F1344</f>
        <v>0</v>
      </c>
      <c r="D1348" s="182"/>
      <c r="E1348" s="183"/>
      <c r="F1348" s="183"/>
      <c r="G1348" s="183"/>
      <c r="H1348" s="184"/>
      <c r="I1348" s="171" t="str">
        <f t="shared" si="148"/>
        <v/>
      </c>
      <c r="J1348" s="189"/>
      <c r="K1348" s="248"/>
    </row>
    <row r="1349" spans="1:11" s="162" customFormat="1" ht="13.5" customHeight="1" x14ac:dyDescent="0.2">
      <c r="A1349" s="262"/>
      <c r="B1349" s="169" t="s">
        <v>11684</v>
      </c>
      <c r="C1349" s="178"/>
      <c r="D1349" s="182"/>
      <c r="E1349" s="183"/>
      <c r="F1349" s="183"/>
      <c r="G1349" s="183"/>
      <c r="H1349" s="184"/>
      <c r="I1349" s="171" t="str">
        <f t="shared" si="148"/>
        <v/>
      </c>
      <c r="J1349" s="189"/>
      <c r="K1349" s="248"/>
    </row>
    <row r="1350" spans="1:11" s="162" customFormat="1" ht="13.5" customHeight="1" x14ac:dyDescent="0.2">
      <c r="A1350" s="262"/>
      <c r="B1350" s="169" t="s">
        <v>11685</v>
      </c>
      <c r="C1350" s="178"/>
      <c r="D1350" s="182"/>
      <c r="E1350" s="183"/>
      <c r="F1350" s="183"/>
      <c r="G1350" s="183"/>
      <c r="H1350" s="184"/>
      <c r="I1350" s="171" t="str">
        <f t="shared" si="148"/>
        <v/>
      </c>
      <c r="J1350" s="189"/>
      <c r="K1350" s="248"/>
    </row>
    <row r="1351" spans="1:11" s="162" customFormat="1" ht="13.5" customHeight="1" x14ac:dyDescent="0.2">
      <c r="A1351" s="262"/>
      <c r="B1351" s="169" t="s">
        <v>11686</v>
      </c>
      <c r="C1351" s="250"/>
      <c r="D1351" s="182"/>
      <c r="E1351" s="183"/>
      <c r="F1351" s="183"/>
      <c r="G1351" s="183"/>
      <c r="H1351" s="184"/>
      <c r="I1351" s="171" t="str">
        <f t="shared" si="148"/>
        <v/>
      </c>
      <c r="J1351" s="189"/>
      <c r="K1351" s="248"/>
    </row>
    <row r="1352" spans="1:11" ht="13.5" customHeight="1" x14ac:dyDescent="0.3">
      <c r="A1352" s="263"/>
      <c r="B1352" s="172" t="s">
        <v>11690</v>
      </c>
      <c r="C1352" s="251"/>
      <c r="D1352" s="185"/>
      <c r="E1352" s="186"/>
      <c r="F1352" s="186"/>
      <c r="G1352" s="186"/>
      <c r="H1352" s="187"/>
      <c r="I1352" s="173" t="str">
        <f t="shared" si="148"/>
        <v/>
      </c>
      <c r="J1352" s="190"/>
      <c r="K1352" s="249"/>
    </row>
    <row r="1353" spans="1:11" s="162" customFormat="1" ht="13.5" customHeight="1" x14ac:dyDescent="0.2">
      <c r="A1353" s="261">
        <v>174</v>
      </c>
      <c r="B1353" s="166" t="s">
        <v>11680</v>
      </c>
      <c r="C1353" s="174">
        <f>Anexo_01!$I1353</f>
        <v>0</v>
      </c>
      <c r="D1353" s="179"/>
      <c r="E1353" s="180"/>
      <c r="F1353" s="180"/>
      <c r="G1353" s="180"/>
      <c r="H1353" s="181"/>
      <c r="I1353" s="168" t="str">
        <f>IF(SUM(D1353:H1353)=0,"",SUM(D1353:H1353))</f>
        <v/>
      </c>
      <c r="J1353" s="188"/>
      <c r="K1353" s="247">
        <f>SUM(I1353:I1361)</f>
        <v>0</v>
      </c>
    </row>
    <row r="1354" spans="1:11" s="162" customFormat="1" ht="13.5" customHeight="1" x14ac:dyDescent="0.2">
      <c r="A1354" s="262"/>
      <c r="B1354" s="169" t="s">
        <v>11681</v>
      </c>
      <c r="C1354" s="170">
        <f>Anexo_01!$D1353</f>
        <v>0</v>
      </c>
      <c r="D1354" s="182"/>
      <c r="E1354" s="183"/>
      <c r="F1354" s="183"/>
      <c r="G1354" s="183"/>
      <c r="H1354" s="184"/>
      <c r="I1354" s="171" t="str">
        <f>IF(SUM(D1354:H1354)=0,"",SUM(D1354:H1354))</f>
        <v/>
      </c>
      <c r="J1354" s="189"/>
      <c r="K1354" s="248"/>
    </row>
    <row r="1355" spans="1:11" s="162" customFormat="1" ht="13.5" customHeight="1" x14ac:dyDescent="0.2">
      <c r="A1355" s="262"/>
      <c r="B1355" s="169" t="s">
        <v>11687</v>
      </c>
      <c r="C1355" s="170">
        <f>Anexo_01!$B1353</f>
        <v>0</v>
      </c>
      <c r="D1355" s="182"/>
      <c r="E1355" s="183"/>
      <c r="F1355" s="183"/>
      <c r="G1355" s="183"/>
      <c r="H1355" s="184"/>
      <c r="I1355" s="171" t="str">
        <f t="shared" ref="I1355:I1361" si="149">IF(SUM(D1355:H1355)=0,"",SUM(D1355:H1355))</f>
        <v/>
      </c>
      <c r="J1355" s="189"/>
      <c r="K1355" s="248"/>
    </row>
    <row r="1356" spans="1:11" s="162" customFormat="1" ht="13.5" customHeight="1" x14ac:dyDescent="0.2">
      <c r="A1356" s="262"/>
      <c r="B1356" s="169" t="s">
        <v>11682</v>
      </c>
      <c r="C1356" s="178"/>
      <c r="D1356" s="182"/>
      <c r="E1356" s="183"/>
      <c r="F1356" s="183"/>
      <c r="G1356" s="183"/>
      <c r="H1356" s="184"/>
      <c r="I1356" s="171" t="str">
        <f t="shared" si="149"/>
        <v/>
      </c>
      <c r="J1356" s="189"/>
      <c r="K1356" s="248"/>
    </row>
    <row r="1357" spans="1:11" s="162" customFormat="1" ht="13.5" customHeight="1" x14ac:dyDescent="0.2">
      <c r="A1357" s="262"/>
      <c r="B1357" s="169" t="s">
        <v>11683</v>
      </c>
      <c r="C1357" s="159">
        <f>Anexo_01!$F1353</f>
        <v>0</v>
      </c>
      <c r="D1357" s="182"/>
      <c r="E1357" s="183"/>
      <c r="F1357" s="183"/>
      <c r="G1357" s="183"/>
      <c r="H1357" s="184"/>
      <c r="I1357" s="171" t="str">
        <f t="shared" si="149"/>
        <v/>
      </c>
      <c r="J1357" s="189"/>
      <c r="K1357" s="248"/>
    </row>
    <row r="1358" spans="1:11" s="162" customFormat="1" ht="13.5" customHeight="1" x14ac:dyDescent="0.2">
      <c r="A1358" s="262"/>
      <c r="B1358" s="169" t="s">
        <v>11684</v>
      </c>
      <c r="C1358" s="178"/>
      <c r="D1358" s="182"/>
      <c r="E1358" s="183"/>
      <c r="F1358" s="183"/>
      <c r="G1358" s="183"/>
      <c r="H1358" s="184"/>
      <c r="I1358" s="171" t="str">
        <f t="shared" si="149"/>
        <v/>
      </c>
      <c r="J1358" s="189"/>
      <c r="K1358" s="248"/>
    </row>
    <row r="1359" spans="1:11" s="162" customFormat="1" ht="13.5" customHeight="1" x14ac:dyDescent="0.2">
      <c r="A1359" s="262"/>
      <c r="B1359" s="169" t="s">
        <v>11685</v>
      </c>
      <c r="C1359" s="178"/>
      <c r="D1359" s="182"/>
      <c r="E1359" s="183"/>
      <c r="F1359" s="183"/>
      <c r="G1359" s="183"/>
      <c r="H1359" s="184"/>
      <c r="I1359" s="171" t="str">
        <f t="shared" si="149"/>
        <v/>
      </c>
      <c r="J1359" s="189"/>
      <c r="K1359" s="248"/>
    </row>
    <row r="1360" spans="1:11" s="162" customFormat="1" ht="13.5" customHeight="1" x14ac:dyDescent="0.2">
      <c r="A1360" s="262"/>
      <c r="B1360" s="169" t="s">
        <v>11686</v>
      </c>
      <c r="C1360" s="250"/>
      <c r="D1360" s="182"/>
      <c r="E1360" s="183"/>
      <c r="F1360" s="183"/>
      <c r="G1360" s="183"/>
      <c r="H1360" s="184"/>
      <c r="I1360" s="171" t="str">
        <f t="shared" si="149"/>
        <v/>
      </c>
      <c r="J1360" s="189"/>
      <c r="K1360" s="248"/>
    </row>
    <row r="1361" spans="1:11" ht="13.5" customHeight="1" x14ac:dyDescent="0.3">
      <c r="A1361" s="263"/>
      <c r="B1361" s="172" t="s">
        <v>11690</v>
      </c>
      <c r="C1361" s="251"/>
      <c r="D1361" s="185"/>
      <c r="E1361" s="186"/>
      <c r="F1361" s="186"/>
      <c r="G1361" s="186"/>
      <c r="H1361" s="187"/>
      <c r="I1361" s="173" t="str">
        <f t="shared" si="149"/>
        <v/>
      </c>
      <c r="J1361" s="190"/>
      <c r="K1361" s="249"/>
    </row>
    <row r="1362" spans="1:11" s="162" customFormat="1" ht="13.5" customHeight="1" x14ac:dyDescent="0.2">
      <c r="A1362" s="261">
        <v>175</v>
      </c>
      <c r="B1362" s="166" t="s">
        <v>11680</v>
      </c>
      <c r="C1362" s="174">
        <f>Anexo_01!$I1362</f>
        <v>0</v>
      </c>
      <c r="D1362" s="179"/>
      <c r="E1362" s="180"/>
      <c r="F1362" s="180"/>
      <c r="G1362" s="180"/>
      <c r="H1362" s="181"/>
      <c r="I1362" s="168" t="str">
        <f>IF(SUM(D1362:H1362)=0,"",SUM(D1362:H1362))</f>
        <v/>
      </c>
      <c r="J1362" s="188"/>
      <c r="K1362" s="247">
        <f>SUM(I1362:I1370)</f>
        <v>0</v>
      </c>
    </row>
    <row r="1363" spans="1:11" s="162" customFormat="1" ht="13.5" customHeight="1" x14ac:dyDescent="0.2">
      <c r="A1363" s="262"/>
      <c r="B1363" s="169" t="s">
        <v>11681</v>
      </c>
      <c r="C1363" s="170">
        <f>Anexo_01!$D1362</f>
        <v>0</v>
      </c>
      <c r="D1363" s="182"/>
      <c r="E1363" s="183"/>
      <c r="F1363" s="183"/>
      <c r="G1363" s="183"/>
      <c r="H1363" s="184"/>
      <c r="I1363" s="171" t="str">
        <f>IF(SUM(D1363:H1363)=0,"",SUM(D1363:H1363))</f>
        <v/>
      </c>
      <c r="J1363" s="189"/>
      <c r="K1363" s="248"/>
    </row>
    <row r="1364" spans="1:11" s="162" customFormat="1" ht="13.5" customHeight="1" x14ac:dyDescent="0.2">
      <c r="A1364" s="262"/>
      <c r="B1364" s="169" t="s">
        <v>11687</v>
      </c>
      <c r="C1364" s="170">
        <f>Anexo_01!$B1362</f>
        <v>0</v>
      </c>
      <c r="D1364" s="182"/>
      <c r="E1364" s="183"/>
      <c r="F1364" s="183"/>
      <c r="G1364" s="183"/>
      <c r="H1364" s="184"/>
      <c r="I1364" s="171" t="str">
        <f t="shared" ref="I1364:I1370" si="150">IF(SUM(D1364:H1364)=0,"",SUM(D1364:H1364))</f>
        <v/>
      </c>
      <c r="J1364" s="189"/>
      <c r="K1364" s="248"/>
    </row>
    <row r="1365" spans="1:11" s="162" customFormat="1" ht="13.5" customHeight="1" x14ac:dyDescent="0.2">
      <c r="A1365" s="262"/>
      <c r="B1365" s="169" t="s">
        <v>11682</v>
      </c>
      <c r="C1365" s="178"/>
      <c r="D1365" s="182"/>
      <c r="E1365" s="183"/>
      <c r="F1365" s="183"/>
      <c r="G1365" s="183"/>
      <c r="H1365" s="184"/>
      <c r="I1365" s="171" t="str">
        <f t="shared" si="150"/>
        <v/>
      </c>
      <c r="J1365" s="189"/>
      <c r="K1365" s="248"/>
    </row>
    <row r="1366" spans="1:11" s="162" customFormat="1" ht="13.5" customHeight="1" x14ac:dyDescent="0.2">
      <c r="A1366" s="262"/>
      <c r="B1366" s="169" t="s">
        <v>11683</v>
      </c>
      <c r="C1366" s="159">
        <f>Anexo_01!$F1362</f>
        <v>0</v>
      </c>
      <c r="D1366" s="182"/>
      <c r="E1366" s="183"/>
      <c r="F1366" s="183"/>
      <c r="G1366" s="183"/>
      <c r="H1366" s="184"/>
      <c r="I1366" s="171" t="str">
        <f t="shared" si="150"/>
        <v/>
      </c>
      <c r="J1366" s="189"/>
      <c r="K1366" s="248"/>
    </row>
    <row r="1367" spans="1:11" s="162" customFormat="1" ht="13.5" customHeight="1" x14ac:dyDescent="0.2">
      <c r="A1367" s="262"/>
      <c r="B1367" s="169" t="s">
        <v>11684</v>
      </c>
      <c r="C1367" s="178"/>
      <c r="D1367" s="182"/>
      <c r="E1367" s="183"/>
      <c r="F1367" s="183"/>
      <c r="G1367" s="183"/>
      <c r="H1367" s="184"/>
      <c r="I1367" s="171" t="str">
        <f t="shared" si="150"/>
        <v/>
      </c>
      <c r="J1367" s="189"/>
      <c r="K1367" s="248"/>
    </row>
    <row r="1368" spans="1:11" s="162" customFormat="1" ht="13.5" customHeight="1" x14ac:dyDescent="0.2">
      <c r="A1368" s="262"/>
      <c r="B1368" s="169" t="s">
        <v>11685</v>
      </c>
      <c r="C1368" s="178"/>
      <c r="D1368" s="182"/>
      <c r="E1368" s="183"/>
      <c r="F1368" s="183"/>
      <c r="G1368" s="183"/>
      <c r="H1368" s="184"/>
      <c r="I1368" s="171" t="str">
        <f t="shared" si="150"/>
        <v/>
      </c>
      <c r="J1368" s="189"/>
      <c r="K1368" s="248"/>
    </row>
    <row r="1369" spans="1:11" s="162" customFormat="1" ht="13.5" customHeight="1" x14ac:dyDescent="0.2">
      <c r="A1369" s="262"/>
      <c r="B1369" s="169" t="s">
        <v>11686</v>
      </c>
      <c r="C1369" s="250"/>
      <c r="D1369" s="182"/>
      <c r="E1369" s="183"/>
      <c r="F1369" s="183"/>
      <c r="G1369" s="183"/>
      <c r="H1369" s="184"/>
      <c r="I1369" s="171" t="str">
        <f t="shared" si="150"/>
        <v/>
      </c>
      <c r="J1369" s="189"/>
      <c r="K1369" s="248"/>
    </row>
    <row r="1370" spans="1:11" ht="13.5" customHeight="1" x14ac:dyDescent="0.3">
      <c r="A1370" s="263"/>
      <c r="B1370" s="172" t="s">
        <v>11690</v>
      </c>
      <c r="C1370" s="251"/>
      <c r="D1370" s="185"/>
      <c r="E1370" s="186"/>
      <c r="F1370" s="186"/>
      <c r="G1370" s="186"/>
      <c r="H1370" s="187"/>
      <c r="I1370" s="173" t="str">
        <f t="shared" si="150"/>
        <v/>
      </c>
      <c r="J1370" s="190"/>
      <c r="K1370" s="249"/>
    </row>
    <row r="1371" spans="1:11" s="162" customFormat="1" ht="13.5" customHeight="1" x14ac:dyDescent="0.2">
      <c r="A1371" s="261">
        <v>176</v>
      </c>
      <c r="B1371" s="166" t="s">
        <v>11680</v>
      </c>
      <c r="C1371" s="174">
        <f>Anexo_01!$I1371</f>
        <v>0</v>
      </c>
      <c r="D1371" s="179"/>
      <c r="E1371" s="180"/>
      <c r="F1371" s="180"/>
      <c r="G1371" s="180"/>
      <c r="H1371" s="181"/>
      <c r="I1371" s="168" t="str">
        <f>IF(SUM(D1371:H1371)=0,"",SUM(D1371:H1371))</f>
        <v/>
      </c>
      <c r="J1371" s="188"/>
      <c r="K1371" s="247">
        <f>SUM(I1371:I1379)</f>
        <v>0</v>
      </c>
    </row>
    <row r="1372" spans="1:11" s="162" customFormat="1" ht="13.5" customHeight="1" x14ac:dyDescent="0.2">
      <c r="A1372" s="262"/>
      <c r="B1372" s="169" t="s">
        <v>11681</v>
      </c>
      <c r="C1372" s="170">
        <f>Anexo_01!$D1371</f>
        <v>0</v>
      </c>
      <c r="D1372" s="182"/>
      <c r="E1372" s="183"/>
      <c r="F1372" s="183"/>
      <c r="G1372" s="183"/>
      <c r="H1372" s="184"/>
      <c r="I1372" s="171" t="str">
        <f>IF(SUM(D1372:H1372)=0,"",SUM(D1372:H1372))</f>
        <v/>
      </c>
      <c r="J1372" s="189"/>
      <c r="K1372" s="248"/>
    </row>
    <row r="1373" spans="1:11" s="162" customFormat="1" ht="13.5" customHeight="1" x14ac:dyDescent="0.2">
      <c r="A1373" s="262"/>
      <c r="B1373" s="169" t="s">
        <v>11687</v>
      </c>
      <c r="C1373" s="170">
        <f>Anexo_01!$B1371</f>
        <v>0</v>
      </c>
      <c r="D1373" s="182"/>
      <c r="E1373" s="183"/>
      <c r="F1373" s="183"/>
      <c r="G1373" s="183"/>
      <c r="H1373" s="184"/>
      <c r="I1373" s="171" t="str">
        <f t="shared" ref="I1373:I1379" si="151">IF(SUM(D1373:H1373)=0,"",SUM(D1373:H1373))</f>
        <v/>
      </c>
      <c r="J1373" s="189"/>
      <c r="K1373" s="248"/>
    </row>
    <row r="1374" spans="1:11" s="162" customFormat="1" ht="13.5" customHeight="1" x14ac:dyDescent="0.2">
      <c r="A1374" s="262"/>
      <c r="B1374" s="169" t="s">
        <v>11682</v>
      </c>
      <c r="C1374" s="178"/>
      <c r="D1374" s="182"/>
      <c r="E1374" s="183"/>
      <c r="F1374" s="183"/>
      <c r="G1374" s="183"/>
      <c r="H1374" s="184"/>
      <c r="I1374" s="171" t="str">
        <f t="shared" si="151"/>
        <v/>
      </c>
      <c r="J1374" s="189"/>
      <c r="K1374" s="248"/>
    </row>
    <row r="1375" spans="1:11" s="162" customFormat="1" ht="13.5" customHeight="1" x14ac:dyDescent="0.2">
      <c r="A1375" s="262"/>
      <c r="B1375" s="169" t="s">
        <v>11683</v>
      </c>
      <c r="C1375" s="159">
        <f>Anexo_01!$F1371</f>
        <v>0</v>
      </c>
      <c r="D1375" s="182"/>
      <c r="E1375" s="183"/>
      <c r="F1375" s="183"/>
      <c r="G1375" s="183"/>
      <c r="H1375" s="184"/>
      <c r="I1375" s="171" t="str">
        <f t="shared" si="151"/>
        <v/>
      </c>
      <c r="J1375" s="189"/>
      <c r="K1375" s="248"/>
    </row>
    <row r="1376" spans="1:11" s="162" customFormat="1" ht="13.5" customHeight="1" x14ac:dyDescent="0.2">
      <c r="A1376" s="262"/>
      <c r="B1376" s="169" t="s">
        <v>11684</v>
      </c>
      <c r="C1376" s="178"/>
      <c r="D1376" s="182"/>
      <c r="E1376" s="183"/>
      <c r="F1376" s="183"/>
      <c r="G1376" s="183"/>
      <c r="H1376" s="184"/>
      <c r="I1376" s="171" t="str">
        <f t="shared" si="151"/>
        <v/>
      </c>
      <c r="J1376" s="189"/>
      <c r="K1376" s="248"/>
    </row>
    <row r="1377" spans="1:11" s="162" customFormat="1" ht="13.5" customHeight="1" x14ac:dyDescent="0.2">
      <c r="A1377" s="262"/>
      <c r="B1377" s="169" t="s">
        <v>11685</v>
      </c>
      <c r="C1377" s="178"/>
      <c r="D1377" s="182"/>
      <c r="E1377" s="183"/>
      <c r="F1377" s="183"/>
      <c r="G1377" s="183"/>
      <c r="H1377" s="184"/>
      <c r="I1377" s="171" t="str">
        <f t="shared" si="151"/>
        <v/>
      </c>
      <c r="J1377" s="189"/>
      <c r="K1377" s="248"/>
    </row>
    <row r="1378" spans="1:11" s="162" customFormat="1" ht="13.5" customHeight="1" x14ac:dyDescent="0.2">
      <c r="A1378" s="262"/>
      <c r="B1378" s="169" t="s">
        <v>11686</v>
      </c>
      <c r="C1378" s="250"/>
      <c r="D1378" s="182"/>
      <c r="E1378" s="183"/>
      <c r="F1378" s="183"/>
      <c r="G1378" s="183"/>
      <c r="H1378" s="184"/>
      <c r="I1378" s="171" t="str">
        <f t="shared" si="151"/>
        <v/>
      </c>
      <c r="J1378" s="189"/>
      <c r="K1378" s="248"/>
    </row>
    <row r="1379" spans="1:11" ht="13.5" customHeight="1" x14ac:dyDescent="0.3">
      <c r="A1379" s="263"/>
      <c r="B1379" s="172" t="s">
        <v>11690</v>
      </c>
      <c r="C1379" s="251"/>
      <c r="D1379" s="185"/>
      <c r="E1379" s="186"/>
      <c r="F1379" s="186"/>
      <c r="G1379" s="186"/>
      <c r="H1379" s="187"/>
      <c r="I1379" s="173" t="str">
        <f t="shared" si="151"/>
        <v/>
      </c>
      <c r="J1379" s="190"/>
      <c r="K1379" s="249"/>
    </row>
    <row r="1380" spans="1:11" s="162" customFormat="1" ht="13.5" customHeight="1" x14ac:dyDescent="0.2">
      <c r="A1380" s="261">
        <v>177</v>
      </c>
      <c r="B1380" s="166" t="s">
        <v>11680</v>
      </c>
      <c r="C1380" s="174">
        <f>Anexo_01!$I1380</f>
        <v>0</v>
      </c>
      <c r="D1380" s="179"/>
      <c r="E1380" s="180"/>
      <c r="F1380" s="180"/>
      <c r="G1380" s="180"/>
      <c r="H1380" s="181"/>
      <c r="I1380" s="168" t="str">
        <f>IF(SUM(D1380:H1380)=0,"",SUM(D1380:H1380))</f>
        <v/>
      </c>
      <c r="J1380" s="188"/>
      <c r="K1380" s="247">
        <f>SUM(I1380:I1388)</f>
        <v>0</v>
      </c>
    </row>
    <row r="1381" spans="1:11" s="162" customFormat="1" ht="13.5" customHeight="1" x14ac:dyDescent="0.2">
      <c r="A1381" s="262"/>
      <c r="B1381" s="169" t="s">
        <v>11681</v>
      </c>
      <c r="C1381" s="170">
        <f>Anexo_01!$D1380</f>
        <v>0</v>
      </c>
      <c r="D1381" s="182"/>
      <c r="E1381" s="183"/>
      <c r="F1381" s="183"/>
      <c r="G1381" s="183"/>
      <c r="H1381" s="184"/>
      <c r="I1381" s="171" t="str">
        <f>IF(SUM(D1381:H1381)=0,"",SUM(D1381:H1381))</f>
        <v/>
      </c>
      <c r="J1381" s="189"/>
      <c r="K1381" s="248"/>
    </row>
    <row r="1382" spans="1:11" s="162" customFormat="1" ht="13.5" customHeight="1" x14ac:dyDescent="0.2">
      <c r="A1382" s="262"/>
      <c r="B1382" s="169" t="s">
        <v>11687</v>
      </c>
      <c r="C1382" s="170">
        <f>Anexo_01!$B1380</f>
        <v>0</v>
      </c>
      <c r="D1382" s="182"/>
      <c r="E1382" s="183"/>
      <c r="F1382" s="183"/>
      <c r="G1382" s="183"/>
      <c r="H1382" s="184"/>
      <c r="I1382" s="171" t="str">
        <f t="shared" ref="I1382:I1388" si="152">IF(SUM(D1382:H1382)=0,"",SUM(D1382:H1382))</f>
        <v/>
      </c>
      <c r="J1382" s="189"/>
      <c r="K1382" s="248"/>
    </row>
    <row r="1383" spans="1:11" s="162" customFormat="1" ht="13.5" customHeight="1" x14ac:dyDescent="0.2">
      <c r="A1383" s="262"/>
      <c r="B1383" s="169" t="s">
        <v>11682</v>
      </c>
      <c r="C1383" s="178"/>
      <c r="D1383" s="182"/>
      <c r="E1383" s="183"/>
      <c r="F1383" s="183"/>
      <c r="G1383" s="183"/>
      <c r="H1383" s="184"/>
      <c r="I1383" s="171" t="str">
        <f t="shared" si="152"/>
        <v/>
      </c>
      <c r="J1383" s="189"/>
      <c r="K1383" s="248"/>
    </row>
    <row r="1384" spans="1:11" s="162" customFormat="1" ht="13.5" customHeight="1" x14ac:dyDescent="0.2">
      <c r="A1384" s="262"/>
      <c r="B1384" s="169" t="s">
        <v>11683</v>
      </c>
      <c r="C1384" s="159">
        <f>Anexo_01!$F1380</f>
        <v>0</v>
      </c>
      <c r="D1384" s="182"/>
      <c r="E1384" s="183"/>
      <c r="F1384" s="183"/>
      <c r="G1384" s="183"/>
      <c r="H1384" s="184"/>
      <c r="I1384" s="171" t="str">
        <f t="shared" si="152"/>
        <v/>
      </c>
      <c r="J1384" s="189"/>
      <c r="K1384" s="248"/>
    </row>
    <row r="1385" spans="1:11" s="162" customFormat="1" ht="13.5" customHeight="1" x14ac:dyDescent="0.2">
      <c r="A1385" s="262"/>
      <c r="B1385" s="169" t="s">
        <v>11684</v>
      </c>
      <c r="C1385" s="178"/>
      <c r="D1385" s="182"/>
      <c r="E1385" s="183"/>
      <c r="F1385" s="183"/>
      <c r="G1385" s="183"/>
      <c r="H1385" s="184"/>
      <c r="I1385" s="171" t="str">
        <f t="shared" si="152"/>
        <v/>
      </c>
      <c r="J1385" s="189"/>
      <c r="K1385" s="248"/>
    </row>
    <row r="1386" spans="1:11" s="162" customFormat="1" ht="13.5" customHeight="1" x14ac:dyDescent="0.2">
      <c r="A1386" s="262"/>
      <c r="B1386" s="169" t="s">
        <v>11685</v>
      </c>
      <c r="C1386" s="178"/>
      <c r="D1386" s="182"/>
      <c r="E1386" s="183"/>
      <c r="F1386" s="183"/>
      <c r="G1386" s="183"/>
      <c r="H1386" s="184"/>
      <c r="I1386" s="171" t="str">
        <f t="shared" si="152"/>
        <v/>
      </c>
      <c r="J1386" s="189"/>
      <c r="K1386" s="248"/>
    </row>
    <row r="1387" spans="1:11" s="162" customFormat="1" ht="13.5" customHeight="1" x14ac:dyDescent="0.2">
      <c r="A1387" s="262"/>
      <c r="B1387" s="169" t="s">
        <v>11686</v>
      </c>
      <c r="C1387" s="250"/>
      <c r="D1387" s="182"/>
      <c r="E1387" s="183"/>
      <c r="F1387" s="183"/>
      <c r="G1387" s="183"/>
      <c r="H1387" s="184"/>
      <c r="I1387" s="171" t="str">
        <f t="shared" si="152"/>
        <v/>
      </c>
      <c r="J1387" s="189"/>
      <c r="K1387" s="248"/>
    </row>
    <row r="1388" spans="1:11" ht="13.5" customHeight="1" x14ac:dyDescent="0.3">
      <c r="A1388" s="263"/>
      <c r="B1388" s="172" t="s">
        <v>11690</v>
      </c>
      <c r="C1388" s="251"/>
      <c r="D1388" s="185"/>
      <c r="E1388" s="186"/>
      <c r="F1388" s="186"/>
      <c r="G1388" s="186"/>
      <c r="H1388" s="187"/>
      <c r="I1388" s="173" t="str">
        <f t="shared" si="152"/>
        <v/>
      </c>
      <c r="J1388" s="190"/>
      <c r="K1388" s="249"/>
    </row>
    <row r="1389" spans="1:11" s="162" customFormat="1" ht="13.5" customHeight="1" x14ac:dyDescent="0.2">
      <c r="A1389" s="261">
        <v>178</v>
      </c>
      <c r="B1389" s="166" t="s">
        <v>11680</v>
      </c>
      <c r="C1389" s="174">
        <f>Anexo_01!$I1389</f>
        <v>0</v>
      </c>
      <c r="D1389" s="179"/>
      <c r="E1389" s="180"/>
      <c r="F1389" s="180"/>
      <c r="G1389" s="180"/>
      <c r="H1389" s="181"/>
      <c r="I1389" s="168" t="str">
        <f>IF(SUM(D1389:H1389)=0,"",SUM(D1389:H1389))</f>
        <v/>
      </c>
      <c r="J1389" s="188"/>
      <c r="K1389" s="247">
        <f>SUM(I1389:I1397)</f>
        <v>0</v>
      </c>
    </row>
    <row r="1390" spans="1:11" s="162" customFormat="1" ht="13.5" customHeight="1" x14ac:dyDescent="0.2">
      <c r="A1390" s="262"/>
      <c r="B1390" s="169" t="s">
        <v>11681</v>
      </c>
      <c r="C1390" s="170">
        <f>Anexo_01!$D1389</f>
        <v>0</v>
      </c>
      <c r="D1390" s="182"/>
      <c r="E1390" s="183"/>
      <c r="F1390" s="183"/>
      <c r="G1390" s="183"/>
      <c r="H1390" s="184"/>
      <c r="I1390" s="171" t="str">
        <f>IF(SUM(D1390:H1390)=0,"",SUM(D1390:H1390))</f>
        <v/>
      </c>
      <c r="J1390" s="189"/>
      <c r="K1390" s="248"/>
    </row>
    <row r="1391" spans="1:11" s="162" customFormat="1" ht="13.5" customHeight="1" x14ac:dyDescent="0.2">
      <c r="A1391" s="262"/>
      <c r="B1391" s="169" t="s">
        <v>11687</v>
      </c>
      <c r="C1391" s="170">
        <f>Anexo_01!$B1389</f>
        <v>0</v>
      </c>
      <c r="D1391" s="182"/>
      <c r="E1391" s="183"/>
      <c r="F1391" s="183"/>
      <c r="G1391" s="183"/>
      <c r="H1391" s="184"/>
      <c r="I1391" s="171" t="str">
        <f t="shared" ref="I1391:I1397" si="153">IF(SUM(D1391:H1391)=0,"",SUM(D1391:H1391))</f>
        <v/>
      </c>
      <c r="J1391" s="189"/>
      <c r="K1391" s="248"/>
    </row>
    <row r="1392" spans="1:11" s="162" customFormat="1" ht="13.5" customHeight="1" x14ac:dyDescent="0.2">
      <c r="A1392" s="262"/>
      <c r="B1392" s="169" t="s">
        <v>11682</v>
      </c>
      <c r="C1392" s="178"/>
      <c r="D1392" s="182"/>
      <c r="E1392" s="183"/>
      <c r="F1392" s="183"/>
      <c r="G1392" s="183"/>
      <c r="H1392" s="184"/>
      <c r="I1392" s="171" t="str">
        <f t="shared" si="153"/>
        <v/>
      </c>
      <c r="J1392" s="189"/>
      <c r="K1392" s="248"/>
    </row>
    <row r="1393" spans="1:11" s="162" customFormat="1" ht="13.5" customHeight="1" x14ac:dyDescent="0.2">
      <c r="A1393" s="262"/>
      <c r="B1393" s="169" t="s">
        <v>11683</v>
      </c>
      <c r="C1393" s="159">
        <f>Anexo_01!$F1389</f>
        <v>0</v>
      </c>
      <c r="D1393" s="182"/>
      <c r="E1393" s="183"/>
      <c r="F1393" s="183"/>
      <c r="G1393" s="183"/>
      <c r="H1393" s="184"/>
      <c r="I1393" s="171" t="str">
        <f t="shared" si="153"/>
        <v/>
      </c>
      <c r="J1393" s="189"/>
      <c r="K1393" s="248"/>
    </row>
    <row r="1394" spans="1:11" s="162" customFormat="1" ht="13.5" customHeight="1" x14ac:dyDescent="0.2">
      <c r="A1394" s="262"/>
      <c r="B1394" s="169" t="s">
        <v>11684</v>
      </c>
      <c r="C1394" s="178"/>
      <c r="D1394" s="182"/>
      <c r="E1394" s="183"/>
      <c r="F1394" s="183"/>
      <c r="G1394" s="183"/>
      <c r="H1394" s="184"/>
      <c r="I1394" s="171" t="str">
        <f t="shared" si="153"/>
        <v/>
      </c>
      <c r="J1394" s="189"/>
      <c r="K1394" s="248"/>
    </row>
    <row r="1395" spans="1:11" s="162" customFormat="1" ht="13.5" customHeight="1" x14ac:dyDescent="0.2">
      <c r="A1395" s="262"/>
      <c r="B1395" s="169" t="s">
        <v>11685</v>
      </c>
      <c r="C1395" s="178"/>
      <c r="D1395" s="182"/>
      <c r="E1395" s="183"/>
      <c r="F1395" s="183"/>
      <c r="G1395" s="183"/>
      <c r="H1395" s="184"/>
      <c r="I1395" s="171" t="str">
        <f t="shared" si="153"/>
        <v/>
      </c>
      <c r="J1395" s="189"/>
      <c r="K1395" s="248"/>
    </row>
    <row r="1396" spans="1:11" s="162" customFormat="1" ht="13.5" customHeight="1" x14ac:dyDescent="0.2">
      <c r="A1396" s="262"/>
      <c r="B1396" s="169" t="s">
        <v>11686</v>
      </c>
      <c r="C1396" s="250"/>
      <c r="D1396" s="182"/>
      <c r="E1396" s="183"/>
      <c r="F1396" s="183"/>
      <c r="G1396" s="183"/>
      <c r="H1396" s="184"/>
      <c r="I1396" s="171" t="str">
        <f t="shared" si="153"/>
        <v/>
      </c>
      <c r="J1396" s="189"/>
      <c r="K1396" s="248"/>
    </row>
    <row r="1397" spans="1:11" ht="13.5" customHeight="1" x14ac:dyDescent="0.3">
      <c r="A1397" s="263"/>
      <c r="B1397" s="172" t="s">
        <v>11690</v>
      </c>
      <c r="C1397" s="251"/>
      <c r="D1397" s="185"/>
      <c r="E1397" s="186"/>
      <c r="F1397" s="186"/>
      <c r="G1397" s="186"/>
      <c r="H1397" s="187"/>
      <c r="I1397" s="173" t="str">
        <f t="shared" si="153"/>
        <v/>
      </c>
      <c r="J1397" s="190"/>
      <c r="K1397" s="249"/>
    </row>
    <row r="1398" spans="1:11" s="162" customFormat="1" ht="13.5" customHeight="1" x14ac:dyDescent="0.2">
      <c r="A1398" s="261">
        <v>179</v>
      </c>
      <c r="B1398" s="166" t="s">
        <v>11680</v>
      </c>
      <c r="C1398" s="174">
        <f>Anexo_01!$I1398</f>
        <v>0</v>
      </c>
      <c r="D1398" s="179"/>
      <c r="E1398" s="180"/>
      <c r="F1398" s="180"/>
      <c r="G1398" s="180"/>
      <c r="H1398" s="181"/>
      <c r="I1398" s="168" t="str">
        <f>IF(SUM(D1398:H1398)=0,"",SUM(D1398:H1398))</f>
        <v/>
      </c>
      <c r="J1398" s="188"/>
      <c r="K1398" s="247">
        <f>SUM(I1398:I1406)</f>
        <v>0</v>
      </c>
    </row>
    <row r="1399" spans="1:11" s="162" customFormat="1" ht="13.5" customHeight="1" x14ac:dyDescent="0.2">
      <c r="A1399" s="262"/>
      <c r="B1399" s="169" t="s">
        <v>11681</v>
      </c>
      <c r="C1399" s="170">
        <f>Anexo_01!$D1398</f>
        <v>0</v>
      </c>
      <c r="D1399" s="182"/>
      <c r="E1399" s="183"/>
      <c r="F1399" s="183"/>
      <c r="G1399" s="183"/>
      <c r="H1399" s="184"/>
      <c r="I1399" s="171" t="str">
        <f>IF(SUM(D1399:H1399)=0,"",SUM(D1399:H1399))</f>
        <v/>
      </c>
      <c r="J1399" s="189"/>
      <c r="K1399" s="248"/>
    </row>
    <row r="1400" spans="1:11" s="162" customFormat="1" ht="13.5" customHeight="1" x14ac:dyDescent="0.2">
      <c r="A1400" s="262"/>
      <c r="B1400" s="169" t="s">
        <v>11687</v>
      </c>
      <c r="C1400" s="170">
        <f>Anexo_01!$B1398</f>
        <v>0</v>
      </c>
      <c r="D1400" s="182"/>
      <c r="E1400" s="183"/>
      <c r="F1400" s="183"/>
      <c r="G1400" s="183"/>
      <c r="H1400" s="184"/>
      <c r="I1400" s="171" t="str">
        <f t="shared" ref="I1400:I1406" si="154">IF(SUM(D1400:H1400)=0,"",SUM(D1400:H1400))</f>
        <v/>
      </c>
      <c r="J1400" s="189"/>
      <c r="K1400" s="248"/>
    </row>
    <row r="1401" spans="1:11" s="162" customFormat="1" ht="13.5" customHeight="1" x14ac:dyDescent="0.2">
      <c r="A1401" s="262"/>
      <c r="B1401" s="169" t="s">
        <v>11682</v>
      </c>
      <c r="C1401" s="178"/>
      <c r="D1401" s="182"/>
      <c r="E1401" s="183"/>
      <c r="F1401" s="183"/>
      <c r="G1401" s="183"/>
      <c r="H1401" s="184"/>
      <c r="I1401" s="171" t="str">
        <f t="shared" si="154"/>
        <v/>
      </c>
      <c r="J1401" s="189"/>
      <c r="K1401" s="248"/>
    </row>
    <row r="1402" spans="1:11" s="162" customFormat="1" ht="13.5" customHeight="1" x14ac:dyDescent="0.2">
      <c r="A1402" s="262"/>
      <c r="B1402" s="169" t="s">
        <v>11683</v>
      </c>
      <c r="C1402" s="159">
        <f>Anexo_01!$F1398</f>
        <v>0</v>
      </c>
      <c r="D1402" s="182"/>
      <c r="E1402" s="183"/>
      <c r="F1402" s="183"/>
      <c r="G1402" s="183"/>
      <c r="H1402" s="184"/>
      <c r="I1402" s="171" t="str">
        <f t="shared" si="154"/>
        <v/>
      </c>
      <c r="J1402" s="189"/>
      <c r="K1402" s="248"/>
    </row>
    <row r="1403" spans="1:11" s="162" customFormat="1" ht="13.5" customHeight="1" x14ac:dyDescent="0.2">
      <c r="A1403" s="262"/>
      <c r="B1403" s="169" t="s">
        <v>11684</v>
      </c>
      <c r="C1403" s="178"/>
      <c r="D1403" s="182"/>
      <c r="E1403" s="183"/>
      <c r="F1403" s="183"/>
      <c r="G1403" s="183"/>
      <c r="H1403" s="184"/>
      <c r="I1403" s="171" t="str">
        <f t="shared" si="154"/>
        <v/>
      </c>
      <c r="J1403" s="189"/>
      <c r="K1403" s="248"/>
    </row>
    <row r="1404" spans="1:11" s="162" customFormat="1" ht="13.5" customHeight="1" x14ac:dyDescent="0.2">
      <c r="A1404" s="262"/>
      <c r="B1404" s="169" t="s">
        <v>11685</v>
      </c>
      <c r="C1404" s="178"/>
      <c r="D1404" s="182"/>
      <c r="E1404" s="183"/>
      <c r="F1404" s="183"/>
      <c r="G1404" s="183"/>
      <c r="H1404" s="184"/>
      <c r="I1404" s="171" t="str">
        <f t="shared" si="154"/>
        <v/>
      </c>
      <c r="J1404" s="189"/>
      <c r="K1404" s="248"/>
    </row>
    <row r="1405" spans="1:11" s="162" customFormat="1" ht="13.5" customHeight="1" x14ac:dyDescent="0.2">
      <c r="A1405" s="262"/>
      <c r="B1405" s="169" t="s">
        <v>11686</v>
      </c>
      <c r="C1405" s="250"/>
      <c r="D1405" s="182"/>
      <c r="E1405" s="183"/>
      <c r="F1405" s="183"/>
      <c r="G1405" s="183"/>
      <c r="H1405" s="184"/>
      <c r="I1405" s="171" t="str">
        <f t="shared" si="154"/>
        <v/>
      </c>
      <c r="J1405" s="189"/>
      <c r="K1405" s="248"/>
    </row>
    <row r="1406" spans="1:11" ht="13.5" customHeight="1" x14ac:dyDescent="0.3">
      <c r="A1406" s="263"/>
      <c r="B1406" s="172" t="s">
        <v>11690</v>
      </c>
      <c r="C1406" s="251"/>
      <c r="D1406" s="185"/>
      <c r="E1406" s="186"/>
      <c r="F1406" s="186"/>
      <c r="G1406" s="186"/>
      <c r="H1406" s="187"/>
      <c r="I1406" s="173" t="str">
        <f t="shared" si="154"/>
        <v/>
      </c>
      <c r="J1406" s="190"/>
      <c r="K1406" s="249"/>
    </row>
    <row r="1407" spans="1:11" s="162" customFormat="1" ht="13.5" customHeight="1" x14ac:dyDescent="0.2">
      <c r="A1407" s="261">
        <v>180</v>
      </c>
      <c r="B1407" s="166" t="s">
        <v>11680</v>
      </c>
      <c r="C1407" s="174">
        <f>Anexo_01!$I1407</f>
        <v>0</v>
      </c>
      <c r="D1407" s="179"/>
      <c r="E1407" s="180"/>
      <c r="F1407" s="180"/>
      <c r="G1407" s="180"/>
      <c r="H1407" s="181"/>
      <c r="I1407" s="168" t="str">
        <f>IF(SUM(D1407:H1407)=0,"",SUM(D1407:H1407))</f>
        <v/>
      </c>
      <c r="J1407" s="188"/>
      <c r="K1407" s="247">
        <f>SUM(I1407:I1415)</f>
        <v>0</v>
      </c>
    </row>
    <row r="1408" spans="1:11" s="162" customFormat="1" ht="13.5" customHeight="1" x14ac:dyDescent="0.2">
      <c r="A1408" s="262"/>
      <c r="B1408" s="169" t="s">
        <v>11681</v>
      </c>
      <c r="C1408" s="170">
        <f>Anexo_01!$D1407</f>
        <v>0</v>
      </c>
      <c r="D1408" s="182"/>
      <c r="E1408" s="183"/>
      <c r="F1408" s="183"/>
      <c r="G1408" s="183"/>
      <c r="H1408" s="184"/>
      <c r="I1408" s="171" t="str">
        <f>IF(SUM(D1408:H1408)=0,"",SUM(D1408:H1408))</f>
        <v/>
      </c>
      <c r="J1408" s="189"/>
      <c r="K1408" s="248"/>
    </row>
    <row r="1409" spans="1:11" s="162" customFormat="1" ht="13.5" customHeight="1" x14ac:dyDescent="0.2">
      <c r="A1409" s="262"/>
      <c r="B1409" s="169" t="s">
        <v>11687</v>
      </c>
      <c r="C1409" s="170">
        <f>Anexo_01!$B1407</f>
        <v>0</v>
      </c>
      <c r="D1409" s="182"/>
      <c r="E1409" s="183"/>
      <c r="F1409" s="183"/>
      <c r="G1409" s="183"/>
      <c r="H1409" s="184"/>
      <c r="I1409" s="171" t="str">
        <f t="shared" ref="I1409:I1415" si="155">IF(SUM(D1409:H1409)=0,"",SUM(D1409:H1409))</f>
        <v/>
      </c>
      <c r="J1409" s="189"/>
      <c r="K1409" s="248"/>
    </row>
    <row r="1410" spans="1:11" s="162" customFormat="1" ht="13.5" customHeight="1" x14ac:dyDescent="0.2">
      <c r="A1410" s="262"/>
      <c r="B1410" s="169" t="s">
        <v>11682</v>
      </c>
      <c r="C1410" s="178"/>
      <c r="D1410" s="182"/>
      <c r="E1410" s="183"/>
      <c r="F1410" s="183"/>
      <c r="G1410" s="183"/>
      <c r="H1410" s="184"/>
      <c r="I1410" s="171" t="str">
        <f t="shared" si="155"/>
        <v/>
      </c>
      <c r="J1410" s="189"/>
      <c r="K1410" s="248"/>
    </row>
    <row r="1411" spans="1:11" s="162" customFormat="1" ht="13.5" customHeight="1" x14ac:dyDescent="0.2">
      <c r="A1411" s="262"/>
      <c r="B1411" s="169" t="s">
        <v>11683</v>
      </c>
      <c r="C1411" s="159">
        <f>Anexo_01!$F1407</f>
        <v>0</v>
      </c>
      <c r="D1411" s="182"/>
      <c r="E1411" s="183"/>
      <c r="F1411" s="183"/>
      <c r="G1411" s="183"/>
      <c r="H1411" s="184"/>
      <c r="I1411" s="171" t="str">
        <f t="shared" si="155"/>
        <v/>
      </c>
      <c r="J1411" s="189"/>
      <c r="K1411" s="248"/>
    </row>
    <row r="1412" spans="1:11" s="162" customFormat="1" ht="13.5" customHeight="1" x14ac:dyDescent="0.2">
      <c r="A1412" s="262"/>
      <c r="B1412" s="169" t="s">
        <v>11684</v>
      </c>
      <c r="C1412" s="178"/>
      <c r="D1412" s="182"/>
      <c r="E1412" s="183"/>
      <c r="F1412" s="183"/>
      <c r="G1412" s="183"/>
      <c r="H1412" s="184"/>
      <c r="I1412" s="171" t="str">
        <f t="shared" si="155"/>
        <v/>
      </c>
      <c r="J1412" s="189"/>
      <c r="K1412" s="248"/>
    </row>
    <row r="1413" spans="1:11" s="162" customFormat="1" ht="13.5" customHeight="1" x14ac:dyDescent="0.2">
      <c r="A1413" s="262"/>
      <c r="B1413" s="169" t="s">
        <v>11685</v>
      </c>
      <c r="C1413" s="178"/>
      <c r="D1413" s="182"/>
      <c r="E1413" s="183"/>
      <c r="F1413" s="183"/>
      <c r="G1413" s="183"/>
      <c r="H1413" s="184"/>
      <c r="I1413" s="171" t="str">
        <f t="shared" si="155"/>
        <v/>
      </c>
      <c r="J1413" s="189"/>
      <c r="K1413" s="248"/>
    </row>
    <row r="1414" spans="1:11" s="162" customFormat="1" ht="13.5" customHeight="1" x14ac:dyDescent="0.2">
      <c r="A1414" s="262"/>
      <c r="B1414" s="169" t="s">
        <v>11686</v>
      </c>
      <c r="C1414" s="250"/>
      <c r="D1414" s="182"/>
      <c r="E1414" s="183"/>
      <c r="F1414" s="183"/>
      <c r="G1414" s="183"/>
      <c r="H1414" s="184"/>
      <c r="I1414" s="171" t="str">
        <f t="shared" si="155"/>
        <v/>
      </c>
      <c r="J1414" s="189"/>
      <c r="K1414" s="248"/>
    </row>
    <row r="1415" spans="1:11" ht="13.5" customHeight="1" x14ac:dyDescent="0.3">
      <c r="A1415" s="263"/>
      <c r="B1415" s="172" t="s">
        <v>11690</v>
      </c>
      <c r="C1415" s="251"/>
      <c r="D1415" s="185"/>
      <c r="E1415" s="186"/>
      <c r="F1415" s="186"/>
      <c r="G1415" s="186"/>
      <c r="H1415" s="187"/>
      <c r="I1415" s="173" t="str">
        <f t="shared" si="155"/>
        <v/>
      </c>
      <c r="J1415" s="190"/>
      <c r="K1415" s="249"/>
    </row>
    <row r="1416" spans="1:11" s="162" customFormat="1" ht="13.5" customHeight="1" x14ac:dyDescent="0.2">
      <c r="A1416" s="261">
        <v>181</v>
      </c>
      <c r="B1416" s="166" t="s">
        <v>11680</v>
      </c>
      <c r="C1416" s="174">
        <f>Anexo_01!$I1416</f>
        <v>0</v>
      </c>
      <c r="D1416" s="179"/>
      <c r="E1416" s="180"/>
      <c r="F1416" s="180"/>
      <c r="G1416" s="180"/>
      <c r="H1416" s="181"/>
      <c r="I1416" s="168" t="str">
        <f>IF(SUM(D1416:H1416)=0,"",SUM(D1416:H1416))</f>
        <v/>
      </c>
      <c r="J1416" s="188"/>
      <c r="K1416" s="247">
        <f>SUM(I1416:I1424)</f>
        <v>0</v>
      </c>
    </row>
    <row r="1417" spans="1:11" s="162" customFormat="1" ht="13.5" customHeight="1" x14ac:dyDescent="0.2">
      <c r="A1417" s="262"/>
      <c r="B1417" s="169" t="s">
        <v>11681</v>
      </c>
      <c r="C1417" s="170">
        <f>Anexo_01!$D1416</f>
        <v>0</v>
      </c>
      <c r="D1417" s="182"/>
      <c r="E1417" s="183"/>
      <c r="F1417" s="183"/>
      <c r="G1417" s="183"/>
      <c r="H1417" s="184"/>
      <c r="I1417" s="171" t="str">
        <f>IF(SUM(D1417:H1417)=0,"",SUM(D1417:H1417))</f>
        <v/>
      </c>
      <c r="J1417" s="189"/>
      <c r="K1417" s="248"/>
    </row>
    <row r="1418" spans="1:11" s="162" customFormat="1" ht="13.5" customHeight="1" x14ac:dyDescent="0.2">
      <c r="A1418" s="262"/>
      <c r="B1418" s="169" t="s">
        <v>11687</v>
      </c>
      <c r="C1418" s="170">
        <f>Anexo_01!$B1416</f>
        <v>0</v>
      </c>
      <c r="D1418" s="182"/>
      <c r="E1418" s="183"/>
      <c r="F1418" s="183"/>
      <c r="G1418" s="183"/>
      <c r="H1418" s="184"/>
      <c r="I1418" s="171" t="str">
        <f t="shared" ref="I1418:I1424" si="156">IF(SUM(D1418:H1418)=0,"",SUM(D1418:H1418))</f>
        <v/>
      </c>
      <c r="J1418" s="189"/>
      <c r="K1418" s="248"/>
    </row>
    <row r="1419" spans="1:11" s="162" customFormat="1" ht="13.5" customHeight="1" x14ac:dyDescent="0.2">
      <c r="A1419" s="262"/>
      <c r="B1419" s="169" t="s">
        <v>11682</v>
      </c>
      <c r="C1419" s="178"/>
      <c r="D1419" s="182"/>
      <c r="E1419" s="183"/>
      <c r="F1419" s="183"/>
      <c r="G1419" s="183"/>
      <c r="H1419" s="184"/>
      <c r="I1419" s="171" t="str">
        <f t="shared" si="156"/>
        <v/>
      </c>
      <c r="J1419" s="189"/>
      <c r="K1419" s="248"/>
    </row>
    <row r="1420" spans="1:11" s="162" customFormat="1" ht="13.5" customHeight="1" x14ac:dyDescent="0.2">
      <c r="A1420" s="262"/>
      <c r="B1420" s="169" t="s">
        <v>11683</v>
      </c>
      <c r="C1420" s="159">
        <f>Anexo_01!$F1416</f>
        <v>0</v>
      </c>
      <c r="D1420" s="182"/>
      <c r="E1420" s="183"/>
      <c r="F1420" s="183"/>
      <c r="G1420" s="183"/>
      <c r="H1420" s="184"/>
      <c r="I1420" s="171" t="str">
        <f t="shared" si="156"/>
        <v/>
      </c>
      <c r="J1420" s="189"/>
      <c r="K1420" s="248"/>
    </row>
    <row r="1421" spans="1:11" s="162" customFormat="1" ht="13.5" customHeight="1" x14ac:dyDescent="0.2">
      <c r="A1421" s="262"/>
      <c r="B1421" s="169" t="s">
        <v>11684</v>
      </c>
      <c r="C1421" s="178"/>
      <c r="D1421" s="182"/>
      <c r="E1421" s="183"/>
      <c r="F1421" s="183"/>
      <c r="G1421" s="183"/>
      <c r="H1421" s="184"/>
      <c r="I1421" s="171" t="str">
        <f t="shared" si="156"/>
        <v/>
      </c>
      <c r="J1421" s="189"/>
      <c r="K1421" s="248"/>
    </row>
    <row r="1422" spans="1:11" s="162" customFormat="1" ht="13.5" customHeight="1" x14ac:dyDescent="0.2">
      <c r="A1422" s="262"/>
      <c r="B1422" s="169" t="s">
        <v>11685</v>
      </c>
      <c r="C1422" s="178"/>
      <c r="D1422" s="182"/>
      <c r="E1422" s="183"/>
      <c r="F1422" s="183"/>
      <c r="G1422" s="183"/>
      <c r="H1422" s="184"/>
      <c r="I1422" s="171" t="str">
        <f t="shared" si="156"/>
        <v/>
      </c>
      <c r="J1422" s="189"/>
      <c r="K1422" s="248"/>
    </row>
    <row r="1423" spans="1:11" s="162" customFormat="1" ht="13.5" customHeight="1" x14ac:dyDescent="0.2">
      <c r="A1423" s="262"/>
      <c r="B1423" s="169" t="s">
        <v>11686</v>
      </c>
      <c r="C1423" s="250"/>
      <c r="D1423" s="182"/>
      <c r="E1423" s="183"/>
      <c r="F1423" s="183"/>
      <c r="G1423" s="183"/>
      <c r="H1423" s="184"/>
      <c r="I1423" s="171" t="str">
        <f t="shared" si="156"/>
        <v/>
      </c>
      <c r="J1423" s="189"/>
      <c r="K1423" s="248"/>
    </row>
    <row r="1424" spans="1:11" ht="13.5" customHeight="1" x14ac:dyDescent="0.3">
      <c r="A1424" s="263"/>
      <c r="B1424" s="172" t="s">
        <v>11690</v>
      </c>
      <c r="C1424" s="251"/>
      <c r="D1424" s="185"/>
      <c r="E1424" s="186"/>
      <c r="F1424" s="186"/>
      <c r="G1424" s="186"/>
      <c r="H1424" s="187"/>
      <c r="I1424" s="173" t="str">
        <f t="shared" si="156"/>
        <v/>
      </c>
      <c r="J1424" s="190"/>
      <c r="K1424" s="249"/>
    </row>
    <row r="1425" spans="1:11" s="162" customFormat="1" ht="13.5" customHeight="1" x14ac:dyDescent="0.2">
      <c r="A1425" s="261">
        <v>182</v>
      </c>
      <c r="B1425" s="166" t="s">
        <v>11680</v>
      </c>
      <c r="C1425" s="174">
        <f>Anexo_01!$I1425</f>
        <v>0</v>
      </c>
      <c r="D1425" s="179"/>
      <c r="E1425" s="180"/>
      <c r="F1425" s="180"/>
      <c r="G1425" s="180"/>
      <c r="H1425" s="181"/>
      <c r="I1425" s="168" t="str">
        <f>IF(SUM(D1425:H1425)=0,"",SUM(D1425:H1425))</f>
        <v/>
      </c>
      <c r="J1425" s="188"/>
      <c r="K1425" s="247">
        <f>SUM(I1425:I1433)</f>
        <v>0</v>
      </c>
    </row>
    <row r="1426" spans="1:11" s="162" customFormat="1" ht="13.5" customHeight="1" x14ac:dyDescent="0.2">
      <c r="A1426" s="262"/>
      <c r="B1426" s="169" t="s">
        <v>11681</v>
      </c>
      <c r="C1426" s="170">
        <f>Anexo_01!$D1425</f>
        <v>0</v>
      </c>
      <c r="D1426" s="182"/>
      <c r="E1426" s="183"/>
      <c r="F1426" s="183"/>
      <c r="G1426" s="183"/>
      <c r="H1426" s="184"/>
      <c r="I1426" s="171" t="str">
        <f>IF(SUM(D1426:H1426)=0,"",SUM(D1426:H1426))</f>
        <v/>
      </c>
      <c r="J1426" s="189"/>
      <c r="K1426" s="248"/>
    </row>
    <row r="1427" spans="1:11" s="162" customFormat="1" ht="13.5" customHeight="1" x14ac:dyDescent="0.2">
      <c r="A1427" s="262"/>
      <c r="B1427" s="169" t="s">
        <v>11687</v>
      </c>
      <c r="C1427" s="170">
        <f>Anexo_01!$B1425</f>
        <v>0</v>
      </c>
      <c r="D1427" s="182"/>
      <c r="E1427" s="183"/>
      <c r="F1427" s="183"/>
      <c r="G1427" s="183"/>
      <c r="H1427" s="184"/>
      <c r="I1427" s="171" t="str">
        <f t="shared" ref="I1427:I1433" si="157">IF(SUM(D1427:H1427)=0,"",SUM(D1427:H1427))</f>
        <v/>
      </c>
      <c r="J1427" s="189"/>
      <c r="K1427" s="248"/>
    </row>
    <row r="1428" spans="1:11" s="162" customFormat="1" ht="13.5" customHeight="1" x14ac:dyDescent="0.2">
      <c r="A1428" s="262"/>
      <c r="B1428" s="169" t="s">
        <v>11682</v>
      </c>
      <c r="C1428" s="178"/>
      <c r="D1428" s="182"/>
      <c r="E1428" s="183"/>
      <c r="F1428" s="183"/>
      <c r="G1428" s="183"/>
      <c r="H1428" s="184"/>
      <c r="I1428" s="171" t="str">
        <f t="shared" si="157"/>
        <v/>
      </c>
      <c r="J1428" s="189"/>
      <c r="K1428" s="248"/>
    </row>
    <row r="1429" spans="1:11" s="162" customFormat="1" ht="13.5" customHeight="1" x14ac:dyDescent="0.2">
      <c r="A1429" s="262"/>
      <c r="B1429" s="169" t="s">
        <v>11683</v>
      </c>
      <c r="C1429" s="159">
        <f>Anexo_01!$F1425</f>
        <v>0</v>
      </c>
      <c r="D1429" s="182"/>
      <c r="E1429" s="183"/>
      <c r="F1429" s="183"/>
      <c r="G1429" s="183"/>
      <c r="H1429" s="184"/>
      <c r="I1429" s="171" t="str">
        <f t="shared" si="157"/>
        <v/>
      </c>
      <c r="J1429" s="189"/>
      <c r="K1429" s="248"/>
    </row>
    <row r="1430" spans="1:11" s="162" customFormat="1" ht="13.5" customHeight="1" x14ac:dyDescent="0.2">
      <c r="A1430" s="262"/>
      <c r="B1430" s="169" t="s">
        <v>11684</v>
      </c>
      <c r="C1430" s="178"/>
      <c r="D1430" s="182"/>
      <c r="E1430" s="183"/>
      <c r="F1430" s="183"/>
      <c r="G1430" s="183"/>
      <c r="H1430" s="184"/>
      <c r="I1430" s="171" t="str">
        <f t="shared" si="157"/>
        <v/>
      </c>
      <c r="J1430" s="189"/>
      <c r="K1430" s="248"/>
    </row>
    <row r="1431" spans="1:11" s="162" customFormat="1" ht="13.5" customHeight="1" x14ac:dyDescent="0.2">
      <c r="A1431" s="262"/>
      <c r="B1431" s="169" t="s">
        <v>11685</v>
      </c>
      <c r="C1431" s="178"/>
      <c r="D1431" s="182"/>
      <c r="E1431" s="183"/>
      <c r="F1431" s="183"/>
      <c r="G1431" s="183"/>
      <c r="H1431" s="184"/>
      <c r="I1431" s="171" t="str">
        <f t="shared" si="157"/>
        <v/>
      </c>
      <c r="J1431" s="189"/>
      <c r="K1431" s="248"/>
    </row>
    <row r="1432" spans="1:11" s="162" customFormat="1" ht="13.5" customHeight="1" x14ac:dyDescent="0.2">
      <c r="A1432" s="262"/>
      <c r="B1432" s="169" t="s">
        <v>11686</v>
      </c>
      <c r="C1432" s="250"/>
      <c r="D1432" s="182"/>
      <c r="E1432" s="183"/>
      <c r="F1432" s="183"/>
      <c r="G1432" s="183"/>
      <c r="H1432" s="184"/>
      <c r="I1432" s="171" t="str">
        <f t="shared" si="157"/>
        <v/>
      </c>
      <c r="J1432" s="189"/>
      <c r="K1432" s="248"/>
    </row>
    <row r="1433" spans="1:11" ht="13.5" customHeight="1" x14ac:dyDescent="0.3">
      <c r="A1433" s="263"/>
      <c r="B1433" s="172" t="s">
        <v>11690</v>
      </c>
      <c r="C1433" s="251"/>
      <c r="D1433" s="185"/>
      <c r="E1433" s="186"/>
      <c r="F1433" s="186"/>
      <c r="G1433" s="186"/>
      <c r="H1433" s="187"/>
      <c r="I1433" s="173" t="str">
        <f t="shared" si="157"/>
        <v/>
      </c>
      <c r="J1433" s="190"/>
      <c r="K1433" s="249"/>
    </row>
    <row r="1434" spans="1:11" s="162" customFormat="1" ht="13.5" customHeight="1" x14ac:dyDescent="0.2">
      <c r="A1434" s="261">
        <v>183</v>
      </c>
      <c r="B1434" s="166" t="s">
        <v>11680</v>
      </c>
      <c r="C1434" s="174">
        <f>Anexo_01!$I1434</f>
        <v>0</v>
      </c>
      <c r="D1434" s="179"/>
      <c r="E1434" s="180"/>
      <c r="F1434" s="180"/>
      <c r="G1434" s="180"/>
      <c r="H1434" s="181"/>
      <c r="I1434" s="168" t="str">
        <f>IF(SUM(D1434:H1434)=0,"",SUM(D1434:H1434))</f>
        <v/>
      </c>
      <c r="J1434" s="188"/>
      <c r="K1434" s="247">
        <f>SUM(I1434:I1442)</f>
        <v>0</v>
      </c>
    </row>
    <row r="1435" spans="1:11" s="162" customFormat="1" ht="13.5" customHeight="1" x14ac:dyDescent="0.2">
      <c r="A1435" s="262"/>
      <c r="B1435" s="169" t="s">
        <v>11681</v>
      </c>
      <c r="C1435" s="170">
        <f>Anexo_01!$D1434</f>
        <v>0</v>
      </c>
      <c r="D1435" s="182"/>
      <c r="E1435" s="183"/>
      <c r="F1435" s="183"/>
      <c r="G1435" s="183"/>
      <c r="H1435" s="184"/>
      <c r="I1435" s="171" t="str">
        <f>IF(SUM(D1435:H1435)=0,"",SUM(D1435:H1435))</f>
        <v/>
      </c>
      <c r="J1435" s="189"/>
      <c r="K1435" s="248"/>
    </row>
    <row r="1436" spans="1:11" s="162" customFormat="1" ht="13.5" customHeight="1" x14ac:dyDescent="0.2">
      <c r="A1436" s="262"/>
      <c r="B1436" s="169" t="s">
        <v>11687</v>
      </c>
      <c r="C1436" s="170">
        <f>Anexo_01!$B1434</f>
        <v>0</v>
      </c>
      <c r="D1436" s="182"/>
      <c r="E1436" s="183"/>
      <c r="F1436" s="183"/>
      <c r="G1436" s="183"/>
      <c r="H1436" s="184"/>
      <c r="I1436" s="171" t="str">
        <f t="shared" ref="I1436:I1442" si="158">IF(SUM(D1436:H1436)=0,"",SUM(D1436:H1436))</f>
        <v/>
      </c>
      <c r="J1436" s="189"/>
      <c r="K1436" s="248"/>
    </row>
    <row r="1437" spans="1:11" s="162" customFormat="1" ht="13.5" customHeight="1" x14ac:dyDescent="0.2">
      <c r="A1437" s="262"/>
      <c r="B1437" s="169" t="s">
        <v>11682</v>
      </c>
      <c r="C1437" s="178"/>
      <c r="D1437" s="182"/>
      <c r="E1437" s="183"/>
      <c r="F1437" s="183"/>
      <c r="G1437" s="183"/>
      <c r="H1437" s="184"/>
      <c r="I1437" s="171" t="str">
        <f t="shared" si="158"/>
        <v/>
      </c>
      <c r="J1437" s="189"/>
      <c r="K1437" s="248"/>
    </row>
    <row r="1438" spans="1:11" s="162" customFormat="1" ht="13.5" customHeight="1" x14ac:dyDescent="0.2">
      <c r="A1438" s="262"/>
      <c r="B1438" s="169" t="s">
        <v>11683</v>
      </c>
      <c r="C1438" s="159">
        <f>Anexo_01!$F1434</f>
        <v>0</v>
      </c>
      <c r="D1438" s="182"/>
      <c r="E1438" s="183"/>
      <c r="F1438" s="183"/>
      <c r="G1438" s="183"/>
      <c r="H1438" s="184"/>
      <c r="I1438" s="171" t="str">
        <f t="shared" si="158"/>
        <v/>
      </c>
      <c r="J1438" s="189"/>
      <c r="K1438" s="248"/>
    </row>
    <row r="1439" spans="1:11" s="162" customFormat="1" ht="13.5" customHeight="1" x14ac:dyDescent="0.2">
      <c r="A1439" s="262"/>
      <c r="B1439" s="169" t="s">
        <v>11684</v>
      </c>
      <c r="C1439" s="178"/>
      <c r="D1439" s="182"/>
      <c r="E1439" s="183"/>
      <c r="F1439" s="183"/>
      <c r="G1439" s="183"/>
      <c r="H1439" s="184"/>
      <c r="I1439" s="171" t="str">
        <f t="shared" si="158"/>
        <v/>
      </c>
      <c r="J1439" s="189"/>
      <c r="K1439" s="248"/>
    </row>
    <row r="1440" spans="1:11" s="162" customFormat="1" ht="13.5" customHeight="1" x14ac:dyDescent="0.2">
      <c r="A1440" s="262"/>
      <c r="B1440" s="169" t="s">
        <v>11685</v>
      </c>
      <c r="C1440" s="178"/>
      <c r="D1440" s="182"/>
      <c r="E1440" s="183"/>
      <c r="F1440" s="183"/>
      <c r="G1440" s="183"/>
      <c r="H1440" s="184"/>
      <c r="I1440" s="171" t="str">
        <f t="shared" si="158"/>
        <v/>
      </c>
      <c r="J1440" s="189"/>
      <c r="K1440" s="248"/>
    </row>
    <row r="1441" spans="1:11" s="162" customFormat="1" ht="13.5" customHeight="1" x14ac:dyDescent="0.2">
      <c r="A1441" s="262"/>
      <c r="B1441" s="169" t="s">
        <v>11686</v>
      </c>
      <c r="C1441" s="250"/>
      <c r="D1441" s="182"/>
      <c r="E1441" s="183"/>
      <c r="F1441" s="183"/>
      <c r="G1441" s="183"/>
      <c r="H1441" s="184"/>
      <c r="I1441" s="171" t="str">
        <f t="shared" si="158"/>
        <v/>
      </c>
      <c r="J1441" s="189"/>
      <c r="K1441" s="248"/>
    </row>
    <row r="1442" spans="1:11" ht="13.5" customHeight="1" x14ac:dyDescent="0.3">
      <c r="A1442" s="263"/>
      <c r="B1442" s="172" t="s">
        <v>11690</v>
      </c>
      <c r="C1442" s="251"/>
      <c r="D1442" s="185"/>
      <c r="E1442" s="186"/>
      <c r="F1442" s="186"/>
      <c r="G1442" s="186"/>
      <c r="H1442" s="187"/>
      <c r="I1442" s="173" t="str">
        <f t="shared" si="158"/>
        <v/>
      </c>
      <c r="J1442" s="190"/>
      <c r="K1442" s="249"/>
    </row>
    <row r="1443" spans="1:11" s="162" customFormat="1" ht="13.5" customHeight="1" x14ac:dyDescent="0.2">
      <c r="A1443" s="261">
        <v>184</v>
      </c>
      <c r="B1443" s="166" t="s">
        <v>11680</v>
      </c>
      <c r="C1443" s="174">
        <f>Anexo_01!$I1443</f>
        <v>0</v>
      </c>
      <c r="D1443" s="179"/>
      <c r="E1443" s="180"/>
      <c r="F1443" s="180"/>
      <c r="G1443" s="180"/>
      <c r="H1443" s="181"/>
      <c r="I1443" s="168" t="str">
        <f>IF(SUM(D1443:H1443)=0,"",SUM(D1443:H1443))</f>
        <v/>
      </c>
      <c r="J1443" s="188"/>
      <c r="K1443" s="247">
        <f>SUM(I1443:I1451)</f>
        <v>0</v>
      </c>
    </row>
    <row r="1444" spans="1:11" s="162" customFormat="1" ht="13.5" customHeight="1" x14ac:dyDescent="0.2">
      <c r="A1444" s="262"/>
      <c r="B1444" s="169" t="s">
        <v>11681</v>
      </c>
      <c r="C1444" s="170">
        <f>Anexo_01!$D1443</f>
        <v>0</v>
      </c>
      <c r="D1444" s="182"/>
      <c r="E1444" s="183"/>
      <c r="F1444" s="183"/>
      <c r="G1444" s="183"/>
      <c r="H1444" s="184"/>
      <c r="I1444" s="171" t="str">
        <f>IF(SUM(D1444:H1444)=0,"",SUM(D1444:H1444))</f>
        <v/>
      </c>
      <c r="J1444" s="189"/>
      <c r="K1444" s="248"/>
    </row>
    <row r="1445" spans="1:11" s="162" customFormat="1" ht="13.5" customHeight="1" x14ac:dyDescent="0.2">
      <c r="A1445" s="262"/>
      <c r="B1445" s="169" t="s">
        <v>11687</v>
      </c>
      <c r="C1445" s="170">
        <f>Anexo_01!$B1443</f>
        <v>0</v>
      </c>
      <c r="D1445" s="182"/>
      <c r="E1445" s="183"/>
      <c r="F1445" s="183"/>
      <c r="G1445" s="183"/>
      <c r="H1445" s="184"/>
      <c r="I1445" s="171" t="str">
        <f t="shared" ref="I1445:I1451" si="159">IF(SUM(D1445:H1445)=0,"",SUM(D1445:H1445))</f>
        <v/>
      </c>
      <c r="J1445" s="189"/>
      <c r="K1445" s="248"/>
    </row>
    <row r="1446" spans="1:11" s="162" customFormat="1" ht="13.5" customHeight="1" x14ac:dyDescent="0.2">
      <c r="A1446" s="262"/>
      <c r="B1446" s="169" t="s">
        <v>11682</v>
      </c>
      <c r="C1446" s="178"/>
      <c r="D1446" s="182"/>
      <c r="E1446" s="183"/>
      <c r="F1446" s="183"/>
      <c r="G1446" s="183"/>
      <c r="H1446" s="184"/>
      <c r="I1446" s="171" t="str">
        <f t="shared" si="159"/>
        <v/>
      </c>
      <c r="J1446" s="189"/>
      <c r="K1446" s="248"/>
    </row>
    <row r="1447" spans="1:11" s="162" customFormat="1" ht="13.5" customHeight="1" x14ac:dyDescent="0.2">
      <c r="A1447" s="262"/>
      <c r="B1447" s="169" t="s">
        <v>11683</v>
      </c>
      <c r="C1447" s="159">
        <f>Anexo_01!$F1443</f>
        <v>0</v>
      </c>
      <c r="D1447" s="182"/>
      <c r="E1447" s="183"/>
      <c r="F1447" s="183"/>
      <c r="G1447" s="183"/>
      <c r="H1447" s="184"/>
      <c r="I1447" s="171" t="str">
        <f t="shared" si="159"/>
        <v/>
      </c>
      <c r="J1447" s="189"/>
      <c r="K1447" s="248"/>
    </row>
    <row r="1448" spans="1:11" s="162" customFormat="1" ht="13.5" customHeight="1" x14ac:dyDescent="0.2">
      <c r="A1448" s="262"/>
      <c r="B1448" s="169" t="s">
        <v>11684</v>
      </c>
      <c r="C1448" s="178"/>
      <c r="D1448" s="182"/>
      <c r="E1448" s="183"/>
      <c r="F1448" s="183"/>
      <c r="G1448" s="183"/>
      <c r="H1448" s="184"/>
      <c r="I1448" s="171" t="str">
        <f t="shared" si="159"/>
        <v/>
      </c>
      <c r="J1448" s="189"/>
      <c r="K1448" s="248"/>
    </row>
    <row r="1449" spans="1:11" s="162" customFormat="1" ht="13.5" customHeight="1" x14ac:dyDescent="0.2">
      <c r="A1449" s="262"/>
      <c r="B1449" s="169" t="s">
        <v>11685</v>
      </c>
      <c r="C1449" s="178"/>
      <c r="D1449" s="182"/>
      <c r="E1449" s="183"/>
      <c r="F1449" s="183"/>
      <c r="G1449" s="183"/>
      <c r="H1449" s="184"/>
      <c r="I1449" s="171" t="str">
        <f t="shared" si="159"/>
        <v/>
      </c>
      <c r="J1449" s="189"/>
      <c r="K1449" s="248"/>
    </row>
    <row r="1450" spans="1:11" s="162" customFormat="1" ht="13.5" customHeight="1" x14ac:dyDescent="0.2">
      <c r="A1450" s="262"/>
      <c r="B1450" s="169" t="s">
        <v>11686</v>
      </c>
      <c r="C1450" s="250"/>
      <c r="D1450" s="182"/>
      <c r="E1450" s="183"/>
      <c r="F1450" s="183"/>
      <c r="G1450" s="183"/>
      <c r="H1450" s="184"/>
      <c r="I1450" s="171" t="str">
        <f t="shared" si="159"/>
        <v/>
      </c>
      <c r="J1450" s="189"/>
      <c r="K1450" s="248"/>
    </row>
    <row r="1451" spans="1:11" ht="13.5" customHeight="1" x14ac:dyDescent="0.3">
      <c r="A1451" s="263"/>
      <c r="B1451" s="172" t="s">
        <v>11690</v>
      </c>
      <c r="C1451" s="251"/>
      <c r="D1451" s="185"/>
      <c r="E1451" s="186"/>
      <c r="F1451" s="186"/>
      <c r="G1451" s="186"/>
      <c r="H1451" s="187"/>
      <c r="I1451" s="173" t="str">
        <f t="shared" si="159"/>
        <v/>
      </c>
      <c r="J1451" s="190"/>
      <c r="K1451" s="249"/>
    </row>
    <row r="1452" spans="1:11" ht="23.25" customHeight="1" x14ac:dyDescent="0.3">
      <c r="A1452" s="176"/>
      <c r="B1452" s="264" t="s">
        <v>11619</v>
      </c>
      <c r="C1452" s="265"/>
      <c r="D1452" s="266"/>
      <c r="E1452" s="264"/>
      <c r="F1452" s="264"/>
      <c r="G1452" s="264"/>
      <c r="H1452" s="265"/>
      <c r="I1452" s="177">
        <f>SUM(I12:I1361)</f>
        <v>61</v>
      </c>
      <c r="J1452" s="177"/>
      <c r="K1452" s="177">
        <f>SUM(K12:K1361)</f>
        <v>61</v>
      </c>
    </row>
  </sheetData>
  <sheetProtection algorithmName="SHA-512" hashValue="r88Alfzn1vrenzUa6VmWSHESogE0X8BATrXzUWa4wjR/wK6oNjcubvoez2WHkDzkXinRF6fpD+6PXr0NxWssUg==" saltValue="qyDYTLoAtlfdCppnMbjPBA==" spinCount="100000" sheet="1" objects="1" scenarios="1"/>
  <mergeCells count="491">
    <mergeCell ref="A1443:A1451"/>
    <mergeCell ref="K1443:K1451"/>
    <mergeCell ref="C1450:C1451"/>
    <mergeCell ref="A1416:A1424"/>
    <mergeCell ref="K1416:K1424"/>
    <mergeCell ref="C1423:C1424"/>
    <mergeCell ref="A1425:A1433"/>
    <mergeCell ref="K1425:K1433"/>
    <mergeCell ref="C1432:C1433"/>
    <mergeCell ref="A1434:A1442"/>
    <mergeCell ref="K1434:K1442"/>
    <mergeCell ref="C1441:C1442"/>
    <mergeCell ref="A1389:A1397"/>
    <mergeCell ref="K1389:K1397"/>
    <mergeCell ref="C1396:C1397"/>
    <mergeCell ref="A1398:A1406"/>
    <mergeCell ref="K1398:K1406"/>
    <mergeCell ref="C1405:C1406"/>
    <mergeCell ref="A1407:A1415"/>
    <mergeCell ref="K1407:K1415"/>
    <mergeCell ref="C1414:C1415"/>
    <mergeCell ref="A1362:A1370"/>
    <mergeCell ref="K1362:K1370"/>
    <mergeCell ref="C1369:C1370"/>
    <mergeCell ref="A1371:A1379"/>
    <mergeCell ref="K1371:K1379"/>
    <mergeCell ref="C1378:C1379"/>
    <mergeCell ref="A1380:A1388"/>
    <mergeCell ref="K1380:K1388"/>
    <mergeCell ref="C1387:C1388"/>
    <mergeCell ref="B1452:C1452"/>
    <mergeCell ref="D1452:H1452"/>
    <mergeCell ref="B10:B11"/>
    <mergeCell ref="C10:C11"/>
    <mergeCell ref="A1353:A1361"/>
    <mergeCell ref="K1353:K1361"/>
    <mergeCell ref="C1360:C1361"/>
    <mergeCell ref="A1335:A1343"/>
    <mergeCell ref="K1335:K1343"/>
    <mergeCell ref="C1342:C1343"/>
    <mergeCell ref="A1344:A1352"/>
    <mergeCell ref="K1344:K1352"/>
    <mergeCell ref="C1351:C1352"/>
    <mergeCell ref="A1317:A1325"/>
    <mergeCell ref="K1317:K1325"/>
    <mergeCell ref="C1324:C1325"/>
    <mergeCell ref="A1326:A1334"/>
    <mergeCell ref="K1326:K1334"/>
    <mergeCell ref="C1333:C1334"/>
    <mergeCell ref="A1299:A1307"/>
    <mergeCell ref="K1299:K1307"/>
    <mergeCell ref="C1306:C1307"/>
    <mergeCell ref="A1308:A1316"/>
    <mergeCell ref="K1308:K1316"/>
    <mergeCell ref="C1315:C1316"/>
    <mergeCell ref="A1281:A1289"/>
    <mergeCell ref="K1281:K1289"/>
    <mergeCell ref="C1288:C1289"/>
    <mergeCell ref="A1290:A1298"/>
    <mergeCell ref="K1290:K1298"/>
    <mergeCell ref="C1297:C1298"/>
    <mergeCell ref="A1263:A1271"/>
    <mergeCell ref="K1263:K1271"/>
    <mergeCell ref="C1270:C1271"/>
    <mergeCell ref="A1272:A1280"/>
    <mergeCell ref="K1272:K1280"/>
    <mergeCell ref="C1279:C1280"/>
    <mergeCell ref="A1245:A1253"/>
    <mergeCell ref="K1245:K1253"/>
    <mergeCell ref="C1252:C1253"/>
    <mergeCell ref="A1254:A1262"/>
    <mergeCell ref="K1254:K1262"/>
    <mergeCell ref="C1261:C1262"/>
    <mergeCell ref="A1227:A1235"/>
    <mergeCell ref="K1227:K1235"/>
    <mergeCell ref="C1234:C1235"/>
    <mergeCell ref="A1236:A1244"/>
    <mergeCell ref="K1236:K1244"/>
    <mergeCell ref="C1243:C1244"/>
    <mergeCell ref="A1209:A1217"/>
    <mergeCell ref="K1209:K1217"/>
    <mergeCell ref="C1216:C1217"/>
    <mergeCell ref="A1218:A1226"/>
    <mergeCell ref="K1218:K1226"/>
    <mergeCell ref="C1225:C1226"/>
    <mergeCell ref="A1191:A1199"/>
    <mergeCell ref="K1191:K1199"/>
    <mergeCell ref="C1198:C1199"/>
    <mergeCell ref="A1200:A1208"/>
    <mergeCell ref="K1200:K1208"/>
    <mergeCell ref="C1207:C1208"/>
    <mergeCell ref="A1173:A1181"/>
    <mergeCell ref="K1173:K1181"/>
    <mergeCell ref="C1180:C1181"/>
    <mergeCell ref="A1182:A1190"/>
    <mergeCell ref="K1182:K1190"/>
    <mergeCell ref="C1189:C1190"/>
    <mergeCell ref="A1155:A1163"/>
    <mergeCell ref="K1155:K1163"/>
    <mergeCell ref="C1162:C1163"/>
    <mergeCell ref="A1164:A1172"/>
    <mergeCell ref="K1164:K1172"/>
    <mergeCell ref="C1171:C1172"/>
    <mergeCell ref="A1137:A1145"/>
    <mergeCell ref="K1137:K1145"/>
    <mergeCell ref="C1144:C1145"/>
    <mergeCell ref="A1146:A1154"/>
    <mergeCell ref="K1146:K1154"/>
    <mergeCell ref="C1153:C1154"/>
    <mergeCell ref="A1119:A1127"/>
    <mergeCell ref="K1119:K1127"/>
    <mergeCell ref="C1126:C1127"/>
    <mergeCell ref="A1128:A1136"/>
    <mergeCell ref="K1128:K1136"/>
    <mergeCell ref="C1135:C1136"/>
    <mergeCell ref="A1101:A1109"/>
    <mergeCell ref="K1101:K1109"/>
    <mergeCell ref="C1108:C1109"/>
    <mergeCell ref="A1110:A1118"/>
    <mergeCell ref="K1110:K1118"/>
    <mergeCell ref="C1117:C1118"/>
    <mergeCell ref="A1083:A1091"/>
    <mergeCell ref="K1083:K1091"/>
    <mergeCell ref="C1090:C1091"/>
    <mergeCell ref="A1092:A1100"/>
    <mergeCell ref="K1092:K1100"/>
    <mergeCell ref="C1099:C1100"/>
    <mergeCell ref="A1065:A1073"/>
    <mergeCell ref="K1065:K1073"/>
    <mergeCell ref="C1072:C1073"/>
    <mergeCell ref="A1074:A1082"/>
    <mergeCell ref="K1074:K1082"/>
    <mergeCell ref="C1081:C1082"/>
    <mergeCell ref="A1047:A1055"/>
    <mergeCell ref="K1047:K1055"/>
    <mergeCell ref="C1054:C1055"/>
    <mergeCell ref="A1056:A1064"/>
    <mergeCell ref="K1056:K1064"/>
    <mergeCell ref="C1063:C1064"/>
    <mergeCell ref="A1029:A1037"/>
    <mergeCell ref="K1029:K1037"/>
    <mergeCell ref="C1036:C1037"/>
    <mergeCell ref="A1038:A1046"/>
    <mergeCell ref="K1038:K1046"/>
    <mergeCell ref="C1045:C1046"/>
    <mergeCell ref="A1011:A1019"/>
    <mergeCell ref="K1011:K1019"/>
    <mergeCell ref="C1018:C1019"/>
    <mergeCell ref="A1020:A1028"/>
    <mergeCell ref="K1020:K1028"/>
    <mergeCell ref="C1027:C1028"/>
    <mergeCell ref="A993:A1001"/>
    <mergeCell ref="K993:K1001"/>
    <mergeCell ref="C1000:C1001"/>
    <mergeCell ref="A1002:A1010"/>
    <mergeCell ref="K1002:K1010"/>
    <mergeCell ref="C1009:C1010"/>
    <mergeCell ref="A975:A983"/>
    <mergeCell ref="K975:K983"/>
    <mergeCell ref="C982:C983"/>
    <mergeCell ref="A984:A992"/>
    <mergeCell ref="K984:K992"/>
    <mergeCell ref="C991:C992"/>
    <mergeCell ref="A957:A965"/>
    <mergeCell ref="K957:K965"/>
    <mergeCell ref="C964:C965"/>
    <mergeCell ref="A966:A974"/>
    <mergeCell ref="K966:K974"/>
    <mergeCell ref="C973:C974"/>
    <mergeCell ref="A939:A947"/>
    <mergeCell ref="K939:K947"/>
    <mergeCell ref="C946:C947"/>
    <mergeCell ref="A948:A956"/>
    <mergeCell ref="K948:K956"/>
    <mergeCell ref="C955:C956"/>
    <mergeCell ref="A921:A929"/>
    <mergeCell ref="K921:K929"/>
    <mergeCell ref="C928:C929"/>
    <mergeCell ref="A930:A938"/>
    <mergeCell ref="K930:K938"/>
    <mergeCell ref="C937:C938"/>
    <mergeCell ref="A903:A911"/>
    <mergeCell ref="K903:K911"/>
    <mergeCell ref="C910:C911"/>
    <mergeCell ref="A912:A920"/>
    <mergeCell ref="K912:K920"/>
    <mergeCell ref="C919:C920"/>
    <mergeCell ref="A885:A893"/>
    <mergeCell ref="K885:K893"/>
    <mergeCell ref="C892:C893"/>
    <mergeCell ref="A894:A902"/>
    <mergeCell ref="K894:K902"/>
    <mergeCell ref="C901:C902"/>
    <mergeCell ref="A867:A875"/>
    <mergeCell ref="K867:K875"/>
    <mergeCell ref="C874:C875"/>
    <mergeCell ref="A876:A884"/>
    <mergeCell ref="K876:K884"/>
    <mergeCell ref="C883:C884"/>
    <mergeCell ref="A849:A857"/>
    <mergeCell ref="K849:K857"/>
    <mergeCell ref="C856:C857"/>
    <mergeCell ref="A858:A866"/>
    <mergeCell ref="K858:K866"/>
    <mergeCell ref="C865:C866"/>
    <mergeCell ref="A831:A839"/>
    <mergeCell ref="K831:K839"/>
    <mergeCell ref="C838:C839"/>
    <mergeCell ref="A840:A848"/>
    <mergeCell ref="K840:K848"/>
    <mergeCell ref="C847:C848"/>
    <mergeCell ref="A813:A821"/>
    <mergeCell ref="K813:K821"/>
    <mergeCell ref="C820:C821"/>
    <mergeCell ref="A822:A830"/>
    <mergeCell ref="K822:K830"/>
    <mergeCell ref="C829:C830"/>
    <mergeCell ref="A795:A803"/>
    <mergeCell ref="K795:K803"/>
    <mergeCell ref="C802:C803"/>
    <mergeCell ref="A804:A812"/>
    <mergeCell ref="K804:K812"/>
    <mergeCell ref="C811:C812"/>
    <mergeCell ref="A777:A785"/>
    <mergeCell ref="K777:K785"/>
    <mergeCell ref="C784:C785"/>
    <mergeCell ref="A786:A794"/>
    <mergeCell ref="K786:K794"/>
    <mergeCell ref="C793:C794"/>
    <mergeCell ref="A759:A767"/>
    <mergeCell ref="K759:K767"/>
    <mergeCell ref="C766:C767"/>
    <mergeCell ref="A768:A776"/>
    <mergeCell ref="K768:K776"/>
    <mergeCell ref="C775:C776"/>
    <mergeCell ref="A741:A749"/>
    <mergeCell ref="K741:K749"/>
    <mergeCell ref="C748:C749"/>
    <mergeCell ref="A750:A758"/>
    <mergeCell ref="K750:K758"/>
    <mergeCell ref="C757:C758"/>
    <mergeCell ref="A723:A731"/>
    <mergeCell ref="K723:K731"/>
    <mergeCell ref="C730:C731"/>
    <mergeCell ref="A732:A740"/>
    <mergeCell ref="K732:K740"/>
    <mergeCell ref="C739:C740"/>
    <mergeCell ref="A705:A713"/>
    <mergeCell ref="K705:K713"/>
    <mergeCell ref="C712:C713"/>
    <mergeCell ref="A714:A722"/>
    <mergeCell ref="K714:K722"/>
    <mergeCell ref="C721:C722"/>
    <mergeCell ref="A687:A695"/>
    <mergeCell ref="K687:K695"/>
    <mergeCell ref="C694:C695"/>
    <mergeCell ref="A696:A704"/>
    <mergeCell ref="K696:K704"/>
    <mergeCell ref="C703:C704"/>
    <mergeCell ref="A669:A677"/>
    <mergeCell ref="K669:K677"/>
    <mergeCell ref="C676:C677"/>
    <mergeCell ref="A678:A686"/>
    <mergeCell ref="K678:K686"/>
    <mergeCell ref="C685:C686"/>
    <mergeCell ref="A651:A659"/>
    <mergeCell ref="K651:K659"/>
    <mergeCell ref="C658:C659"/>
    <mergeCell ref="A660:A668"/>
    <mergeCell ref="K660:K668"/>
    <mergeCell ref="C667:C668"/>
    <mergeCell ref="A633:A641"/>
    <mergeCell ref="K633:K641"/>
    <mergeCell ref="C640:C641"/>
    <mergeCell ref="A642:A650"/>
    <mergeCell ref="K642:K650"/>
    <mergeCell ref="C649:C650"/>
    <mergeCell ref="A615:A623"/>
    <mergeCell ref="K615:K623"/>
    <mergeCell ref="C622:C623"/>
    <mergeCell ref="A624:A632"/>
    <mergeCell ref="K624:K632"/>
    <mergeCell ref="C631:C632"/>
    <mergeCell ref="A597:A605"/>
    <mergeCell ref="K597:K605"/>
    <mergeCell ref="C604:C605"/>
    <mergeCell ref="A606:A614"/>
    <mergeCell ref="K606:K614"/>
    <mergeCell ref="C613:C614"/>
    <mergeCell ref="A579:A587"/>
    <mergeCell ref="K579:K587"/>
    <mergeCell ref="C586:C587"/>
    <mergeCell ref="A588:A596"/>
    <mergeCell ref="K588:K596"/>
    <mergeCell ref="C595:C596"/>
    <mergeCell ref="A561:A569"/>
    <mergeCell ref="K561:K569"/>
    <mergeCell ref="C568:C569"/>
    <mergeCell ref="A570:A578"/>
    <mergeCell ref="K570:K578"/>
    <mergeCell ref="C577:C578"/>
    <mergeCell ref="A543:A551"/>
    <mergeCell ref="K543:K551"/>
    <mergeCell ref="C550:C551"/>
    <mergeCell ref="A552:A560"/>
    <mergeCell ref="K552:K560"/>
    <mergeCell ref="C559:C560"/>
    <mergeCell ref="A525:A533"/>
    <mergeCell ref="K525:K533"/>
    <mergeCell ref="C532:C533"/>
    <mergeCell ref="A534:A542"/>
    <mergeCell ref="K534:K542"/>
    <mergeCell ref="C541:C542"/>
    <mergeCell ref="A507:A515"/>
    <mergeCell ref="K507:K515"/>
    <mergeCell ref="C514:C515"/>
    <mergeCell ref="A516:A524"/>
    <mergeCell ref="K516:K524"/>
    <mergeCell ref="C523:C524"/>
    <mergeCell ref="A489:A497"/>
    <mergeCell ref="K489:K497"/>
    <mergeCell ref="C496:C497"/>
    <mergeCell ref="A498:A506"/>
    <mergeCell ref="K498:K506"/>
    <mergeCell ref="C505:C506"/>
    <mergeCell ref="A471:A479"/>
    <mergeCell ref="K471:K479"/>
    <mergeCell ref="C478:C479"/>
    <mergeCell ref="A480:A488"/>
    <mergeCell ref="K480:K488"/>
    <mergeCell ref="C487:C488"/>
    <mergeCell ref="A453:A461"/>
    <mergeCell ref="K453:K461"/>
    <mergeCell ref="C460:C461"/>
    <mergeCell ref="A462:A470"/>
    <mergeCell ref="K462:K470"/>
    <mergeCell ref="C469:C470"/>
    <mergeCell ref="A435:A443"/>
    <mergeCell ref="K435:K443"/>
    <mergeCell ref="C442:C443"/>
    <mergeCell ref="A444:A452"/>
    <mergeCell ref="K444:K452"/>
    <mergeCell ref="C451:C452"/>
    <mergeCell ref="A417:A425"/>
    <mergeCell ref="K417:K425"/>
    <mergeCell ref="C424:C425"/>
    <mergeCell ref="A426:A434"/>
    <mergeCell ref="K426:K434"/>
    <mergeCell ref="C433:C434"/>
    <mergeCell ref="A399:A407"/>
    <mergeCell ref="K399:K407"/>
    <mergeCell ref="C406:C407"/>
    <mergeCell ref="A408:A416"/>
    <mergeCell ref="K408:K416"/>
    <mergeCell ref="C415:C416"/>
    <mergeCell ref="A381:A389"/>
    <mergeCell ref="K381:K389"/>
    <mergeCell ref="C388:C389"/>
    <mergeCell ref="A390:A398"/>
    <mergeCell ref="K390:K398"/>
    <mergeCell ref="C397:C398"/>
    <mergeCell ref="A363:A371"/>
    <mergeCell ref="K363:K371"/>
    <mergeCell ref="C370:C371"/>
    <mergeCell ref="A372:A380"/>
    <mergeCell ref="K372:K380"/>
    <mergeCell ref="C379:C380"/>
    <mergeCell ref="A345:A353"/>
    <mergeCell ref="K345:K353"/>
    <mergeCell ref="C352:C353"/>
    <mergeCell ref="A354:A362"/>
    <mergeCell ref="K354:K362"/>
    <mergeCell ref="C361:C362"/>
    <mergeCell ref="A327:A335"/>
    <mergeCell ref="K327:K335"/>
    <mergeCell ref="C334:C335"/>
    <mergeCell ref="A336:A344"/>
    <mergeCell ref="K336:K344"/>
    <mergeCell ref="C343:C344"/>
    <mergeCell ref="A309:A317"/>
    <mergeCell ref="K309:K317"/>
    <mergeCell ref="C316:C317"/>
    <mergeCell ref="A318:A326"/>
    <mergeCell ref="K318:K326"/>
    <mergeCell ref="C325:C326"/>
    <mergeCell ref="A291:A299"/>
    <mergeCell ref="K291:K299"/>
    <mergeCell ref="C298:C299"/>
    <mergeCell ref="A300:A308"/>
    <mergeCell ref="K300:K308"/>
    <mergeCell ref="C307:C308"/>
    <mergeCell ref="A273:A281"/>
    <mergeCell ref="K273:K281"/>
    <mergeCell ref="C280:C281"/>
    <mergeCell ref="A282:A290"/>
    <mergeCell ref="K282:K290"/>
    <mergeCell ref="C289:C290"/>
    <mergeCell ref="A255:A263"/>
    <mergeCell ref="K255:K263"/>
    <mergeCell ref="C262:C263"/>
    <mergeCell ref="A264:A272"/>
    <mergeCell ref="K264:K272"/>
    <mergeCell ref="C271:C272"/>
    <mergeCell ref="A237:A245"/>
    <mergeCell ref="K237:K245"/>
    <mergeCell ref="C244:C245"/>
    <mergeCell ref="A246:A254"/>
    <mergeCell ref="K246:K254"/>
    <mergeCell ref="C253:C254"/>
    <mergeCell ref="A219:A227"/>
    <mergeCell ref="K219:K227"/>
    <mergeCell ref="C226:C227"/>
    <mergeCell ref="A228:A236"/>
    <mergeCell ref="K228:K236"/>
    <mergeCell ref="C235:C236"/>
    <mergeCell ref="A201:A209"/>
    <mergeCell ref="K201:K209"/>
    <mergeCell ref="C208:C209"/>
    <mergeCell ref="A210:A218"/>
    <mergeCell ref="K210:K218"/>
    <mergeCell ref="C217:C218"/>
    <mergeCell ref="A183:A191"/>
    <mergeCell ref="K183:K191"/>
    <mergeCell ref="C190:C191"/>
    <mergeCell ref="A192:A200"/>
    <mergeCell ref="K192:K200"/>
    <mergeCell ref="C199:C200"/>
    <mergeCell ref="A165:A173"/>
    <mergeCell ref="K165:K173"/>
    <mergeCell ref="C172:C173"/>
    <mergeCell ref="A174:A182"/>
    <mergeCell ref="K174:K182"/>
    <mergeCell ref="C181:C182"/>
    <mergeCell ref="A147:A155"/>
    <mergeCell ref="K147:K155"/>
    <mergeCell ref="C154:C155"/>
    <mergeCell ref="A156:A164"/>
    <mergeCell ref="K156:K164"/>
    <mergeCell ref="C163:C164"/>
    <mergeCell ref="A129:A137"/>
    <mergeCell ref="K129:K137"/>
    <mergeCell ref="C136:C137"/>
    <mergeCell ref="A138:A146"/>
    <mergeCell ref="K138:K146"/>
    <mergeCell ref="C145:C146"/>
    <mergeCell ref="A111:A119"/>
    <mergeCell ref="K111:K119"/>
    <mergeCell ref="C118:C119"/>
    <mergeCell ref="A120:A128"/>
    <mergeCell ref="K120:K128"/>
    <mergeCell ref="C127:C128"/>
    <mergeCell ref="A93:A101"/>
    <mergeCell ref="K93:K101"/>
    <mergeCell ref="C100:C101"/>
    <mergeCell ref="A102:A110"/>
    <mergeCell ref="K102:K110"/>
    <mergeCell ref="C109:C110"/>
    <mergeCell ref="A75:A83"/>
    <mergeCell ref="K75:K83"/>
    <mergeCell ref="C82:C83"/>
    <mergeCell ref="A84:A92"/>
    <mergeCell ref="K84:K92"/>
    <mergeCell ref="C91:C92"/>
    <mergeCell ref="A57:A65"/>
    <mergeCell ref="K57:K65"/>
    <mergeCell ref="C64:C65"/>
    <mergeCell ref="A66:A74"/>
    <mergeCell ref="K66:K74"/>
    <mergeCell ref="C73:C74"/>
    <mergeCell ref="A39:A47"/>
    <mergeCell ref="K39:K47"/>
    <mergeCell ref="C46:C47"/>
    <mergeCell ref="A48:A56"/>
    <mergeCell ref="K48:K56"/>
    <mergeCell ref="C55:C56"/>
    <mergeCell ref="A21:A29"/>
    <mergeCell ref="K21:K29"/>
    <mergeCell ref="C28:C29"/>
    <mergeCell ref="A30:A38"/>
    <mergeCell ref="K30:K38"/>
    <mergeCell ref="C37:C38"/>
    <mergeCell ref="A2:K2"/>
    <mergeCell ref="A3:K3"/>
    <mergeCell ref="C19:C20"/>
    <mergeCell ref="A12:A20"/>
    <mergeCell ref="K12:K20"/>
    <mergeCell ref="J10:J11"/>
    <mergeCell ref="D10:H10"/>
    <mergeCell ref="A10:A11"/>
    <mergeCell ref="I10:I11"/>
    <mergeCell ref="K10:K11"/>
  </mergeCells>
  <printOptions horizontalCentered="1"/>
  <pageMargins left="0.55118110236220474" right="0.55118110236220474" top="0.62" bottom="0.51181102362204722" header="0.31496062992125984" footer="0.31496062992125984"/>
  <pageSetup paperSize="9" scale="70"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Anexo_02!$B$12:$B$23</xm:f>
          </x14:formula1>
          <xm:sqref>J12:J1451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GridLines="0" zoomScale="80" zoomScaleNormal="80" zoomScaleSheetLayoutView="100" workbookViewId="0">
      <selection activeCell="I10" sqref="I10:I11"/>
    </sheetView>
  </sheetViews>
  <sheetFormatPr baseColWidth="10" defaultRowHeight="12.75" x14ac:dyDescent="0.2"/>
  <cols>
    <col min="1" max="1" width="9.42578125" style="37" customWidth="1"/>
    <col min="2" max="2" width="16.42578125" style="37" customWidth="1"/>
    <col min="3" max="3" width="9.42578125" style="37" customWidth="1"/>
    <col min="4" max="4" width="9.7109375" style="37" customWidth="1"/>
    <col min="5" max="5" width="15.140625" style="37" customWidth="1"/>
    <col min="6" max="6" width="9.42578125" style="37" customWidth="1"/>
    <col min="7" max="7" width="9.85546875" style="37" customWidth="1"/>
    <col min="8" max="8" width="12.140625" style="37" customWidth="1"/>
    <col min="9" max="9" width="18" style="37" customWidth="1"/>
    <col min="10" max="10" width="7.7109375" style="37" customWidth="1"/>
    <col min="11" max="11" width="9.140625" style="37" customWidth="1"/>
    <col min="12" max="12" width="4.7109375" style="37" customWidth="1"/>
    <col min="13" max="13" width="6.7109375" style="37" customWidth="1"/>
    <col min="14" max="14" width="10.7109375" style="37" customWidth="1"/>
    <col min="15" max="255" width="11.42578125" style="37"/>
    <col min="256" max="256" width="9.42578125" style="37" customWidth="1"/>
    <col min="257" max="257" width="16.42578125" style="37" customWidth="1"/>
    <col min="258" max="258" width="9.42578125" style="37" customWidth="1"/>
    <col min="259" max="259" width="9.7109375" style="37" customWidth="1"/>
    <col min="260" max="260" width="15.140625" style="37" customWidth="1"/>
    <col min="261" max="261" width="9.42578125" style="37" customWidth="1"/>
    <col min="262" max="262" width="9.85546875" style="37" customWidth="1"/>
    <col min="263" max="263" width="12.140625" style="37" customWidth="1"/>
    <col min="264" max="264" width="18" style="37" customWidth="1"/>
    <col min="265" max="267" width="7.7109375" style="37" customWidth="1"/>
    <col min="268" max="268" width="9.5703125" style="37" customWidth="1"/>
    <col min="269" max="269" width="6.7109375" style="37" customWidth="1"/>
    <col min="270" max="270" width="10.7109375" style="37" customWidth="1"/>
    <col min="271" max="511" width="11.42578125" style="37"/>
    <col min="512" max="512" width="9.42578125" style="37" customWidth="1"/>
    <col min="513" max="513" width="16.42578125" style="37" customWidth="1"/>
    <col min="514" max="514" width="9.42578125" style="37" customWidth="1"/>
    <col min="515" max="515" width="9.7109375" style="37" customWidth="1"/>
    <col min="516" max="516" width="15.140625" style="37" customWidth="1"/>
    <col min="517" max="517" width="9.42578125" style="37" customWidth="1"/>
    <col min="518" max="518" width="9.85546875" style="37" customWidth="1"/>
    <col min="519" max="519" width="12.140625" style="37" customWidth="1"/>
    <col min="520" max="520" width="18" style="37" customWidth="1"/>
    <col min="521" max="523" width="7.7109375" style="37" customWidth="1"/>
    <col min="524" max="524" width="9.5703125" style="37" customWidth="1"/>
    <col min="525" max="525" width="6.7109375" style="37" customWidth="1"/>
    <col min="526" max="526" width="10.7109375" style="37" customWidth="1"/>
    <col min="527" max="767" width="11.42578125" style="37"/>
    <col min="768" max="768" width="9.42578125" style="37" customWidth="1"/>
    <col min="769" max="769" width="16.42578125" style="37" customWidth="1"/>
    <col min="770" max="770" width="9.42578125" style="37" customWidth="1"/>
    <col min="771" max="771" width="9.7109375" style="37" customWidth="1"/>
    <col min="772" max="772" width="15.140625" style="37" customWidth="1"/>
    <col min="773" max="773" width="9.42578125" style="37" customWidth="1"/>
    <col min="774" max="774" width="9.85546875" style="37" customWidth="1"/>
    <col min="775" max="775" width="12.140625" style="37" customWidth="1"/>
    <col min="776" max="776" width="18" style="37" customWidth="1"/>
    <col min="777" max="779" width="7.7109375" style="37" customWidth="1"/>
    <col min="780" max="780" width="9.5703125" style="37" customWidth="1"/>
    <col min="781" max="781" width="6.7109375" style="37" customWidth="1"/>
    <col min="782" max="782" width="10.7109375" style="37" customWidth="1"/>
    <col min="783" max="1023" width="11.42578125" style="37"/>
    <col min="1024" max="1024" width="9.42578125" style="37" customWidth="1"/>
    <col min="1025" max="1025" width="16.42578125" style="37" customWidth="1"/>
    <col min="1026" max="1026" width="9.42578125" style="37" customWidth="1"/>
    <col min="1027" max="1027" width="9.7109375" style="37" customWidth="1"/>
    <col min="1028" max="1028" width="15.140625" style="37" customWidth="1"/>
    <col min="1029" max="1029" width="9.42578125" style="37" customWidth="1"/>
    <col min="1030" max="1030" width="9.85546875" style="37" customWidth="1"/>
    <col min="1031" max="1031" width="12.140625" style="37" customWidth="1"/>
    <col min="1032" max="1032" width="18" style="37" customWidth="1"/>
    <col min="1033" max="1035" width="7.7109375" style="37" customWidth="1"/>
    <col min="1036" max="1036" width="9.5703125" style="37" customWidth="1"/>
    <col min="1037" max="1037" width="6.7109375" style="37" customWidth="1"/>
    <col min="1038" max="1038" width="10.7109375" style="37" customWidth="1"/>
    <col min="1039" max="1279" width="11.42578125" style="37"/>
    <col min="1280" max="1280" width="9.42578125" style="37" customWidth="1"/>
    <col min="1281" max="1281" width="16.42578125" style="37" customWidth="1"/>
    <col min="1282" max="1282" width="9.42578125" style="37" customWidth="1"/>
    <col min="1283" max="1283" width="9.7109375" style="37" customWidth="1"/>
    <col min="1284" max="1284" width="15.140625" style="37" customWidth="1"/>
    <col min="1285" max="1285" width="9.42578125" style="37" customWidth="1"/>
    <col min="1286" max="1286" width="9.85546875" style="37" customWidth="1"/>
    <col min="1287" max="1287" width="12.140625" style="37" customWidth="1"/>
    <col min="1288" max="1288" width="18" style="37" customWidth="1"/>
    <col min="1289" max="1291" width="7.7109375" style="37" customWidth="1"/>
    <col min="1292" max="1292" width="9.5703125" style="37" customWidth="1"/>
    <col min="1293" max="1293" width="6.7109375" style="37" customWidth="1"/>
    <col min="1294" max="1294" width="10.7109375" style="37" customWidth="1"/>
    <col min="1295" max="1535" width="11.42578125" style="37"/>
    <col min="1536" max="1536" width="9.42578125" style="37" customWidth="1"/>
    <col min="1537" max="1537" width="16.42578125" style="37" customWidth="1"/>
    <col min="1538" max="1538" width="9.42578125" style="37" customWidth="1"/>
    <col min="1539" max="1539" width="9.7109375" style="37" customWidth="1"/>
    <col min="1540" max="1540" width="15.140625" style="37" customWidth="1"/>
    <col min="1541" max="1541" width="9.42578125" style="37" customWidth="1"/>
    <col min="1542" max="1542" width="9.85546875" style="37" customWidth="1"/>
    <col min="1543" max="1543" width="12.140625" style="37" customWidth="1"/>
    <col min="1544" max="1544" width="18" style="37" customWidth="1"/>
    <col min="1545" max="1547" width="7.7109375" style="37" customWidth="1"/>
    <col min="1548" max="1548" width="9.5703125" style="37" customWidth="1"/>
    <col min="1549" max="1549" width="6.7109375" style="37" customWidth="1"/>
    <col min="1550" max="1550" width="10.7109375" style="37" customWidth="1"/>
    <col min="1551" max="1791" width="11.42578125" style="37"/>
    <col min="1792" max="1792" width="9.42578125" style="37" customWidth="1"/>
    <col min="1793" max="1793" width="16.42578125" style="37" customWidth="1"/>
    <col min="1794" max="1794" width="9.42578125" style="37" customWidth="1"/>
    <col min="1795" max="1795" width="9.7109375" style="37" customWidth="1"/>
    <col min="1796" max="1796" width="15.140625" style="37" customWidth="1"/>
    <col min="1797" max="1797" width="9.42578125" style="37" customWidth="1"/>
    <col min="1798" max="1798" width="9.85546875" style="37" customWidth="1"/>
    <col min="1799" max="1799" width="12.140625" style="37" customWidth="1"/>
    <col min="1800" max="1800" width="18" style="37" customWidth="1"/>
    <col min="1801" max="1803" width="7.7109375" style="37" customWidth="1"/>
    <col min="1804" max="1804" width="9.5703125" style="37" customWidth="1"/>
    <col min="1805" max="1805" width="6.7109375" style="37" customWidth="1"/>
    <col min="1806" max="1806" width="10.7109375" style="37" customWidth="1"/>
    <col min="1807" max="2047" width="11.42578125" style="37"/>
    <col min="2048" max="2048" width="9.42578125" style="37" customWidth="1"/>
    <col min="2049" max="2049" width="16.42578125" style="37" customWidth="1"/>
    <col min="2050" max="2050" width="9.42578125" style="37" customWidth="1"/>
    <col min="2051" max="2051" width="9.7109375" style="37" customWidth="1"/>
    <col min="2052" max="2052" width="15.140625" style="37" customWidth="1"/>
    <col min="2053" max="2053" width="9.42578125" style="37" customWidth="1"/>
    <col min="2054" max="2054" width="9.85546875" style="37" customWidth="1"/>
    <col min="2055" max="2055" width="12.140625" style="37" customWidth="1"/>
    <col min="2056" max="2056" width="18" style="37" customWidth="1"/>
    <col min="2057" max="2059" width="7.7109375" style="37" customWidth="1"/>
    <col min="2060" max="2060" width="9.5703125" style="37" customWidth="1"/>
    <col min="2061" max="2061" width="6.7109375" style="37" customWidth="1"/>
    <col min="2062" max="2062" width="10.7109375" style="37" customWidth="1"/>
    <col min="2063" max="2303" width="11.42578125" style="37"/>
    <col min="2304" max="2304" width="9.42578125" style="37" customWidth="1"/>
    <col min="2305" max="2305" width="16.42578125" style="37" customWidth="1"/>
    <col min="2306" max="2306" width="9.42578125" style="37" customWidth="1"/>
    <col min="2307" max="2307" width="9.7109375" style="37" customWidth="1"/>
    <col min="2308" max="2308" width="15.140625" style="37" customWidth="1"/>
    <col min="2309" max="2309" width="9.42578125" style="37" customWidth="1"/>
    <col min="2310" max="2310" width="9.85546875" style="37" customWidth="1"/>
    <col min="2311" max="2311" width="12.140625" style="37" customWidth="1"/>
    <col min="2312" max="2312" width="18" style="37" customWidth="1"/>
    <col min="2313" max="2315" width="7.7109375" style="37" customWidth="1"/>
    <col min="2316" max="2316" width="9.5703125" style="37" customWidth="1"/>
    <col min="2317" max="2317" width="6.7109375" style="37" customWidth="1"/>
    <col min="2318" max="2318" width="10.7109375" style="37" customWidth="1"/>
    <col min="2319" max="2559" width="11.42578125" style="37"/>
    <col min="2560" max="2560" width="9.42578125" style="37" customWidth="1"/>
    <col min="2561" max="2561" width="16.42578125" style="37" customWidth="1"/>
    <col min="2562" max="2562" width="9.42578125" style="37" customWidth="1"/>
    <col min="2563" max="2563" width="9.7109375" style="37" customWidth="1"/>
    <col min="2564" max="2564" width="15.140625" style="37" customWidth="1"/>
    <col min="2565" max="2565" width="9.42578125" style="37" customWidth="1"/>
    <col min="2566" max="2566" width="9.85546875" style="37" customWidth="1"/>
    <col min="2567" max="2567" width="12.140625" style="37" customWidth="1"/>
    <col min="2568" max="2568" width="18" style="37" customWidth="1"/>
    <col min="2569" max="2571" width="7.7109375" style="37" customWidth="1"/>
    <col min="2572" max="2572" width="9.5703125" style="37" customWidth="1"/>
    <col min="2573" max="2573" width="6.7109375" style="37" customWidth="1"/>
    <col min="2574" max="2574" width="10.7109375" style="37" customWidth="1"/>
    <col min="2575" max="2815" width="11.42578125" style="37"/>
    <col min="2816" max="2816" width="9.42578125" style="37" customWidth="1"/>
    <col min="2817" max="2817" width="16.42578125" style="37" customWidth="1"/>
    <col min="2818" max="2818" width="9.42578125" style="37" customWidth="1"/>
    <col min="2819" max="2819" width="9.7109375" style="37" customWidth="1"/>
    <col min="2820" max="2820" width="15.140625" style="37" customWidth="1"/>
    <col min="2821" max="2821" width="9.42578125" style="37" customWidth="1"/>
    <col min="2822" max="2822" width="9.85546875" style="37" customWidth="1"/>
    <col min="2823" max="2823" width="12.140625" style="37" customWidth="1"/>
    <col min="2824" max="2824" width="18" style="37" customWidth="1"/>
    <col min="2825" max="2827" width="7.7109375" style="37" customWidth="1"/>
    <col min="2828" max="2828" width="9.5703125" style="37" customWidth="1"/>
    <col min="2829" max="2829" width="6.7109375" style="37" customWidth="1"/>
    <col min="2830" max="2830" width="10.7109375" style="37" customWidth="1"/>
    <col min="2831" max="3071" width="11.42578125" style="37"/>
    <col min="3072" max="3072" width="9.42578125" style="37" customWidth="1"/>
    <col min="3073" max="3073" width="16.42578125" style="37" customWidth="1"/>
    <col min="3074" max="3074" width="9.42578125" style="37" customWidth="1"/>
    <col min="3075" max="3075" width="9.7109375" style="37" customWidth="1"/>
    <col min="3076" max="3076" width="15.140625" style="37" customWidth="1"/>
    <col min="3077" max="3077" width="9.42578125" style="37" customWidth="1"/>
    <col min="3078" max="3078" width="9.85546875" style="37" customWidth="1"/>
    <col min="3079" max="3079" width="12.140625" style="37" customWidth="1"/>
    <col min="3080" max="3080" width="18" style="37" customWidth="1"/>
    <col min="3081" max="3083" width="7.7109375" style="37" customWidth="1"/>
    <col min="3084" max="3084" width="9.5703125" style="37" customWidth="1"/>
    <col min="3085" max="3085" width="6.7109375" style="37" customWidth="1"/>
    <col min="3086" max="3086" width="10.7109375" style="37" customWidth="1"/>
    <col min="3087" max="3327" width="11.42578125" style="37"/>
    <col min="3328" max="3328" width="9.42578125" style="37" customWidth="1"/>
    <col min="3329" max="3329" width="16.42578125" style="37" customWidth="1"/>
    <col min="3330" max="3330" width="9.42578125" style="37" customWidth="1"/>
    <col min="3331" max="3331" width="9.7109375" style="37" customWidth="1"/>
    <col min="3332" max="3332" width="15.140625" style="37" customWidth="1"/>
    <col min="3333" max="3333" width="9.42578125" style="37" customWidth="1"/>
    <col min="3334" max="3334" width="9.85546875" style="37" customWidth="1"/>
    <col min="3335" max="3335" width="12.140625" style="37" customWidth="1"/>
    <col min="3336" max="3336" width="18" style="37" customWidth="1"/>
    <col min="3337" max="3339" width="7.7109375" style="37" customWidth="1"/>
    <col min="3340" max="3340" width="9.5703125" style="37" customWidth="1"/>
    <col min="3341" max="3341" width="6.7109375" style="37" customWidth="1"/>
    <col min="3342" max="3342" width="10.7109375" style="37" customWidth="1"/>
    <col min="3343" max="3583" width="11.42578125" style="37"/>
    <col min="3584" max="3584" width="9.42578125" style="37" customWidth="1"/>
    <col min="3585" max="3585" width="16.42578125" style="37" customWidth="1"/>
    <col min="3586" max="3586" width="9.42578125" style="37" customWidth="1"/>
    <col min="3587" max="3587" width="9.7109375" style="37" customWidth="1"/>
    <col min="3588" max="3588" width="15.140625" style="37" customWidth="1"/>
    <col min="3589" max="3589" width="9.42578125" style="37" customWidth="1"/>
    <col min="3590" max="3590" width="9.85546875" style="37" customWidth="1"/>
    <col min="3591" max="3591" width="12.140625" style="37" customWidth="1"/>
    <col min="3592" max="3592" width="18" style="37" customWidth="1"/>
    <col min="3593" max="3595" width="7.7109375" style="37" customWidth="1"/>
    <col min="3596" max="3596" width="9.5703125" style="37" customWidth="1"/>
    <col min="3597" max="3597" width="6.7109375" style="37" customWidth="1"/>
    <col min="3598" max="3598" width="10.7109375" style="37" customWidth="1"/>
    <col min="3599" max="3839" width="11.42578125" style="37"/>
    <col min="3840" max="3840" width="9.42578125" style="37" customWidth="1"/>
    <col min="3841" max="3841" width="16.42578125" style="37" customWidth="1"/>
    <col min="3842" max="3842" width="9.42578125" style="37" customWidth="1"/>
    <col min="3843" max="3843" width="9.7109375" style="37" customWidth="1"/>
    <col min="3844" max="3844" width="15.140625" style="37" customWidth="1"/>
    <col min="3845" max="3845" width="9.42578125" style="37" customWidth="1"/>
    <col min="3846" max="3846" width="9.85546875" style="37" customWidth="1"/>
    <col min="3847" max="3847" width="12.140625" style="37" customWidth="1"/>
    <col min="3848" max="3848" width="18" style="37" customWidth="1"/>
    <col min="3849" max="3851" width="7.7109375" style="37" customWidth="1"/>
    <col min="3852" max="3852" width="9.5703125" style="37" customWidth="1"/>
    <col min="3853" max="3853" width="6.7109375" style="37" customWidth="1"/>
    <col min="3854" max="3854" width="10.7109375" style="37" customWidth="1"/>
    <col min="3855" max="4095" width="11.42578125" style="37"/>
    <col min="4096" max="4096" width="9.42578125" style="37" customWidth="1"/>
    <col min="4097" max="4097" width="16.42578125" style="37" customWidth="1"/>
    <col min="4098" max="4098" width="9.42578125" style="37" customWidth="1"/>
    <col min="4099" max="4099" width="9.7109375" style="37" customWidth="1"/>
    <col min="4100" max="4100" width="15.140625" style="37" customWidth="1"/>
    <col min="4101" max="4101" width="9.42578125" style="37" customWidth="1"/>
    <col min="4102" max="4102" width="9.85546875" style="37" customWidth="1"/>
    <col min="4103" max="4103" width="12.140625" style="37" customWidth="1"/>
    <col min="4104" max="4104" width="18" style="37" customWidth="1"/>
    <col min="4105" max="4107" width="7.7109375" style="37" customWidth="1"/>
    <col min="4108" max="4108" width="9.5703125" style="37" customWidth="1"/>
    <col min="4109" max="4109" width="6.7109375" style="37" customWidth="1"/>
    <col min="4110" max="4110" width="10.7109375" style="37" customWidth="1"/>
    <col min="4111" max="4351" width="11.42578125" style="37"/>
    <col min="4352" max="4352" width="9.42578125" style="37" customWidth="1"/>
    <col min="4353" max="4353" width="16.42578125" style="37" customWidth="1"/>
    <col min="4354" max="4354" width="9.42578125" style="37" customWidth="1"/>
    <col min="4355" max="4355" width="9.7109375" style="37" customWidth="1"/>
    <col min="4356" max="4356" width="15.140625" style="37" customWidth="1"/>
    <col min="4357" max="4357" width="9.42578125" style="37" customWidth="1"/>
    <col min="4358" max="4358" width="9.85546875" style="37" customWidth="1"/>
    <col min="4359" max="4359" width="12.140625" style="37" customWidth="1"/>
    <col min="4360" max="4360" width="18" style="37" customWidth="1"/>
    <col min="4361" max="4363" width="7.7109375" style="37" customWidth="1"/>
    <col min="4364" max="4364" width="9.5703125" style="37" customWidth="1"/>
    <col min="4365" max="4365" width="6.7109375" style="37" customWidth="1"/>
    <col min="4366" max="4366" width="10.7109375" style="37" customWidth="1"/>
    <col min="4367" max="4607" width="11.42578125" style="37"/>
    <col min="4608" max="4608" width="9.42578125" style="37" customWidth="1"/>
    <col min="4609" max="4609" width="16.42578125" style="37" customWidth="1"/>
    <col min="4610" max="4610" width="9.42578125" style="37" customWidth="1"/>
    <col min="4611" max="4611" width="9.7109375" style="37" customWidth="1"/>
    <col min="4612" max="4612" width="15.140625" style="37" customWidth="1"/>
    <col min="4613" max="4613" width="9.42578125" style="37" customWidth="1"/>
    <col min="4614" max="4614" width="9.85546875" style="37" customWidth="1"/>
    <col min="4615" max="4615" width="12.140625" style="37" customWidth="1"/>
    <col min="4616" max="4616" width="18" style="37" customWidth="1"/>
    <col min="4617" max="4619" width="7.7109375" style="37" customWidth="1"/>
    <col min="4620" max="4620" width="9.5703125" style="37" customWidth="1"/>
    <col min="4621" max="4621" width="6.7109375" style="37" customWidth="1"/>
    <col min="4622" max="4622" width="10.7109375" style="37" customWidth="1"/>
    <col min="4623" max="4863" width="11.42578125" style="37"/>
    <col min="4864" max="4864" width="9.42578125" style="37" customWidth="1"/>
    <col min="4865" max="4865" width="16.42578125" style="37" customWidth="1"/>
    <col min="4866" max="4866" width="9.42578125" style="37" customWidth="1"/>
    <col min="4867" max="4867" width="9.7109375" style="37" customWidth="1"/>
    <col min="4868" max="4868" width="15.140625" style="37" customWidth="1"/>
    <col min="4869" max="4869" width="9.42578125" style="37" customWidth="1"/>
    <col min="4870" max="4870" width="9.85546875" style="37" customWidth="1"/>
    <col min="4871" max="4871" width="12.140625" style="37" customWidth="1"/>
    <col min="4872" max="4872" width="18" style="37" customWidth="1"/>
    <col min="4873" max="4875" width="7.7109375" style="37" customWidth="1"/>
    <col min="4876" max="4876" width="9.5703125" style="37" customWidth="1"/>
    <col min="4877" max="4877" width="6.7109375" style="37" customWidth="1"/>
    <col min="4878" max="4878" width="10.7109375" style="37" customWidth="1"/>
    <col min="4879" max="5119" width="11.42578125" style="37"/>
    <col min="5120" max="5120" width="9.42578125" style="37" customWidth="1"/>
    <col min="5121" max="5121" width="16.42578125" style="37" customWidth="1"/>
    <col min="5122" max="5122" width="9.42578125" style="37" customWidth="1"/>
    <col min="5123" max="5123" width="9.7109375" style="37" customWidth="1"/>
    <col min="5124" max="5124" width="15.140625" style="37" customWidth="1"/>
    <col min="5125" max="5125" width="9.42578125" style="37" customWidth="1"/>
    <col min="5126" max="5126" width="9.85546875" style="37" customWidth="1"/>
    <col min="5127" max="5127" width="12.140625" style="37" customWidth="1"/>
    <col min="5128" max="5128" width="18" style="37" customWidth="1"/>
    <col min="5129" max="5131" width="7.7109375" style="37" customWidth="1"/>
    <col min="5132" max="5132" width="9.5703125" style="37" customWidth="1"/>
    <col min="5133" max="5133" width="6.7109375" style="37" customWidth="1"/>
    <col min="5134" max="5134" width="10.7109375" style="37" customWidth="1"/>
    <col min="5135" max="5375" width="11.42578125" style="37"/>
    <col min="5376" max="5376" width="9.42578125" style="37" customWidth="1"/>
    <col min="5377" max="5377" width="16.42578125" style="37" customWidth="1"/>
    <col min="5378" max="5378" width="9.42578125" style="37" customWidth="1"/>
    <col min="5379" max="5379" width="9.7109375" style="37" customWidth="1"/>
    <col min="5380" max="5380" width="15.140625" style="37" customWidth="1"/>
    <col min="5381" max="5381" width="9.42578125" style="37" customWidth="1"/>
    <col min="5382" max="5382" width="9.85546875" style="37" customWidth="1"/>
    <col min="5383" max="5383" width="12.140625" style="37" customWidth="1"/>
    <col min="5384" max="5384" width="18" style="37" customWidth="1"/>
    <col min="5385" max="5387" width="7.7109375" style="37" customWidth="1"/>
    <col min="5388" max="5388" width="9.5703125" style="37" customWidth="1"/>
    <col min="5389" max="5389" width="6.7109375" style="37" customWidth="1"/>
    <col min="5390" max="5390" width="10.7109375" style="37" customWidth="1"/>
    <col min="5391" max="5631" width="11.42578125" style="37"/>
    <col min="5632" max="5632" width="9.42578125" style="37" customWidth="1"/>
    <col min="5633" max="5633" width="16.42578125" style="37" customWidth="1"/>
    <col min="5634" max="5634" width="9.42578125" style="37" customWidth="1"/>
    <col min="5635" max="5635" width="9.7109375" style="37" customWidth="1"/>
    <col min="5636" max="5636" width="15.140625" style="37" customWidth="1"/>
    <col min="5637" max="5637" width="9.42578125" style="37" customWidth="1"/>
    <col min="5638" max="5638" width="9.85546875" style="37" customWidth="1"/>
    <col min="5639" max="5639" width="12.140625" style="37" customWidth="1"/>
    <col min="5640" max="5640" width="18" style="37" customWidth="1"/>
    <col min="5641" max="5643" width="7.7109375" style="37" customWidth="1"/>
    <col min="5644" max="5644" width="9.5703125" style="37" customWidth="1"/>
    <col min="5645" max="5645" width="6.7109375" style="37" customWidth="1"/>
    <col min="5646" max="5646" width="10.7109375" style="37" customWidth="1"/>
    <col min="5647" max="5887" width="11.42578125" style="37"/>
    <col min="5888" max="5888" width="9.42578125" style="37" customWidth="1"/>
    <col min="5889" max="5889" width="16.42578125" style="37" customWidth="1"/>
    <col min="5890" max="5890" width="9.42578125" style="37" customWidth="1"/>
    <col min="5891" max="5891" width="9.7109375" style="37" customWidth="1"/>
    <col min="5892" max="5892" width="15.140625" style="37" customWidth="1"/>
    <col min="5893" max="5893" width="9.42578125" style="37" customWidth="1"/>
    <col min="5894" max="5894" width="9.85546875" style="37" customWidth="1"/>
    <col min="5895" max="5895" width="12.140625" style="37" customWidth="1"/>
    <col min="5896" max="5896" width="18" style="37" customWidth="1"/>
    <col min="5897" max="5899" width="7.7109375" style="37" customWidth="1"/>
    <col min="5900" max="5900" width="9.5703125" style="37" customWidth="1"/>
    <col min="5901" max="5901" width="6.7109375" style="37" customWidth="1"/>
    <col min="5902" max="5902" width="10.7109375" style="37" customWidth="1"/>
    <col min="5903" max="6143" width="11.42578125" style="37"/>
    <col min="6144" max="6144" width="9.42578125" style="37" customWidth="1"/>
    <col min="6145" max="6145" width="16.42578125" style="37" customWidth="1"/>
    <col min="6146" max="6146" width="9.42578125" style="37" customWidth="1"/>
    <col min="6147" max="6147" width="9.7109375" style="37" customWidth="1"/>
    <col min="6148" max="6148" width="15.140625" style="37" customWidth="1"/>
    <col min="6149" max="6149" width="9.42578125" style="37" customWidth="1"/>
    <col min="6150" max="6150" width="9.85546875" style="37" customWidth="1"/>
    <col min="6151" max="6151" width="12.140625" style="37" customWidth="1"/>
    <col min="6152" max="6152" width="18" style="37" customWidth="1"/>
    <col min="6153" max="6155" width="7.7109375" style="37" customWidth="1"/>
    <col min="6156" max="6156" width="9.5703125" style="37" customWidth="1"/>
    <col min="6157" max="6157" width="6.7109375" style="37" customWidth="1"/>
    <col min="6158" max="6158" width="10.7109375" style="37" customWidth="1"/>
    <col min="6159" max="6399" width="11.42578125" style="37"/>
    <col min="6400" max="6400" width="9.42578125" style="37" customWidth="1"/>
    <col min="6401" max="6401" width="16.42578125" style="37" customWidth="1"/>
    <col min="6402" max="6402" width="9.42578125" style="37" customWidth="1"/>
    <col min="6403" max="6403" width="9.7109375" style="37" customWidth="1"/>
    <col min="6404" max="6404" width="15.140625" style="37" customWidth="1"/>
    <col min="6405" max="6405" width="9.42578125" style="37" customWidth="1"/>
    <col min="6406" max="6406" width="9.85546875" style="37" customWidth="1"/>
    <col min="6407" max="6407" width="12.140625" style="37" customWidth="1"/>
    <col min="6408" max="6408" width="18" style="37" customWidth="1"/>
    <col min="6409" max="6411" width="7.7109375" style="37" customWidth="1"/>
    <col min="6412" max="6412" width="9.5703125" style="37" customWidth="1"/>
    <col min="6413" max="6413" width="6.7109375" style="37" customWidth="1"/>
    <col min="6414" max="6414" width="10.7109375" style="37" customWidth="1"/>
    <col min="6415" max="6655" width="11.42578125" style="37"/>
    <col min="6656" max="6656" width="9.42578125" style="37" customWidth="1"/>
    <col min="6657" max="6657" width="16.42578125" style="37" customWidth="1"/>
    <col min="6658" max="6658" width="9.42578125" style="37" customWidth="1"/>
    <col min="6659" max="6659" width="9.7109375" style="37" customWidth="1"/>
    <col min="6660" max="6660" width="15.140625" style="37" customWidth="1"/>
    <col min="6661" max="6661" width="9.42578125" style="37" customWidth="1"/>
    <col min="6662" max="6662" width="9.85546875" style="37" customWidth="1"/>
    <col min="6663" max="6663" width="12.140625" style="37" customWidth="1"/>
    <col min="6664" max="6664" width="18" style="37" customWidth="1"/>
    <col min="6665" max="6667" width="7.7109375" style="37" customWidth="1"/>
    <col min="6668" max="6668" width="9.5703125" style="37" customWidth="1"/>
    <col min="6669" max="6669" width="6.7109375" style="37" customWidth="1"/>
    <col min="6670" max="6670" width="10.7109375" style="37" customWidth="1"/>
    <col min="6671" max="6911" width="11.42578125" style="37"/>
    <col min="6912" max="6912" width="9.42578125" style="37" customWidth="1"/>
    <col min="6913" max="6913" width="16.42578125" style="37" customWidth="1"/>
    <col min="6914" max="6914" width="9.42578125" style="37" customWidth="1"/>
    <col min="6915" max="6915" width="9.7109375" style="37" customWidth="1"/>
    <col min="6916" max="6916" width="15.140625" style="37" customWidth="1"/>
    <col min="6917" max="6917" width="9.42578125" style="37" customWidth="1"/>
    <col min="6918" max="6918" width="9.85546875" style="37" customWidth="1"/>
    <col min="6919" max="6919" width="12.140625" style="37" customWidth="1"/>
    <col min="6920" max="6920" width="18" style="37" customWidth="1"/>
    <col min="6921" max="6923" width="7.7109375" style="37" customWidth="1"/>
    <col min="6924" max="6924" width="9.5703125" style="37" customWidth="1"/>
    <col min="6925" max="6925" width="6.7109375" style="37" customWidth="1"/>
    <col min="6926" max="6926" width="10.7109375" style="37" customWidth="1"/>
    <col min="6927" max="7167" width="11.42578125" style="37"/>
    <col min="7168" max="7168" width="9.42578125" style="37" customWidth="1"/>
    <col min="7169" max="7169" width="16.42578125" style="37" customWidth="1"/>
    <col min="7170" max="7170" width="9.42578125" style="37" customWidth="1"/>
    <col min="7171" max="7171" width="9.7109375" style="37" customWidth="1"/>
    <col min="7172" max="7172" width="15.140625" style="37" customWidth="1"/>
    <col min="7173" max="7173" width="9.42578125" style="37" customWidth="1"/>
    <col min="7174" max="7174" width="9.85546875" style="37" customWidth="1"/>
    <col min="7175" max="7175" width="12.140625" style="37" customWidth="1"/>
    <col min="7176" max="7176" width="18" style="37" customWidth="1"/>
    <col min="7177" max="7179" width="7.7109375" style="37" customWidth="1"/>
    <col min="7180" max="7180" width="9.5703125" style="37" customWidth="1"/>
    <col min="7181" max="7181" width="6.7109375" style="37" customWidth="1"/>
    <col min="7182" max="7182" width="10.7109375" style="37" customWidth="1"/>
    <col min="7183" max="7423" width="11.42578125" style="37"/>
    <col min="7424" max="7424" width="9.42578125" style="37" customWidth="1"/>
    <col min="7425" max="7425" width="16.42578125" style="37" customWidth="1"/>
    <col min="7426" max="7426" width="9.42578125" style="37" customWidth="1"/>
    <col min="7427" max="7427" width="9.7109375" style="37" customWidth="1"/>
    <col min="7428" max="7428" width="15.140625" style="37" customWidth="1"/>
    <col min="7429" max="7429" width="9.42578125" style="37" customWidth="1"/>
    <col min="7430" max="7430" width="9.85546875" style="37" customWidth="1"/>
    <col min="7431" max="7431" width="12.140625" style="37" customWidth="1"/>
    <col min="7432" max="7432" width="18" style="37" customWidth="1"/>
    <col min="7433" max="7435" width="7.7109375" style="37" customWidth="1"/>
    <col min="7436" max="7436" width="9.5703125" style="37" customWidth="1"/>
    <col min="7437" max="7437" width="6.7109375" style="37" customWidth="1"/>
    <col min="7438" max="7438" width="10.7109375" style="37" customWidth="1"/>
    <col min="7439" max="7679" width="11.42578125" style="37"/>
    <col min="7680" max="7680" width="9.42578125" style="37" customWidth="1"/>
    <col min="7681" max="7681" width="16.42578125" style="37" customWidth="1"/>
    <col min="7682" max="7682" width="9.42578125" style="37" customWidth="1"/>
    <col min="7683" max="7683" width="9.7109375" style="37" customWidth="1"/>
    <col min="7684" max="7684" width="15.140625" style="37" customWidth="1"/>
    <col min="7685" max="7685" width="9.42578125" style="37" customWidth="1"/>
    <col min="7686" max="7686" width="9.85546875" style="37" customWidth="1"/>
    <col min="7687" max="7687" width="12.140625" style="37" customWidth="1"/>
    <col min="7688" max="7688" width="18" style="37" customWidth="1"/>
    <col min="7689" max="7691" width="7.7109375" style="37" customWidth="1"/>
    <col min="7692" max="7692" width="9.5703125" style="37" customWidth="1"/>
    <col min="7693" max="7693" width="6.7109375" style="37" customWidth="1"/>
    <col min="7694" max="7694" width="10.7109375" style="37" customWidth="1"/>
    <col min="7695" max="7935" width="11.42578125" style="37"/>
    <col min="7936" max="7936" width="9.42578125" style="37" customWidth="1"/>
    <col min="7937" max="7937" width="16.42578125" style="37" customWidth="1"/>
    <col min="7938" max="7938" width="9.42578125" style="37" customWidth="1"/>
    <col min="7939" max="7939" width="9.7109375" style="37" customWidth="1"/>
    <col min="7940" max="7940" width="15.140625" style="37" customWidth="1"/>
    <col min="7941" max="7941" width="9.42578125" style="37" customWidth="1"/>
    <col min="7942" max="7942" width="9.85546875" style="37" customWidth="1"/>
    <col min="7943" max="7943" width="12.140625" style="37" customWidth="1"/>
    <col min="7944" max="7944" width="18" style="37" customWidth="1"/>
    <col min="7945" max="7947" width="7.7109375" style="37" customWidth="1"/>
    <col min="7948" max="7948" width="9.5703125" style="37" customWidth="1"/>
    <col min="7949" max="7949" width="6.7109375" style="37" customWidth="1"/>
    <col min="7950" max="7950" width="10.7109375" style="37" customWidth="1"/>
    <col min="7951" max="8191" width="11.42578125" style="37"/>
    <col min="8192" max="8192" width="9.42578125" style="37" customWidth="1"/>
    <col min="8193" max="8193" width="16.42578125" style="37" customWidth="1"/>
    <col min="8194" max="8194" width="9.42578125" style="37" customWidth="1"/>
    <col min="8195" max="8195" width="9.7109375" style="37" customWidth="1"/>
    <col min="8196" max="8196" width="15.140625" style="37" customWidth="1"/>
    <col min="8197" max="8197" width="9.42578125" style="37" customWidth="1"/>
    <col min="8198" max="8198" width="9.85546875" style="37" customWidth="1"/>
    <col min="8199" max="8199" width="12.140625" style="37" customWidth="1"/>
    <col min="8200" max="8200" width="18" style="37" customWidth="1"/>
    <col min="8201" max="8203" width="7.7109375" style="37" customWidth="1"/>
    <col min="8204" max="8204" width="9.5703125" style="37" customWidth="1"/>
    <col min="8205" max="8205" width="6.7109375" style="37" customWidth="1"/>
    <col min="8206" max="8206" width="10.7109375" style="37" customWidth="1"/>
    <col min="8207" max="8447" width="11.42578125" style="37"/>
    <col min="8448" max="8448" width="9.42578125" style="37" customWidth="1"/>
    <col min="8449" max="8449" width="16.42578125" style="37" customWidth="1"/>
    <col min="8450" max="8450" width="9.42578125" style="37" customWidth="1"/>
    <col min="8451" max="8451" width="9.7109375" style="37" customWidth="1"/>
    <col min="8452" max="8452" width="15.140625" style="37" customWidth="1"/>
    <col min="8453" max="8453" width="9.42578125" style="37" customWidth="1"/>
    <col min="8454" max="8454" width="9.85546875" style="37" customWidth="1"/>
    <col min="8455" max="8455" width="12.140625" style="37" customWidth="1"/>
    <col min="8456" max="8456" width="18" style="37" customWidth="1"/>
    <col min="8457" max="8459" width="7.7109375" style="37" customWidth="1"/>
    <col min="8460" max="8460" width="9.5703125" style="37" customWidth="1"/>
    <col min="8461" max="8461" width="6.7109375" style="37" customWidth="1"/>
    <col min="8462" max="8462" width="10.7109375" style="37" customWidth="1"/>
    <col min="8463" max="8703" width="11.42578125" style="37"/>
    <col min="8704" max="8704" width="9.42578125" style="37" customWidth="1"/>
    <col min="8705" max="8705" width="16.42578125" style="37" customWidth="1"/>
    <col min="8706" max="8706" width="9.42578125" style="37" customWidth="1"/>
    <col min="8707" max="8707" width="9.7109375" style="37" customWidth="1"/>
    <col min="8708" max="8708" width="15.140625" style="37" customWidth="1"/>
    <col min="8709" max="8709" width="9.42578125" style="37" customWidth="1"/>
    <col min="8710" max="8710" width="9.85546875" style="37" customWidth="1"/>
    <col min="8711" max="8711" width="12.140625" style="37" customWidth="1"/>
    <col min="8712" max="8712" width="18" style="37" customWidth="1"/>
    <col min="8713" max="8715" width="7.7109375" style="37" customWidth="1"/>
    <col min="8716" max="8716" width="9.5703125" style="37" customWidth="1"/>
    <col min="8717" max="8717" width="6.7109375" style="37" customWidth="1"/>
    <col min="8718" max="8718" width="10.7109375" style="37" customWidth="1"/>
    <col min="8719" max="8959" width="11.42578125" style="37"/>
    <col min="8960" max="8960" width="9.42578125" style="37" customWidth="1"/>
    <col min="8961" max="8961" width="16.42578125" style="37" customWidth="1"/>
    <col min="8962" max="8962" width="9.42578125" style="37" customWidth="1"/>
    <col min="8963" max="8963" width="9.7109375" style="37" customWidth="1"/>
    <col min="8964" max="8964" width="15.140625" style="37" customWidth="1"/>
    <col min="8965" max="8965" width="9.42578125" style="37" customWidth="1"/>
    <col min="8966" max="8966" width="9.85546875" style="37" customWidth="1"/>
    <col min="8967" max="8967" width="12.140625" style="37" customWidth="1"/>
    <col min="8968" max="8968" width="18" style="37" customWidth="1"/>
    <col min="8969" max="8971" width="7.7109375" style="37" customWidth="1"/>
    <col min="8972" max="8972" width="9.5703125" style="37" customWidth="1"/>
    <col min="8973" max="8973" width="6.7109375" style="37" customWidth="1"/>
    <col min="8974" max="8974" width="10.7109375" style="37" customWidth="1"/>
    <col min="8975" max="9215" width="11.42578125" style="37"/>
    <col min="9216" max="9216" width="9.42578125" style="37" customWidth="1"/>
    <col min="9217" max="9217" width="16.42578125" style="37" customWidth="1"/>
    <col min="9218" max="9218" width="9.42578125" style="37" customWidth="1"/>
    <col min="9219" max="9219" width="9.7109375" style="37" customWidth="1"/>
    <col min="9220" max="9220" width="15.140625" style="37" customWidth="1"/>
    <col min="9221" max="9221" width="9.42578125" style="37" customWidth="1"/>
    <col min="9222" max="9222" width="9.85546875" style="37" customWidth="1"/>
    <col min="9223" max="9223" width="12.140625" style="37" customWidth="1"/>
    <col min="9224" max="9224" width="18" style="37" customWidth="1"/>
    <col min="9225" max="9227" width="7.7109375" style="37" customWidth="1"/>
    <col min="9228" max="9228" width="9.5703125" style="37" customWidth="1"/>
    <col min="9229" max="9229" width="6.7109375" style="37" customWidth="1"/>
    <col min="9230" max="9230" width="10.7109375" style="37" customWidth="1"/>
    <col min="9231" max="9471" width="11.42578125" style="37"/>
    <col min="9472" max="9472" width="9.42578125" style="37" customWidth="1"/>
    <col min="9473" max="9473" width="16.42578125" style="37" customWidth="1"/>
    <col min="9474" max="9474" width="9.42578125" style="37" customWidth="1"/>
    <col min="9475" max="9475" width="9.7109375" style="37" customWidth="1"/>
    <col min="9476" max="9476" width="15.140625" style="37" customWidth="1"/>
    <col min="9477" max="9477" width="9.42578125" style="37" customWidth="1"/>
    <col min="9478" max="9478" width="9.85546875" style="37" customWidth="1"/>
    <col min="9479" max="9479" width="12.140625" style="37" customWidth="1"/>
    <col min="9480" max="9480" width="18" style="37" customWidth="1"/>
    <col min="9481" max="9483" width="7.7109375" style="37" customWidth="1"/>
    <col min="9484" max="9484" width="9.5703125" style="37" customWidth="1"/>
    <col min="9485" max="9485" width="6.7109375" style="37" customWidth="1"/>
    <col min="9486" max="9486" width="10.7109375" style="37" customWidth="1"/>
    <col min="9487" max="9727" width="11.42578125" style="37"/>
    <col min="9728" max="9728" width="9.42578125" style="37" customWidth="1"/>
    <col min="9729" max="9729" width="16.42578125" style="37" customWidth="1"/>
    <col min="9730" max="9730" width="9.42578125" style="37" customWidth="1"/>
    <col min="9731" max="9731" width="9.7109375" style="37" customWidth="1"/>
    <col min="9732" max="9732" width="15.140625" style="37" customWidth="1"/>
    <col min="9733" max="9733" width="9.42578125" style="37" customWidth="1"/>
    <col min="9734" max="9734" width="9.85546875" style="37" customWidth="1"/>
    <col min="9735" max="9735" width="12.140625" style="37" customWidth="1"/>
    <col min="9736" max="9736" width="18" style="37" customWidth="1"/>
    <col min="9737" max="9739" width="7.7109375" style="37" customWidth="1"/>
    <col min="9740" max="9740" width="9.5703125" style="37" customWidth="1"/>
    <col min="9741" max="9741" width="6.7109375" style="37" customWidth="1"/>
    <col min="9742" max="9742" width="10.7109375" style="37" customWidth="1"/>
    <col min="9743" max="9983" width="11.42578125" style="37"/>
    <col min="9984" max="9984" width="9.42578125" style="37" customWidth="1"/>
    <col min="9985" max="9985" width="16.42578125" style="37" customWidth="1"/>
    <col min="9986" max="9986" width="9.42578125" style="37" customWidth="1"/>
    <col min="9987" max="9987" width="9.7109375" style="37" customWidth="1"/>
    <col min="9988" max="9988" width="15.140625" style="37" customWidth="1"/>
    <col min="9989" max="9989" width="9.42578125" style="37" customWidth="1"/>
    <col min="9990" max="9990" width="9.85546875" style="37" customWidth="1"/>
    <col min="9991" max="9991" width="12.140625" style="37" customWidth="1"/>
    <col min="9992" max="9992" width="18" style="37" customWidth="1"/>
    <col min="9993" max="9995" width="7.7109375" style="37" customWidth="1"/>
    <col min="9996" max="9996" width="9.5703125" style="37" customWidth="1"/>
    <col min="9997" max="9997" width="6.7109375" style="37" customWidth="1"/>
    <col min="9998" max="9998" width="10.7109375" style="37" customWidth="1"/>
    <col min="9999" max="10239" width="11.42578125" style="37"/>
    <col min="10240" max="10240" width="9.42578125" style="37" customWidth="1"/>
    <col min="10241" max="10241" width="16.42578125" style="37" customWidth="1"/>
    <col min="10242" max="10242" width="9.42578125" style="37" customWidth="1"/>
    <col min="10243" max="10243" width="9.7109375" style="37" customWidth="1"/>
    <col min="10244" max="10244" width="15.140625" style="37" customWidth="1"/>
    <col min="10245" max="10245" width="9.42578125" style="37" customWidth="1"/>
    <col min="10246" max="10246" width="9.85546875" style="37" customWidth="1"/>
    <col min="10247" max="10247" width="12.140625" style="37" customWidth="1"/>
    <col min="10248" max="10248" width="18" style="37" customWidth="1"/>
    <col min="10249" max="10251" width="7.7109375" style="37" customWidth="1"/>
    <col min="10252" max="10252" width="9.5703125" style="37" customWidth="1"/>
    <col min="10253" max="10253" width="6.7109375" style="37" customWidth="1"/>
    <col min="10254" max="10254" width="10.7109375" style="37" customWidth="1"/>
    <col min="10255" max="10495" width="11.42578125" style="37"/>
    <col min="10496" max="10496" width="9.42578125" style="37" customWidth="1"/>
    <col min="10497" max="10497" width="16.42578125" style="37" customWidth="1"/>
    <col min="10498" max="10498" width="9.42578125" style="37" customWidth="1"/>
    <col min="10499" max="10499" width="9.7109375" style="37" customWidth="1"/>
    <col min="10500" max="10500" width="15.140625" style="37" customWidth="1"/>
    <col min="10501" max="10501" width="9.42578125" style="37" customWidth="1"/>
    <col min="10502" max="10502" width="9.85546875" style="37" customWidth="1"/>
    <col min="10503" max="10503" width="12.140625" style="37" customWidth="1"/>
    <col min="10504" max="10504" width="18" style="37" customWidth="1"/>
    <col min="10505" max="10507" width="7.7109375" style="37" customWidth="1"/>
    <col min="10508" max="10508" width="9.5703125" style="37" customWidth="1"/>
    <col min="10509" max="10509" width="6.7109375" style="37" customWidth="1"/>
    <col min="10510" max="10510" width="10.7109375" style="37" customWidth="1"/>
    <col min="10511" max="10751" width="11.42578125" style="37"/>
    <col min="10752" max="10752" width="9.42578125" style="37" customWidth="1"/>
    <col min="10753" max="10753" width="16.42578125" style="37" customWidth="1"/>
    <col min="10754" max="10754" width="9.42578125" style="37" customWidth="1"/>
    <col min="10755" max="10755" width="9.7109375" style="37" customWidth="1"/>
    <col min="10756" max="10756" width="15.140625" style="37" customWidth="1"/>
    <col min="10757" max="10757" width="9.42578125" style="37" customWidth="1"/>
    <col min="10758" max="10758" width="9.85546875" style="37" customWidth="1"/>
    <col min="10759" max="10759" width="12.140625" style="37" customWidth="1"/>
    <col min="10760" max="10760" width="18" style="37" customWidth="1"/>
    <col min="10761" max="10763" width="7.7109375" style="37" customWidth="1"/>
    <col min="10764" max="10764" width="9.5703125" style="37" customWidth="1"/>
    <col min="10765" max="10765" width="6.7109375" style="37" customWidth="1"/>
    <col min="10766" max="10766" width="10.7109375" style="37" customWidth="1"/>
    <col min="10767" max="11007" width="11.42578125" style="37"/>
    <col min="11008" max="11008" width="9.42578125" style="37" customWidth="1"/>
    <col min="11009" max="11009" width="16.42578125" style="37" customWidth="1"/>
    <col min="11010" max="11010" width="9.42578125" style="37" customWidth="1"/>
    <col min="11011" max="11011" width="9.7109375" style="37" customWidth="1"/>
    <col min="11012" max="11012" width="15.140625" style="37" customWidth="1"/>
    <col min="11013" max="11013" width="9.42578125" style="37" customWidth="1"/>
    <col min="11014" max="11014" width="9.85546875" style="37" customWidth="1"/>
    <col min="11015" max="11015" width="12.140625" style="37" customWidth="1"/>
    <col min="11016" max="11016" width="18" style="37" customWidth="1"/>
    <col min="11017" max="11019" width="7.7109375" style="37" customWidth="1"/>
    <col min="11020" max="11020" width="9.5703125" style="37" customWidth="1"/>
    <col min="11021" max="11021" width="6.7109375" style="37" customWidth="1"/>
    <col min="11022" max="11022" width="10.7109375" style="37" customWidth="1"/>
    <col min="11023" max="11263" width="11.42578125" style="37"/>
    <col min="11264" max="11264" width="9.42578125" style="37" customWidth="1"/>
    <col min="11265" max="11265" width="16.42578125" style="37" customWidth="1"/>
    <col min="11266" max="11266" width="9.42578125" style="37" customWidth="1"/>
    <col min="11267" max="11267" width="9.7109375" style="37" customWidth="1"/>
    <col min="11268" max="11268" width="15.140625" style="37" customWidth="1"/>
    <col min="11269" max="11269" width="9.42578125" style="37" customWidth="1"/>
    <col min="11270" max="11270" width="9.85546875" style="37" customWidth="1"/>
    <col min="11271" max="11271" width="12.140625" style="37" customWidth="1"/>
    <col min="11272" max="11272" width="18" style="37" customWidth="1"/>
    <col min="11273" max="11275" width="7.7109375" style="37" customWidth="1"/>
    <col min="11276" max="11276" width="9.5703125" style="37" customWidth="1"/>
    <col min="11277" max="11277" width="6.7109375" style="37" customWidth="1"/>
    <col min="11278" max="11278" width="10.7109375" style="37" customWidth="1"/>
    <col min="11279" max="11519" width="11.42578125" style="37"/>
    <col min="11520" max="11520" width="9.42578125" style="37" customWidth="1"/>
    <col min="11521" max="11521" width="16.42578125" style="37" customWidth="1"/>
    <col min="11522" max="11522" width="9.42578125" style="37" customWidth="1"/>
    <col min="11523" max="11523" width="9.7109375" style="37" customWidth="1"/>
    <col min="11524" max="11524" width="15.140625" style="37" customWidth="1"/>
    <col min="11525" max="11525" width="9.42578125" style="37" customWidth="1"/>
    <col min="11526" max="11526" width="9.85546875" style="37" customWidth="1"/>
    <col min="11527" max="11527" width="12.140625" style="37" customWidth="1"/>
    <col min="11528" max="11528" width="18" style="37" customWidth="1"/>
    <col min="11529" max="11531" width="7.7109375" style="37" customWidth="1"/>
    <col min="11532" max="11532" width="9.5703125" style="37" customWidth="1"/>
    <col min="11533" max="11533" width="6.7109375" style="37" customWidth="1"/>
    <col min="11534" max="11534" width="10.7109375" style="37" customWidth="1"/>
    <col min="11535" max="11775" width="11.42578125" style="37"/>
    <col min="11776" max="11776" width="9.42578125" style="37" customWidth="1"/>
    <col min="11777" max="11777" width="16.42578125" style="37" customWidth="1"/>
    <col min="11778" max="11778" width="9.42578125" style="37" customWidth="1"/>
    <col min="11779" max="11779" width="9.7109375" style="37" customWidth="1"/>
    <col min="11780" max="11780" width="15.140625" style="37" customWidth="1"/>
    <col min="11781" max="11781" width="9.42578125" style="37" customWidth="1"/>
    <col min="11782" max="11782" width="9.85546875" style="37" customWidth="1"/>
    <col min="11783" max="11783" width="12.140625" style="37" customWidth="1"/>
    <col min="11784" max="11784" width="18" style="37" customWidth="1"/>
    <col min="11785" max="11787" width="7.7109375" style="37" customWidth="1"/>
    <col min="11788" max="11788" width="9.5703125" style="37" customWidth="1"/>
    <col min="11789" max="11789" width="6.7109375" style="37" customWidth="1"/>
    <col min="11790" max="11790" width="10.7109375" style="37" customWidth="1"/>
    <col min="11791" max="12031" width="11.42578125" style="37"/>
    <col min="12032" max="12032" width="9.42578125" style="37" customWidth="1"/>
    <col min="12033" max="12033" width="16.42578125" style="37" customWidth="1"/>
    <col min="12034" max="12034" width="9.42578125" style="37" customWidth="1"/>
    <col min="12035" max="12035" width="9.7109375" style="37" customWidth="1"/>
    <col min="12036" max="12036" width="15.140625" style="37" customWidth="1"/>
    <col min="12037" max="12037" width="9.42578125" style="37" customWidth="1"/>
    <col min="12038" max="12038" width="9.85546875" style="37" customWidth="1"/>
    <col min="12039" max="12039" width="12.140625" style="37" customWidth="1"/>
    <col min="12040" max="12040" width="18" style="37" customWidth="1"/>
    <col min="12041" max="12043" width="7.7109375" style="37" customWidth="1"/>
    <col min="12044" max="12044" width="9.5703125" style="37" customWidth="1"/>
    <col min="12045" max="12045" width="6.7109375" style="37" customWidth="1"/>
    <col min="12046" max="12046" width="10.7109375" style="37" customWidth="1"/>
    <col min="12047" max="12287" width="11.42578125" style="37"/>
    <col min="12288" max="12288" width="9.42578125" style="37" customWidth="1"/>
    <col min="12289" max="12289" width="16.42578125" style="37" customWidth="1"/>
    <col min="12290" max="12290" width="9.42578125" style="37" customWidth="1"/>
    <col min="12291" max="12291" width="9.7109375" style="37" customWidth="1"/>
    <col min="12292" max="12292" width="15.140625" style="37" customWidth="1"/>
    <col min="12293" max="12293" width="9.42578125" style="37" customWidth="1"/>
    <col min="12294" max="12294" width="9.85546875" style="37" customWidth="1"/>
    <col min="12295" max="12295" width="12.140625" style="37" customWidth="1"/>
    <col min="12296" max="12296" width="18" style="37" customWidth="1"/>
    <col min="12297" max="12299" width="7.7109375" style="37" customWidth="1"/>
    <col min="12300" max="12300" width="9.5703125" style="37" customWidth="1"/>
    <col min="12301" max="12301" width="6.7109375" style="37" customWidth="1"/>
    <col min="12302" max="12302" width="10.7109375" style="37" customWidth="1"/>
    <col min="12303" max="12543" width="11.42578125" style="37"/>
    <col min="12544" max="12544" width="9.42578125" style="37" customWidth="1"/>
    <col min="12545" max="12545" width="16.42578125" style="37" customWidth="1"/>
    <col min="12546" max="12546" width="9.42578125" style="37" customWidth="1"/>
    <col min="12547" max="12547" width="9.7109375" style="37" customWidth="1"/>
    <col min="12548" max="12548" width="15.140625" style="37" customWidth="1"/>
    <col min="12549" max="12549" width="9.42578125" style="37" customWidth="1"/>
    <col min="12550" max="12550" width="9.85546875" style="37" customWidth="1"/>
    <col min="12551" max="12551" width="12.140625" style="37" customWidth="1"/>
    <col min="12552" max="12552" width="18" style="37" customWidth="1"/>
    <col min="12553" max="12555" width="7.7109375" style="37" customWidth="1"/>
    <col min="12556" max="12556" width="9.5703125" style="37" customWidth="1"/>
    <col min="12557" max="12557" width="6.7109375" style="37" customWidth="1"/>
    <col min="12558" max="12558" width="10.7109375" style="37" customWidth="1"/>
    <col min="12559" max="12799" width="11.42578125" style="37"/>
    <col min="12800" max="12800" width="9.42578125" style="37" customWidth="1"/>
    <col min="12801" max="12801" width="16.42578125" style="37" customWidth="1"/>
    <col min="12802" max="12802" width="9.42578125" style="37" customWidth="1"/>
    <col min="12803" max="12803" width="9.7109375" style="37" customWidth="1"/>
    <col min="12804" max="12804" width="15.140625" style="37" customWidth="1"/>
    <col min="12805" max="12805" width="9.42578125" style="37" customWidth="1"/>
    <col min="12806" max="12806" width="9.85546875" style="37" customWidth="1"/>
    <col min="12807" max="12807" width="12.140625" style="37" customWidth="1"/>
    <col min="12808" max="12808" width="18" style="37" customWidth="1"/>
    <col min="12809" max="12811" width="7.7109375" style="37" customWidth="1"/>
    <col min="12812" max="12812" width="9.5703125" style="37" customWidth="1"/>
    <col min="12813" max="12813" width="6.7109375" style="37" customWidth="1"/>
    <col min="12814" max="12814" width="10.7109375" style="37" customWidth="1"/>
    <col min="12815" max="13055" width="11.42578125" style="37"/>
    <col min="13056" max="13056" width="9.42578125" style="37" customWidth="1"/>
    <col min="13057" max="13057" width="16.42578125" style="37" customWidth="1"/>
    <col min="13058" max="13058" width="9.42578125" style="37" customWidth="1"/>
    <col min="13059" max="13059" width="9.7109375" style="37" customWidth="1"/>
    <col min="13060" max="13060" width="15.140625" style="37" customWidth="1"/>
    <col min="13061" max="13061" width="9.42578125" style="37" customWidth="1"/>
    <col min="13062" max="13062" width="9.85546875" style="37" customWidth="1"/>
    <col min="13063" max="13063" width="12.140625" style="37" customWidth="1"/>
    <col min="13064" max="13064" width="18" style="37" customWidth="1"/>
    <col min="13065" max="13067" width="7.7109375" style="37" customWidth="1"/>
    <col min="13068" max="13068" width="9.5703125" style="37" customWidth="1"/>
    <col min="13069" max="13069" width="6.7109375" style="37" customWidth="1"/>
    <col min="13070" max="13070" width="10.7109375" style="37" customWidth="1"/>
    <col min="13071" max="13311" width="11.42578125" style="37"/>
    <col min="13312" max="13312" width="9.42578125" style="37" customWidth="1"/>
    <col min="13313" max="13313" width="16.42578125" style="37" customWidth="1"/>
    <col min="13314" max="13314" width="9.42578125" style="37" customWidth="1"/>
    <col min="13315" max="13315" width="9.7109375" style="37" customWidth="1"/>
    <col min="13316" max="13316" width="15.140625" style="37" customWidth="1"/>
    <col min="13317" max="13317" width="9.42578125" style="37" customWidth="1"/>
    <col min="13318" max="13318" width="9.85546875" style="37" customWidth="1"/>
    <col min="13319" max="13319" width="12.140625" style="37" customWidth="1"/>
    <col min="13320" max="13320" width="18" style="37" customWidth="1"/>
    <col min="13321" max="13323" width="7.7109375" style="37" customWidth="1"/>
    <col min="13324" max="13324" width="9.5703125" style="37" customWidth="1"/>
    <col min="13325" max="13325" width="6.7109375" style="37" customWidth="1"/>
    <col min="13326" max="13326" width="10.7109375" style="37" customWidth="1"/>
    <col min="13327" max="13567" width="11.42578125" style="37"/>
    <col min="13568" max="13568" width="9.42578125" style="37" customWidth="1"/>
    <col min="13569" max="13569" width="16.42578125" style="37" customWidth="1"/>
    <col min="13570" max="13570" width="9.42578125" style="37" customWidth="1"/>
    <col min="13571" max="13571" width="9.7109375" style="37" customWidth="1"/>
    <col min="13572" max="13572" width="15.140625" style="37" customWidth="1"/>
    <col min="13573" max="13573" width="9.42578125" style="37" customWidth="1"/>
    <col min="13574" max="13574" width="9.85546875" style="37" customWidth="1"/>
    <col min="13575" max="13575" width="12.140625" style="37" customWidth="1"/>
    <col min="13576" max="13576" width="18" style="37" customWidth="1"/>
    <col min="13577" max="13579" width="7.7109375" style="37" customWidth="1"/>
    <col min="13580" max="13580" width="9.5703125" style="37" customWidth="1"/>
    <col min="13581" max="13581" width="6.7109375" style="37" customWidth="1"/>
    <col min="13582" max="13582" width="10.7109375" style="37" customWidth="1"/>
    <col min="13583" max="13823" width="11.42578125" style="37"/>
    <col min="13824" max="13824" width="9.42578125" style="37" customWidth="1"/>
    <col min="13825" max="13825" width="16.42578125" style="37" customWidth="1"/>
    <col min="13826" max="13826" width="9.42578125" style="37" customWidth="1"/>
    <col min="13827" max="13827" width="9.7109375" style="37" customWidth="1"/>
    <col min="13828" max="13828" width="15.140625" style="37" customWidth="1"/>
    <col min="13829" max="13829" width="9.42578125" style="37" customWidth="1"/>
    <col min="13830" max="13830" width="9.85546875" style="37" customWidth="1"/>
    <col min="13831" max="13831" width="12.140625" style="37" customWidth="1"/>
    <col min="13832" max="13832" width="18" style="37" customWidth="1"/>
    <col min="13833" max="13835" width="7.7109375" style="37" customWidth="1"/>
    <col min="13836" max="13836" width="9.5703125" style="37" customWidth="1"/>
    <col min="13837" max="13837" width="6.7109375" style="37" customWidth="1"/>
    <col min="13838" max="13838" width="10.7109375" style="37" customWidth="1"/>
    <col min="13839" max="14079" width="11.42578125" style="37"/>
    <col min="14080" max="14080" width="9.42578125" style="37" customWidth="1"/>
    <col min="14081" max="14081" width="16.42578125" style="37" customWidth="1"/>
    <col min="14082" max="14082" width="9.42578125" style="37" customWidth="1"/>
    <col min="14083" max="14083" width="9.7109375" style="37" customWidth="1"/>
    <col min="14084" max="14084" width="15.140625" style="37" customWidth="1"/>
    <col min="14085" max="14085" width="9.42578125" style="37" customWidth="1"/>
    <col min="14086" max="14086" width="9.85546875" style="37" customWidth="1"/>
    <col min="14087" max="14087" width="12.140625" style="37" customWidth="1"/>
    <col min="14088" max="14088" width="18" style="37" customWidth="1"/>
    <col min="14089" max="14091" width="7.7109375" style="37" customWidth="1"/>
    <col min="14092" max="14092" width="9.5703125" style="37" customWidth="1"/>
    <col min="14093" max="14093" width="6.7109375" style="37" customWidth="1"/>
    <col min="14094" max="14094" width="10.7109375" style="37" customWidth="1"/>
    <col min="14095" max="14335" width="11.42578125" style="37"/>
    <col min="14336" max="14336" width="9.42578125" style="37" customWidth="1"/>
    <col min="14337" max="14337" width="16.42578125" style="37" customWidth="1"/>
    <col min="14338" max="14338" width="9.42578125" style="37" customWidth="1"/>
    <col min="14339" max="14339" width="9.7109375" style="37" customWidth="1"/>
    <col min="14340" max="14340" width="15.140625" style="37" customWidth="1"/>
    <col min="14341" max="14341" width="9.42578125" style="37" customWidth="1"/>
    <col min="14342" max="14342" width="9.85546875" style="37" customWidth="1"/>
    <col min="14343" max="14343" width="12.140625" style="37" customWidth="1"/>
    <col min="14344" max="14344" width="18" style="37" customWidth="1"/>
    <col min="14345" max="14347" width="7.7109375" style="37" customWidth="1"/>
    <col min="14348" max="14348" width="9.5703125" style="37" customWidth="1"/>
    <col min="14349" max="14349" width="6.7109375" style="37" customWidth="1"/>
    <col min="14350" max="14350" width="10.7109375" style="37" customWidth="1"/>
    <col min="14351" max="14591" width="11.42578125" style="37"/>
    <col min="14592" max="14592" width="9.42578125" style="37" customWidth="1"/>
    <col min="14593" max="14593" width="16.42578125" style="37" customWidth="1"/>
    <col min="14594" max="14594" width="9.42578125" style="37" customWidth="1"/>
    <col min="14595" max="14595" width="9.7109375" style="37" customWidth="1"/>
    <col min="14596" max="14596" width="15.140625" style="37" customWidth="1"/>
    <col min="14597" max="14597" width="9.42578125" style="37" customWidth="1"/>
    <col min="14598" max="14598" width="9.85546875" style="37" customWidth="1"/>
    <col min="14599" max="14599" width="12.140625" style="37" customWidth="1"/>
    <col min="14600" max="14600" width="18" style="37" customWidth="1"/>
    <col min="14601" max="14603" width="7.7109375" style="37" customWidth="1"/>
    <col min="14604" max="14604" width="9.5703125" style="37" customWidth="1"/>
    <col min="14605" max="14605" width="6.7109375" style="37" customWidth="1"/>
    <col min="14606" max="14606" width="10.7109375" style="37" customWidth="1"/>
    <col min="14607" max="14847" width="11.42578125" style="37"/>
    <col min="14848" max="14848" width="9.42578125" style="37" customWidth="1"/>
    <col min="14849" max="14849" width="16.42578125" style="37" customWidth="1"/>
    <col min="14850" max="14850" width="9.42578125" style="37" customWidth="1"/>
    <col min="14851" max="14851" width="9.7109375" style="37" customWidth="1"/>
    <col min="14852" max="14852" width="15.140625" style="37" customWidth="1"/>
    <col min="14853" max="14853" width="9.42578125" style="37" customWidth="1"/>
    <col min="14854" max="14854" width="9.85546875" style="37" customWidth="1"/>
    <col min="14855" max="14855" width="12.140625" style="37" customWidth="1"/>
    <col min="14856" max="14856" width="18" style="37" customWidth="1"/>
    <col min="14857" max="14859" width="7.7109375" style="37" customWidth="1"/>
    <col min="14860" max="14860" width="9.5703125" style="37" customWidth="1"/>
    <col min="14861" max="14861" width="6.7109375" style="37" customWidth="1"/>
    <col min="14862" max="14862" width="10.7109375" style="37" customWidth="1"/>
    <col min="14863" max="15103" width="11.42578125" style="37"/>
    <col min="15104" max="15104" width="9.42578125" style="37" customWidth="1"/>
    <col min="15105" max="15105" width="16.42578125" style="37" customWidth="1"/>
    <col min="15106" max="15106" width="9.42578125" style="37" customWidth="1"/>
    <col min="15107" max="15107" width="9.7109375" style="37" customWidth="1"/>
    <col min="15108" max="15108" width="15.140625" style="37" customWidth="1"/>
    <col min="15109" max="15109" width="9.42578125" style="37" customWidth="1"/>
    <col min="15110" max="15110" width="9.85546875" style="37" customWidth="1"/>
    <col min="15111" max="15111" width="12.140625" style="37" customWidth="1"/>
    <col min="15112" max="15112" width="18" style="37" customWidth="1"/>
    <col min="15113" max="15115" width="7.7109375" style="37" customWidth="1"/>
    <col min="15116" max="15116" width="9.5703125" style="37" customWidth="1"/>
    <col min="15117" max="15117" width="6.7109375" style="37" customWidth="1"/>
    <col min="15118" max="15118" width="10.7109375" style="37" customWidth="1"/>
    <col min="15119" max="15359" width="11.42578125" style="37"/>
    <col min="15360" max="15360" width="9.42578125" style="37" customWidth="1"/>
    <col min="15361" max="15361" width="16.42578125" style="37" customWidth="1"/>
    <col min="15362" max="15362" width="9.42578125" style="37" customWidth="1"/>
    <col min="15363" max="15363" width="9.7109375" style="37" customWidth="1"/>
    <col min="15364" max="15364" width="15.140625" style="37" customWidth="1"/>
    <col min="15365" max="15365" width="9.42578125" style="37" customWidth="1"/>
    <col min="15366" max="15366" width="9.85546875" style="37" customWidth="1"/>
    <col min="15367" max="15367" width="12.140625" style="37" customWidth="1"/>
    <col min="15368" max="15368" width="18" style="37" customWidth="1"/>
    <col min="15369" max="15371" width="7.7109375" style="37" customWidth="1"/>
    <col min="15372" max="15372" width="9.5703125" style="37" customWidth="1"/>
    <col min="15373" max="15373" width="6.7109375" style="37" customWidth="1"/>
    <col min="15374" max="15374" width="10.7109375" style="37" customWidth="1"/>
    <col min="15375" max="15615" width="11.42578125" style="37"/>
    <col min="15616" max="15616" width="9.42578125" style="37" customWidth="1"/>
    <col min="15617" max="15617" width="16.42578125" style="37" customWidth="1"/>
    <col min="15618" max="15618" width="9.42578125" style="37" customWidth="1"/>
    <col min="15619" max="15619" width="9.7109375" style="37" customWidth="1"/>
    <col min="15620" max="15620" width="15.140625" style="37" customWidth="1"/>
    <col min="15621" max="15621" width="9.42578125" style="37" customWidth="1"/>
    <col min="15622" max="15622" width="9.85546875" style="37" customWidth="1"/>
    <col min="15623" max="15623" width="12.140625" style="37" customWidth="1"/>
    <col min="15624" max="15624" width="18" style="37" customWidth="1"/>
    <col min="15625" max="15627" width="7.7109375" style="37" customWidth="1"/>
    <col min="15628" max="15628" width="9.5703125" style="37" customWidth="1"/>
    <col min="15629" max="15629" width="6.7109375" style="37" customWidth="1"/>
    <col min="15630" max="15630" width="10.7109375" style="37" customWidth="1"/>
    <col min="15631" max="15871" width="11.42578125" style="37"/>
    <col min="15872" max="15872" width="9.42578125" style="37" customWidth="1"/>
    <col min="15873" max="15873" width="16.42578125" style="37" customWidth="1"/>
    <col min="15874" max="15874" width="9.42578125" style="37" customWidth="1"/>
    <col min="15875" max="15875" width="9.7109375" style="37" customWidth="1"/>
    <col min="15876" max="15876" width="15.140625" style="37" customWidth="1"/>
    <col min="15877" max="15877" width="9.42578125" style="37" customWidth="1"/>
    <col min="15878" max="15878" width="9.85546875" style="37" customWidth="1"/>
    <col min="15879" max="15879" width="12.140625" style="37" customWidth="1"/>
    <col min="15880" max="15880" width="18" style="37" customWidth="1"/>
    <col min="15881" max="15883" width="7.7109375" style="37" customWidth="1"/>
    <col min="15884" max="15884" width="9.5703125" style="37" customWidth="1"/>
    <col min="15885" max="15885" width="6.7109375" style="37" customWidth="1"/>
    <col min="15886" max="15886" width="10.7109375" style="37" customWidth="1"/>
    <col min="15887" max="16127" width="11.42578125" style="37"/>
    <col min="16128" max="16128" width="9.42578125" style="37" customWidth="1"/>
    <col min="16129" max="16129" width="16.42578125" style="37" customWidth="1"/>
    <col min="16130" max="16130" width="9.42578125" style="37" customWidth="1"/>
    <col min="16131" max="16131" width="9.7109375" style="37" customWidth="1"/>
    <col min="16132" max="16132" width="15.140625" style="37" customWidth="1"/>
    <col min="16133" max="16133" width="9.42578125" style="37" customWidth="1"/>
    <col min="16134" max="16134" width="9.85546875" style="37" customWidth="1"/>
    <col min="16135" max="16135" width="12.140625" style="37" customWidth="1"/>
    <col min="16136" max="16136" width="18" style="37" customWidth="1"/>
    <col min="16137" max="16139" width="7.7109375" style="37" customWidth="1"/>
    <col min="16140" max="16140" width="9.5703125" style="37" customWidth="1"/>
    <col min="16141" max="16141" width="6.7109375" style="37" customWidth="1"/>
    <col min="16142" max="16142" width="10.7109375" style="37" customWidth="1"/>
    <col min="16143" max="16384" width="11.42578125" style="37"/>
  </cols>
  <sheetData>
    <row r="2" spans="1:11" ht="15.75" x14ac:dyDescent="0.25">
      <c r="F2" s="38" t="s">
        <v>11692</v>
      </c>
    </row>
    <row r="3" spans="1:11" ht="9.75" customHeight="1" x14ac:dyDescent="0.2"/>
    <row r="4" spans="1:11" ht="16.5" x14ac:dyDescent="0.3">
      <c r="A4" s="271" t="s">
        <v>11693</v>
      </c>
      <c r="B4" s="272"/>
      <c r="C4" s="272"/>
      <c r="D4" s="272"/>
      <c r="E4" s="272"/>
      <c r="F4" s="272"/>
      <c r="G4" s="272"/>
      <c r="H4" s="272"/>
      <c r="I4" s="272"/>
      <c r="J4" s="272"/>
      <c r="K4" s="272"/>
    </row>
    <row r="5" spans="1:11" ht="15.75" x14ac:dyDescent="0.25">
      <c r="A5" s="272" t="s">
        <v>11743</v>
      </c>
      <c r="B5" s="272"/>
      <c r="C5" s="272"/>
      <c r="D5" s="272"/>
      <c r="E5" s="272"/>
      <c r="F5" s="272"/>
      <c r="G5" s="272"/>
      <c r="H5" s="272"/>
      <c r="I5" s="272"/>
      <c r="J5" s="272"/>
      <c r="K5" s="272"/>
    </row>
    <row r="6" spans="1:11" ht="9" customHeight="1" x14ac:dyDescent="0.25">
      <c r="A6" s="39"/>
      <c r="B6" s="39"/>
      <c r="C6" s="39"/>
      <c r="D6" s="39"/>
      <c r="E6" s="39"/>
      <c r="F6" s="39"/>
      <c r="G6" s="39"/>
      <c r="H6" s="39"/>
      <c r="I6" s="39"/>
      <c r="J6" s="39"/>
      <c r="K6" s="39"/>
    </row>
    <row r="7" spans="1:11" ht="16.5" x14ac:dyDescent="0.3">
      <c r="A7" s="45" t="str">
        <f>Anexo_01!A4</f>
        <v>DATOS DE LA INSTITUCIÓN EDUCATIVA</v>
      </c>
      <c r="B7" s="39"/>
      <c r="C7" s="39"/>
      <c r="D7" s="39"/>
      <c r="E7" s="39"/>
      <c r="F7" s="39"/>
      <c r="G7" s="39"/>
      <c r="H7" s="39"/>
      <c r="I7" s="39"/>
      <c r="J7" s="39"/>
      <c r="K7" s="39"/>
    </row>
    <row r="8" spans="1:11" ht="15.75" x14ac:dyDescent="0.25">
      <c r="A8" s="46" t="str">
        <f>Anexo_01!A5</f>
        <v>CÓDIGO MODULAR:</v>
      </c>
      <c r="B8" s="39"/>
      <c r="C8" s="48">
        <f>Anexo_01!C5</f>
        <v>618447</v>
      </c>
      <c r="D8" s="39"/>
      <c r="E8" s="39"/>
      <c r="F8" s="39"/>
      <c r="G8" s="39"/>
      <c r="H8" s="39"/>
      <c r="I8" s="39"/>
      <c r="J8" s="39"/>
      <c r="K8" s="39"/>
    </row>
    <row r="9" spans="1:11" ht="15.75" x14ac:dyDescent="0.25">
      <c r="A9" s="46" t="str">
        <f>Anexo_01!A6</f>
        <v>NOMBRE DE I.E.</v>
      </c>
      <c r="B9" s="39"/>
      <c r="C9" s="47" t="str">
        <f>Anexo_01!C6</f>
        <v>POLITECNICO HUASCAR</v>
      </c>
      <c r="D9" s="39"/>
      <c r="E9" s="39"/>
      <c r="F9" s="39"/>
      <c r="G9" s="39"/>
      <c r="H9" s="39"/>
      <c r="I9" s="39"/>
      <c r="J9" s="39"/>
      <c r="K9" s="39"/>
    </row>
    <row r="10" spans="1:11" ht="15.75" x14ac:dyDescent="0.25">
      <c r="A10" s="46" t="str">
        <f>Anexo_01!A7</f>
        <v>NIVEL:</v>
      </c>
      <c r="B10" s="39"/>
      <c r="C10" s="47" t="str">
        <f>Anexo_01!C7</f>
        <v xml:space="preserve">SECUNDARIA                    </v>
      </c>
      <c r="D10" s="39"/>
      <c r="E10" s="39"/>
      <c r="F10" s="39"/>
      <c r="G10" s="39"/>
      <c r="H10" s="39"/>
      <c r="I10" s="39"/>
      <c r="J10" s="39"/>
      <c r="K10" s="39"/>
    </row>
    <row r="11" spans="1:11" ht="15.75" x14ac:dyDescent="0.25">
      <c r="A11" s="46" t="str">
        <f>Anexo_01!A8</f>
        <v>MODALIDAD :</v>
      </c>
      <c r="B11" s="39"/>
      <c r="C11" s="47" t="str">
        <f>Anexo_01!C8</f>
        <v xml:space="preserve">EDUCACIÓN BÁSICA REGULAR      </v>
      </c>
      <c r="D11" s="39"/>
      <c r="E11" s="39"/>
      <c r="F11" s="39"/>
      <c r="G11" s="39"/>
      <c r="H11" s="39"/>
      <c r="I11" s="39"/>
      <c r="J11" s="39"/>
      <c r="K11" s="39"/>
    </row>
    <row r="12" spans="1:11" x14ac:dyDescent="0.2">
      <c r="A12" s="41"/>
      <c r="B12" s="41"/>
    </row>
    <row r="13" spans="1:11" x14ac:dyDescent="0.2">
      <c r="A13" s="40" t="s">
        <v>11694</v>
      </c>
    </row>
    <row r="14" spans="1:11" ht="5.25" customHeight="1" x14ac:dyDescent="0.2">
      <c r="A14" s="40"/>
    </row>
    <row r="15" spans="1:11" s="42" customFormat="1" ht="27.75" customHeight="1" x14ac:dyDescent="0.25">
      <c r="A15" s="49" t="s">
        <v>11612</v>
      </c>
      <c r="B15" s="273" t="s">
        <v>11613</v>
      </c>
      <c r="C15" s="274"/>
      <c r="D15" s="275"/>
      <c r="E15" s="50" t="s">
        <v>11614</v>
      </c>
      <c r="F15" s="273" t="s">
        <v>11615</v>
      </c>
      <c r="G15" s="274"/>
      <c r="H15" s="275"/>
      <c r="I15" s="49" t="s">
        <v>11616</v>
      </c>
      <c r="J15" s="273" t="s">
        <v>11624</v>
      </c>
      <c r="K15" s="275"/>
    </row>
    <row r="16" spans="1:11" s="42" customFormat="1" ht="18" customHeight="1" x14ac:dyDescent="0.25">
      <c r="A16" s="191">
        <v>1</v>
      </c>
      <c r="B16" s="276"/>
      <c r="C16" s="276"/>
      <c r="D16" s="276"/>
      <c r="E16" s="192"/>
      <c r="F16" s="276"/>
      <c r="G16" s="276"/>
      <c r="H16" s="276"/>
      <c r="I16" s="192"/>
      <c r="J16" s="277"/>
      <c r="K16" s="277"/>
    </row>
    <row r="17" spans="1:11" s="42" customFormat="1" ht="18" customHeight="1" x14ac:dyDescent="0.25">
      <c r="A17" s="191">
        <v>2</v>
      </c>
      <c r="B17" s="276"/>
      <c r="C17" s="276"/>
      <c r="D17" s="276"/>
      <c r="E17" s="192"/>
      <c r="F17" s="276"/>
      <c r="G17" s="276"/>
      <c r="H17" s="276"/>
      <c r="I17" s="192"/>
      <c r="J17" s="277"/>
      <c r="K17" s="277"/>
    </row>
    <row r="18" spans="1:11" s="42" customFormat="1" ht="18" customHeight="1" x14ac:dyDescent="0.25">
      <c r="A18" s="191">
        <v>3</v>
      </c>
      <c r="B18" s="276"/>
      <c r="C18" s="276"/>
      <c r="D18" s="276"/>
      <c r="E18" s="192"/>
      <c r="F18" s="276"/>
      <c r="G18" s="276"/>
      <c r="H18" s="276"/>
      <c r="I18" s="192"/>
      <c r="J18" s="277"/>
      <c r="K18" s="277"/>
    </row>
    <row r="19" spans="1:11" s="42" customFormat="1" ht="18" customHeight="1" x14ac:dyDescent="0.25">
      <c r="A19" s="191">
        <v>4</v>
      </c>
      <c r="B19" s="276"/>
      <c r="C19" s="276"/>
      <c r="D19" s="276"/>
      <c r="E19" s="192"/>
      <c r="F19" s="276"/>
      <c r="G19" s="276"/>
      <c r="H19" s="276"/>
      <c r="I19" s="192"/>
      <c r="J19" s="277"/>
      <c r="K19" s="277"/>
    </row>
    <row r="20" spans="1:11" s="42" customFormat="1" ht="18" customHeight="1" x14ac:dyDescent="0.25">
      <c r="A20" s="191">
        <v>5</v>
      </c>
      <c r="B20" s="276"/>
      <c r="C20" s="276"/>
      <c r="D20" s="276"/>
      <c r="E20" s="192"/>
      <c r="F20" s="276"/>
      <c r="G20" s="276"/>
      <c r="H20" s="276"/>
      <c r="I20" s="192"/>
      <c r="J20" s="277"/>
      <c r="K20" s="277"/>
    </row>
    <row r="21" spans="1:11" s="42" customFormat="1" ht="23.25" customHeight="1" x14ac:dyDescent="0.25">
      <c r="A21" s="278" t="s">
        <v>11619</v>
      </c>
      <c r="B21" s="278"/>
      <c r="C21" s="278"/>
      <c r="D21" s="278"/>
      <c r="E21" s="278"/>
      <c r="F21" s="278"/>
      <c r="G21" s="278"/>
      <c r="H21" s="278"/>
      <c r="I21" s="49">
        <f>SUM(I16:I20)</f>
        <v>0</v>
      </c>
      <c r="J21" s="279"/>
      <c r="K21" s="280"/>
    </row>
    <row r="22" spans="1:11" s="42" customFormat="1" ht="18" customHeight="1" x14ac:dyDescent="0.25">
      <c r="A22" s="43"/>
      <c r="B22" s="43"/>
      <c r="C22" s="43"/>
      <c r="D22" s="43"/>
      <c r="E22" s="43"/>
      <c r="F22" s="43"/>
      <c r="G22" s="43"/>
      <c r="H22" s="43"/>
      <c r="I22" s="43"/>
      <c r="J22" s="44"/>
      <c r="K22" s="44"/>
    </row>
    <row r="23" spans="1:11" s="42" customFormat="1" ht="18" customHeight="1" x14ac:dyDescent="0.25"/>
  </sheetData>
  <sheetProtection algorithmName="SHA-512" hashValue="Aapon8hSFRerL1kqGo7HPOJHc9cH2XVVRsmSx59w0ms2zp/sxagTuGAbp14GJgTkCxLQv47FotS6jqtsbl8XdQ==" saltValue="/+3b35sRW8MdTGTJA/BukQ==" spinCount="100000" sheet="1" objects="1" scenarios="1"/>
  <mergeCells count="22">
    <mergeCell ref="A21:H21"/>
    <mergeCell ref="A5:K5"/>
    <mergeCell ref="J21:K21"/>
    <mergeCell ref="B19:D19"/>
    <mergeCell ref="F19:H19"/>
    <mergeCell ref="J19:K19"/>
    <mergeCell ref="B20:D20"/>
    <mergeCell ref="F20:H20"/>
    <mergeCell ref="J20:K20"/>
    <mergeCell ref="B17:D17"/>
    <mergeCell ref="F17:H17"/>
    <mergeCell ref="J17:K17"/>
    <mergeCell ref="B18:D18"/>
    <mergeCell ref="F18:H18"/>
    <mergeCell ref="J18:K18"/>
    <mergeCell ref="A4:K4"/>
    <mergeCell ref="B15:D15"/>
    <mergeCell ref="F15:H15"/>
    <mergeCell ref="J15:K15"/>
    <mergeCell ref="B16:D16"/>
    <mergeCell ref="F16:H16"/>
    <mergeCell ref="J16:K16"/>
  </mergeCells>
  <printOptions horizontalCentered="1"/>
  <pageMargins left="0.9055118110236221" right="0.27559055118110237" top="0.35433070866141736" bottom="0.31496062992125984"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
  <sheetViews>
    <sheetView showGridLines="0" topLeftCell="A4" zoomScale="80" zoomScaleNormal="80" workbookViewId="0">
      <selection activeCell="R15" sqref="R15"/>
    </sheetView>
  </sheetViews>
  <sheetFormatPr baseColWidth="10" defaultRowHeight="12.75" x14ac:dyDescent="0.2"/>
  <cols>
    <col min="1" max="1" width="4" style="16" customWidth="1"/>
    <col min="2" max="2" width="7.28515625" style="16" customWidth="1"/>
    <col min="3" max="7" width="6.7109375" style="16" customWidth="1"/>
    <col min="8" max="8" width="11.28515625" style="16" customWidth="1"/>
    <col min="9" max="9" width="5.85546875" style="16" customWidth="1"/>
    <col min="10" max="10" width="12" style="16" customWidth="1"/>
    <col min="11" max="11" width="8.7109375" style="16" customWidth="1"/>
    <col min="12" max="15" width="7.7109375" style="16" customWidth="1"/>
    <col min="16" max="16" width="10.7109375" style="16" customWidth="1"/>
    <col min="17" max="17" width="6.7109375" style="16" customWidth="1"/>
    <col min="18" max="18" width="10.7109375" style="16" customWidth="1"/>
    <col min="19" max="257" width="11.42578125" style="16"/>
    <col min="258" max="258" width="21" style="16" customWidth="1"/>
    <col min="259" max="263" width="6.7109375" style="16" customWidth="1"/>
    <col min="264" max="265" width="8.42578125" style="16" customWidth="1"/>
    <col min="266" max="266" width="8.7109375" style="16" customWidth="1"/>
    <col min="267" max="271" width="7.7109375" style="16" customWidth="1"/>
    <col min="272" max="272" width="10.7109375" style="16" customWidth="1"/>
    <col min="273" max="273" width="6.7109375" style="16" customWidth="1"/>
    <col min="274" max="274" width="10.7109375" style="16" customWidth="1"/>
    <col min="275" max="513" width="11.42578125" style="16"/>
    <col min="514" max="514" width="21" style="16" customWidth="1"/>
    <col min="515" max="519" width="6.7109375" style="16" customWidth="1"/>
    <col min="520" max="521" width="8.42578125" style="16" customWidth="1"/>
    <col min="522" max="522" width="8.7109375" style="16" customWidth="1"/>
    <col min="523" max="527" width="7.7109375" style="16" customWidth="1"/>
    <col min="528" max="528" width="10.7109375" style="16" customWidth="1"/>
    <col min="529" max="529" width="6.7109375" style="16" customWidth="1"/>
    <col min="530" max="530" width="10.7109375" style="16" customWidth="1"/>
    <col min="531" max="769" width="11.42578125" style="16"/>
    <col min="770" max="770" width="21" style="16" customWidth="1"/>
    <col min="771" max="775" width="6.7109375" style="16" customWidth="1"/>
    <col min="776" max="777" width="8.42578125" style="16" customWidth="1"/>
    <col min="778" max="778" width="8.7109375" style="16" customWidth="1"/>
    <col min="779" max="783" width="7.7109375" style="16" customWidth="1"/>
    <col min="784" max="784" width="10.7109375" style="16" customWidth="1"/>
    <col min="785" max="785" width="6.7109375" style="16" customWidth="1"/>
    <col min="786" max="786" width="10.7109375" style="16" customWidth="1"/>
    <col min="787" max="1025" width="11.42578125" style="16"/>
    <col min="1026" max="1026" width="21" style="16" customWidth="1"/>
    <col min="1027" max="1031" width="6.7109375" style="16" customWidth="1"/>
    <col min="1032" max="1033" width="8.42578125" style="16" customWidth="1"/>
    <col min="1034" max="1034" width="8.7109375" style="16" customWidth="1"/>
    <col min="1035" max="1039" width="7.7109375" style="16" customWidth="1"/>
    <col min="1040" max="1040" width="10.7109375" style="16" customWidth="1"/>
    <col min="1041" max="1041" width="6.7109375" style="16" customWidth="1"/>
    <col min="1042" max="1042" width="10.7109375" style="16" customWidth="1"/>
    <col min="1043" max="1281" width="11.42578125" style="16"/>
    <col min="1282" max="1282" width="21" style="16" customWidth="1"/>
    <col min="1283" max="1287" width="6.7109375" style="16" customWidth="1"/>
    <col min="1288" max="1289" width="8.42578125" style="16" customWidth="1"/>
    <col min="1290" max="1290" width="8.7109375" style="16" customWidth="1"/>
    <col min="1291" max="1295" width="7.7109375" style="16" customWidth="1"/>
    <col min="1296" max="1296" width="10.7109375" style="16" customWidth="1"/>
    <col min="1297" max="1297" width="6.7109375" style="16" customWidth="1"/>
    <col min="1298" max="1298" width="10.7109375" style="16" customWidth="1"/>
    <col min="1299" max="1537" width="11.42578125" style="16"/>
    <col min="1538" max="1538" width="21" style="16" customWidth="1"/>
    <col min="1539" max="1543" width="6.7109375" style="16" customWidth="1"/>
    <col min="1544" max="1545" width="8.42578125" style="16" customWidth="1"/>
    <col min="1546" max="1546" width="8.7109375" style="16" customWidth="1"/>
    <col min="1547" max="1551" width="7.7109375" style="16" customWidth="1"/>
    <col min="1552" max="1552" width="10.7109375" style="16" customWidth="1"/>
    <col min="1553" max="1553" width="6.7109375" style="16" customWidth="1"/>
    <col min="1554" max="1554" width="10.7109375" style="16" customWidth="1"/>
    <col min="1555" max="1793" width="11.42578125" style="16"/>
    <col min="1794" max="1794" width="21" style="16" customWidth="1"/>
    <col min="1795" max="1799" width="6.7109375" style="16" customWidth="1"/>
    <col min="1800" max="1801" width="8.42578125" style="16" customWidth="1"/>
    <col min="1802" max="1802" width="8.7109375" style="16" customWidth="1"/>
    <col min="1803" max="1807" width="7.7109375" style="16" customWidth="1"/>
    <col min="1808" max="1808" width="10.7109375" style="16" customWidth="1"/>
    <col min="1809" max="1809" width="6.7109375" style="16" customWidth="1"/>
    <col min="1810" max="1810" width="10.7109375" style="16" customWidth="1"/>
    <col min="1811" max="2049" width="11.42578125" style="16"/>
    <col min="2050" max="2050" width="21" style="16" customWidth="1"/>
    <col min="2051" max="2055" width="6.7109375" style="16" customWidth="1"/>
    <col min="2056" max="2057" width="8.42578125" style="16" customWidth="1"/>
    <col min="2058" max="2058" width="8.7109375" style="16" customWidth="1"/>
    <col min="2059" max="2063" width="7.7109375" style="16" customWidth="1"/>
    <col min="2064" max="2064" width="10.7109375" style="16" customWidth="1"/>
    <col min="2065" max="2065" width="6.7109375" style="16" customWidth="1"/>
    <col min="2066" max="2066" width="10.7109375" style="16" customWidth="1"/>
    <col min="2067" max="2305" width="11.42578125" style="16"/>
    <col min="2306" max="2306" width="21" style="16" customWidth="1"/>
    <col min="2307" max="2311" width="6.7109375" style="16" customWidth="1"/>
    <col min="2312" max="2313" width="8.42578125" style="16" customWidth="1"/>
    <col min="2314" max="2314" width="8.7109375" style="16" customWidth="1"/>
    <col min="2315" max="2319" width="7.7109375" style="16" customWidth="1"/>
    <col min="2320" max="2320" width="10.7109375" style="16" customWidth="1"/>
    <col min="2321" max="2321" width="6.7109375" style="16" customWidth="1"/>
    <col min="2322" max="2322" width="10.7109375" style="16" customWidth="1"/>
    <col min="2323" max="2561" width="11.42578125" style="16"/>
    <col min="2562" max="2562" width="21" style="16" customWidth="1"/>
    <col min="2563" max="2567" width="6.7109375" style="16" customWidth="1"/>
    <col min="2568" max="2569" width="8.42578125" style="16" customWidth="1"/>
    <col min="2570" max="2570" width="8.7109375" style="16" customWidth="1"/>
    <col min="2571" max="2575" width="7.7109375" style="16" customWidth="1"/>
    <col min="2576" max="2576" width="10.7109375" style="16" customWidth="1"/>
    <col min="2577" max="2577" width="6.7109375" style="16" customWidth="1"/>
    <col min="2578" max="2578" width="10.7109375" style="16" customWidth="1"/>
    <col min="2579" max="2817" width="11.42578125" style="16"/>
    <col min="2818" max="2818" width="21" style="16" customWidth="1"/>
    <col min="2819" max="2823" width="6.7109375" style="16" customWidth="1"/>
    <col min="2824" max="2825" width="8.42578125" style="16" customWidth="1"/>
    <col min="2826" max="2826" width="8.7109375" style="16" customWidth="1"/>
    <col min="2827" max="2831" width="7.7109375" style="16" customWidth="1"/>
    <col min="2832" max="2832" width="10.7109375" style="16" customWidth="1"/>
    <col min="2833" max="2833" width="6.7109375" style="16" customWidth="1"/>
    <col min="2834" max="2834" width="10.7109375" style="16" customWidth="1"/>
    <col min="2835" max="3073" width="11.42578125" style="16"/>
    <col min="3074" max="3074" width="21" style="16" customWidth="1"/>
    <col min="3075" max="3079" width="6.7109375" style="16" customWidth="1"/>
    <col min="3080" max="3081" width="8.42578125" style="16" customWidth="1"/>
    <col min="3082" max="3082" width="8.7109375" style="16" customWidth="1"/>
    <col min="3083" max="3087" width="7.7109375" style="16" customWidth="1"/>
    <col min="3088" max="3088" width="10.7109375" style="16" customWidth="1"/>
    <col min="3089" max="3089" width="6.7109375" style="16" customWidth="1"/>
    <col min="3090" max="3090" width="10.7109375" style="16" customWidth="1"/>
    <col min="3091" max="3329" width="11.42578125" style="16"/>
    <col min="3330" max="3330" width="21" style="16" customWidth="1"/>
    <col min="3331" max="3335" width="6.7109375" style="16" customWidth="1"/>
    <col min="3336" max="3337" width="8.42578125" style="16" customWidth="1"/>
    <col min="3338" max="3338" width="8.7109375" style="16" customWidth="1"/>
    <col min="3339" max="3343" width="7.7109375" style="16" customWidth="1"/>
    <col min="3344" max="3344" width="10.7109375" style="16" customWidth="1"/>
    <col min="3345" max="3345" width="6.7109375" style="16" customWidth="1"/>
    <col min="3346" max="3346" width="10.7109375" style="16" customWidth="1"/>
    <col min="3347" max="3585" width="11.42578125" style="16"/>
    <col min="3586" max="3586" width="21" style="16" customWidth="1"/>
    <col min="3587" max="3591" width="6.7109375" style="16" customWidth="1"/>
    <col min="3592" max="3593" width="8.42578125" style="16" customWidth="1"/>
    <col min="3594" max="3594" width="8.7109375" style="16" customWidth="1"/>
    <col min="3595" max="3599" width="7.7109375" style="16" customWidth="1"/>
    <col min="3600" max="3600" width="10.7109375" style="16" customWidth="1"/>
    <col min="3601" max="3601" width="6.7109375" style="16" customWidth="1"/>
    <col min="3602" max="3602" width="10.7109375" style="16" customWidth="1"/>
    <col min="3603" max="3841" width="11.42578125" style="16"/>
    <col min="3842" max="3842" width="21" style="16" customWidth="1"/>
    <col min="3843" max="3847" width="6.7109375" style="16" customWidth="1"/>
    <col min="3848" max="3849" width="8.42578125" style="16" customWidth="1"/>
    <col min="3850" max="3850" width="8.7109375" style="16" customWidth="1"/>
    <col min="3851" max="3855" width="7.7109375" style="16" customWidth="1"/>
    <col min="3856" max="3856" width="10.7109375" style="16" customWidth="1"/>
    <col min="3857" max="3857" width="6.7109375" style="16" customWidth="1"/>
    <col min="3858" max="3858" width="10.7109375" style="16" customWidth="1"/>
    <col min="3859" max="4097" width="11.42578125" style="16"/>
    <col min="4098" max="4098" width="21" style="16" customWidth="1"/>
    <col min="4099" max="4103" width="6.7109375" style="16" customWidth="1"/>
    <col min="4104" max="4105" width="8.42578125" style="16" customWidth="1"/>
    <col min="4106" max="4106" width="8.7109375" style="16" customWidth="1"/>
    <col min="4107" max="4111" width="7.7109375" style="16" customWidth="1"/>
    <col min="4112" max="4112" width="10.7109375" style="16" customWidth="1"/>
    <col min="4113" max="4113" width="6.7109375" style="16" customWidth="1"/>
    <col min="4114" max="4114" width="10.7109375" style="16" customWidth="1"/>
    <col min="4115" max="4353" width="11.42578125" style="16"/>
    <col min="4354" max="4354" width="21" style="16" customWidth="1"/>
    <col min="4355" max="4359" width="6.7109375" style="16" customWidth="1"/>
    <col min="4360" max="4361" width="8.42578125" style="16" customWidth="1"/>
    <col min="4362" max="4362" width="8.7109375" style="16" customWidth="1"/>
    <col min="4363" max="4367" width="7.7109375" style="16" customWidth="1"/>
    <col min="4368" max="4368" width="10.7109375" style="16" customWidth="1"/>
    <col min="4369" max="4369" width="6.7109375" style="16" customWidth="1"/>
    <col min="4370" max="4370" width="10.7109375" style="16" customWidth="1"/>
    <col min="4371" max="4609" width="11.42578125" style="16"/>
    <col min="4610" max="4610" width="21" style="16" customWidth="1"/>
    <col min="4611" max="4615" width="6.7109375" style="16" customWidth="1"/>
    <col min="4616" max="4617" width="8.42578125" style="16" customWidth="1"/>
    <col min="4618" max="4618" width="8.7109375" style="16" customWidth="1"/>
    <col min="4619" max="4623" width="7.7109375" style="16" customWidth="1"/>
    <col min="4624" max="4624" width="10.7109375" style="16" customWidth="1"/>
    <col min="4625" max="4625" width="6.7109375" style="16" customWidth="1"/>
    <col min="4626" max="4626" width="10.7109375" style="16" customWidth="1"/>
    <col min="4627" max="4865" width="11.42578125" style="16"/>
    <col min="4866" max="4866" width="21" style="16" customWidth="1"/>
    <col min="4867" max="4871" width="6.7109375" style="16" customWidth="1"/>
    <col min="4872" max="4873" width="8.42578125" style="16" customWidth="1"/>
    <col min="4874" max="4874" width="8.7109375" style="16" customWidth="1"/>
    <col min="4875" max="4879" width="7.7109375" style="16" customWidth="1"/>
    <col min="4880" max="4880" width="10.7109375" style="16" customWidth="1"/>
    <col min="4881" max="4881" width="6.7109375" style="16" customWidth="1"/>
    <col min="4882" max="4882" width="10.7109375" style="16" customWidth="1"/>
    <col min="4883" max="5121" width="11.42578125" style="16"/>
    <col min="5122" max="5122" width="21" style="16" customWidth="1"/>
    <col min="5123" max="5127" width="6.7109375" style="16" customWidth="1"/>
    <col min="5128" max="5129" width="8.42578125" style="16" customWidth="1"/>
    <col min="5130" max="5130" width="8.7109375" style="16" customWidth="1"/>
    <col min="5131" max="5135" width="7.7109375" style="16" customWidth="1"/>
    <col min="5136" max="5136" width="10.7109375" style="16" customWidth="1"/>
    <col min="5137" max="5137" width="6.7109375" style="16" customWidth="1"/>
    <col min="5138" max="5138" width="10.7109375" style="16" customWidth="1"/>
    <col min="5139" max="5377" width="11.42578125" style="16"/>
    <col min="5378" max="5378" width="21" style="16" customWidth="1"/>
    <col min="5379" max="5383" width="6.7109375" style="16" customWidth="1"/>
    <col min="5384" max="5385" width="8.42578125" style="16" customWidth="1"/>
    <col min="5386" max="5386" width="8.7109375" style="16" customWidth="1"/>
    <col min="5387" max="5391" width="7.7109375" style="16" customWidth="1"/>
    <col min="5392" max="5392" width="10.7109375" style="16" customWidth="1"/>
    <col min="5393" max="5393" width="6.7109375" style="16" customWidth="1"/>
    <col min="5394" max="5394" width="10.7109375" style="16" customWidth="1"/>
    <col min="5395" max="5633" width="11.42578125" style="16"/>
    <col min="5634" max="5634" width="21" style="16" customWidth="1"/>
    <col min="5635" max="5639" width="6.7109375" style="16" customWidth="1"/>
    <col min="5640" max="5641" width="8.42578125" style="16" customWidth="1"/>
    <col min="5642" max="5642" width="8.7109375" style="16" customWidth="1"/>
    <col min="5643" max="5647" width="7.7109375" style="16" customWidth="1"/>
    <col min="5648" max="5648" width="10.7109375" style="16" customWidth="1"/>
    <col min="5649" max="5649" width="6.7109375" style="16" customWidth="1"/>
    <col min="5650" max="5650" width="10.7109375" style="16" customWidth="1"/>
    <col min="5651" max="5889" width="11.42578125" style="16"/>
    <col min="5890" max="5890" width="21" style="16" customWidth="1"/>
    <col min="5891" max="5895" width="6.7109375" style="16" customWidth="1"/>
    <col min="5896" max="5897" width="8.42578125" style="16" customWidth="1"/>
    <col min="5898" max="5898" width="8.7109375" style="16" customWidth="1"/>
    <col min="5899" max="5903" width="7.7109375" style="16" customWidth="1"/>
    <col min="5904" max="5904" width="10.7109375" style="16" customWidth="1"/>
    <col min="5905" max="5905" width="6.7109375" style="16" customWidth="1"/>
    <col min="5906" max="5906" width="10.7109375" style="16" customWidth="1"/>
    <col min="5907" max="6145" width="11.42578125" style="16"/>
    <col min="6146" max="6146" width="21" style="16" customWidth="1"/>
    <col min="6147" max="6151" width="6.7109375" style="16" customWidth="1"/>
    <col min="6152" max="6153" width="8.42578125" style="16" customWidth="1"/>
    <col min="6154" max="6154" width="8.7109375" style="16" customWidth="1"/>
    <col min="6155" max="6159" width="7.7109375" style="16" customWidth="1"/>
    <col min="6160" max="6160" width="10.7109375" style="16" customWidth="1"/>
    <col min="6161" max="6161" width="6.7109375" style="16" customWidth="1"/>
    <col min="6162" max="6162" width="10.7109375" style="16" customWidth="1"/>
    <col min="6163" max="6401" width="11.42578125" style="16"/>
    <col min="6402" max="6402" width="21" style="16" customWidth="1"/>
    <col min="6403" max="6407" width="6.7109375" style="16" customWidth="1"/>
    <col min="6408" max="6409" width="8.42578125" style="16" customWidth="1"/>
    <col min="6410" max="6410" width="8.7109375" style="16" customWidth="1"/>
    <col min="6411" max="6415" width="7.7109375" style="16" customWidth="1"/>
    <col min="6416" max="6416" width="10.7109375" style="16" customWidth="1"/>
    <col min="6417" max="6417" width="6.7109375" style="16" customWidth="1"/>
    <col min="6418" max="6418" width="10.7109375" style="16" customWidth="1"/>
    <col min="6419" max="6657" width="11.42578125" style="16"/>
    <col min="6658" max="6658" width="21" style="16" customWidth="1"/>
    <col min="6659" max="6663" width="6.7109375" style="16" customWidth="1"/>
    <col min="6664" max="6665" width="8.42578125" style="16" customWidth="1"/>
    <col min="6666" max="6666" width="8.7109375" style="16" customWidth="1"/>
    <col min="6667" max="6671" width="7.7109375" style="16" customWidth="1"/>
    <col min="6672" max="6672" width="10.7109375" style="16" customWidth="1"/>
    <col min="6673" max="6673" width="6.7109375" style="16" customWidth="1"/>
    <col min="6674" max="6674" width="10.7109375" style="16" customWidth="1"/>
    <col min="6675" max="6913" width="11.42578125" style="16"/>
    <col min="6914" max="6914" width="21" style="16" customWidth="1"/>
    <col min="6915" max="6919" width="6.7109375" style="16" customWidth="1"/>
    <col min="6920" max="6921" width="8.42578125" style="16" customWidth="1"/>
    <col min="6922" max="6922" width="8.7109375" style="16" customWidth="1"/>
    <col min="6923" max="6927" width="7.7109375" style="16" customWidth="1"/>
    <col min="6928" max="6928" width="10.7109375" style="16" customWidth="1"/>
    <col min="6929" max="6929" width="6.7109375" style="16" customWidth="1"/>
    <col min="6930" max="6930" width="10.7109375" style="16" customWidth="1"/>
    <col min="6931" max="7169" width="11.42578125" style="16"/>
    <col min="7170" max="7170" width="21" style="16" customWidth="1"/>
    <col min="7171" max="7175" width="6.7109375" style="16" customWidth="1"/>
    <col min="7176" max="7177" width="8.42578125" style="16" customWidth="1"/>
    <col min="7178" max="7178" width="8.7109375" style="16" customWidth="1"/>
    <col min="7179" max="7183" width="7.7109375" style="16" customWidth="1"/>
    <col min="7184" max="7184" width="10.7109375" style="16" customWidth="1"/>
    <col min="7185" max="7185" width="6.7109375" style="16" customWidth="1"/>
    <col min="7186" max="7186" width="10.7109375" style="16" customWidth="1"/>
    <col min="7187" max="7425" width="11.42578125" style="16"/>
    <col min="7426" max="7426" width="21" style="16" customWidth="1"/>
    <col min="7427" max="7431" width="6.7109375" style="16" customWidth="1"/>
    <col min="7432" max="7433" width="8.42578125" style="16" customWidth="1"/>
    <col min="7434" max="7434" width="8.7109375" style="16" customWidth="1"/>
    <col min="7435" max="7439" width="7.7109375" style="16" customWidth="1"/>
    <col min="7440" max="7440" width="10.7109375" style="16" customWidth="1"/>
    <col min="7441" max="7441" width="6.7109375" style="16" customWidth="1"/>
    <col min="7442" max="7442" width="10.7109375" style="16" customWidth="1"/>
    <col min="7443" max="7681" width="11.42578125" style="16"/>
    <col min="7682" max="7682" width="21" style="16" customWidth="1"/>
    <col min="7683" max="7687" width="6.7109375" style="16" customWidth="1"/>
    <col min="7688" max="7689" width="8.42578125" style="16" customWidth="1"/>
    <col min="7690" max="7690" width="8.7109375" style="16" customWidth="1"/>
    <col min="7691" max="7695" width="7.7109375" style="16" customWidth="1"/>
    <col min="7696" max="7696" width="10.7109375" style="16" customWidth="1"/>
    <col min="7697" max="7697" width="6.7109375" style="16" customWidth="1"/>
    <col min="7698" max="7698" width="10.7109375" style="16" customWidth="1"/>
    <col min="7699" max="7937" width="11.42578125" style="16"/>
    <col min="7938" max="7938" width="21" style="16" customWidth="1"/>
    <col min="7939" max="7943" width="6.7109375" style="16" customWidth="1"/>
    <col min="7944" max="7945" width="8.42578125" style="16" customWidth="1"/>
    <col min="7946" max="7946" width="8.7109375" style="16" customWidth="1"/>
    <col min="7947" max="7951" width="7.7109375" style="16" customWidth="1"/>
    <col min="7952" max="7952" width="10.7109375" style="16" customWidth="1"/>
    <col min="7953" max="7953" width="6.7109375" style="16" customWidth="1"/>
    <col min="7954" max="7954" width="10.7109375" style="16" customWidth="1"/>
    <col min="7955" max="8193" width="11.42578125" style="16"/>
    <col min="8194" max="8194" width="21" style="16" customWidth="1"/>
    <col min="8195" max="8199" width="6.7109375" style="16" customWidth="1"/>
    <col min="8200" max="8201" width="8.42578125" style="16" customWidth="1"/>
    <col min="8202" max="8202" width="8.7109375" style="16" customWidth="1"/>
    <col min="8203" max="8207" width="7.7109375" style="16" customWidth="1"/>
    <col min="8208" max="8208" width="10.7109375" style="16" customWidth="1"/>
    <col min="8209" max="8209" width="6.7109375" style="16" customWidth="1"/>
    <col min="8210" max="8210" width="10.7109375" style="16" customWidth="1"/>
    <col min="8211" max="8449" width="11.42578125" style="16"/>
    <col min="8450" max="8450" width="21" style="16" customWidth="1"/>
    <col min="8451" max="8455" width="6.7109375" style="16" customWidth="1"/>
    <col min="8456" max="8457" width="8.42578125" style="16" customWidth="1"/>
    <col min="8458" max="8458" width="8.7109375" style="16" customWidth="1"/>
    <col min="8459" max="8463" width="7.7109375" style="16" customWidth="1"/>
    <col min="8464" max="8464" width="10.7109375" style="16" customWidth="1"/>
    <col min="8465" max="8465" width="6.7109375" style="16" customWidth="1"/>
    <col min="8466" max="8466" width="10.7109375" style="16" customWidth="1"/>
    <col min="8467" max="8705" width="11.42578125" style="16"/>
    <col min="8706" max="8706" width="21" style="16" customWidth="1"/>
    <col min="8707" max="8711" width="6.7109375" style="16" customWidth="1"/>
    <col min="8712" max="8713" width="8.42578125" style="16" customWidth="1"/>
    <col min="8714" max="8714" width="8.7109375" style="16" customWidth="1"/>
    <col min="8715" max="8719" width="7.7109375" style="16" customWidth="1"/>
    <col min="8720" max="8720" width="10.7109375" style="16" customWidth="1"/>
    <col min="8721" max="8721" width="6.7109375" style="16" customWidth="1"/>
    <col min="8722" max="8722" width="10.7109375" style="16" customWidth="1"/>
    <col min="8723" max="8961" width="11.42578125" style="16"/>
    <col min="8962" max="8962" width="21" style="16" customWidth="1"/>
    <col min="8963" max="8967" width="6.7109375" style="16" customWidth="1"/>
    <col min="8968" max="8969" width="8.42578125" style="16" customWidth="1"/>
    <col min="8970" max="8970" width="8.7109375" style="16" customWidth="1"/>
    <col min="8971" max="8975" width="7.7109375" style="16" customWidth="1"/>
    <col min="8976" max="8976" width="10.7109375" style="16" customWidth="1"/>
    <col min="8977" max="8977" width="6.7109375" style="16" customWidth="1"/>
    <col min="8978" max="8978" width="10.7109375" style="16" customWidth="1"/>
    <col min="8979" max="9217" width="11.42578125" style="16"/>
    <col min="9218" max="9218" width="21" style="16" customWidth="1"/>
    <col min="9219" max="9223" width="6.7109375" style="16" customWidth="1"/>
    <col min="9224" max="9225" width="8.42578125" style="16" customWidth="1"/>
    <col min="9226" max="9226" width="8.7109375" style="16" customWidth="1"/>
    <col min="9227" max="9231" width="7.7109375" style="16" customWidth="1"/>
    <col min="9232" max="9232" width="10.7109375" style="16" customWidth="1"/>
    <col min="9233" max="9233" width="6.7109375" style="16" customWidth="1"/>
    <col min="9234" max="9234" width="10.7109375" style="16" customWidth="1"/>
    <col min="9235" max="9473" width="11.42578125" style="16"/>
    <col min="9474" max="9474" width="21" style="16" customWidth="1"/>
    <col min="9475" max="9479" width="6.7109375" style="16" customWidth="1"/>
    <col min="9480" max="9481" width="8.42578125" style="16" customWidth="1"/>
    <col min="9482" max="9482" width="8.7109375" style="16" customWidth="1"/>
    <col min="9483" max="9487" width="7.7109375" style="16" customWidth="1"/>
    <col min="9488" max="9488" width="10.7109375" style="16" customWidth="1"/>
    <col min="9489" max="9489" width="6.7109375" style="16" customWidth="1"/>
    <col min="9490" max="9490" width="10.7109375" style="16" customWidth="1"/>
    <col min="9491" max="9729" width="11.42578125" style="16"/>
    <col min="9730" max="9730" width="21" style="16" customWidth="1"/>
    <col min="9731" max="9735" width="6.7109375" style="16" customWidth="1"/>
    <col min="9736" max="9737" width="8.42578125" style="16" customWidth="1"/>
    <col min="9738" max="9738" width="8.7109375" style="16" customWidth="1"/>
    <col min="9739" max="9743" width="7.7109375" style="16" customWidth="1"/>
    <col min="9744" max="9744" width="10.7109375" style="16" customWidth="1"/>
    <col min="9745" max="9745" width="6.7109375" style="16" customWidth="1"/>
    <col min="9746" max="9746" width="10.7109375" style="16" customWidth="1"/>
    <col min="9747" max="9985" width="11.42578125" style="16"/>
    <col min="9986" max="9986" width="21" style="16" customWidth="1"/>
    <col min="9987" max="9991" width="6.7109375" style="16" customWidth="1"/>
    <col min="9992" max="9993" width="8.42578125" style="16" customWidth="1"/>
    <col min="9994" max="9994" width="8.7109375" style="16" customWidth="1"/>
    <col min="9995" max="9999" width="7.7109375" style="16" customWidth="1"/>
    <col min="10000" max="10000" width="10.7109375" style="16" customWidth="1"/>
    <col min="10001" max="10001" width="6.7109375" style="16" customWidth="1"/>
    <col min="10002" max="10002" width="10.7109375" style="16" customWidth="1"/>
    <col min="10003" max="10241" width="11.42578125" style="16"/>
    <col min="10242" max="10242" width="21" style="16" customWidth="1"/>
    <col min="10243" max="10247" width="6.7109375" style="16" customWidth="1"/>
    <col min="10248" max="10249" width="8.42578125" style="16" customWidth="1"/>
    <col min="10250" max="10250" width="8.7109375" style="16" customWidth="1"/>
    <col min="10251" max="10255" width="7.7109375" style="16" customWidth="1"/>
    <col min="10256" max="10256" width="10.7109375" style="16" customWidth="1"/>
    <col min="10257" max="10257" width="6.7109375" style="16" customWidth="1"/>
    <col min="10258" max="10258" width="10.7109375" style="16" customWidth="1"/>
    <col min="10259" max="10497" width="11.42578125" style="16"/>
    <col min="10498" max="10498" width="21" style="16" customWidth="1"/>
    <col min="10499" max="10503" width="6.7109375" style="16" customWidth="1"/>
    <col min="10504" max="10505" width="8.42578125" style="16" customWidth="1"/>
    <col min="10506" max="10506" width="8.7109375" style="16" customWidth="1"/>
    <col min="10507" max="10511" width="7.7109375" style="16" customWidth="1"/>
    <col min="10512" max="10512" width="10.7109375" style="16" customWidth="1"/>
    <col min="10513" max="10513" width="6.7109375" style="16" customWidth="1"/>
    <col min="10514" max="10514" width="10.7109375" style="16" customWidth="1"/>
    <col min="10515" max="10753" width="11.42578125" style="16"/>
    <col min="10754" max="10754" width="21" style="16" customWidth="1"/>
    <col min="10755" max="10759" width="6.7109375" style="16" customWidth="1"/>
    <col min="10760" max="10761" width="8.42578125" style="16" customWidth="1"/>
    <col min="10762" max="10762" width="8.7109375" style="16" customWidth="1"/>
    <col min="10763" max="10767" width="7.7109375" style="16" customWidth="1"/>
    <col min="10768" max="10768" width="10.7109375" style="16" customWidth="1"/>
    <col min="10769" max="10769" width="6.7109375" style="16" customWidth="1"/>
    <col min="10770" max="10770" width="10.7109375" style="16" customWidth="1"/>
    <col min="10771" max="11009" width="11.42578125" style="16"/>
    <col min="11010" max="11010" width="21" style="16" customWidth="1"/>
    <col min="11011" max="11015" width="6.7109375" style="16" customWidth="1"/>
    <col min="11016" max="11017" width="8.42578125" style="16" customWidth="1"/>
    <col min="11018" max="11018" width="8.7109375" style="16" customWidth="1"/>
    <col min="11019" max="11023" width="7.7109375" style="16" customWidth="1"/>
    <col min="11024" max="11024" width="10.7109375" style="16" customWidth="1"/>
    <col min="11025" max="11025" width="6.7109375" style="16" customWidth="1"/>
    <col min="11026" max="11026" width="10.7109375" style="16" customWidth="1"/>
    <col min="11027" max="11265" width="11.42578125" style="16"/>
    <col min="11266" max="11266" width="21" style="16" customWidth="1"/>
    <col min="11267" max="11271" width="6.7109375" style="16" customWidth="1"/>
    <col min="11272" max="11273" width="8.42578125" style="16" customWidth="1"/>
    <col min="11274" max="11274" width="8.7109375" style="16" customWidth="1"/>
    <col min="11275" max="11279" width="7.7109375" style="16" customWidth="1"/>
    <col min="11280" max="11280" width="10.7109375" style="16" customWidth="1"/>
    <col min="11281" max="11281" width="6.7109375" style="16" customWidth="1"/>
    <col min="11282" max="11282" width="10.7109375" style="16" customWidth="1"/>
    <col min="11283" max="11521" width="11.42578125" style="16"/>
    <col min="11522" max="11522" width="21" style="16" customWidth="1"/>
    <col min="11523" max="11527" width="6.7109375" style="16" customWidth="1"/>
    <col min="11528" max="11529" width="8.42578125" style="16" customWidth="1"/>
    <col min="11530" max="11530" width="8.7109375" style="16" customWidth="1"/>
    <col min="11531" max="11535" width="7.7109375" style="16" customWidth="1"/>
    <col min="11536" max="11536" width="10.7109375" style="16" customWidth="1"/>
    <col min="11537" max="11537" width="6.7109375" style="16" customWidth="1"/>
    <col min="11538" max="11538" width="10.7109375" style="16" customWidth="1"/>
    <col min="11539" max="11777" width="11.42578125" style="16"/>
    <col min="11778" max="11778" width="21" style="16" customWidth="1"/>
    <col min="11779" max="11783" width="6.7109375" style="16" customWidth="1"/>
    <col min="11784" max="11785" width="8.42578125" style="16" customWidth="1"/>
    <col min="11786" max="11786" width="8.7109375" style="16" customWidth="1"/>
    <col min="11787" max="11791" width="7.7109375" style="16" customWidth="1"/>
    <col min="11792" max="11792" width="10.7109375" style="16" customWidth="1"/>
    <col min="11793" max="11793" width="6.7109375" style="16" customWidth="1"/>
    <col min="11794" max="11794" width="10.7109375" style="16" customWidth="1"/>
    <col min="11795" max="12033" width="11.42578125" style="16"/>
    <col min="12034" max="12034" width="21" style="16" customWidth="1"/>
    <col min="12035" max="12039" width="6.7109375" style="16" customWidth="1"/>
    <col min="12040" max="12041" width="8.42578125" style="16" customWidth="1"/>
    <col min="12042" max="12042" width="8.7109375" style="16" customWidth="1"/>
    <col min="12043" max="12047" width="7.7109375" style="16" customWidth="1"/>
    <col min="12048" max="12048" width="10.7109375" style="16" customWidth="1"/>
    <col min="12049" max="12049" width="6.7109375" style="16" customWidth="1"/>
    <col min="12050" max="12050" width="10.7109375" style="16" customWidth="1"/>
    <col min="12051" max="12289" width="11.42578125" style="16"/>
    <col min="12290" max="12290" width="21" style="16" customWidth="1"/>
    <col min="12291" max="12295" width="6.7109375" style="16" customWidth="1"/>
    <col min="12296" max="12297" width="8.42578125" style="16" customWidth="1"/>
    <col min="12298" max="12298" width="8.7109375" style="16" customWidth="1"/>
    <col min="12299" max="12303" width="7.7109375" style="16" customWidth="1"/>
    <col min="12304" max="12304" width="10.7109375" style="16" customWidth="1"/>
    <col min="12305" max="12305" width="6.7109375" style="16" customWidth="1"/>
    <col min="12306" max="12306" width="10.7109375" style="16" customWidth="1"/>
    <col min="12307" max="12545" width="11.42578125" style="16"/>
    <col min="12546" max="12546" width="21" style="16" customWidth="1"/>
    <col min="12547" max="12551" width="6.7109375" style="16" customWidth="1"/>
    <col min="12552" max="12553" width="8.42578125" style="16" customWidth="1"/>
    <col min="12554" max="12554" width="8.7109375" style="16" customWidth="1"/>
    <col min="12555" max="12559" width="7.7109375" style="16" customWidth="1"/>
    <col min="12560" max="12560" width="10.7109375" style="16" customWidth="1"/>
    <col min="12561" max="12561" width="6.7109375" style="16" customWidth="1"/>
    <col min="12562" max="12562" width="10.7109375" style="16" customWidth="1"/>
    <col min="12563" max="12801" width="11.42578125" style="16"/>
    <col min="12802" max="12802" width="21" style="16" customWidth="1"/>
    <col min="12803" max="12807" width="6.7109375" style="16" customWidth="1"/>
    <col min="12808" max="12809" width="8.42578125" style="16" customWidth="1"/>
    <col min="12810" max="12810" width="8.7109375" style="16" customWidth="1"/>
    <col min="12811" max="12815" width="7.7109375" style="16" customWidth="1"/>
    <col min="12816" max="12816" width="10.7109375" style="16" customWidth="1"/>
    <col min="12817" max="12817" width="6.7109375" style="16" customWidth="1"/>
    <col min="12818" max="12818" width="10.7109375" style="16" customWidth="1"/>
    <col min="12819" max="13057" width="11.42578125" style="16"/>
    <col min="13058" max="13058" width="21" style="16" customWidth="1"/>
    <col min="13059" max="13063" width="6.7109375" style="16" customWidth="1"/>
    <col min="13064" max="13065" width="8.42578125" style="16" customWidth="1"/>
    <col min="13066" max="13066" width="8.7109375" style="16" customWidth="1"/>
    <col min="13067" max="13071" width="7.7109375" style="16" customWidth="1"/>
    <col min="13072" max="13072" width="10.7109375" style="16" customWidth="1"/>
    <col min="13073" max="13073" width="6.7109375" style="16" customWidth="1"/>
    <col min="13074" max="13074" width="10.7109375" style="16" customWidth="1"/>
    <col min="13075" max="13313" width="11.42578125" style="16"/>
    <col min="13314" max="13314" width="21" style="16" customWidth="1"/>
    <col min="13315" max="13319" width="6.7109375" style="16" customWidth="1"/>
    <col min="13320" max="13321" width="8.42578125" style="16" customWidth="1"/>
    <col min="13322" max="13322" width="8.7109375" style="16" customWidth="1"/>
    <col min="13323" max="13327" width="7.7109375" style="16" customWidth="1"/>
    <col min="13328" max="13328" width="10.7109375" style="16" customWidth="1"/>
    <col min="13329" max="13329" width="6.7109375" style="16" customWidth="1"/>
    <col min="13330" max="13330" width="10.7109375" style="16" customWidth="1"/>
    <col min="13331" max="13569" width="11.42578125" style="16"/>
    <col min="13570" max="13570" width="21" style="16" customWidth="1"/>
    <col min="13571" max="13575" width="6.7109375" style="16" customWidth="1"/>
    <col min="13576" max="13577" width="8.42578125" style="16" customWidth="1"/>
    <col min="13578" max="13578" width="8.7109375" style="16" customWidth="1"/>
    <col min="13579" max="13583" width="7.7109375" style="16" customWidth="1"/>
    <col min="13584" max="13584" width="10.7109375" style="16" customWidth="1"/>
    <col min="13585" max="13585" width="6.7109375" style="16" customWidth="1"/>
    <col min="13586" max="13586" width="10.7109375" style="16" customWidth="1"/>
    <col min="13587" max="13825" width="11.42578125" style="16"/>
    <col min="13826" max="13826" width="21" style="16" customWidth="1"/>
    <col min="13827" max="13831" width="6.7109375" style="16" customWidth="1"/>
    <col min="13832" max="13833" width="8.42578125" style="16" customWidth="1"/>
    <col min="13834" max="13834" width="8.7109375" style="16" customWidth="1"/>
    <col min="13835" max="13839" width="7.7109375" style="16" customWidth="1"/>
    <col min="13840" max="13840" width="10.7109375" style="16" customWidth="1"/>
    <col min="13841" max="13841" width="6.7109375" style="16" customWidth="1"/>
    <col min="13842" max="13842" width="10.7109375" style="16" customWidth="1"/>
    <col min="13843" max="14081" width="11.42578125" style="16"/>
    <col min="14082" max="14082" width="21" style="16" customWidth="1"/>
    <col min="14083" max="14087" width="6.7109375" style="16" customWidth="1"/>
    <col min="14088" max="14089" width="8.42578125" style="16" customWidth="1"/>
    <col min="14090" max="14090" width="8.7109375" style="16" customWidth="1"/>
    <col min="14091" max="14095" width="7.7109375" style="16" customWidth="1"/>
    <col min="14096" max="14096" width="10.7109375" style="16" customWidth="1"/>
    <col min="14097" max="14097" width="6.7109375" style="16" customWidth="1"/>
    <col min="14098" max="14098" width="10.7109375" style="16" customWidth="1"/>
    <col min="14099" max="14337" width="11.42578125" style="16"/>
    <col min="14338" max="14338" width="21" style="16" customWidth="1"/>
    <col min="14339" max="14343" width="6.7109375" style="16" customWidth="1"/>
    <col min="14344" max="14345" width="8.42578125" style="16" customWidth="1"/>
    <col min="14346" max="14346" width="8.7109375" style="16" customWidth="1"/>
    <col min="14347" max="14351" width="7.7109375" style="16" customWidth="1"/>
    <col min="14352" max="14352" width="10.7109375" style="16" customWidth="1"/>
    <col min="14353" max="14353" width="6.7109375" style="16" customWidth="1"/>
    <col min="14354" max="14354" width="10.7109375" style="16" customWidth="1"/>
    <col min="14355" max="14593" width="11.42578125" style="16"/>
    <col min="14594" max="14594" width="21" style="16" customWidth="1"/>
    <col min="14595" max="14599" width="6.7109375" style="16" customWidth="1"/>
    <col min="14600" max="14601" width="8.42578125" style="16" customWidth="1"/>
    <col min="14602" max="14602" width="8.7109375" style="16" customWidth="1"/>
    <col min="14603" max="14607" width="7.7109375" style="16" customWidth="1"/>
    <col min="14608" max="14608" width="10.7109375" style="16" customWidth="1"/>
    <col min="14609" max="14609" width="6.7109375" style="16" customWidth="1"/>
    <col min="14610" max="14610" width="10.7109375" style="16" customWidth="1"/>
    <col min="14611" max="14849" width="11.42578125" style="16"/>
    <col min="14850" max="14850" width="21" style="16" customWidth="1"/>
    <col min="14851" max="14855" width="6.7109375" style="16" customWidth="1"/>
    <col min="14856" max="14857" width="8.42578125" style="16" customWidth="1"/>
    <col min="14858" max="14858" width="8.7109375" style="16" customWidth="1"/>
    <col min="14859" max="14863" width="7.7109375" style="16" customWidth="1"/>
    <col min="14864" max="14864" width="10.7109375" style="16" customWidth="1"/>
    <col min="14865" max="14865" width="6.7109375" style="16" customWidth="1"/>
    <col min="14866" max="14866" width="10.7109375" style="16" customWidth="1"/>
    <col min="14867" max="15105" width="11.42578125" style="16"/>
    <col min="15106" max="15106" width="21" style="16" customWidth="1"/>
    <col min="15107" max="15111" width="6.7109375" style="16" customWidth="1"/>
    <col min="15112" max="15113" width="8.42578125" style="16" customWidth="1"/>
    <col min="15114" max="15114" width="8.7109375" style="16" customWidth="1"/>
    <col min="15115" max="15119" width="7.7109375" style="16" customWidth="1"/>
    <col min="15120" max="15120" width="10.7109375" style="16" customWidth="1"/>
    <col min="15121" max="15121" width="6.7109375" style="16" customWidth="1"/>
    <col min="15122" max="15122" width="10.7109375" style="16" customWidth="1"/>
    <col min="15123" max="15361" width="11.42578125" style="16"/>
    <col min="15362" max="15362" width="21" style="16" customWidth="1"/>
    <col min="15363" max="15367" width="6.7109375" style="16" customWidth="1"/>
    <col min="15368" max="15369" width="8.42578125" style="16" customWidth="1"/>
    <col min="15370" max="15370" width="8.7109375" style="16" customWidth="1"/>
    <col min="15371" max="15375" width="7.7109375" style="16" customWidth="1"/>
    <col min="15376" max="15376" width="10.7109375" style="16" customWidth="1"/>
    <col min="15377" max="15377" width="6.7109375" style="16" customWidth="1"/>
    <col min="15378" max="15378" width="10.7109375" style="16" customWidth="1"/>
    <col min="15379" max="15617" width="11.42578125" style="16"/>
    <col min="15618" max="15618" width="21" style="16" customWidth="1"/>
    <col min="15619" max="15623" width="6.7109375" style="16" customWidth="1"/>
    <col min="15624" max="15625" width="8.42578125" style="16" customWidth="1"/>
    <col min="15626" max="15626" width="8.7109375" style="16" customWidth="1"/>
    <col min="15627" max="15631" width="7.7109375" style="16" customWidth="1"/>
    <col min="15632" max="15632" width="10.7109375" style="16" customWidth="1"/>
    <col min="15633" max="15633" width="6.7109375" style="16" customWidth="1"/>
    <col min="15634" max="15634" width="10.7109375" style="16" customWidth="1"/>
    <col min="15635" max="15873" width="11.42578125" style="16"/>
    <col min="15874" max="15874" width="21" style="16" customWidth="1"/>
    <col min="15875" max="15879" width="6.7109375" style="16" customWidth="1"/>
    <col min="15880" max="15881" width="8.42578125" style="16" customWidth="1"/>
    <col min="15882" max="15882" width="8.7109375" style="16" customWidth="1"/>
    <col min="15883" max="15887" width="7.7109375" style="16" customWidth="1"/>
    <col min="15888" max="15888" width="10.7109375" style="16" customWidth="1"/>
    <col min="15889" max="15889" width="6.7109375" style="16" customWidth="1"/>
    <col min="15890" max="15890" width="10.7109375" style="16" customWidth="1"/>
    <col min="15891" max="16129" width="11.42578125" style="16"/>
    <col min="16130" max="16130" width="21" style="16" customWidth="1"/>
    <col min="16131" max="16135" width="6.7109375" style="16" customWidth="1"/>
    <col min="16136" max="16137" width="8.42578125" style="16" customWidth="1"/>
    <col min="16138" max="16138" width="8.7109375" style="16" customWidth="1"/>
    <col min="16139" max="16143" width="7.7109375" style="16" customWidth="1"/>
    <col min="16144" max="16144" width="10.7109375" style="16" customWidth="1"/>
    <col min="16145" max="16145" width="6.7109375" style="16" customWidth="1"/>
    <col min="16146" max="16146" width="10.7109375" style="16" customWidth="1"/>
    <col min="16147" max="16384" width="11.42578125" style="16"/>
  </cols>
  <sheetData>
    <row r="2" spans="2:18" ht="15" customHeight="1" x14ac:dyDescent="0.25">
      <c r="B2" s="283" t="s">
        <v>11695</v>
      </c>
      <c r="C2" s="283"/>
      <c r="D2" s="283"/>
      <c r="E2" s="283"/>
      <c r="F2" s="283"/>
      <c r="G2" s="283"/>
      <c r="H2" s="283"/>
      <c r="I2" s="283"/>
      <c r="J2" s="283"/>
      <c r="K2" s="283"/>
      <c r="L2" s="55"/>
    </row>
    <row r="3" spans="2:18" ht="9.75" customHeight="1" x14ac:dyDescent="0.25">
      <c r="B3" s="29"/>
      <c r="C3" s="29"/>
      <c r="D3" s="29"/>
      <c r="E3" s="29"/>
      <c r="F3" s="29"/>
      <c r="G3" s="29"/>
      <c r="H3" s="29"/>
      <c r="K3" s="29"/>
      <c r="L3" s="29"/>
      <c r="M3" s="29"/>
      <c r="N3" s="29"/>
      <c r="O3" s="29"/>
    </row>
    <row r="4" spans="2:18" ht="33.75" customHeight="1" x14ac:dyDescent="0.25">
      <c r="B4" s="282" t="s">
        <v>11744</v>
      </c>
      <c r="C4" s="282"/>
      <c r="D4" s="282"/>
      <c r="E4" s="282"/>
      <c r="F4" s="282"/>
      <c r="G4" s="282"/>
      <c r="H4" s="282"/>
      <c r="I4" s="282"/>
      <c r="J4" s="282"/>
      <c r="K4" s="282"/>
      <c r="L4" s="18"/>
      <c r="M4" s="29"/>
      <c r="N4" s="29"/>
      <c r="O4" s="29"/>
      <c r="P4" s="29"/>
      <c r="Q4" s="29"/>
      <c r="R4" s="29"/>
    </row>
    <row r="5" spans="2:18" ht="15.75" x14ac:dyDescent="0.25">
      <c r="B5" s="29"/>
      <c r="C5" s="29"/>
      <c r="D5" s="29"/>
      <c r="E5" s="29"/>
      <c r="F5" s="29"/>
      <c r="G5" s="29"/>
      <c r="H5" s="29"/>
      <c r="I5" s="29"/>
      <c r="J5" s="29"/>
      <c r="K5" s="29"/>
      <c r="L5" s="29"/>
      <c r="M5" s="29"/>
      <c r="N5" s="29"/>
      <c r="O5" s="29"/>
      <c r="P5" s="29"/>
      <c r="Q5" s="29"/>
      <c r="R5" s="51"/>
    </row>
    <row r="6" spans="2:18" x14ac:dyDescent="0.2">
      <c r="B6" s="20" t="str">
        <f>Anexo_01!A4</f>
        <v>DATOS DE LA INSTITUCIÓN EDUCATIVA</v>
      </c>
      <c r="H6" s="17"/>
    </row>
    <row r="7" spans="2:18" x14ac:dyDescent="0.2">
      <c r="B7" s="17" t="str">
        <f>Anexo_01!A5</f>
        <v>CÓDIGO MODULAR:</v>
      </c>
      <c r="E7" s="281">
        <f>Anexo_01!C5</f>
        <v>618447</v>
      </c>
      <c r="F7" s="281"/>
      <c r="H7" s="17"/>
    </row>
    <row r="8" spans="2:18" x14ac:dyDescent="0.2">
      <c r="B8" s="17" t="str">
        <f>Anexo_01!A6</f>
        <v>NOMBRE DE I.E.</v>
      </c>
      <c r="E8" s="16" t="str">
        <f>Anexo_01!C6</f>
        <v>POLITECNICO HUASCAR</v>
      </c>
    </row>
    <row r="9" spans="2:18" x14ac:dyDescent="0.2">
      <c r="B9" s="17" t="str">
        <f>Anexo_01!A7</f>
        <v>NIVEL:</v>
      </c>
      <c r="E9" s="16" t="str">
        <f>Anexo_01!C7</f>
        <v xml:space="preserve">SECUNDARIA                    </v>
      </c>
    </row>
    <row r="10" spans="2:18" x14ac:dyDescent="0.2">
      <c r="B10" s="17" t="str">
        <f>Anexo_01!A8</f>
        <v>MODALIDAD :</v>
      </c>
      <c r="E10" s="16" t="str">
        <f>Anexo_01!C8</f>
        <v xml:space="preserve">EDUCACIÓN BÁSICA REGULAR      </v>
      </c>
    </row>
    <row r="11" spans="2:18" x14ac:dyDescent="0.2">
      <c r="B11" s="20"/>
    </row>
    <row r="12" spans="2:18" x14ac:dyDescent="0.2">
      <c r="B12" s="20"/>
    </row>
    <row r="13" spans="2:18" x14ac:dyDescent="0.2">
      <c r="B13" s="17" t="s">
        <v>11696</v>
      </c>
      <c r="I13" s="17">
        <f>I15+I17+I19</f>
        <v>402</v>
      </c>
      <c r="J13" s="16" t="s">
        <v>11702</v>
      </c>
    </row>
    <row r="14" spans="2:18" x14ac:dyDescent="0.2">
      <c r="B14" s="20"/>
    </row>
    <row r="15" spans="2:18" x14ac:dyDescent="0.2">
      <c r="B15" s="16" t="s">
        <v>11697</v>
      </c>
      <c r="I15" s="193">
        <v>14</v>
      </c>
      <c r="J15" s="16" t="s">
        <v>11702</v>
      </c>
    </row>
    <row r="16" spans="2:18" x14ac:dyDescent="0.2">
      <c r="B16" s="20"/>
    </row>
    <row r="17" spans="2:10" x14ac:dyDescent="0.2">
      <c r="B17" s="16" t="s">
        <v>11698</v>
      </c>
      <c r="I17" s="193">
        <v>48</v>
      </c>
      <c r="J17" s="16" t="s">
        <v>11702</v>
      </c>
    </row>
    <row r="18" spans="2:10" x14ac:dyDescent="0.2">
      <c r="B18" s="20"/>
    </row>
    <row r="19" spans="2:10" x14ac:dyDescent="0.2">
      <c r="B19" s="16" t="s">
        <v>11699</v>
      </c>
      <c r="I19" s="193">
        <v>340</v>
      </c>
      <c r="J19" s="16" t="s">
        <v>11702</v>
      </c>
    </row>
    <row r="20" spans="2:10" x14ac:dyDescent="0.2">
      <c r="B20" s="20"/>
    </row>
    <row r="21" spans="2:10" ht="15.75" x14ac:dyDescent="0.25">
      <c r="B21" s="18"/>
      <c r="C21" s="18" t="s">
        <v>11700</v>
      </c>
      <c r="D21" s="18"/>
      <c r="E21" s="18"/>
      <c r="F21" s="18"/>
      <c r="G21" s="18"/>
      <c r="H21" s="18"/>
      <c r="I21" s="18"/>
    </row>
    <row r="22" spans="2:10" x14ac:dyDescent="0.2">
      <c r="B22" s="20"/>
    </row>
    <row r="23" spans="2:10" x14ac:dyDescent="0.2">
      <c r="B23" s="20"/>
      <c r="C23" s="52" t="s">
        <v>11651</v>
      </c>
      <c r="I23" s="17">
        <f>Anexo_02!T12</f>
        <v>60</v>
      </c>
      <c r="J23" s="16" t="s">
        <v>11701</v>
      </c>
    </row>
    <row r="24" spans="2:10" x14ac:dyDescent="0.2">
      <c r="B24" s="20"/>
      <c r="C24" s="52" t="s">
        <v>11652</v>
      </c>
      <c r="I24" s="17">
        <f>Anexo_02!T13</f>
        <v>68</v>
      </c>
      <c r="J24" s="16" t="s">
        <v>11701</v>
      </c>
    </row>
    <row r="25" spans="2:10" x14ac:dyDescent="0.2">
      <c r="B25" s="20"/>
      <c r="C25" s="52" t="s">
        <v>11653</v>
      </c>
      <c r="I25" s="17">
        <f>Anexo_02!T14</f>
        <v>32</v>
      </c>
      <c r="J25" s="16" t="s">
        <v>11701</v>
      </c>
    </row>
    <row r="26" spans="2:10" x14ac:dyDescent="0.2">
      <c r="B26" s="20"/>
      <c r="C26" s="52" t="s">
        <v>11654</v>
      </c>
      <c r="I26" s="17">
        <f>Anexo_02!T15</f>
        <v>20</v>
      </c>
      <c r="J26" s="16" t="s">
        <v>11701</v>
      </c>
    </row>
    <row r="27" spans="2:10" x14ac:dyDescent="0.2">
      <c r="B27" s="20"/>
      <c r="C27" s="52" t="s">
        <v>11655</v>
      </c>
      <c r="I27" s="17">
        <f>Anexo_02!T16</f>
        <v>30</v>
      </c>
      <c r="J27" s="16" t="s">
        <v>11701</v>
      </c>
    </row>
    <row r="28" spans="2:10" x14ac:dyDescent="0.2">
      <c r="B28" s="20"/>
      <c r="C28" s="52" t="s">
        <v>11656</v>
      </c>
      <c r="I28" s="17">
        <f>Anexo_02!T17</f>
        <v>24</v>
      </c>
      <c r="J28" s="16" t="s">
        <v>11701</v>
      </c>
    </row>
    <row r="29" spans="2:10" x14ac:dyDescent="0.2">
      <c r="B29" s="20"/>
      <c r="C29" s="52" t="s">
        <v>11657</v>
      </c>
      <c r="I29" s="17">
        <f>Anexo_02!T18</f>
        <v>20</v>
      </c>
      <c r="J29" s="16" t="s">
        <v>11701</v>
      </c>
    </row>
    <row r="30" spans="2:10" x14ac:dyDescent="0.2">
      <c r="B30" s="20"/>
      <c r="C30" s="52" t="s">
        <v>11658</v>
      </c>
      <c r="I30" s="17">
        <f>Anexo_02!T19</f>
        <v>24</v>
      </c>
      <c r="J30" s="16" t="s">
        <v>11701</v>
      </c>
    </row>
    <row r="31" spans="2:10" x14ac:dyDescent="0.2">
      <c r="B31" s="20"/>
      <c r="C31" s="52" t="s">
        <v>11659</v>
      </c>
      <c r="I31" s="17">
        <f>Anexo_02!T20</f>
        <v>20</v>
      </c>
      <c r="J31" s="16" t="s">
        <v>11701</v>
      </c>
    </row>
    <row r="32" spans="2:10" x14ac:dyDescent="0.2">
      <c r="B32" s="20"/>
      <c r="C32" s="52" t="s">
        <v>11660</v>
      </c>
      <c r="I32" s="17">
        <f>Anexo_02!T21</f>
        <v>64</v>
      </c>
      <c r="J32" s="16" t="s">
        <v>11701</v>
      </c>
    </row>
    <row r="33" spans="2:16" x14ac:dyDescent="0.2">
      <c r="B33" s="20"/>
      <c r="C33" s="52" t="s">
        <v>11661</v>
      </c>
      <c r="I33" s="17">
        <f>Anexo_02!T22</f>
        <v>22</v>
      </c>
      <c r="J33" s="16" t="s">
        <v>11701</v>
      </c>
    </row>
    <row r="34" spans="2:16" x14ac:dyDescent="0.2">
      <c r="B34" s="20"/>
      <c r="C34" s="52" t="s">
        <v>11662</v>
      </c>
      <c r="I34" s="17">
        <f>Anexo_02!T23</f>
        <v>18</v>
      </c>
      <c r="J34" s="16" t="s">
        <v>11701</v>
      </c>
    </row>
    <row r="35" spans="2:16" x14ac:dyDescent="0.2">
      <c r="B35" s="17"/>
    </row>
    <row r="36" spans="2:16" ht="21.75" customHeight="1" thickBot="1" x14ac:dyDescent="0.25">
      <c r="C36" s="53" t="s">
        <v>11619</v>
      </c>
      <c r="D36" s="54"/>
      <c r="E36" s="54"/>
      <c r="F36" s="54"/>
      <c r="G36" s="54"/>
      <c r="H36" s="54"/>
      <c r="I36" s="53">
        <f>SUM(I23:I34)</f>
        <v>402</v>
      </c>
      <c r="J36" s="54" t="s">
        <v>11701</v>
      </c>
    </row>
    <row r="37" spans="2:16" s="19" customFormat="1" ht="18" customHeight="1" thickTop="1" x14ac:dyDescent="0.25">
      <c r="B37" s="52"/>
      <c r="C37" s="52"/>
      <c r="D37" s="52"/>
      <c r="E37" s="52"/>
      <c r="F37" s="52"/>
      <c r="G37" s="52"/>
      <c r="H37" s="52"/>
      <c r="I37" s="52"/>
      <c r="J37" s="52"/>
      <c r="N37" s="52"/>
      <c r="O37" s="52"/>
      <c r="P37" s="52"/>
    </row>
    <row r="38" spans="2:16" ht="15.75" x14ac:dyDescent="0.25">
      <c r="I38" s="158" t="str">
        <f>IF(I36=I13,"","NO COINCIDE")</f>
        <v/>
      </c>
    </row>
  </sheetData>
  <sheetProtection algorithmName="SHA-512" hashValue="cagFFbZK95bq6mgTuIZ5if6ywyH8PROrB8Dc6XEv0W8L+Io0LMSQUsTiJjI1i6daGuqJ+IXUNJid5UG3V8KlJA==" saltValue="B2x22e4LC2a8S7dwsy44Xw==" spinCount="100000" sheet="1" objects="1" scenarios="1"/>
  <mergeCells count="3">
    <mergeCell ref="E7:F7"/>
    <mergeCell ref="B4:K4"/>
    <mergeCell ref="B2:K2"/>
  </mergeCells>
  <printOptions horizontalCentered="1"/>
  <pageMargins left="0.46" right="0.43307086614173229" top="0.74803149606299213" bottom="0.43307086614173229"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data</vt:lpstr>
      <vt:lpstr>ie_sec</vt:lpstr>
      <vt:lpstr>Anexo_01</vt:lpstr>
      <vt:lpstr>Anexo_02</vt:lpstr>
      <vt:lpstr>Anexo_03</vt:lpstr>
      <vt:lpstr>Anexo 04</vt:lpstr>
      <vt:lpstr>Anexo_05</vt:lpstr>
      <vt:lpstr>'Anexo 04'!Área_de_impresión</vt:lpstr>
      <vt:lpstr>Anexo_01!Área_de_impresión</vt:lpstr>
      <vt:lpstr>Anexo_02!Área_de_impresión</vt:lpstr>
      <vt:lpstr>Anexo_01!Criterios</vt:lpstr>
      <vt:lpstr>Anexo_01!Títulos_a_imprimir</vt:lpstr>
      <vt:lpstr>Anexo_03!Títulos_a_imprimir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2017-12-19T12:12:39Z</dcterms:modified>
</cp:coreProperties>
</file>