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ublicar 2018\"/>
    </mc:Choice>
  </mc:AlternateContent>
  <bookViews>
    <workbookView xWindow="0" yWindow="0" windowWidth="20490" windowHeight="7155"/>
  </bookViews>
  <sheets>
    <sheet name="FORMATO 1 POR RMP" sheetId="1" r:id="rId1"/>
    <sheet name="LISTA DE EQUIPOS MENORES" sheetId="2" r:id="rId2"/>
  </sheets>
  <definedNames>
    <definedName name="_xlnm._FilterDatabase" localSheetId="0" hidden="1">'FORMATO 1 POR RMP'!$B$68:$I$227</definedName>
    <definedName name="_xlnm.Print_Area" localSheetId="0">'FORMATO 1 POR RMP'!$B$2:$I$238</definedName>
    <definedName name="_xlnm.Print_Titles" localSheetId="0">'FORMATO 1 POR RMP'!$67:$68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0" i="1" l="1"/>
  <c r="I91" i="1"/>
  <c r="I101" i="1"/>
  <c r="I84" i="1"/>
  <c r="I77" i="1"/>
  <c r="I72" i="1"/>
  <c r="I97" i="1" l="1"/>
  <c r="I98" i="1"/>
  <c r="I99" i="1"/>
  <c r="I100" i="1"/>
  <c r="G227" i="1" l="1"/>
  <c r="I225" i="1"/>
  <c r="I224" i="1"/>
  <c r="I223" i="1"/>
  <c r="I222" i="1"/>
  <c r="I220" i="1"/>
  <c r="H56" i="1" s="1"/>
  <c r="I219" i="1"/>
  <c r="I218" i="1"/>
  <c r="I217" i="1"/>
  <c r="I215" i="1"/>
  <c r="I214" i="1"/>
  <c r="I213" i="1"/>
  <c r="I212" i="1"/>
  <c r="I210" i="1"/>
  <c r="I209" i="1"/>
  <c r="I208" i="1"/>
  <c r="I207" i="1"/>
  <c r="I204" i="1"/>
  <c r="H51" i="1" s="1"/>
  <c r="I203" i="1"/>
  <c r="I202" i="1"/>
  <c r="I201" i="1"/>
  <c r="I200" i="1"/>
  <c r="I198" i="1"/>
  <c r="I197" i="1"/>
  <c r="I196" i="1"/>
  <c r="I193" i="1"/>
  <c r="H47" i="1" s="1"/>
  <c r="I192" i="1"/>
  <c r="H46" i="1" s="1"/>
  <c r="I191" i="1"/>
  <c r="H45" i="1" s="1"/>
  <c r="I190" i="1"/>
  <c r="I188" i="1"/>
  <c r="I187" i="1"/>
  <c r="I186" i="1"/>
  <c r="I185" i="1"/>
  <c r="I184" i="1"/>
  <c r="I183" i="1"/>
  <c r="I182" i="1"/>
  <c r="I180" i="1"/>
  <c r="I179" i="1"/>
  <c r="I178" i="1"/>
  <c r="I177" i="1"/>
  <c r="I176" i="1"/>
  <c r="I175" i="1"/>
  <c r="I174" i="1"/>
  <c r="I171" i="1"/>
  <c r="H39" i="1" s="1"/>
  <c r="I170" i="1"/>
  <c r="I169" i="1"/>
  <c r="I168" i="1"/>
  <c r="I166" i="1"/>
  <c r="I165" i="1"/>
  <c r="I164" i="1"/>
  <c r="I161" i="1"/>
  <c r="H35" i="1" s="1"/>
  <c r="I160" i="1"/>
  <c r="I159" i="1"/>
  <c r="I157" i="1"/>
  <c r="I156" i="1"/>
  <c r="I154" i="1"/>
  <c r="I153" i="1"/>
  <c r="I152" i="1"/>
  <c r="I151" i="1"/>
  <c r="I148" i="1"/>
  <c r="H30" i="1" s="1"/>
  <c r="I147" i="1"/>
  <c r="I146" i="1"/>
  <c r="I145" i="1"/>
  <c r="I144" i="1"/>
  <c r="I143" i="1"/>
  <c r="I142" i="1"/>
  <c r="I139" i="1"/>
  <c r="I138" i="1"/>
  <c r="I137" i="1"/>
  <c r="I136" i="1"/>
  <c r="I135" i="1"/>
  <c r="I133" i="1"/>
  <c r="I132" i="1"/>
  <c r="I131" i="1"/>
  <c r="I128" i="1"/>
  <c r="H23" i="1" s="1"/>
  <c r="I127" i="1"/>
  <c r="I126" i="1"/>
  <c r="I125" i="1"/>
  <c r="I123" i="1"/>
  <c r="I122" i="1"/>
  <c r="I121" i="1"/>
  <c r="I120" i="1"/>
  <c r="I119" i="1"/>
  <c r="I117" i="1"/>
  <c r="I116" i="1"/>
  <c r="I115" i="1"/>
  <c r="I114" i="1"/>
  <c r="I111" i="1"/>
  <c r="H19" i="1" s="1"/>
  <c r="I110" i="1"/>
  <c r="I109" i="1"/>
  <c r="I108" i="1"/>
  <c r="I107" i="1"/>
  <c r="I106" i="1"/>
  <c r="I105" i="1"/>
  <c r="I104" i="1"/>
  <c r="I102" i="1"/>
  <c r="I96" i="1"/>
  <c r="I95" i="1"/>
  <c r="I94" i="1"/>
  <c r="I93" i="1"/>
  <c r="I92" i="1"/>
  <c r="I87" i="1"/>
  <c r="H15" i="1" s="1"/>
  <c r="I86" i="1"/>
  <c r="I85" i="1"/>
  <c r="I83" i="1"/>
  <c r="I82" i="1"/>
  <c r="I81" i="1"/>
  <c r="I79" i="1"/>
  <c r="I78" i="1"/>
  <c r="I76" i="1"/>
  <c r="I75" i="1"/>
  <c r="I73" i="1"/>
  <c r="I71" i="1"/>
  <c r="H61" i="1"/>
  <c r="H60" i="1"/>
  <c r="H59" i="1"/>
  <c r="C42" i="1"/>
  <c r="C41" i="1"/>
  <c r="C23" i="1"/>
  <c r="I9" i="1"/>
  <c r="G9" i="1"/>
  <c r="I199" i="1" l="1"/>
  <c r="H50" i="1" s="1"/>
  <c r="I158" i="1"/>
  <c r="H34" i="1" s="1"/>
  <c r="I167" i="1"/>
  <c r="H38" i="1" s="1"/>
  <c r="I195" i="1"/>
  <c r="I130" i="1"/>
  <c r="I150" i="1"/>
  <c r="H32" i="1" s="1"/>
  <c r="I221" i="1"/>
  <c r="H57" i="1" s="1"/>
  <c r="I118" i="1"/>
  <c r="H22" i="1" s="1"/>
  <c r="I141" i="1"/>
  <c r="H29" i="1" s="1"/>
  <c r="I103" i="1"/>
  <c r="H18" i="1" s="1"/>
  <c r="I134" i="1"/>
  <c r="H26" i="1" s="1"/>
  <c r="I124" i="1"/>
  <c r="I155" i="1"/>
  <c r="I206" i="1"/>
  <c r="H53" i="1" s="1"/>
  <c r="I216" i="1"/>
  <c r="H55" i="1" s="1"/>
  <c r="I89" i="1"/>
  <c r="H17" i="1" s="1"/>
  <c r="I74" i="1"/>
  <c r="H13" i="1" s="1"/>
  <c r="I80" i="1"/>
  <c r="H14" i="1" s="1"/>
  <c r="I113" i="1"/>
  <c r="H21" i="1" s="1"/>
  <c r="I189" i="1"/>
  <c r="H43" i="1" s="1"/>
  <c r="H27" i="1"/>
  <c r="I70" i="1"/>
  <c r="H12" i="1" s="1"/>
  <c r="I181" i="1"/>
  <c r="H42" i="1" s="1"/>
  <c r="I173" i="1"/>
  <c r="H41" i="1" s="1"/>
  <c r="I163" i="1"/>
  <c r="I211" i="1"/>
  <c r="H54" i="1" s="1"/>
  <c r="H25" i="1"/>
  <c r="H44" i="1"/>
  <c r="H58" i="1"/>
  <c r="I162" i="1" l="1"/>
  <c r="H36" i="1" s="1"/>
  <c r="I194" i="1"/>
  <c r="H48" i="1" s="1"/>
  <c r="H49" i="1"/>
  <c r="I140" i="1"/>
  <c r="H28" i="1" s="1"/>
  <c r="I129" i="1"/>
  <c r="I112" i="1"/>
  <c r="H20" i="1" s="1"/>
  <c r="I88" i="1"/>
  <c r="H16" i="1" s="1"/>
  <c r="I149" i="1"/>
  <c r="H37" i="1"/>
  <c r="I205" i="1"/>
  <c r="H52" i="1" s="1"/>
  <c r="H33" i="1"/>
  <c r="I172" i="1"/>
  <c r="H40" i="1" s="1"/>
  <c r="I69" i="1"/>
  <c r="H11" i="1" s="1"/>
  <c r="H24" i="1" l="1"/>
  <c r="H31" i="1"/>
  <c r="I226" i="1"/>
  <c r="H229" i="1" s="1"/>
  <c r="H62" i="1" l="1"/>
</calcChain>
</file>

<file path=xl/sharedStrings.xml><?xml version="1.0" encoding="utf-8"?>
<sst xmlns="http://schemas.openxmlformats.org/spreadsheetml/2006/main" count="448" uniqueCount="187">
  <si>
    <t>FORMATO Nº 01</t>
  </si>
  <si>
    <t>FICHA TECNICA DE MANTENIMIENTO DE LOCALES ESCOLARES</t>
  </si>
  <si>
    <t>OJO SOLO LLENAR ESPACIOS DE COLOR</t>
  </si>
  <si>
    <t>NOMBRE DE LA INSTITUCION EDUCATIVA:</t>
  </si>
  <si>
    <t>TELEFONO:</t>
  </si>
  <si>
    <t>CORREO ELECTRÓNICO</t>
  </si>
  <si>
    <t>CODIGO DE LOCAL</t>
  </si>
  <si>
    <t>CODIGO MODULAR</t>
  </si>
  <si>
    <t>UBICACIÓN (AV./CALLE)</t>
  </si>
  <si>
    <t>CENTRO POBLADO</t>
  </si>
  <si>
    <t>DISTRITO</t>
  </si>
  <si>
    <t>PROVINCIA</t>
  </si>
  <si>
    <t>REGION</t>
  </si>
  <si>
    <t>Nº</t>
  </si>
  <si>
    <t>PARTIDAS DE MANTENIMIENTO DE LOCALES ESCOLARES</t>
  </si>
  <si>
    <t>UNIDAD</t>
  </si>
  <si>
    <t>CANTIDAD</t>
  </si>
  <si>
    <t>COSTO ESTIMADO (S/.)</t>
  </si>
  <si>
    <t>REPARACION DE TECHOS</t>
  </si>
  <si>
    <t>CAMBIO DE COBERTURA LIVIANA</t>
  </si>
  <si>
    <t>M2</t>
  </si>
  <si>
    <t>REPARACION LOCALIZADA DE ELEMENTOS DEL TIJERAL</t>
  </si>
  <si>
    <t>UND</t>
  </si>
  <si>
    <t>TARRAJEO DE CIELO RASO EN LOSA ALIGERADA</t>
  </si>
  <si>
    <t>FLETE POR TRANSPORTE DE MATERIALES</t>
  </si>
  <si>
    <t>GBL</t>
  </si>
  <si>
    <t>REPARACIÓN DE INSTALACIONES SANITARIAS</t>
  </si>
  <si>
    <t>CAMBIO DE ACCESORIOS (INODOROS/LAVATORIOS)</t>
  </si>
  <si>
    <t>LIMPIEZA DE CISTERNA Y TANQUE ELEVADO</t>
  </si>
  <si>
    <t>REPARACION DE INSTALACIONES ELECTRICAS</t>
  </si>
  <si>
    <t>CAMBIO DE FLUORESCENTES</t>
  </si>
  <si>
    <t>CAMBIO DE INTERRUPTORES Y TOMACORRIENTES</t>
  </si>
  <si>
    <t>REPARACION DE PISOS</t>
  </si>
  <si>
    <t>REPARACION DE VEREDAS (Veredas existentes dentro de la I.E.)</t>
  </si>
  <si>
    <t>REPARACION DE PISOS EN AULAS</t>
  </si>
  <si>
    <t>REPARACION DE MUROS</t>
  </si>
  <si>
    <t>RESANE DE TARRAJEO DE MUROS EN AULAS</t>
  </si>
  <si>
    <t>REPARACIÓN DE PUERTAS</t>
  </si>
  <si>
    <t>PINTADO DE PUERTAS</t>
  </si>
  <si>
    <t>CAMBIO DE BISAGRAS</t>
  </si>
  <si>
    <t>CAMBIO DE CERRADURAS</t>
  </si>
  <si>
    <t>REPARACIÓN DE VENTANAS</t>
  </si>
  <si>
    <t>REPOSICION DE VIDRIOS SEMI-DOBLE</t>
  </si>
  <si>
    <t>P2</t>
  </si>
  <si>
    <t>PINTADO DE VENTANAS</t>
  </si>
  <si>
    <t>REPARACION DE MOBILIARIO ESCOLAR</t>
  </si>
  <si>
    <t>REPOSICION DE MOBILIARIO ESCOLAR</t>
  </si>
  <si>
    <t>ADQUISICION DE SILLAS DE MADERA</t>
  </si>
  <si>
    <t>ADQUISICION DE MESAS DE MADERA</t>
  </si>
  <si>
    <t>ADQUISICION DE ESTANTES DE MADERA</t>
  </si>
  <si>
    <t>FLETE POR TRANSPORTE DE MOBILIARIO</t>
  </si>
  <si>
    <t xml:space="preserve">PINTURA </t>
  </si>
  <si>
    <t>PINTADO DE  PAREDES EN ESMALTE</t>
  </si>
  <si>
    <t>PINTADO DE PAREDES EN LATEX</t>
  </si>
  <si>
    <t>MANTENIMIENTO DE AREAS VERDES</t>
  </si>
  <si>
    <t>AREAS VERDES</t>
  </si>
  <si>
    <t>CUNETA</t>
  </si>
  <si>
    <t>SARDINELES</t>
  </si>
  <si>
    <t>FLETE POR TRANSPORTE</t>
  </si>
  <si>
    <t>MATERIAL PEDAGOGICO, DIDACTICO Y EQUIPAMIENTO MENOR</t>
  </si>
  <si>
    <t>TOTAL</t>
  </si>
  <si>
    <t>NUMERO DE AULAS EN EL LOCAL DE LA INSTITUCION EDUCATIVA PUBLICA</t>
  </si>
  <si>
    <t>NUMERO DE ALUMNOS DE LA INSTITUCION EDUCATIVA PUBLICA</t>
  </si>
  <si>
    <t>NUMERO DE DOCENTES DE  LA INSTITUCION EDUCATIVA PUBLICA</t>
  </si>
  <si>
    <t>NOMBRE DEL DIRECTOR (NOMBRADO Y/O ENCARGADO)</t>
  </si>
  <si>
    <t>DESCRIPCION DE LAS PARTIDAS:</t>
  </si>
  <si>
    <t>Item</t>
  </si>
  <si>
    <t>Partida de Mantenimiento</t>
  </si>
  <si>
    <t>Unidad de Medida</t>
  </si>
  <si>
    <t>Cantidad</t>
  </si>
  <si>
    <t>Precio (S/.)</t>
  </si>
  <si>
    <t>Parcial (S/.)</t>
  </si>
  <si>
    <t>Calamina galvanizada Nº 25</t>
  </si>
  <si>
    <t>Plchs</t>
  </si>
  <si>
    <t>Clavo de calamina</t>
  </si>
  <si>
    <t>Kl</t>
  </si>
  <si>
    <t>Mano de Obra</t>
  </si>
  <si>
    <t>Gbl</t>
  </si>
  <si>
    <t>Madera aguano 2"x4"x10'</t>
  </si>
  <si>
    <t>Und</t>
  </si>
  <si>
    <t>Madera aguano 2"x2"x10'</t>
  </si>
  <si>
    <t>Clavo para madera</t>
  </si>
  <si>
    <t>Alambre nº 16</t>
  </si>
  <si>
    <t>triplay</t>
  </si>
  <si>
    <t xml:space="preserve">listones de Madera </t>
  </si>
  <si>
    <t>Clavo para madera de 1/2</t>
  </si>
  <si>
    <t>kg</t>
  </si>
  <si>
    <t>Cemento portland II IP ó Yeso de 18 Kl.</t>
  </si>
  <si>
    <t>Bls.</t>
  </si>
  <si>
    <t>Arena fina</t>
  </si>
  <si>
    <t>M3.</t>
  </si>
  <si>
    <t>Und.</t>
  </si>
  <si>
    <t>Pegamento PVC 400 ml.</t>
  </si>
  <si>
    <t>Cinta teflón</t>
  </si>
  <si>
    <t>TANQUE DE AGUA (CAP. 600 Lts)</t>
  </si>
  <si>
    <t>Tubo PVC Ø 1/2"</t>
  </si>
  <si>
    <t>Llave de paso de Ø 1/2"</t>
  </si>
  <si>
    <t>Unión Universal</t>
  </si>
  <si>
    <t>Fluorescentes</t>
  </si>
  <si>
    <t>Cable AGW  Nº 14</t>
  </si>
  <si>
    <t>ml</t>
  </si>
  <si>
    <t>Canaleta</t>
  </si>
  <si>
    <t>Interruptores</t>
  </si>
  <si>
    <t>soquet</t>
  </si>
  <si>
    <t>Tomacorrientes</t>
  </si>
  <si>
    <t>cinta aislante</t>
  </si>
  <si>
    <t>REPARACION DE TABLEROS Y CAMBIO DE LLAVES TERMICAS</t>
  </si>
  <si>
    <t xml:space="preserve">Caja de circuitos </t>
  </si>
  <si>
    <t>Llave térmica de 40 Amp.</t>
  </si>
  <si>
    <r>
      <t>REPARACION DE VEREDAS</t>
    </r>
    <r>
      <rPr>
        <sz val="9"/>
        <color indexed="8"/>
        <rFont val="Calibri"/>
        <family val="2"/>
      </rPr>
      <t xml:space="preserve"> (VEREDAS EXISTENTES DENTRO DE LA I.E.)</t>
    </r>
  </si>
  <si>
    <t>Cemento portland II IP</t>
  </si>
  <si>
    <t>Madera machihembrado aguano 1"x4"x10'</t>
  </si>
  <si>
    <t>Yeso de 18 Kl.</t>
  </si>
  <si>
    <t>clavos de 2o 3 "</t>
  </si>
  <si>
    <t>Kg</t>
  </si>
  <si>
    <t>Gbl.</t>
  </si>
  <si>
    <t>Pintura esmalte</t>
  </si>
  <si>
    <t>Gln</t>
  </si>
  <si>
    <t>Thiner</t>
  </si>
  <si>
    <t>Pintura base</t>
  </si>
  <si>
    <t>Bisagras de 4"</t>
  </si>
  <si>
    <t>Cerradura (chapa)</t>
  </si>
  <si>
    <t>Vidrios semidobles</t>
  </si>
  <si>
    <t>Silicona</t>
  </si>
  <si>
    <t>REPARACIÓN  Y PINTADO DE SILLAS</t>
  </si>
  <si>
    <t>Madera aguano</t>
  </si>
  <si>
    <t>Cola sintética de 400 ml.</t>
  </si>
  <si>
    <t>Clavo o pernos</t>
  </si>
  <si>
    <t>Kl o Und</t>
  </si>
  <si>
    <t>Barniz</t>
  </si>
  <si>
    <t>pintura esmalte</t>
  </si>
  <si>
    <t>REPARACION Y PINTADO DE MESAS</t>
  </si>
  <si>
    <t>NOTA:</t>
  </si>
  <si>
    <t xml:space="preserve"> NO IMPRIMIR ESTA NOTA</t>
  </si>
  <si>
    <t>NO REGISTRAR HERRAMIENTAS DE CONSTRUCCION NI LIJAS, WAYPE, FRANELAS, CANDADOS, ETC</t>
  </si>
  <si>
    <t>* item 12 de material pedagogico o didactico solo es para primaria y secundaria, iniciales cebas y cetpros no lo contempla en normativa.</t>
  </si>
  <si>
    <t>ESTE FORMATO ES REFERENCIAL</t>
  </si>
  <si>
    <t>FLETE POR TRANSPORTE DE MOBILIARiO</t>
  </si>
  <si>
    <t>PINTURA</t>
  </si>
  <si>
    <t>Pintura Látex</t>
  </si>
  <si>
    <t>Pasta mural</t>
  </si>
  <si>
    <t>inprimante</t>
  </si>
  <si>
    <t>Plantas Ornamentales</t>
  </si>
  <si>
    <t>tierra fertil</t>
  </si>
  <si>
    <t>Fertilizantes</t>
  </si>
  <si>
    <t>m3</t>
  </si>
  <si>
    <t>ML</t>
  </si>
  <si>
    <t>rejilla de acero</t>
  </si>
  <si>
    <t>Puno,</t>
  </si>
  <si>
    <t>DIRECTOR DE LA INSTITUCION EDUCATIVA</t>
  </si>
  <si>
    <t xml:space="preserve"> REPRESENTANTE DEL COMITÉ DE MANTENIMIENTO</t>
  </si>
  <si>
    <t>IMPORTANTE: Antes de la ejecución de los trabajos, los directores de las Instituciones Educativas, deberán solicitar autorización del Formato 1, mediante el sello y firma del profesional encargado en el área de infraestructura de la UGEL, DRE y Municipalidad.</t>
  </si>
  <si>
    <t>REPARACION DE RED DE AGUA</t>
  </si>
  <si>
    <t>Llave check ø 1/2"</t>
  </si>
  <si>
    <t>Llave de paso de ø1/2"</t>
  </si>
  <si>
    <t>Union universal</t>
  </si>
  <si>
    <t>Sellador Adex</t>
  </si>
  <si>
    <t>Pomos</t>
  </si>
  <si>
    <t>Tubo PVC Ø 2"</t>
  </si>
  <si>
    <t>T dePVC ø 1/2" (para agua)</t>
  </si>
  <si>
    <t>Codos de PVCø1/2" (para agua)</t>
  </si>
  <si>
    <t>Tubo PVC Ø 1/2" (para agua)</t>
  </si>
  <si>
    <t>Topones de 1/2" PVC (para agua) - hembra y macho</t>
  </si>
  <si>
    <t>Abrazaderas de metal galvanizadas de 3"</t>
  </si>
  <si>
    <t>Abrazaderas de metal galvanizadas de 2"</t>
  </si>
  <si>
    <t>PROGRAMA DE MANTENIMIENTO DE LOCALES ESCOLARES ADELANTO 2018 - I –  ETAPA</t>
  </si>
  <si>
    <t>según lista de la normativa 2018</t>
  </si>
  <si>
    <t>(según lista de la normativa del 2018</t>
  </si>
  <si>
    <t>ESPACIO</t>
  </si>
  <si>
    <t>NIVEL</t>
  </si>
  <si>
    <t>DETALLE</t>
  </si>
  <si>
    <t>ADQUISICION DE PROYECTOR MULTIMEDIA</t>
  </si>
  <si>
    <t>ADQUISICION DE ECRAN</t>
  </si>
  <si>
    <t>ADQUISICION DE TELEVISOR</t>
  </si>
  <si>
    <t>ADQUISICION DE DVD / BLU RAY</t>
  </si>
  <si>
    <t>ADQUISICION DE EQUIPO DE SONIDO</t>
  </si>
  <si>
    <t>ADQUISICION DE COCINA Y SU EQUIPAMIENTO ( cubiertos, platos, vasos y ollas)</t>
  </si>
  <si>
    <t>ADQUISICION DE  PLANCHA  DE FIERRO FUNDIDO PARA VICHARRA Y/O  COCINA MEJORADA EXISTENTE</t>
  </si>
  <si>
    <t>ADQUISICION DE IMPRESORAS Y TINTAS</t>
  </si>
  <si>
    <t>ADQUISICION DE FOTOCOPIADORA Y TONER</t>
  </si>
  <si>
    <t>ADQUISICION CONSOLA DE SONIDO</t>
  </si>
  <si>
    <t>ADQUISICION PARLANTE Y MICROFONO</t>
  </si>
  <si>
    <t>ADQUISICION BATERIA PARA PANEL SOLAR EXISTENTE</t>
  </si>
  <si>
    <t>ADQUISICION DE VENTILADOR DE TECHO</t>
  </si>
  <si>
    <t>TODOS LOS NIVELES EDUCATIVOS</t>
  </si>
  <si>
    <t>LISTA DE EQUIPAMIENTO MENOR 2018</t>
  </si>
  <si>
    <t>SOLO LO QUE SE ENCUENTRA EN LA LISTA (abtenerse de otros recursos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</si>
</sst>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0.00"/>
    <numFmt numFmtId="165" formatCode="[$-280A]d&quot; de &quot;mmmm&quot; de &quot;yyyy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9"/>
      <color indexed="8"/>
      <name val="Calibri"/>
      <family val="2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36"/>
      <color rgb="FFFFC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197">
    <xf numFmtId="0" fontId="0" fillId="0" borderId="0" xfId="0"/>
    <xf numFmtId="0" fontId="2" fillId="0" borderId="0" xfId="0" applyFont="1" applyAlignment="1">
      <alignment horizontal="left" indent="5"/>
    </xf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2" fillId="3" borderId="12" xfId="0" applyFont="1" applyFill="1" applyBorder="1" applyAlignment="1">
      <alignment horizontal="right" vertical="center" wrapText="1" indent="1"/>
    </xf>
    <xf numFmtId="0" fontId="0" fillId="3" borderId="0" xfId="0" applyFill="1"/>
    <xf numFmtId="0" fontId="5" fillId="0" borderId="15" xfId="0" applyFont="1" applyBorder="1" applyAlignment="1">
      <alignment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0" fontId="8" fillId="2" borderId="13" xfId="0" applyFont="1" applyFill="1" applyBorder="1" applyAlignment="1">
      <alignment vertical="center" wrapText="1"/>
    </xf>
    <xf numFmtId="4" fontId="5" fillId="2" borderId="13" xfId="0" applyNumberFormat="1" applyFont="1" applyFill="1" applyBorder="1" applyAlignment="1">
      <alignment horizontal="right" vertical="center" wrapText="1" indent="1"/>
    </xf>
    <xf numFmtId="4" fontId="8" fillId="0" borderId="21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right" vertical="center" wrapText="1" indent="1"/>
    </xf>
    <xf numFmtId="4" fontId="0" fillId="0" borderId="0" xfId="0" applyNumberFormat="1"/>
    <xf numFmtId="4" fontId="8" fillId="0" borderId="23" xfId="0" applyNumberFormat="1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4" fontId="11" fillId="2" borderId="13" xfId="0" applyNumberFormat="1" applyFont="1" applyFill="1" applyBorder="1" applyAlignment="1">
      <alignment horizontal="right" vertical="center" wrapText="1" indent="1"/>
    </xf>
    <xf numFmtId="4" fontId="10" fillId="0" borderId="28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4" fontId="8" fillId="0" borderId="34" xfId="0" applyNumberFormat="1" applyFont="1" applyBorder="1" applyAlignment="1">
      <alignment horizontal="center" vertical="center" wrapText="1"/>
    </xf>
    <xf numFmtId="0" fontId="14" fillId="4" borderId="47" xfId="2" applyNumberFormat="1" applyFont="1" applyFill="1" applyBorder="1" applyAlignment="1">
      <alignment horizontal="center" vertical="center" wrapText="1"/>
    </xf>
    <xf numFmtId="0" fontId="14" fillId="4" borderId="48" xfId="2" applyNumberFormat="1" applyFont="1" applyFill="1" applyBorder="1" applyAlignment="1">
      <alignment horizontal="center" vertical="center" wrapText="1"/>
    </xf>
    <xf numFmtId="164" fontId="14" fillId="4" borderId="48" xfId="2" applyNumberFormat="1" applyFont="1" applyFill="1" applyBorder="1" applyAlignment="1">
      <alignment horizontal="center" vertical="center" wrapText="1"/>
    </xf>
    <xf numFmtId="164" fontId="14" fillId="4" borderId="49" xfId="2" applyNumberFormat="1" applyFont="1" applyFill="1" applyBorder="1" applyAlignment="1">
      <alignment horizontal="center" vertical="center" wrapText="1"/>
    </xf>
    <xf numFmtId="2" fontId="1" fillId="5" borderId="50" xfId="0" applyNumberFormat="1" applyFont="1" applyFill="1" applyBorder="1" applyAlignment="1">
      <alignment horizontal="right" indent="1"/>
    </xf>
    <xf numFmtId="0" fontId="0" fillId="5" borderId="51" xfId="0" applyFill="1" applyBorder="1"/>
    <xf numFmtId="4" fontId="0" fillId="5" borderId="51" xfId="0" applyNumberFormat="1" applyFill="1" applyBorder="1"/>
    <xf numFmtId="4" fontId="1" fillId="5" borderId="52" xfId="0" applyNumberFormat="1" applyFont="1" applyFill="1" applyBorder="1"/>
    <xf numFmtId="2" fontId="0" fillId="0" borderId="53" xfId="0" applyNumberFormat="1" applyBorder="1" applyAlignment="1">
      <alignment horizontal="right" indent="1"/>
    </xf>
    <xf numFmtId="0" fontId="0" fillId="0" borderId="22" xfId="0" applyFont="1" applyBorder="1" applyAlignment="1">
      <alignment horizontal="center"/>
    </xf>
    <xf numFmtId="4" fontId="15" fillId="0" borderId="54" xfId="0" applyNumberFormat="1" applyFont="1" applyBorder="1"/>
    <xf numFmtId="0" fontId="12" fillId="0" borderId="22" xfId="0" applyFont="1" applyBorder="1" applyAlignment="1">
      <alignment horizontal="center"/>
    </xf>
    <xf numFmtId="0" fontId="12" fillId="3" borderId="22" xfId="0" applyFont="1" applyFill="1" applyBorder="1"/>
    <xf numFmtId="4" fontId="12" fillId="3" borderId="22" xfId="0" applyNumberFormat="1" applyFont="1" applyFill="1" applyBorder="1"/>
    <xf numFmtId="4" fontId="12" fillId="0" borderId="54" xfId="0" applyNumberFormat="1" applyFont="1" applyBorder="1"/>
    <xf numFmtId="2" fontId="1" fillId="5" borderId="53" xfId="0" applyNumberFormat="1" applyFont="1" applyFill="1" applyBorder="1" applyAlignment="1">
      <alignment horizontal="right" indent="1"/>
    </xf>
    <xf numFmtId="0" fontId="0" fillId="5" borderId="22" xfId="0" applyFill="1" applyBorder="1"/>
    <xf numFmtId="4" fontId="1" fillId="5" borderId="54" xfId="0" applyNumberFormat="1" applyFont="1" applyFill="1" applyBorder="1"/>
    <xf numFmtId="4" fontId="0" fillId="0" borderId="54" xfId="0" applyNumberFormat="1" applyBorder="1"/>
    <xf numFmtId="0" fontId="1" fillId="0" borderId="0" xfId="0" applyFont="1"/>
    <xf numFmtId="0" fontId="12" fillId="0" borderId="56" xfId="0" applyFont="1" applyBorder="1" applyAlignment="1">
      <alignment horizontal="center"/>
    </xf>
    <xf numFmtId="4" fontId="15" fillId="0" borderId="57" xfId="0" applyNumberFormat="1" applyFont="1" applyBorder="1"/>
    <xf numFmtId="2" fontId="0" fillId="0" borderId="53" xfId="0" applyNumberFormat="1" applyBorder="1" applyAlignment="1">
      <alignment horizontal="center"/>
    </xf>
    <xf numFmtId="2" fontId="1" fillId="5" borderId="22" xfId="0" applyNumberFormat="1" applyFont="1" applyFill="1" applyBorder="1" applyAlignment="1">
      <alignment horizontal="center"/>
    </xf>
    <xf numFmtId="0" fontId="1" fillId="5" borderId="22" xfId="0" applyFont="1" applyFill="1" applyBorder="1"/>
    <xf numFmtId="4" fontId="3" fillId="4" borderId="63" xfId="0" applyNumberFormat="1" applyFont="1" applyFill="1" applyBorder="1"/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4" fontId="18" fillId="0" borderId="0" xfId="0" applyNumberFormat="1" applyFont="1"/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right"/>
    </xf>
    <xf numFmtId="0" fontId="5" fillId="2" borderId="8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left"/>
    </xf>
    <xf numFmtId="0" fontId="12" fillId="0" borderId="30" xfId="0" applyFont="1" applyBorder="1" applyAlignment="1">
      <alignment horizontal="left"/>
    </xf>
    <xf numFmtId="0" fontId="12" fillId="0" borderId="30" xfId="0" applyFont="1" applyBorder="1" applyAlignment="1">
      <alignment horizontal="center"/>
    </xf>
    <xf numFmtId="0" fontId="0" fillId="0" borderId="25" xfId="0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14" fillId="4" borderId="48" xfId="2" applyNumberFormat="1" applyFont="1" applyFill="1" applyBorder="1" applyAlignment="1">
      <alignment horizontal="center" vertical="center" wrapText="1"/>
    </xf>
    <xf numFmtId="0" fontId="1" fillId="5" borderId="51" xfId="0" applyFont="1" applyFill="1" applyBorder="1" applyAlignment="1">
      <alignment horizontal="left"/>
    </xf>
    <xf numFmtId="0" fontId="1" fillId="5" borderId="22" xfId="0" applyFont="1" applyFill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0" fillId="0" borderId="55" xfId="0" applyBorder="1" applyAlignment="1">
      <alignment horizontal="left"/>
    </xf>
    <xf numFmtId="0" fontId="1" fillId="5" borderId="25" xfId="0" applyFont="1" applyFill="1" applyBorder="1" applyAlignment="1">
      <alignment horizontal="left"/>
    </xf>
    <xf numFmtId="0" fontId="12" fillId="0" borderId="56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2" fillId="8" borderId="22" xfId="0" applyFont="1" applyFill="1" applyBorder="1"/>
    <xf numFmtId="4" fontId="12" fillId="8" borderId="22" xfId="0" applyNumberFormat="1" applyFont="1" applyFill="1" applyBorder="1"/>
    <xf numFmtId="0" fontId="0" fillId="8" borderId="22" xfId="0" applyFill="1" applyBorder="1"/>
    <xf numFmtId="4" fontId="0" fillId="8" borderId="22" xfId="0" applyNumberFormat="1" applyFill="1" applyBorder="1"/>
    <xf numFmtId="4" fontId="15" fillId="8" borderId="54" xfId="0" applyNumberFormat="1" applyFont="1" applyFill="1" applyBorder="1"/>
    <xf numFmtId="4" fontId="16" fillId="8" borderId="54" xfId="0" applyNumberFormat="1" applyFont="1" applyFill="1" applyBorder="1"/>
    <xf numFmtId="0" fontId="2" fillId="3" borderId="43" xfId="0" applyFont="1" applyFill="1" applyBorder="1" applyAlignment="1">
      <alignment horizontal="right" vertical="center" wrapText="1" indent="1"/>
    </xf>
    <xf numFmtId="0" fontId="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1" fillId="0" borderId="6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4" fillId="0" borderId="65" xfId="0" applyFont="1" applyBorder="1" applyAlignment="1">
      <alignment horizontal="left" vertical="center" wrapText="1"/>
    </xf>
    <xf numFmtId="0" fontId="0" fillId="2" borderId="30" xfId="0" applyFill="1" applyBorder="1" applyAlignment="1">
      <alignment horizontal="center"/>
    </xf>
    <xf numFmtId="0" fontId="1" fillId="0" borderId="64" xfId="0" applyFont="1" applyBorder="1" applyAlignment="1">
      <alignment horizontal="center" vertical="center"/>
    </xf>
    <xf numFmtId="0" fontId="0" fillId="0" borderId="66" xfId="0" applyBorder="1"/>
    <xf numFmtId="0" fontId="0" fillId="0" borderId="67" xfId="0" applyBorder="1"/>
    <xf numFmtId="0" fontId="0" fillId="0" borderId="67" xfId="0" applyBorder="1" applyAlignment="1">
      <alignment wrapText="1"/>
    </xf>
    <xf numFmtId="0" fontId="0" fillId="0" borderId="68" xfId="0" applyBorder="1"/>
    <xf numFmtId="0" fontId="2" fillId="3" borderId="13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24" fillId="6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7" borderId="0" xfId="0" applyFont="1" applyFill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6" fillId="3" borderId="13" xfId="1" applyFill="1" applyBorder="1" applyAlignment="1" applyProtection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49" fontId="2" fillId="3" borderId="13" xfId="0" applyNumberFormat="1" applyFont="1" applyFill="1" applyBorder="1" applyAlignment="1">
      <alignment horizontal="right" vertical="center" wrapText="1"/>
    </xf>
    <xf numFmtId="49" fontId="2" fillId="3" borderId="14" xfId="0" applyNumberFormat="1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4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left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4" fontId="4" fillId="0" borderId="14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22" xfId="0" applyBorder="1" applyAlignment="1">
      <alignment horizontal="left"/>
    </xf>
    <xf numFmtId="0" fontId="0" fillId="0" borderId="22" xfId="0" applyFont="1" applyBorder="1" applyAlignment="1">
      <alignment horizontal="left"/>
    </xf>
    <xf numFmtId="4" fontId="9" fillId="0" borderId="13" xfId="0" applyNumberFormat="1" applyFont="1" applyBorder="1" applyAlignment="1">
      <alignment horizontal="right" vertical="center" wrapText="1"/>
    </xf>
    <xf numFmtId="4" fontId="9" fillId="0" borderId="14" xfId="0" applyNumberFormat="1" applyFont="1" applyBorder="1" applyAlignment="1">
      <alignment horizontal="right" vertical="center" wrapText="1"/>
    </xf>
    <xf numFmtId="0" fontId="12" fillId="0" borderId="29" xfId="0" applyFont="1" applyBorder="1" applyAlignment="1">
      <alignment horizontal="left"/>
    </xf>
    <xf numFmtId="0" fontId="12" fillId="0" borderId="30" xfId="0" applyFont="1" applyBorder="1" applyAlignment="1">
      <alignment horizontal="left"/>
    </xf>
    <xf numFmtId="4" fontId="4" fillId="0" borderId="26" xfId="0" applyNumberFormat="1" applyFont="1" applyBorder="1" applyAlignment="1">
      <alignment horizontal="right" vertical="center" wrapText="1"/>
    </xf>
    <xf numFmtId="4" fontId="4" fillId="0" borderId="27" xfId="0" applyNumberFormat="1" applyFont="1" applyBorder="1" applyAlignment="1">
      <alignment horizontal="right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0" fillId="0" borderId="24" xfId="0" applyFont="1" applyBorder="1" applyAlignment="1">
      <alignment horizontal="left"/>
    </xf>
    <xf numFmtId="0" fontId="0" fillId="0" borderId="25" xfId="0" applyFont="1" applyBorder="1" applyAlignment="1">
      <alignment horizontal="left"/>
    </xf>
    <xf numFmtId="4" fontId="4" fillId="0" borderId="26" xfId="0" applyNumberFormat="1" applyFont="1" applyBorder="1" applyAlignment="1">
      <alignment horizontal="center" vertical="center" wrapText="1"/>
    </xf>
    <xf numFmtId="4" fontId="4" fillId="0" borderId="27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4" fontId="11" fillId="0" borderId="13" xfId="0" applyNumberFormat="1" applyFont="1" applyBorder="1" applyAlignment="1">
      <alignment horizontal="right" vertical="center" wrapText="1"/>
    </xf>
    <xf numFmtId="4" fontId="11" fillId="0" borderId="14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4" fillId="0" borderId="35" xfId="0" quotePrefix="1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3" fillId="4" borderId="37" xfId="0" applyFont="1" applyFill="1" applyBorder="1" applyAlignment="1">
      <alignment horizontal="right" vertical="center" wrapText="1"/>
    </xf>
    <xf numFmtId="0" fontId="3" fillId="4" borderId="38" xfId="0" applyFont="1" applyFill="1" applyBorder="1" applyAlignment="1">
      <alignment horizontal="right" vertical="center" wrapText="1"/>
    </xf>
    <xf numFmtId="2" fontId="3" fillId="4" borderId="38" xfId="0" applyNumberFormat="1" applyFont="1" applyFill="1" applyBorder="1" applyAlignment="1">
      <alignment horizontal="right" vertical="center" wrapText="1"/>
    </xf>
    <xf numFmtId="2" fontId="3" fillId="4" borderId="39" xfId="0" applyNumberFormat="1" applyFont="1" applyFill="1" applyBorder="1" applyAlignment="1">
      <alignment horizontal="righ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/>
    </xf>
    <xf numFmtId="0" fontId="2" fillId="0" borderId="44" xfId="0" applyFont="1" applyBorder="1" applyAlignment="1">
      <alignment horizontal="left" vertical="top" wrapText="1"/>
    </xf>
    <xf numFmtId="0" fontId="2" fillId="0" borderId="45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left" vertical="top" wrapText="1"/>
    </xf>
    <xf numFmtId="0" fontId="14" fillId="4" borderId="48" xfId="2" applyNumberFormat="1" applyFont="1" applyFill="1" applyBorder="1" applyAlignment="1">
      <alignment horizontal="center" vertical="center" wrapText="1"/>
    </xf>
    <xf numFmtId="0" fontId="1" fillId="5" borderId="51" xfId="0" applyFont="1" applyFill="1" applyBorder="1" applyAlignment="1">
      <alignment horizontal="left"/>
    </xf>
    <xf numFmtId="0" fontId="1" fillId="5" borderId="22" xfId="0" applyFont="1" applyFill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7" borderId="0" xfId="0" applyFill="1" applyAlignment="1">
      <alignment horizontal="center" wrapText="1"/>
    </xf>
    <xf numFmtId="0" fontId="1" fillId="5" borderId="24" xfId="0" applyFont="1" applyFill="1" applyBorder="1" applyAlignment="1">
      <alignment horizontal="left"/>
    </xf>
    <xf numFmtId="0" fontId="1" fillId="5" borderId="25" xfId="0" applyFont="1" applyFill="1" applyBorder="1" applyAlignment="1">
      <alignment horizontal="left"/>
    </xf>
    <xf numFmtId="0" fontId="0" fillId="6" borderId="0" xfId="0" applyFill="1" applyAlignment="1">
      <alignment horizontal="center" vertical="center" wrapText="1"/>
    </xf>
    <xf numFmtId="0" fontId="12" fillId="0" borderId="56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21" fillId="0" borderId="0" xfId="0" applyNumberFormat="1" applyFont="1" applyAlignment="1">
      <alignment horizontal="center" wrapText="1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3" fillId="4" borderId="61" xfId="0" applyFont="1" applyFill="1" applyBorder="1" applyAlignment="1">
      <alignment horizontal="right"/>
    </xf>
    <xf numFmtId="0" fontId="3" fillId="4" borderId="62" xfId="0" applyFont="1" applyFill="1" applyBorder="1" applyAlignment="1">
      <alignment horizontal="right"/>
    </xf>
    <xf numFmtId="165" fontId="0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2" fillId="0" borderId="58" xfId="0" applyFont="1" applyBorder="1" applyAlignment="1">
      <alignment horizontal="left"/>
    </xf>
    <xf numFmtId="0" fontId="1" fillId="0" borderId="69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34">
    <dxf>
      <font>
        <strike/>
        <color rgb="FFFF0000"/>
      </font>
      <fill>
        <patternFill>
          <bgColor rgb="FFFFFF00"/>
        </patternFill>
      </fill>
    </dxf>
    <dxf>
      <font>
        <color rgb="FFFFFFFF"/>
      </font>
      <fill>
        <patternFill patternType="none">
          <bgColor indexed="65"/>
        </patternFill>
      </fill>
    </dxf>
    <dxf>
      <font>
        <strike/>
        <color rgb="FFFF0000"/>
      </font>
      <fill>
        <patternFill>
          <bgColor rgb="FFFFFF00"/>
        </patternFill>
      </fill>
    </dxf>
    <dxf>
      <font>
        <color rgb="FFFFFFFF"/>
      </font>
    </dxf>
    <dxf>
      <font>
        <strike/>
        <color rgb="FFFF0000"/>
      </font>
      <fill>
        <patternFill>
          <bgColor rgb="FFFFFF00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  <fill>
        <patternFill patternType="none">
          <bgColor indexed="65"/>
        </patternFill>
      </fill>
    </dxf>
    <dxf>
      <font>
        <color rgb="FFFFFFFF"/>
      </font>
      <fill>
        <patternFill patternType="none">
          <bgColor indexed="65"/>
        </patternFill>
      </fill>
    </dxf>
    <dxf>
      <font>
        <strike/>
        <color rgb="FFFF0000"/>
      </font>
      <fill>
        <patternFill>
          <bgColor rgb="FFFFFF00"/>
        </patternFill>
      </fill>
    </dxf>
    <dxf>
      <font>
        <color rgb="FFFFFFFF"/>
      </font>
      <fill>
        <patternFill patternType="none">
          <bgColor indexed="65"/>
        </patternFill>
      </fill>
    </dxf>
    <dxf>
      <font>
        <color rgb="FFFFFFFF"/>
      </font>
      <fill>
        <patternFill patternType="none">
          <bgColor indexed="65"/>
        </patternFill>
      </fill>
    </dxf>
    <dxf>
      <font>
        <color rgb="FFFFFFFF"/>
      </font>
      <fill>
        <patternFill patternType="none">
          <bgColor indexed="65"/>
        </patternFill>
      </fill>
    </dxf>
    <dxf>
      <font>
        <color rgb="FFFFFFFF"/>
      </font>
      <fill>
        <patternFill patternType="none">
          <bgColor indexed="65"/>
        </patternFill>
      </fill>
    </dxf>
    <dxf>
      <font>
        <color rgb="FFFFFFFF"/>
      </font>
      <fill>
        <patternFill patternType="none">
          <bgColor indexed="65"/>
        </patternFill>
      </fill>
    </dxf>
    <dxf>
      <font>
        <strike/>
        <color rgb="FFFF0000"/>
      </font>
      <fill>
        <patternFill>
          <bgColor rgb="FFFFFF00"/>
        </patternFill>
      </fill>
    </dxf>
    <dxf>
      <font>
        <color rgb="FFFFFFFF"/>
      </font>
    </dxf>
    <dxf>
      <font>
        <strike/>
        <color rgb="FFFF0000"/>
      </font>
      <fill>
        <patternFill>
          <bgColor rgb="FFFFFF00"/>
        </patternFill>
      </fill>
    </dxf>
    <dxf>
      <font>
        <color rgb="FFFFFFFF"/>
      </font>
    </dxf>
    <dxf>
      <font>
        <color rgb="FFFFFFFF"/>
      </font>
      <fill>
        <patternFill patternType="none">
          <bgColor indexed="65"/>
        </patternFill>
      </fill>
    </dxf>
    <dxf>
      <font>
        <color rgb="FFFFFFFF"/>
      </font>
    </dxf>
    <dxf>
      <font>
        <strike/>
        <color rgb="FFFF0000"/>
      </font>
    </dxf>
    <dxf>
      <font>
        <strike/>
        <color rgb="FFFF0000"/>
      </font>
      <fill>
        <patternFill>
          <bgColor rgb="FFFFFF00"/>
        </patternFill>
      </fill>
    </dxf>
    <dxf>
      <font>
        <strike/>
        <color rgb="FFFF0000"/>
      </font>
      <fill>
        <patternFill>
          <bgColor rgb="FFFFFF00"/>
        </patternFill>
      </fill>
    </dxf>
    <dxf>
      <font>
        <color rgb="FFFFFFFF"/>
      </font>
    </dxf>
    <dxf>
      <font>
        <strike/>
        <color rgb="FFFF0000"/>
      </font>
      <fill>
        <patternFill>
          <bgColor rgb="FFFFFF00"/>
        </patternFill>
      </fill>
    </dxf>
    <dxf>
      <font>
        <strike/>
        <color rgb="FFFF0000"/>
      </font>
      <fill>
        <patternFill>
          <bgColor rgb="FFFFFF00"/>
        </patternFill>
      </fill>
    </dxf>
    <dxf>
      <font>
        <color rgb="FFFFFFFF"/>
      </font>
    </dxf>
    <dxf>
      <font>
        <strike/>
        <color rgb="FFFF0000"/>
      </font>
      <fill>
        <patternFill>
          <bgColor rgb="FFFFFF00"/>
        </patternFill>
      </fill>
    </dxf>
    <dxf>
      <font>
        <color rgb="FFFFFFFF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strike/>
        <color rgb="FFFF0000"/>
      </font>
      <fill>
        <patternFill>
          <bgColor rgb="FFFFFF00"/>
        </patternFill>
      </fill>
    </dxf>
    <dxf>
      <font>
        <color rgb="FFFFFFFF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8"/>
  <sheetViews>
    <sheetView tabSelected="1" zoomScale="85" zoomScaleNormal="85" workbookViewId="0">
      <selection activeCell="B4" sqref="B4:I4"/>
    </sheetView>
  </sheetViews>
  <sheetFormatPr baseColWidth="10" defaultRowHeight="15" x14ac:dyDescent="0.25"/>
  <cols>
    <col min="2" max="2" width="7.85546875" customWidth="1"/>
    <col min="3" max="3" width="12.140625" customWidth="1"/>
    <col min="4" max="4" width="46.7109375" customWidth="1"/>
    <col min="5" max="5" width="11.5703125" customWidth="1"/>
    <col min="6" max="8" width="11.7109375" customWidth="1"/>
    <col min="9" max="9" width="13.42578125" customWidth="1"/>
  </cols>
  <sheetData>
    <row r="1" spans="2:18" x14ac:dyDescent="0.25">
      <c r="B1" s="1"/>
    </row>
    <row r="2" spans="2:18" ht="16.5" thickBot="1" x14ac:dyDescent="0.3">
      <c r="B2" s="2" t="s">
        <v>165</v>
      </c>
      <c r="C2" s="3"/>
      <c r="D2" s="3"/>
      <c r="E2" s="3"/>
      <c r="F2" s="3"/>
      <c r="G2" s="3"/>
      <c r="H2" s="3"/>
      <c r="I2" s="3"/>
    </row>
    <row r="3" spans="2:18" x14ac:dyDescent="0.25">
      <c r="B3" s="99" t="s">
        <v>0</v>
      </c>
      <c r="C3" s="100"/>
      <c r="D3" s="100"/>
      <c r="E3" s="100"/>
      <c r="F3" s="100"/>
      <c r="G3" s="100"/>
      <c r="H3" s="100"/>
      <c r="I3" s="101"/>
    </row>
    <row r="4" spans="2:18" ht="16.5" customHeight="1" thickBot="1" x14ac:dyDescent="0.3">
      <c r="B4" s="102" t="s">
        <v>1</v>
      </c>
      <c r="C4" s="103"/>
      <c r="D4" s="103"/>
      <c r="E4" s="103"/>
      <c r="F4" s="103"/>
      <c r="G4" s="103"/>
      <c r="H4" s="103"/>
      <c r="I4" s="104"/>
      <c r="K4" s="97" t="s">
        <v>2</v>
      </c>
      <c r="L4" s="97"/>
      <c r="M4" s="97"/>
      <c r="N4" s="97"/>
      <c r="O4" s="97"/>
      <c r="P4" s="97"/>
      <c r="Q4" s="97"/>
      <c r="R4" s="97"/>
    </row>
    <row r="5" spans="2:18" ht="15" customHeight="1" x14ac:dyDescent="0.25">
      <c r="B5" s="105" t="s">
        <v>3</v>
      </c>
      <c r="C5" s="106"/>
      <c r="D5" s="106"/>
      <c r="E5" s="59"/>
      <c r="F5" s="114"/>
      <c r="G5" s="114"/>
      <c r="H5" s="114"/>
      <c r="I5" s="115"/>
      <c r="K5" s="97"/>
      <c r="L5" s="97"/>
      <c r="M5" s="97"/>
      <c r="N5" s="97"/>
      <c r="O5" s="97"/>
      <c r="P5" s="97"/>
      <c r="Q5" s="97"/>
      <c r="R5" s="97"/>
    </row>
    <row r="6" spans="2:18" ht="15" customHeight="1" x14ac:dyDescent="0.25">
      <c r="B6" s="107" t="s">
        <v>4</v>
      </c>
      <c r="C6" s="108"/>
      <c r="D6" s="4"/>
      <c r="E6" s="4"/>
      <c r="F6" s="109" t="s">
        <v>5</v>
      </c>
      <c r="G6" s="109"/>
      <c r="H6" s="110"/>
      <c r="I6" s="111"/>
      <c r="K6" s="97"/>
      <c r="L6" s="97"/>
      <c r="M6" s="97"/>
      <c r="N6" s="97"/>
      <c r="O6" s="97"/>
      <c r="P6" s="97"/>
      <c r="Q6" s="97"/>
      <c r="R6" s="97"/>
    </row>
    <row r="7" spans="2:18" ht="15" customHeight="1" x14ac:dyDescent="0.25">
      <c r="B7" s="107" t="s">
        <v>6</v>
      </c>
      <c r="C7" s="108"/>
      <c r="D7" s="4"/>
      <c r="E7" s="4"/>
      <c r="F7" s="109" t="s">
        <v>7</v>
      </c>
      <c r="G7" s="109"/>
      <c r="H7" s="112"/>
      <c r="I7" s="113"/>
      <c r="K7" s="97"/>
      <c r="L7" s="97"/>
      <c r="M7" s="97"/>
      <c r="N7" s="97"/>
      <c r="O7" s="97"/>
      <c r="P7" s="97"/>
      <c r="Q7" s="97"/>
      <c r="R7" s="97"/>
    </row>
    <row r="8" spans="2:18" x14ac:dyDescent="0.25">
      <c r="B8" s="122" t="s">
        <v>8</v>
      </c>
      <c r="C8" s="123"/>
      <c r="D8" s="4"/>
      <c r="E8" s="4"/>
      <c r="F8" s="109" t="s">
        <v>9</v>
      </c>
      <c r="G8" s="109"/>
      <c r="H8" s="124"/>
      <c r="I8" s="125"/>
      <c r="K8" s="5"/>
      <c r="L8" s="5"/>
      <c r="M8" s="5"/>
      <c r="N8" s="5"/>
      <c r="O8" s="5"/>
      <c r="P8" s="5"/>
      <c r="Q8" s="5"/>
      <c r="R8" s="5"/>
    </row>
    <row r="9" spans="2:18" ht="15.75" thickBot="1" x14ac:dyDescent="0.3">
      <c r="B9" s="107" t="s">
        <v>10</v>
      </c>
      <c r="C9" s="108"/>
      <c r="D9" s="4"/>
      <c r="E9" s="82"/>
      <c r="F9" s="6" t="s">
        <v>11</v>
      </c>
      <c r="G9" s="7" t="str">
        <f>+IF(D9=0," ","PUNO")</f>
        <v xml:space="preserve"> </v>
      </c>
      <c r="H9" s="6" t="s">
        <v>12</v>
      </c>
      <c r="I9" s="8" t="str">
        <f>+IF(D9=0," ","PUNO")</f>
        <v xml:space="preserve"> </v>
      </c>
    </row>
    <row r="10" spans="2:18" ht="20.100000000000001" customHeight="1" thickBot="1" x14ac:dyDescent="0.3">
      <c r="B10" s="9" t="s">
        <v>13</v>
      </c>
      <c r="C10" s="126" t="s">
        <v>14</v>
      </c>
      <c r="D10" s="126"/>
      <c r="E10" s="61" t="s">
        <v>168</v>
      </c>
      <c r="F10" s="10" t="s">
        <v>15</v>
      </c>
      <c r="G10" s="10" t="s">
        <v>16</v>
      </c>
      <c r="H10" s="126" t="s">
        <v>17</v>
      </c>
      <c r="I10" s="127"/>
    </row>
    <row r="11" spans="2:18" x14ac:dyDescent="0.25">
      <c r="B11" s="11">
        <v>1</v>
      </c>
      <c r="C11" s="116" t="s">
        <v>18</v>
      </c>
      <c r="D11" s="116"/>
      <c r="E11" s="94"/>
      <c r="F11" s="12"/>
      <c r="G11" s="13"/>
      <c r="H11" s="117">
        <f>I69</f>
        <v>14</v>
      </c>
      <c r="I11" s="118"/>
      <c r="L11" s="44" t="s">
        <v>132</v>
      </c>
    </row>
    <row r="12" spans="2:18" x14ac:dyDescent="0.25">
      <c r="B12" s="14"/>
      <c r="C12" s="119" t="s">
        <v>19</v>
      </c>
      <c r="D12" s="119"/>
      <c r="E12" s="60"/>
      <c r="F12" s="15" t="s">
        <v>20</v>
      </c>
      <c r="G12" s="16"/>
      <c r="H12" s="120">
        <f>I70</f>
        <v>1</v>
      </c>
      <c r="I12" s="121"/>
      <c r="L12" s="44" t="s">
        <v>133</v>
      </c>
    </row>
    <row r="13" spans="2:18" ht="15" customHeight="1" x14ac:dyDescent="0.25">
      <c r="B13" s="14"/>
      <c r="C13" s="119" t="s">
        <v>21</v>
      </c>
      <c r="D13" s="119"/>
      <c r="E13" s="60"/>
      <c r="F13" s="15" t="s">
        <v>22</v>
      </c>
      <c r="G13" s="16"/>
      <c r="H13" s="120">
        <f>I74</f>
        <v>4</v>
      </c>
      <c r="I13" s="121"/>
      <c r="L13" s="96" t="s">
        <v>134</v>
      </c>
      <c r="M13" s="96"/>
      <c r="N13" s="96"/>
      <c r="O13" s="96"/>
      <c r="P13" s="96"/>
      <c r="Q13" s="96"/>
      <c r="R13" s="96"/>
    </row>
    <row r="14" spans="2:18" x14ac:dyDescent="0.25">
      <c r="B14" s="14"/>
      <c r="C14" s="119" t="s">
        <v>23</v>
      </c>
      <c r="D14" s="119"/>
      <c r="E14" s="60"/>
      <c r="F14" s="15" t="s">
        <v>20</v>
      </c>
      <c r="G14" s="16"/>
      <c r="H14" s="120">
        <f>I80</f>
        <v>9</v>
      </c>
      <c r="I14" s="121"/>
      <c r="L14" s="96"/>
      <c r="M14" s="96"/>
      <c r="N14" s="96"/>
      <c r="O14" s="96"/>
      <c r="P14" s="96"/>
      <c r="Q14" s="96"/>
      <c r="R14" s="96"/>
    </row>
    <row r="15" spans="2:18" x14ac:dyDescent="0.25">
      <c r="B15" s="14"/>
      <c r="C15" s="119" t="s">
        <v>24</v>
      </c>
      <c r="D15" s="119"/>
      <c r="E15" s="60"/>
      <c r="F15" s="15" t="s">
        <v>25</v>
      </c>
      <c r="G15" s="16"/>
      <c r="H15" s="120">
        <f>I87</f>
        <v>0</v>
      </c>
      <c r="I15" s="121"/>
      <c r="K15" s="17"/>
      <c r="L15" s="96"/>
      <c r="M15" s="96"/>
      <c r="N15" s="96"/>
      <c r="O15" s="96"/>
      <c r="P15" s="96"/>
      <c r="Q15" s="96"/>
      <c r="R15" s="96"/>
    </row>
    <row r="16" spans="2:18" ht="15" customHeight="1" x14ac:dyDescent="0.25">
      <c r="B16" s="11">
        <v>2</v>
      </c>
      <c r="C16" s="116" t="s">
        <v>26</v>
      </c>
      <c r="D16" s="116"/>
      <c r="E16" s="94"/>
      <c r="F16" s="12"/>
      <c r="G16" s="13"/>
      <c r="H16" s="117">
        <f>I88</f>
        <v>41</v>
      </c>
      <c r="I16" s="118"/>
      <c r="L16" s="98" t="s">
        <v>135</v>
      </c>
      <c r="M16" s="98"/>
      <c r="N16" s="98"/>
      <c r="O16" s="98"/>
      <c r="P16" s="98"/>
      <c r="Q16" s="98"/>
      <c r="R16" s="98"/>
    </row>
    <row r="17" spans="2:18" ht="15" customHeight="1" x14ac:dyDescent="0.25">
      <c r="B17" s="14"/>
      <c r="C17" s="119" t="s">
        <v>27</v>
      </c>
      <c r="D17" s="119"/>
      <c r="E17" s="60"/>
      <c r="F17" s="15" t="s">
        <v>22</v>
      </c>
      <c r="G17" s="16"/>
      <c r="H17" s="120">
        <f>I89</f>
        <v>16</v>
      </c>
      <c r="I17" s="121"/>
      <c r="L17" s="98"/>
      <c r="M17" s="98"/>
      <c r="N17" s="98"/>
      <c r="O17" s="98"/>
      <c r="P17" s="98"/>
      <c r="Q17" s="98"/>
      <c r="R17" s="98"/>
    </row>
    <row r="18" spans="2:18" ht="15" customHeight="1" x14ac:dyDescent="0.25">
      <c r="B18" s="14"/>
      <c r="C18" s="119" t="s">
        <v>28</v>
      </c>
      <c r="D18" s="119"/>
      <c r="E18" s="60"/>
      <c r="F18" s="15" t="s">
        <v>22</v>
      </c>
      <c r="G18" s="16"/>
      <c r="H18" s="120">
        <f>I103</f>
        <v>25</v>
      </c>
      <c r="I18" s="121"/>
      <c r="L18" s="98"/>
      <c r="M18" s="98"/>
      <c r="N18" s="98"/>
      <c r="O18" s="98"/>
      <c r="P18" s="98"/>
      <c r="Q18" s="98"/>
      <c r="R18" s="98"/>
    </row>
    <row r="19" spans="2:18" x14ac:dyDescent="0.25">
      <c r="B19" s="14"/>
      <c r="C19" s="119" t="s">
        <v>24</v>
      </c>
      <c r="D19" s="119"/>
      <c r="E19" s="60"/>
      <c r="F19" s="15" t="s">
        <v>25</v>
      </c>
      <c r="G19" s="16"/>
      <c r="H19" s="120">
        <f>I111</f>
        <v>0</v>
      </c>
      <c r="I19" s="121"/>
      <c r="L19" s="98"/>
      <c r="M19" s="98"/>
      <c r="N19" s="98"/>
      <c r="O19" s="98"/>
      <c r="P19" s="98"/>
      <c r="Q19" s="98"/>
      <c r="R19" s="98"/>
    </row>
    <row r="20" spans="2:18" x14ac:dyDescent="0.25">
      <c r="B20" s="11">
        <v>3</v>
      </c>
      <c r="C20" s="116" t="s">
        <v>29</v>
      </c>
      <c r="D20" s="116"/>
      <c r="E20" s="94"/>
      <c r="F20" s="12"/>
      <c r="G20" s="13"/>
      <c r="H20" s="117">
        <f>I112</f>
        <v>171</v>
      </c>
      <c r="I20" s="118"/>
      <c r="L20" s="98"/>
      <c r="M20" s="98"/>
      <c r="N20" s="98"/>
      <c r="O20" s="98"/>
      <c r="P20" s="98"/>
      <c r="Q20" s="98"/>
      <c r="R20" s="98"/>
    </row>
    <row r="21" spans="2:18" x14ac:dyDescent="0.25">
      <c r="B21" s="14"/>
      <c r="C21" s="119" t="s">
        <v>30</v>
      </c>
      <c r="D21" s="119"/>
      <c r="E21" s="60"/>
      <c r="F21" s="15" t="s">
        <v>22</v>
      </c>
      <c r="G21" s="16"/>
      <c r="H21" s="120">
        <f>I113</f>
        <v>36</v>
      </c>
      <c r="I21" s="121"/>
      <c r="L21" s="98"/>
      <c r="M21" s="98"/>
      <c r="N21" s="98"/>
      <c r="O21" s="98"/>
      <c r="P21" s="98"/>
      <c r="Q21" s="98"/>
      <c r="R21" s="98"/>
    </row>
    <row r="22" spans="2:18" x14ac:dyDescent="0.25">
      <c r="B22" s="14"/>
      <c r="C22" s="119" t="s">
        <v>31</v>
      </c>
      <c r="D22" s="119"/>
      <c r="E22" s="60"/>
      <c r="F22" s="15" t="s">
        <v>22</v>
      </c>
      <c r="G22" s="16"/>
      <c r="H22" s="120">
        <f>I118</f>
        <v>49</v>
      </c>
      <c r="I22" s="121"/>
      <c r="L22" s="98"/>
      <c r="M22" s="98"/>
      <c r="N22" s="98"/>
      <c r="O22" s="98"/>
      <c r="P22" s="98"/>
      <c r="Q22" s="98"/>
      <c r="R22" s="98"/>
    </row>
    <row r="23" spans="2:18" x14ac:dyDescent="0.25">
      <c r="B23" s="14"/>
      <c r="C23" s="119" t="str">
        <f>+C161</f>
        <v>FLETE POR TRANSPORTE DE MATERIALES</v>
      </c>
      <c r="D23" s="119"/>
      <c r="E23" s="60"/>
      <c r="F23" s="15" t="s">
        <v>22</v>
      </c>
      <c r="G23" s="16"/>
      <c r="H23" s="120">
        <f>I128</f>
        <v>22</v>
      </c>
      <c r="I23" s="121"/>
      <c r="L23" s="98"/>
      <c r="M23" s="98"/>
      <c r="N23" s="98"/>
      <c r="O23" s="98"/>
      <c r="P23" s="98"/>
      <c r="Q23" s="98"/>
      <c r="R23" s="98"/>
    </row>
    <row r="24" spans="2:18" x14ac:dyDescent="0.25">
      <c r="B24" s="11">
        <v>4</v>
      </c>
      <c r="C24" s="116" t="s">
        <v>32</v>
      </c>
      <c r="D24" s="116"/>
      <c r="E24" s="94"/>
      <c r="F24" s="12"/>
      <c r="G24" s="13"/>
      <c r="H24" s="117">
        <f>I129</f>
        <v>82</v>
      </c>
      <c r="I24" s="118"/>
    </row>
    <row r="25" spans="2:18" ht="18.75" customHeight="1" x14ac:dyDescent="0.25">
      <c r="B25" s="14"/>
      <c r="C25" s="119" t="s">
        <v>33</v>
      </c>
      <c r="D25" s="119"/>
      <c r="E25" s="60"/>
      <c r="F25" s="15" t="s">
        <v>20</v>
      </c>
      <c r="G25" s="16"/>
      <c r="H25" s="120">
        <f>I130</f>
        <v>81</v>
      </c>
      <c r="I25" s="121"/>
    </row>
    <row r="26" spans="2:18" x14ac:dyDescent="0.25">
      <c r="B26" s="14"/>
      <c r="C26" s="119" t="s">
        <v>34</v>
      </c>
      <c r="D26" s="119"/>
      <c r="E26" s="60"/>
      <c r="F26" s="15" t="s">
        <v>20</v>
      </c>
      <c r="G26" s="16"/>
      <c r="H26" s="120">
        <f>I134</f>
        <v>1</v>
      </c>
      <c r="I26" s="121"/>
    </row>
    <row r="27" spans="2:18" x14ac:dyDescent="0.25">
      <c r="B27" s="14"/>
      <c r="C27" s="119" t="s">
        <v>24</v>
      </c>
      <c r="D27" s="119"/>
      <c r="E27" s="60"/>
      <c r="F27" s="15" t="s">
        <v>25</v>
      </c>
      <c r="G27" s="16"/>
      <c r="H27" s="120">
        <f>I139</f>
        <v>0</v>
      </c>
      <c r="I27" s="121"/>
    </row>
    <row r="28" spans="2:18" x14ac:dyDescent="0.25">
      <c r="B28" s="11">
        <v>5</v>
      </c>
      <c r="C28" s="116" t="s">
        <v>35</v>
      </c>
      <c r="D28" s="116"/>
      <c r="E28" s="94"/>
      <c r="F28" s="12"/>
      <c r="G28" s="13"/>
      <c r="H28" s="117">
        <f>I140</f>
        <v>4</v>
      </c>
      <c r="I28" s="118"/>
    </row>
    <row r="29" spans="2:18" x14ac:dyDescent="0.25">
      <c r="B29" s="14"/>
      <c r="C29" s="119" t="s">
        <v>36</v>
      </c>
      <c r="D29" s="119"/>
      <c r="E29" s="60"/>
      <c r="F29" s="15" t="s">
        <v>20</v>
      </c>
      <c r="G29" s="16"/>
      <c r="H29" s="120">
        <f>I141</f>
        <v>4</v>
      </c>
      <c r="I29" s="121"/>
    </row>
    <row r="30" spans="2:18" x14ac:dyDescent="0.25">
      <c r="B30" s="14"/>
      <c r="C30" s="119" t="s">
        <v>24</v>
      </c>
      <c r="D30" s="119"/>
      <c r="E30" s="60"/>
      <c r="F30" s="15" t="s">
        <v>25</v>
      </c>
      <c r="G30" s="16"/>
      <c r="H30" s="120">
        <f>I148</f>
        <v>0</v>
      </c>
      <c r="I30" s="121"/>
    </row>
    <row r="31" spans="2:18" x14ac:dyDescent="0.25">
      <c r="B31" s="11">
        <v>6</v>
      </c>
      <c r="C31" s="116" t="s">
        <v>37</v>
      </c>
      <c r="D31" s="116"/>
      <c r="E31" s="94"/>
      <c r="F31" s="12"/>
      <c r="G31" s="13"/>
      <c r="H31" s="117">
        <f>I149</f>
        <v>50</v>
      </c>
      <c r="I31" s="118"/>
    </row>
    <row r="32" spans="2:18" ht="15" customHeight="1" x14ac:dyDescent="0.25">
      <c r="B32" s="14"/>
      <c r="C32" s="128" t="s">
        <v>38</v>
      </c>
      <c r="D32" s="129"/>
      <c r="E32" s="83"/>
      <c r="F32" s="15" t="s">
        <v>22</v>
      </c>
      <c r="G32" s="16"/>
      <c r="H32" s="120">
        <f>I150</f>
        <v>9</v>
      </c>
      <c r="I32" s="121"/>
    </row>
    <row r="33" spans="2:9" x14ac:dyDescent="0.25">
      <c r="B33" s="14"/>
      <c r="C33" s="119" t="s">
        <v>39</v>
      </c>
      <c r="D33" s="119"/>
      <c r="E33" s="60"/>
      <c r="F33" s="15" t="s">
        <v>22</v>
      </c>
      <c r="G33" s="16"/>
      <c r="H33" s="120">
        <f>I155</f>
        <v>16</v>
      </c>
      <c r="I33" s="121"/>
    </row>
    <row r="34" spans="2:9" x14ac:dyDescent="0.25">
      <c r="B34" s="14"/>
      <c r="C34" s="119" t="s">
        <v>40</v>
      </c>
      <c r="D34" s="119"/>
      <c r="E34" s="60"/>
      <c r="F34" s="15" t="s">
        <v>22</v>
      </c>
      <c r="G34" s="16"/>
      <c r="H34" s="120">
        <f>I158</f>
        <v>25</v>
      </c>
      <c r="I34" s="121"/>
    </row>
    <row r="35" spans="2:9" x14ac:dyDescent="0.25">
      <c r="B35" s="14"/>
      <c r="C35" s="119" t="s">
        <v>24</v>
      </c>
      <c r="D35" s="119"/>
      <c r="E35" s="60"/>
      <c r="F35" s="15" t="s">
        <v>25</v>
      </c>
      <c r="G35" s="16"/>
      <c r="H35" s="120">
        <f>I161</f>
        <v>0</v>
      </c>
      <c r="I35" s="121"/>
    </row>
    <row r="36" spans="2:9" x14ac:dyDescent="0.25">
      <c r="B36" s="11">
        <v>7</v>
      </c>
      <c r="C36" s="116" t="s">
        <v>41</v>
      </c>
      <c r="D36" s="116"/>
      <c r="E36" s="94"/>
      <c r="F36" s="12"/>
      <c r="G36" s="13"/>
      <c r="H36" s="117">
        <f>I162</f>
        <v>85</v>
      </c>
      <c r="I36" s="118"/>
    </row>
    <row r="37" spans="2:9" x14ac:dyDescent="0.25">
      <c r="B37" s="14"/>
      <c r="C37" s="119" t="s">
        <v>42</v>
      </c>
      <c r="D37" s="119"/>
      <c r="E37" s="60"/>
      <c r="F37" s="15" t="s">
        <v>43</v>
      </c>
      <c r="G37" s="16"/>
      <c r="H37" s="120">
        <f>I163</f>
        <v>36</v>
      </c>
      <c r="I37" s="121"/>
    </row>
    <row r="38" spans="2:9" x14ac:dyDescent="0.25">
      <c r="B38" s="14"/>
      <c r="C38" s="119" t="s">
        <v>44</v>
      </c>
      <c r="D38" s="119"/>
      <c r="E38" s="60"/>
      <c r="F38" s="15" t="s">
        <v>20</v>
      </c>
      <c r="G38" s="16"/>
      <c r="H38" s="120">
        <f>I167</f>
        <v>49</v>
      </c>
      <c r="I38" s="121"/>
    </row>
    <row r="39" spans="2:9" x14ac:dyDescent="0.25">
      <c r="B39" s="14"/>
      <c r="C39" s="119" t="s">
        <v>24</v>
      </c>
      <c r="D39" s="119"/>
      <c r="E39" s="60"/>
      <c r="F39" s="15" t="s">
        <v>25</v>
      </c>
      <c r="G39" s="16"/>
      <c r="H39" s="120">
        <f>I171</f>
        <v>0</v>
      </c>
      <c r="I39" s="121"/>
    </row>
    <row r="40" spans="2:9" x14ac:dyDescent="0.25">
      <c r="B40" s="11">
        <v>8</v>
      </c>
      <c r="C40" s="116" t="s">
        <v>45</v>
      </c>
      <c r="D40" s="116"/>
      <c r="E40" s="94"/>
      <c r="F40" s="12"/>
      <c r="G40" s="13"/>
      <c r="H40" s="117">
        <f>I172</f>
        <v>145</v>
      </c>
      <c r="I40" s="118"/>
    </row>
    <row r="41" spans="2:9" x14ac:dyDescent="0.25">
      <c r="B41" s="14"/>
      <c r="C41" s="119" t="str">
        <f>+C173</f>
        <v>REPARACIÓN  Y PINTADO DE SILLAS</v>
      </c>
      <c r="D41" s="119"/>
      <c r="E41" s="60"/>
      <c r="F41" s="15" t="s">
        <v>22</v>
      </c>
      <c r="G41" s="16"/>
      <c r="H41" s="120">
        <f>I173</f>
        <v>64</v>
      </c>
      <c r="I41" s="121"/>
    </row>
    <row r="42" spans="2:9" x14ac:dyDescent="0.25">
      <c r="B42" s="14"/>
      <c r="C42" s="119" t="str">
        <f>+$C$181</f>
        <v>REPARACION Y PINTADO DE MESAS</v>
      </c>
      <c r="D42" s="119"/>
      <c r="E42" s="60"/>
      <c r="F42" s="15" t="s">
        <v>22</v>
      </c>
      <c r="G42" s="16"/>
      <c r="H42" s="120">
        <f>I181</f>
        <v>81</v>
      </c>
      <c r="I42" s="121"/>
    </row>
    <row r="43" spans="2:9" x14ac:dyDescent="0.25">
      <c r="B43" s="11">
        <v>9</v>
      </c>
      <c r="C43" s="116" t="s">
        <v>46</v>
      </c>
      <c r="D43" s="116"/>
      <c r="E43" s="94"/>
      <c r="F43" s="12"/>
      <c r="G43" s="13"/>
      <c r="H43" s="130">
        <f t="shared" ref="H43:H49" si="0">I189</f>
        <v>0</v>
      </c>
      <c r="I43" s="131"/>
    </row>
    <row r="44" spans="2:9" x14ac:dyDescent="0.25">
      <c r="B44" s="14"/>
      <c r="C44" s="119" t="s">
        <v>47</v>
      </c>
      <c r="D44" s="119"/>
      <c r="E44" s="60"/>
      <c r="F44" s="15" t="s">
        <v>22</v>
      </c>
      <c r="G44" s="16"/>
      <c r="H44" s="120">
        <f t="shared" si="0"/>
        <v>0</v>
      </c>
      <c r="I44" s="121"/>
    </row>
    <row r="45" spans="2:9" x14ac:dyDescent="0.25">
      <c r="B45" s="18"/>
      <c r="C45" s="119" t="s">
        <v>48</v>
      </c>
      <c r="D45" s="119"/>
      <c r="E45" s="60"/>
      <c r="F45" s="15" t="s">
        <v>22</v>
      </c>
      <c r="G45" s="16"/>
      <c r="H45" s="120">
        <f t="shared" si="0"/>
        <v>0</v>
      </c>
      <c r="I45" s="121"/>
    </row>
    <row r="46" spans="2:9" x14ac:dyDescent="0.25">
      <c r="B46" s="18"/>
      <c r="C46" s="119" t="s">
        <v>49</v>
      </c>
      <c r="D46" s="119"/>
      <c r="E46" s="60"/>
      <c r="F46" s="15" t="s">
        <v>22</v>
      </c>
      <c r="G46" s="16"/>
      <c r="H46" s="120">
        <f t="shared" si="0"/>
        <v>0</v>
      </c>
      <c r="I46" s="121"/>
    </row>
    <row r="47" spans="2:9" x14ac:dyDescent="0.25">
      <c r="B47" s="18"/>
      <c r="C47" s="119" t="s">
        <v>50</v>
      </c>
      <c r="D47" s="119"/>
      <c r="E47" s="60"/>
      <c r="F47" s="15" t="s">
        <v>25</v>
      </c>
      <c r="G47" s="16"/>
      <c r="H47" s="120">
        <f t="shared" si="0"/>
        <v>0</v>
      </c>
      <c r="I47" s="121"/>
    </row>
    <row r="48" spans="2:9" x14ac:dyDescent="0.25">
      <c r="B48" s="11">
        <v>10</v>
      </c>
      <c r="C48" s="116" t="s">
        <v>51</v>
      </c>
      <c r="D48" s="116"/>
      <c r="E48" s="94"/>
      <c r="F48" s="12"/>
      <c r="G48" s="13"/>
      <c r="H48" s="117">
        <f t="shared" si="0"/>
        <v>15</v>
      </c>
      <c r="I48" s="118"/>
    </row>
    <row r="49" spans="2:9" x14ac:dyDescent="0.25">
      <c r="B49" s="14"/>
      <c r="C49" s="119" t="s">
        <v>52</v>
      </c>
      <c r="D49" s="119"/>
      <c r="E49" s="60"/>
      <c r="F49" s="15" t="s">
        <v>20</v>
      </c>
      <c r="G49" s="16"/>
      <c r="H49" s="120">
        <f t="shared" si="0"/>
        <v>4</v>
      </c>
      <c r="I49" s="121"/>
    </row>
    <row r="50" spans="2:9" x14ac:dyDescent="0.25">
      <c r="B50" s="14"/>
      <c r="C50" s="119" t="s">
        <v>53</v>
      </c>
      <c r="D50" s="119"/>
      <c r="E50" s="60"/>
      <c r="F50" s="15" t="s">
        <v>20</v>
      </c>
      <c r="G50" s="16"/>
      <c r="H50" s="120">
        <f>I199</f>
        <v>9</v>
      </c>
      <c r="I50" s="121"/>
    </row>
    <row r="51" spans="2:9" x14ac:dyDescent="0.25">
      <c r="B51" s="14"/>
      <c r="C51" s="119" t="s">
        <v>24</v>
      </c>
      <c r="D51" s="119"/>
      <c r="E51" s="60"/>
      <c r="F51" s="15" t="s">
        <v>25</v>
      </c>
      <c r="G51" s="16"/>
      <c r="H51" s="120">
        <f>I204</f>
        <v>2</v>
      </c>
      <c r="I51" s="121"/>
    </row>
    <row r="52" spans="2:9" x14ac:dyDescent="0.25">
      <c r="B52" s="11">
        <v>11</v>
      </c>
      <c r="C52" s="116" t="s">
        <v>54</v>
      </c>
      <c r="D52" s="116"/>
      <c r="E52" s="94"/>
      <c r="F52" s="12"/>
      <c r="G52" s="13"/>
      <c r="H52" s="117">
        <f>I205</f>
        <v>77</v>
      </c>
      <c r="I52" s="118"/>
    </row>
    <row r="53" spans="2:9" ht="15" customHeight="1" x14ac:dyDescent="0.25">
      <c r="B53" s="14"/>
      <c r="C53" s="129" t="s">
        <v>55</v>
      </c>
      <c r="D53" s="129"/>
      <c r="E53" s="83"/>
      <c r="F53" s="15" t="s">
        <v>22</v>
      </c>
      <c r="G53" s="16"/>
      <c r="H53" s="120">
        <f>I206</f>
        <v>16</v>
      </c>
      <c r="I53" s="121"/>
    </row>
    <row r="54" spans="2:9" ht="15" customHeight="1" x14ac:dyDescent="0.25">
      <c r="B54" s="18"/>
      <c r="C54" s="129" t="s">
        <v>56</v>
      </c>
      <c r="D54" s="129"/>
      <c r="E54" s="83"/>
      <c r="F54" s="15" t="s">
        <v>22</v>
      </c>
      <c r="G54" s="16"/>
      <c r="H54" s="120">
        <f>I211</f>
        <v>25</v>
      </c>
      <c r="I54" s="121"/>
    </row>
    <row r="55" spans="2:9" ht="15" customHeight="1" x14ac:dyDescent="0.25">
      <c r="B55" s="18"/>
      <c r="C55" s="140" t="s">
        <v>57</v>
      </c>
      <c r="D55" s="141"/>
      <c r="E55" s="83"/>
      <c r="F55" s="15" t="s">
        <v>22</v>
      </c>
      <c r="G55" s="16"/>
      <c r="H55" s="120">
        <f>I216</f>
        <v>36</v>
      </c>
      <c r="I55" s="121"/>
    </row>
    <row r="56" spans="2:9" ht="15" customHeight="1" x14ac:dyDescent="0.25">
      <c r="B56" s="18"/>
      <c r="C56" s="140" t="s">
        <v>58</v>
      </c>
      <c r="D56" s="141"/>
      <c r="E56" s="83"/>
      <c r="F56" s="15" t="s">
        <v>25</v>
      </c>
      <c r="G56" s="16"/>
      <c r="H56" s="142">
        <f t="shared" ref="H56:H61" si="1">I220</f>
        <v>0</v>
      </c>
      <c r="I56" s="143"/>
    </row>
    <row r="57" spans="2:9" ht="15.75" customHeight="1" x14ac:dyDescent="0.25">
      <c r="B57" s="19">
        <v>12</v>
      </c>
      <c r="C57" s="144" t="s">
        <v>59</v>
      </c>
      <c r="D57" s="145"/>
      <c r="E57" s="95"/>
      <c r="F57" s="20"/>
      <c r="G57" s="21"/>
      <c r="H57" s="146">
        <f t="shared" si="1"/>
        <v>49</v>
      </c>
      <c r="I57" s="147"/>
    </row>
    <row r="58" spans="2:9" ht="15.75" customHeight="1" x14ac:dyDescent="0.25">
      <c r="B58" s="22"/>
      <c r="C58" s="132" t="s">
        <v>167</v>
      </c>
      <c r="D58" s="133"/>
      <c r="E58" s="84"/>
      <c r="F58" s="23" t="s">
        <v>22</v>
      </c>
      <c r="G58" s="16"/>
      <c r="H58" s="134">
        <f t="shared" si="1"/>
        <v>0</v>
      </c>
      <c r="I58" s="135"/>
    </row>
    <row r="59" spans="2:9" ht="14.25" customHeight="1" x14ac:dyDescent="0.25">
      <c r="B59" s="22"/>
      <c r="C59" s="136"/>
      <c r="D59" s="137"/>
      <c r="E59" s="85"/>
      <c r="F59" s="23" t="s">
        <v>22</v>
      </c>
      <c r="G59" s="16"/>
      <c r="H59" s="134">
        <f t="shared" si="1"/>
        <v>49</v>
      </c>
      <c r="I59" s="135"/>
    </row>
    <row r="60" spans="2:9" ht="15.75" customHeight="1" x14ac:dyDescent="0.25">
      <c r="B60" s="22"/>
      <c r="C60" s="138"/>
      <c r="D60" s="139"/>
      <c r="E60" s="86"/>
      <c r="F60" s="23" t="s">
        <v>22</v>
      </c>
      <c r="G60" s="16"/>
      <c r="H60" s="134">
        <f t="shared" si="1"/>
        <v>0</v>
      </c>
      <c r="I60" s="135"/>
    </row>
    <row r="61" spans="2:9" ht="15.75" thickBot="1" x14ac:dyDescent="0.3">
      <c r="B61" s="24"/>
      <c r="C61" s="155"/>
      <c r="D61" s="156"/>
      <c r="E61" s="87"/>
      <c r="F61" s="23" t="s">
        <v>22</v>
      </c>
      <c r="G61" s="16"/>
      <c r="H61" s="134">
        <f t="shared" si="1"/>
        <v>0</v>
      </c>
      <c r="I61" s="135"/>
    </row>
    <row r="62" spans="2:9" ht="20.100000000000001" customHeight="1" thickTop="1" thickBot="1" x14ac:dyDescent="0.3">
      <c r="B62" s="157" t="s">
        <v>60</v>
      </c>
      <c r="C62" s="158"/>
      <c r="D62" s="158"/>
      <c r="E62" s="158"/>
      <c r="F62" s="158"/>
      <c r="G62" s="158"/>
      <c r="H62" s="159">
        <f>H57+H48+H52+H43+H40+H16+H36+H31+H28+H20+H24+H11</f>
        <v>733</v>
      </c>
      <c r="I62" s="160"/>
    </row>
    <row r="63" spans="2:9" ht="16.5" thickTop="1" thickBot="1" x14ac:dyDescent="0.3">
      <c r="B63" s="161" t="s">
        <v>61</v>
      </c>
      <c r="C63" s="162"/>
      <c r="D63" s="162"/>
      <c r="E63" s="162"/>
      <c r="F63" s="162"/>
      <c r="G63" s="150"/>
      <c r="H63" s="151"/>
      <c r="I63" s="152"/>
    </row>
    <row r="64" spans="2:9" ht="15.75" thickBot="1" x14ac:dyDescent="0.3">
      <c r="B64" s="148" t="s">
        <v>62</v>
      </c>
      <c r="C64" s="149"/>
      <c r="D64" s="149"/>
      <c r="E64" s="149"/>
      <c r="F64" s="149"/>
      <c r="G64" s="150"/>
      <c r="H64" s="151"/>
      <c r="I64" s="152"/>
    </row>
    <row r="65" spans="2:9" ht="15.75" thickBot="1" x14ac:dyDescent="0.3">
      <c r="B65" s="148" t="s">
        <v>63</v>
      </c>
      <c r="C65" s="149"/>
      <c r="D65" s="149"/>
      <c r="E65" s="149"/>
      <c r="F65" s="149"/>
      <c r="G65" s="150"/>
      <c r="H65" s="151"/>
      <c r="I65" s="152"/>
    </row>
    <row r="66" spans="2:9" ht="15.75" thickBot="1" x14ac:dyDescent="0.3">
      <c r="B66" s="153" t="s">
        <v>64</v>
      </c>
      <c r="C66" s="154"/>
      <c r="D66" s="154"/>
      <c r="E66" s="154"/>
      <c r="F66" s="154"/>
      <c r="G66" s="150"/>
      <c r="H66" s="151"/>
      <c r="I66" s="152"/>
    </row>
    <row r="67" spans="2:9" ht="17.25" customHeight="1" thickBot="1" x14ac:dyDescent="0.3">
      <c r="B67" s="164" t="s">
        <v>65</v>
      </c>
      <c r="C67" s="165"/>
      <c r="D67" s="165"/>
      <c r="E67" s="165"/>
      <c r="F67" s="165"/>
      <c r="G67" s="165"/>
      <c r="H67" s="165"/>
      <c r="I67" s="166"/>
    </row>
    <row r="68" spans="2:9" ht="26.25" thickBot="1" x14ac:dyDescent="0.3">
      <c r="B68" s="25" t="s">
        <v>66</v>
      </c>
      <c r="C68" s="167" t="s">
        <v>67</v>
      </c>
      <c r="D68" s="167"/>
      <c r="E68" s="67"/>
      <c r="F68" s="26" t="s">
        <v>68</v>
      </c>
      <c r="G68" s="27" t="s">
        <v>69</v>
      </c>
      <c r="H68" s="27" t="s">
        <v>70</v>
      </c>
      <c r="I68" s="28" t="s">
        <v>71</v>
      </c>
    </row>
    <row r="69" spans="2:9" x14ac:dyDescent="0.25">
      <c r="B69" s="29">
        <v>1</v>
      </c>
      <c r="C69" s="168" t="s">
        <v>18</v>
      </c>
      <c r="D69" s="168"/>
      <c r="E69" s="68"/>
      <c r="F69" s="30"/>
      <c r="G69" s="30"/>
      <c r="H69" s="31"/>
      <c r="I69" s="32">
        <f>+I70+I74+I80+I87</f>
        <v>14</v>
      </c>
    </row>
    <row r="70" spans="2:9" x14ac:dyDescent="0.25">
      <c r="B70" s="33">
        <v>1.1000000000000001</v>
      </c>
      <c r="C70" s="129" t="s">
        <v>19</v>
      </c>
      <c r="D70" s="129"/>
      <c r="E70" s="62"/>
      <c r="F70" s="34" t="s">
        <v>20</v>
      </c>
      <c r="G70" s="78"/>
      <c r="H70" s="79"/>
      <c r="I70" s="80">
        <f>SUM(I71:I73)</f>
        <v>1</v>
      </c>
    </row>
    <row r="71" spans="2:9" x14ac:dyDescent="0.25">
      <c r="B71" s="33"/>
      <c r="C71" s="163" t="s">
        <v>72</v>
      </c>
      <c r="D71" s="163"/>
      <c r="E71" s="66"/>
      <c r="F71" s="36" t="s">
        <v>73</v>
      </c>
      <c r="G71" s="37">
        <v>1</v>
      </c>
      <c r="H71" s="38">
        <v>1</v>
      </c>
      <c r="I71" s="39">
        <f>+H71*G71</f>
        <v>1</v>
      </c>
    </row>
    <row r="72" spans="2:9" x14ac:dyDescent="0.25">
      <c r="B72" s="33"/>
      <c r="C72" s="163" t="s">
        <v>74</v>
      </c>
      <c r="D72" s="163"/>
      <c r="E72" s="66"/>
      <c r="F72" s="36" t="s">
        <v>75</v>
      </c>
      <c r="G72" s="37"/>
      <c r="H72" s="38"/>
      <c r="I72" s="39">
        <f>+H72*G72</f>
        <v>0</v>
      </c>
    </row>
    <row r="73" spans="2:9" x14ac:dyDescent="0.25">
      <c r="B73" s="33"/>
      <c r="C73" s="163" t="s">
        <v>76</v>
      </c>
      <c r="D73" s="163"/>
      <c r="E73" s="66"/>
      <c r="F73" s="36" t="s">
        <v>77</v>
      </c>
      <c r="G73" s="37"/>
      <c r="H73" s="38"/>
      <c r="I73" s="39">
        <f>+H73*G73</f>
        <v>0</v>
      </c>
    </row>
    <row r="74" spans="2:9" x14ac:dyDescent="0.25">
      <c r="B74" s="33">
        <v>1.2</v>
      </c>
      <c r="C74" s="129" t="s">
        <v>21</v>
      </c>
      <c r="D74" s="129"/>
      <c r="E74" s="62"/>
      <c r="F74" s="34" t="s">
        <v>22</v>
      </c>
      <c r="G74" s="76"/>
      <c r="H74" s="77"/>
      <c r="I74" s="80">
        <f>SUM(I75:I79)</f>
        <v>4</v>
      </c>
    </row>
    <row r="75" spans="2:9" x14ac:dyDescent="0.25">
      <c r="B75" s="33"/>
      <c r="C75" s="163" t="s">
        <v>78</v>
      </c>
      <c r="D75" s="163"/>
      <c r="E75" s="66"/>
      <c r="F75" s="36" t="s">
        <v>79</v>
      </c>
      <c r="G75" s="37">
        <v>2</v>
      </c>
      <c r="H75" s="38">
        <v>2</v>
      </c>
      <c r="I75" s="39">
        <f>+H75*G75</f>
        <v>4</v>
      </c>
    </row>
    <row r="76" spans="2:9" x14ac:dyDescent="0.25">
      <c r="B76" s="33"/>
      <c r="C76" s="163" t="s">
        <v>80</v>
      </c>
      <c r="D76" s="163"/>
      <c r="E76" s="66"/>
      <c r="F76" s="36" t="s">
        <v>79</v>
      </c>
      <c r="G76" s="37"/>
      <c r="H76" s="38"/>
      <c r="I76" s="39">
        <f>+H76*G76</f>
        <v>0</v>
      </c>
    </row>
    <row r="77" spans="2:9" x14ac:dyDescent="0.25">
      <c r="B77" s="33"/>
      <c r="C77" s="163" t="s">
        <v>81</v>
      </c>
      <c r="D77" s="163"/>
      <c r="E77" s="66"/>
      <c r="F77" s="36" t="s">
        <v>75</v>
      </c>
      <c r="G77" s="37"/>
      <c r="H77" s="38"/>
      <c r="I77" s="39">
        <f>+H77*G77</f>
        <v>0</v>
      </c>
    </row>
    <row r="78" spans="2:9" x14ac:dyDescent="0.25">
      <c r="B78" s="33"/>
      <c r="C78" s="163" t="s">
        <v>82</v>
      </c>
      <c r="D78" s="163"/>
      <c r="E78" s="66"/>
      <c r="F78" s="36" t="s">
        <v>75</v>
      </c>
      <c r="G78" s="37"/>
      <c r="H78" s="38"/>
      <c r="I78" s="39">
        <f>+H78*G78</f>
        <v>0</v>
      </c>
    </row>
    <row r="79" spans="2:9" x14ac:dyDescent="0.25">
      <c r="B79" s="33"/>
      <c r="C79" s="163" t="s">
        <v>76</v>
      </c>
      <c r="D79" s="163"/>
      <c r="E79" s="66"/>
      <c r="F79" s="36" t="s">
        <v>77</v>
      </c>
      <c r="G79" s="37"/>
      <c r="H79" s="38"/>
      <c r="I79" s="39">
        <f>+H79*G79</f>
        <v>0</v>
      </c>
    </row>
    <row r="80" spans="2:9" x14ac:dyDescent="0.25">
      <c r="B80" s="33">
        <v>1.3</v>
      </c>
      <c r="C80" s="129" t="s">
        <v>23</v>
      </c>
      <c r="D80" s="129"/>
      <c r="E80" s="62"/>
      <c r="F80" s="34" t="s">
        <v>20</v>
      </c>
      <c r="G80" s="76"/>
      <c r="H80" s="77"/>
      <c r="I80" s="80">
        <f>SUM(I81:I86)</f>
        <v>9</v>
      </c>
    </row>
    <row r="81" spans="2:9" x14ac:dyDescent="0.25">
      <c r="B81" s="33"/>
      <c r="C81" s="140" t="s">
        <v>83</v>
      </c>
      <c r="D81" s="141"/>
      <c r="E81" s="65"/>
      <c r="F81" s="36" t="s">
        <v>73</v>
      </c>
      <c r="G81" s="37">
        <v>3</v>
      </c>
      <c r="H81" s="38">
        <v>3</v>
      </c>
      <c r="I81" s="39">
        <f t="shared" ref="I81:I87" si="2">+H81*G81</f>
        <v>9</v>
      </c>
    </row>
    <row r="82" spans="2:9" x14ac:dyDescent="0.25">
      <c r="B82" s="33"/>
      <c r="C82" s="163" t="s">
        <v>84</v>
      </c>
      <c r="D82" s="163"/>
      <c r="E82" s="66"/>
      <c r="F82" s="36" t="s">
        <v>79</v>
      </c>
      <c r="G82" s="37"/>
      <c r="H82" s="38"/>
      <c r="I82" s="39">
        <f t="shared" si="2"/>
        <v>0</v>
      </c>
    </row>
    <row r="83" spans="2:9" x14ac:dyDescent="0.25">
      <c r="B83" s="33"/>
      <c r="C83" s="170" t="s">
        <v>85</v>
      </c>
      <c r="D83" s="171"/>
      <c r="E83" s="70"/>
      <c r="F83" s="36" t="s">
        <v>86</v>
      </c>
      <c r="G83" s="37"/>
      <c r="H83" s="38"/>
      <c r="I83" s="39">
        <f t="shared" si="2"/>
        <v>0</v>
      </c>
    </row>
    <row r="84" spans="2:9" x14ac:dyDescent="0.25">
      <c r="B84" s="33"/>
      <c r="C84" s="163" t="s">
        <v>87</v>
      </c>
      <c r="D84" s="163"/>
      <c r="E84" s="66"/>
      <c r="F84" s="36" t="s">
        <v>88</v>
      </c>
      <c r="G84" s="37"/>
      <c r="H84" s="38"/>
      <c r="I84" s="39">
        <f t="shared" si="2"/>
        <v>0</v>
      </c>
    </row>
    <row r="85" spans="2:9" x14ac:dyDescent="0.25">
      <c r="B85" s="33"/>
      <c r="C85" s="163" t="s">
        <v>89</v>
      </c>
      <c r="D85" s="163"/>
      <c r="E85" s="66"/>
      <c r="F85" s="36" t="s">
        <v>90</v>
      </c>
      <c r="G85" s="37"/>
      <c r="H85" s="38"/>
      <c r="I85" s="39">
        <f t="shared" si="2"/>
        <v>0</v>
      </c>
    </row>
    <row r="86" spans="2:9" x14ac:dyDescent="0.25">
      <c r="B86" s="33"/>
      <c r="C86" s="163" t="s">
        <v>76</v>
      </c>
      <c r="D86" s="163"/>
      <c r="E86" s="66"/>
      <c r="F86" s="36" t="s">
        <v>77</v>
      </c>
      <c r="G86" s="37"/>
      <c r="H86" s="38"/>
      <c r="I86" s="39">
        <f>+H86*G86</f>
        <v>0</v>
      </c>
    </row>
    <row r="87" spans="2:9" x14ac:dyDescent="0.25">
      <c r="B87" s="33">
        <v>1.4</v>
      </c>
      <c r="C87" s="128" t="s">
        <v>24</v>
      </c>
      <c r="D87" s="129"/>
      <c r="E87" s="62"/>
      <c r="F87" s="36" t="s">
        <v>25</v>
      </c>
      <c r="G87" s="37"/>
      <c r="H87" s="38"/>
      <c r="I87" s="35">
        <f t="shared" si="2"/>
        <v>0</v>
      </c>
    </row>
    <row r="88" spans="2:9" x14ac:dyDescent="0.25">
      <c r="B88" s="40">
        <v>2</v>
      </c>
      <c r="C88" s="169" t="s">
        <v>26</v>
      </c>
      <c r="D88" s="169"/>
      <c r="E88" s="69"/>
      <c r="F88" s="41"/>
      <c r="G88" s="41"/>
      <c r="H88" s="41"/>
      <c r="I88" s="42">
        <f>+I89+I111+I103</f>
        <v>41</v>
      </c>
    </row>
    <row r="89" spans="2:9" x14ac:dyDescent="0.25">
      <c r="B89" s="33">
        <v>2.1</v>
      </c>
      <c r="C89" s="129" t="s">
        <v>152</v>
      </c>
      <c r="D89" s="129"/>
      <c r="E89" s="62"/>
      <c r="F89" s="34" t="s">
        <v>22</v>
      </c>
      <c r="G89" s="76"/>
      <c r="H89" s="77"/>
      <c r="I89" s="80">
        <f>SUM(I90:I102)</f>
        <v>16</v>
      </c>
    </row>
    <row r="90" spans="2:9" x14ac:dyDescent="0.25">
      <c r="B90" s="33"/>
      <c r="C90" s="163" t="s">
        <v>153</v>
      </c>
      <c r="D90" s="163"/>
      <c r="E90" s="66"/>
      <c r="F90" s="36" t="s">
        <v>91</v>
      </c>
      <c r="G90" s="37"/>
      <c r="H90" s="38"/>
      <c r="I90" s="39">
        <f t="shared" ref="I90:I102" si="3">+H90*G90</f>
        <v>0</v>
      </c>
    </row>
    <row r="91" spans="2:9" x14ac:dyDescent="0.25">
      <c r="B91" s="33"/>
      <c r="C91" s="163" t="s">
        <v>154</v>
      </c>
      <c r="D91" s="163"/>
      <c r="E91" s="66"/>
      <c r="F91" s="36" t="s">
        <v>91</v>
      </c>
      <c r="G91" s="37">
        <v>4</v>
      </c>
      <c r="H91" s="38">
        <v>4</v>
      </c>
      <c r="I91" s="39">
        <f t="shared" si="3"/>
        <v>16</v>
      </c>
    </row>
    <row r="92" spans="2:9" x14ac:dyDescent="0.25">
      <c r="B92" s="33"/>
      <c r="C92" s="170" t="s">
        <v>155</v>
      </c>
      <c r="D92" s="171"/>
      <c r="E92" s="70"/>
      <c r="F92" s="36" t="s">
        <v>91</v>
      </c>
      <c r="G92" s="37"/>
      <c r="H92" s="38"/>
      <c r="I92" s="39">
        <f t="shared" si="3"/>
        <v>0</v>
      </c>
    </row>
    <row r="93" spans="2:9" x14ac:dyDescent="0.25">
      <c r="B93" s="33"/>
      <c r="C93" s="170" t="s">
        <v>156</v>
      </c>
      <c r="D93" s="171"/>
      <c r="E93" s="70"/>
      <c r="F93" s="36" t="s">
        <v>157</v>
      </c>
      <c r="G93" s="37"/>
      <c r="H93" s="38"/>
      <c r="I93" s="39">
        <f t="shared" si="3"/>
        <v>0</v>
      </c>
    </row>
    <row r="94" spans="2:9" x14ac:dyDescent="0.25">
      <c r="B94" s="33"/>
      <c r="C94" s="170" t="s">
        <v>93</v>
      </c>
      <c r="D94" s="171"/>
      <c r="E94" s="70"/>
      <c r="F94" s="36" t="s">
        <v>91</v>
      </c>
      <c r="G94" s="37"/>
      <c r="H94" s="38"/>
      <c r="I94" s="39">
        <f t="shared" si="3"/>
        <v>0</v>
      </c>
    </row>
    <row r="95" spans="2:9" x14ac:dyDescent="0.25">
      <c r="B95" s="33"/>
      <c r="C95" s="170" t="s">
        <v>160</v>
      </c>
      <c r="D95" s="171"/>
      <c r="E95" s="70"/>
      <c r="F95" s="36" t="s">
        <v>91</v>
      </c>
      <c r="G95" s="37"/>
      <c r="H95" s="38"/>
      <c r="I95" s="39">
        <f t="shared" si="3"/>
        <v>0</v>
      </c>
    </row>
    <row r="96" spans="2:9" x14ac:dyDescent="0.25">
      <c r="B96" s="33"/>
      <c r="C96" s="172" t="s">
        <v>159</v>
      </c>
      <c r="D96" s="173"/>
      <c r="E96" s="71"/>
      <c r="F96" s="36" t="s">
        <v>91</v>
      </c>
      <c r="G96" s="37"/>
      <c r="H96" s="38"/>
      <c r="I96" s="39">
        <f t="shared" si="3"/>
        <v>0</v>
      </c>
    </row>
    <row r="97" spans="2:9" x14ac:dyDescent="0.25">
      <c r="B97" s="33"/>
      <c r="C97" s="172" t="s">
        <v>161</v>
      </c>
      <c r="D97" s="173"/>
      <c r="E97" s="71"/>
      <c r="F97" s="36" t="s">
        <v>91</v>
      </c>
      <c r="G97" s="37"/>
      <c r="H97" s="38"/>
      <c r="I97" s="39">
        <f t="shared" ref="I97:I101" si="4">+H97*G97</f>
        <v>0</v>
      </c>
    </row>
    <row r="98" spans="2:9" x14ac:dyDescent="0.25">
      <c r="B98" s="33"/>
      <c r="C98" s="172" t="s">
        <v>158</v>
      </c>
      <c r="D98" s="173"/>
      <c r="E98" s="71"/>
      <c r="F98" s="36" t="s">
        <v>91</v>
      </c>
      <c r="G98" s="37"/>
      <c r="H98" s="38"/>
      <c r="I98" s="39">
        <f t="shared" si="4"/>
        <v>0</v>
      </c>
    </row>
    <row r="99" spans="2:9" x14ac:dyDescent="0.25">
      <c r="B99" s="33"/>
      <c r="C99" s="172" t="s">
        <v>162</v>
      </c>
      <c r="D99" s="173"/>
      <c r="E99" s="71"/>
      <c r="F99" s="36" t="s">
        <v>91</v>
      </c>
      <c r="G99" s="37"/>
      <c r="H99" s="38"/>
      <c r="I99" s="39">
        <f t="shared" si="4"/>
        <v>0</v>
      </c>
    </row>
    <row r="100" spans="2:9" x14ac:dyDescent="0.25">
      <c r="B100" s="33"/>
      <c r="C100" s="172" t="s">
        <v>163</v>
      </c>
      <c r="D100" s="173"/>
      <c r="E100" s="71"/>
      <c r="F100" s="36" t="s">
        <v>91</v>
      </c>
      <c r="G100" s="37"/>
      <c r="H100" s="38"/>
      <c r="I100" s="39">
        <f t="shared" si="4"/>
        <v>0</v>
      </c>
    </row>
    <row r="101" spans="2:9" x14ac:dyDescent="0.25">
      <c r="B101" s="33"/>
      <c r="C101" s="172" t="s">
        <v>164</v>
      </c>
      <c r="D101" s="173"/>
      <c r="E101" s="71"/>
      <c r="F101" s="36" t="s">
        <v>91</v>
      </c>
      <c r="G101" s="37"/>
      <c r="H101" s="38"/>
      <c r="I101" s="39">
        <f t="shared" si="4"/>
        <v>0</v>
      </c>
    </row>
    <row r="102" spans="2:9" x14ac:dyDescent="0.25">
      <c r="B102" s="33"/>
      <c r="C102" s="170" t="s">
        <v>76</v>
      </c>
      <c r="D102" s="171"/>
      <c r="E102" s="70"/>
      <c r="F102" s="36" t="s">
        <v>77</v>
      </c>
      <c r="G102" s="37"/>
      <c r="H102" s="38"/>
      <c r="I102" s="39">
        <f t="shared" si="3"/>
        <v>0</v>
      </c>
    </row>
    <row r="103" spans="2:9" x14ac:dyDescent="0.25">
      <c r="B103" s="33">
        <v>2.2000000000000002</v>
      </c>
      <c r="C103" s="128" t="s">
        <v>28</v>
      </c>
      <c r="D103" s="129"/>
      <c r="E103" s="62"/>
      <c r="F103" s="34" t="s">
        <v>22</v>
      </c>
      <c r="G103" s="76"/>
      <c r="H103" s="77"/>
      <c r="I103" s="80">
        <f>SUM(I104:I110)</f>
        <v>25</v>
      </c>
    </row>
    <row r="104" spans="2:9" x14ac:dyDescent="0.25">
      <c r="B104" s="33"/>
      <c r="C104" s="163" t="s">
        <v>94</v>
      </c>
      <c r="D104" s="163"/>
      <c r="E104" s="66"/>
      <c r="F104" s="36" t="s">
        <v>22</v>
      </c>
      <c r="G104" s="37">
        <v>5</v>
      </c>
      <c r="H104" s="38">
        <v>5</v>
      </c>
      <c r="I104" s="39">
        <f t="shared" ref="I104:I109" si="5">+H104*G104</f>
        <v>25</v>
      </c>
    </row>
    <row r="105" spans="2:9" x14ac:dyDescent="0.25">
      <c r="B105" s="33"/>
      <c r="C105" s="170" t="s">
        <v>95</v>
      </c>
      <c r="D105" s="171"/>
      <c r="E105" s="70"/>
      <c r="F105" s="36" t="s">
        <v>79</v>
      </c>
      <c r="G105" s="37"/>
      <c r="H105" s="38"/>
      <c r="I105" s="39">
        <f t="shared" si="5"/>
        <v>0</v>
      </c>
    </row>
    <row r="106" spans="2:9" x14ac:dyDescent="0.25">
      <c r="B106" s="33"/>
      <c r="C106" s="170" t="s">
        <v>96</v>
      </c>
      <c r="D106" s="171"/>
      <c r="E106" s="70"/>
      <c r="F106" s="36" t="s">
        <v>79</v>
      </c>
      <c r="G106" s="37"/>
      <c r="H106" s="38"/>
      <c r="I106" s="39">
        <f t="shared" si="5"/>
        <v>0</v>
      </c>
    </row>
    <row r="107" spans="2:9" x14ac:dyDescent="0.25">
      <c r="B107" s="33"/>
      <c r="C107" s="170" t="s">
        <v>97</v>
      </c>
      <c r="D107" s="171"/>
      <c r="E107" s="70"/>
      <c r="F107" s="36" t="s">
        <v>79</v>
      </c>
      <c r="G107" s="37"/>
      <c r="H107" s="38"/>
      <c r="I107" s="39">
        <f t="shared" si="5"/>
        <v>0</v>
      </c>
    </row>
    <row r="108" spans="2:9" x14ac:dyDescent="0.25">
      <c r="B108" s="33"/>
      <c r="C108" s="170" t="s">
        <v>92</v>
      </c>
      <c r="D108" s="171"/>
      <c r="E108" s="70"/>
      <c r="F108" s="36" t="s">
        <v>79</v>
      </c>
      <c r="G108" s="37"/>
      <c r="H108" s="38"/>
      <c r="I108" s="39">
        <f t="shared" si="5"/>
        <v>0</v>
      </c>
    </row>
    <row r="109" spans="2:9" x14ac:dyDescent="0.25">
      <c r="B109" s="33"/>
      <c r="C109" s="170" t="s">
        <v>93</v>
      </c>
      <c r="D109" s="171"/>
      <c r="E109" s="70"/>
      <c r="F109" s="36" t="s">
        <v>79</v>
      </c>
      <c r="G109" s="37"/>
      <c r="H109" s="38"/>
      <c r="I109" s="39">
        <f t="shared" si="5"/>
        <v>0</v>
      </c>
    </row>
    <row r="110" spans="2:9" x14ac:dyDescent="0.25">
      <c r="B110" s="33"/>
      <c r="C110" s="163" t="s">
        <v>76</v>
      </c>
      <c r="D110" s="163"/>
      <c r="E110" s="66"/>
      <c r="F110" s="36" t="s">
        <v>77</v>
      </c>
      <c r="G110" s="37"/>
      <c r="H110" s="38"/>
      <c r="I110" s="39">
        <f>+H110*G110</f>
        <v>0</v>
      </c>
    </row>
    <row r="111" spans="2:9" x14ac:dyDescent="0.25">
      <c r="B111" s="33">
        <v>2.2999999999999998</v>
      </c>
      <c r="C111" s="128" t="s">
        <v>24</v>
      </c>
      <c r="D111" s="129"/>
      <c r="E111" s="62"/>
      <c r="F111" s="36" t="s">
        <v>25</v>
      </c>
      <c r="G111" s="37"/>
      <c r="H111" s="38"/>
      <c r="I111" s="35">
        <f>+H111*G111</f>
        <v>0</v>
      </c>
    </row>
    <row r="112" spans="2:9" x14ac:dyDescent="0.25">
      <c r="B112" s="40">
        <v>3</v>
      </c>
      <c r="C112" s="169" t="s">
        <v>29</v>
      </c>
      <c r="D112" s="169"/>
      <c r="E112" s="69"/>
      <c r="F112" s="41"/>
      <c r="G112" s="41"/>
      <c r="H112" s="41"/>
      <c r="I112" s="42">
        <f>+I113+I118+I124+I128</f>
        <v>171</v>
      </c>
    </row>
    <row r="113" spans="2:9" x14ac:dyDescent="0.25">
      <c r="B113" s="33">
        <v>3.1</v>
      </c>
      <c r="C113" s="129" t="s">
        <v>30</v>
      </c>
      <c r="D113" s="129"/>
      <c r="E113" s="62"/>
      <c r="F113" s="34" t="s">
        <v>22</v>
      </c>
      <c r="G113" s="76"/>
      <c r="H113" s="77"/>
      <c r="I113" s="81">
        <f>SUM(I114:I117)</f>
        <v>36</v>
      </c>
    </row>
    <row r="114" spans="2:9" x14ac:dyDescent="0.25">
      <c r="B114" s="33"/>
      <c r="C114" s="170" t="s">
        <v>98</v>
      </c>
      <c r="D114" s="171"/>
      <c r="E114" s="70"/>
      <c r="F114" s="36" t="s">
        <v>79</v>
      </c>
      <c r="G114" s="37"/>
      <c r="H114" s="38"/>
      <c r="I114" s="39">
        <f>+H114*G114</f>
        <v>0</v>
      </c>
    </row>
    <row r="115" spans="2:9" x14ac:dyDescent="0.25">
      <c r="B115" s="33"/>
      <c r="C115" s="170" t="s">
        <v>99</v>
      </c>
      <c r="D115" s="171"/>
      <c r="E115" s="70"/>
      <c r="F115" s="36" t="s">
        <v>100</v>
      </c>
      <c r="G115" s="37">
        <v>6</v>
      </c>
      <c r="H115" s="38">
        <v>6</v>
      </c>
      <c r="I115" s="39">
        <f>+H115*G115</f>
        <v>36</v>
      </c>
    </row>
    <row r="116" spans="2:9" x14ac:dyDescent="0.25">
      <c r="B116" s="33"/>
      <c r="C116" s="170" t="s">
        <v>101</v>
      </c>
      <c r="D116" s="171"/>
      <c r="E116" s="70"/>
      <c r="F116" s="36" t="s">
        <v>100</v>
      </c>
      <c r="G116" s="37"/>
      <c r="H116" s="38"/>
      <c r="I116" s="39">
        <f>+H116*G116</f>
        <v>0</v>
      </c>
    </row>
    <row r="117" spans="2:9" x14ac:dyDescent="0.25">
      <c r="B117" s="33"/>
      <c r="C117" s="163" t="s">
        <v>76</v>
      </c>
      <c r="D117" s="163"/>
      <c r="E117" s="66"/>
      <c r="F117" s="36" t="s">
        <v>77</v>
      </c>
      <c r="G117" s="37"/>
      <c r="H117" s="38"/>
      <c r="I117" s="39">
        <f>+H117*G117</f>
        <v>0</v>
      </c>
    </row>
    <row r="118" spans="2:9" x14ac:dyDescent="0.25">
      <c r="B118" s="33">
        <v>3.2</v>
      </c>
      <c r="C118" s="128" t="s">
        <v>31</v>
      </c>
      <c r="D118" s="129"/>
      <c r="E118" s="62"/>
      <c r="F118" s="34" t="s">
        <v>22</v>
      </c>
      <c r="G118" s="76"/>
      <c r="H118" s="77"/>
      <c r="I118" s="81">
        <f>SUM(I119:I123)</f>
        <v>49</v>
      </c>
    </row>
    <row r="119" spans="2:9" x14ac:dyDescent="0.25">
      <c r="B119" s="33"/>
      <c r="C119" s="170" t="s">
        <v>102</v>
      </c>
      <c r="D119" s="171"/>
      <c r="E119" s="70"/>
      <c r="F119" s="36" t="s">
        <v>79</v>
      </c>
      <c r="G119" s="37">
        <v>7</v>
      </c>
      <c r="H119" s="38">
        <v>7</v>
      </c>
      <c r="I119" s="39">
        <f>+H119*G119</f>
        <v>49</v>
      </c>
    </row>
    <row r="120" spans="2:9" x14ac:dyDescent="0.25">
      <c r="B120" s="33"/>
      <c r="C120" s="170" t="s">
        <v>103</v>
      </c>
      <c r="D120" s="171"/>
      <c r="E120" s="70"/>
      <c r="F120" s="36" t="s">
        <v>79</v>
      </c>
      <c r="G120" s="37"/>
      <c r="H120" s="38"/>
      <c r="I120" s="39">
        <f>+H120*G120</f>
        <v>0</v>
      </c>
    </row>
    <row r="121" spans="2:9" x14ac:dyDescent="0.25">
      <c r="B121" s="33"/>
      <c r="C121" s="170" t="s">
        <v>104</v>
      </c>
      <c r="D121" s="171"/>
      <c r="E121" s="70"/>
      <c r="F121" s="36" t="s">
        <v>79</v>
      </c>
      <c r="G121" s="37"/>
      <c r="H121" s="38"/>
      <c r="I121" s="39">
        <f>+H121*G121</f>
        <v>0</v>
      </c>
    </row>
    <row r="122" spans="2:9" x14ac:dyDescent="0.25">
      <c r="B122" s="33"/>
      <c r="C122" s="170" t="s">
        <v>105</v>
      </c>
      <c r="D122" s="171"/>
      <c r="E122" s="70"/>
      <c r="F122" s="36" t="s">
        <v>79</v>
      </c>
      <c r="G122" s="37"/>
      <c r="H122" s="38"/>
      <c r="I122" s="39">
        <f>+H122*G122</f>
        <v>0</v>
      </c>
    </row>
    <row r="123" spans="2:9" x14ac:dyDescent="0.25">
      <c r="B123" s="33"/>
      <c r="C123" s="163" t="s">
        <v>76</v>
      </c>
      <c r="D123" s="163"/>
      <c r="E123" s="66"/>
      <c r="F123" s="36" t="s">
        <v>77</v>
      </c>
      <c r="G123" s="37"/>
      <c r="H123" s="38"/>
      <c r="I123" s="39">
        <f>+H123*G123</f>
        <v>0</v>
      </c>
    </row>
    <row r="124" spans="2:9" x14ac:dyDescent="0.25">
      <c r="B124" s="33">
        <v>3.3</v>
      </c>
      <c r="C124" s="128" t="s">
        <v>106</v>
      </c>
      <c r="D124" s="129"/>
      <c r="E124" s="62"/>
      <c r="F124" s="34" t="s">
        <v>22</v>
      </c>
      <c r="G124" s="76"/>
      <c r="H124" s="77"/>
      <c r="I124" s="81">
        <f>SUM(I125:I127)</f>
        <v>64</v>
      </c>
    </row>
    <row r="125" spans="2:9" x14ac:dyDescent="0.25">
      <c r="B125" s="33"/>
      <c r="C125" s="170" t="s">
        <v>107</v>
      </c>
      <c r="D125" s="171"/>
      <c r="E125" s="70"/>
      <c r="F125" s="36" t="s">
        <v>79</v>
      </c>
      <c r="G125" s="37">
        <v>8</v>
      </c>
      <c r="H125" s="38">
        <v>8</v>
      </c>
      <c r="I125" s="39">
        <f>+H125*G125</f>
        <v>64</v>
      </c>
    </row>
    <row r="126" spans="2:9" x14ac:dyDescent="0.25">
      <c r="B126" s="33"/>
      <c r="C126" s="170" t="s">
        <v>108</v>
      </c>
      <c r="D126" s="171"/>
      <c r="E126" s="70"/>
      <c r="F126" s="36" t="s">
        <v>79</v>
      </c>
      <c r="G126" s="37"/>
      <c r="H126" s="38"/>
      <c r="I126" s="39">
        <f>+H126*G126</f>
        <v>0</v>
      </c>
    </row>
    <row r="127" spans="2:9" x14ac:dyDescent="0.25">
      <c r="B127" s="33"/>
      <c r="C127" s="163" t="s">
        <v>76</v>
      </c>
      <c r="D127" s="163"/>
      <c r="E127" s="66"/>
      <c r="F127" s="36" t="s">
        <v>77</v>
      </c>
      <c r="G127" s="37"/>
      <c r="H127" s="38"/>
      <c r="I127" s="39">
        <f>+H127*G127</f>
        <v>0</v>
      </c>
    </row>
    <row r="128" spans="2:9" x14ac:dyDescent="0.25">
      <c r="B128" s="33">
        <v>3.4</v>
      </c>
      <c r="C128" s="128" t="s">
        <v>24</v>
      </c>
      <c r="D128" s="129"/>
      <c r="E128" s="62"/>
      <c r="F128" s="36" t="s">
        <v>25</v>
      </c>
      <c r="G128" s="37">
        <v>1</v>
      </c>
      <c r="H128" s="38">
        <v>22</v>
      </c>
      <c r="I128" s="35">
        <f>+H128*G128</f>
        <v>22</v>
      </c>
    </row>
    <row r="129" spans="2:9" x14ac:dyDescent="0.25">
      <c r="B129" s="40">
        <v>4</v>
      </c>
      <c r="C129" s="169" t="s">
        <v>32</v>
      </c>
      <c r="D129" s="169"/>
      <c r="E129" s="69"/>
      <c r="F129" s="41"/>
      <c r="G129" s="41"/>
      <c r="H129" s="41"/>
      <c r="I129" s="42">
        <f>+I130+I134+I139</f>
        <v>82</v>
      </c>
    </row>
    <row r="130" spans="2:9" x14ac:dyDescent="0.25">
      <c r="B130" s="33">
        <v>4.0999999999999996</v>
      </c>
      <c r="C130" s="128" t="s">
        <v>109</v>
      </c>
      <c r="D130" s="129"/>
      <c r="E130" s="62"/>
      <c r="F130" s="34" t="s">
        <v>20</v>
      </c>
      <c r="G130" s="76"/>
      <c r="H130" s="77"/>
      <c r="I130" s="80">
        <f>SUM(I131:I133)</f>
        <v>81</v>
      </c>
    </row>
    <row r="131" spans="2:9" x14ac:dyDescent="0.25">
      <c r="B131" s="33"/>
      <c r="C131" s="163" t="s">
        <v>110</v>
      </c>
      <c r="D131" s="163"/>
      <c r="E131" s="66"/>
      <c r="F131" s="36" t="s">
        <v>88</v>
      </c>
      <c r="G131" s="37"/>
      <c r="H131" s="38"/>
      <c r="I131" s="39">
        <f>+H131*G131</f>
        <v>0</v>
      </c>
    </row>
    <row r="132" spans="2:9" x14ac:dyDescent="0.25">
      <c r="B132" s="33"/>
      <c r="C132" s="163" t="s">
        <v>89</v>
      </c>
      <c r="D132" s="163"/>
      <c r="E132" s="66"/>
      <c r="F132" s="36" t="s">
        <v>90</v>
      </c>
      <c r="G132" s="37">
        <v>9</v>
      </c>
      <c r="H132" s="38">
        <v>9</v>
      </c>
      <c r="I132" s="39">
        <f>+H132*G132</f>
        <v>81</v>
      </c>
    </row>
    <row r="133" spans="2:9" x14ac:dyDescent="0.25">
      <c r="B133" s="33"/>
      <c r="C133" s="163" t="s">
        <v>76</v>
      </c>
      <c r="D133" s="163"/>
      <c r="E133" s="66"/>
      <c r="F133" s="36" t="s">
        <v>77</v>
      </c>
      <c r="G133" s="37"/>
      <c r="H133" s="38"/>
      <c r="I133" s="39">
        <f>+H133*G133</f>
        <v>0</v>
      </c>
    </row>
    <row r="134" spans="2:9" x14ac:dyDescent="0.25">
      <c r="B134" s="33">
        <v>4.2</v>
      </c>
      <c r="C134" s="129" t="s">
        <v>34</v>
      </c>
      <c r="D134" s="129"/>
      <c r="E134" s="62"/>
      <c r="F134" s="34" t="s">
        <v>20</v>
      </c>
      <c r="G134" s="76"/>
      <c r="H134" s="77"/>
      <c r="I134" s="80">
        <f>SUM(I135:I138)</f>
        <v>1</v>
      </c>
    </row>
    <row r="135" spans="2:9" x14ac:dyDescent="0.25">
      <c r="B135" s="33"/>
      <c r="C135" s="163" t="s">
        <v>111</v>
      </c>
      <c r="D135" s="163"/>
      <c r="E135" s="66"/>
      <c r="F135" s="36" t="s">
        <v>79</v>
      </c>
      <c r="G135" s="37"/>
      <c r="H135" s="38"/>
      <c r="I135" s="39">
        <f>+H135*G135</f>
        <v>0</v>
      </c>
    </row>
    <row r="136" spans="2:9" x14ac:dyDescent="0.25">
      <c r="B136" s="33"/>
      <c r="C136" s="163" t="s">
        <v>80</v>
      </c>
      <c r="D136" s="163"/>
      <c r="E136" s="66"/>
      <c r="F136" s="36" t="s">
        <v>79</v>
      </c>
      <c r="G136" s="37">
        <v>1</v>
      </c>
      <c r="H136" s="38">
        <v>1</v>
      </c>
      <c r="I136" s="39">
        <f>+H136*G136</f>
        <v>1</v>
      </c>
    </row>
    <row r="137" spans="2:9" x14ac:dyDescent="0.25">
      <c r="B137" s="33"/>
      <c r="C137" s="163" t="s">
        <v>81</v>
      </c>
      <c r="D137" s="163"/>
      <c r="E137" s="66"/>
      <c r="F137" s="36" t="s">
        <v>75</v>
      </c>
      <c r="G137" s="37"/>
      <c r="H137" s="38"/>
      <c r="I137" s="39">
        <f>+H137*G137</f>
        <v>0</v>
      </c>
    </row>
    <row r="138" spans="2:9" x14ac:dyDescent="0.25">
      <c r="B138" s="33"/>
      <c r="C138" s="163" t="s">
        <v>76</v>
      </c>
      <c r="D138" s="163"/>
      <c r="E138" s="66"/>
      <c r="F138" s="36" t="s">
        <v>77</v>
      </c>
      <c r="G138" s="37"/>
      <c r="H138" s="38"/>
      <c r="I138" s="39">
        <f>+H138*G138</f>
        <v>0</v>
      </c>
    </row>
    <row r="139" spans="2:9" x14ac:dyDescent="0.25">
      <c r="B139" s="33">
        <v>4.3</v>
      </c>
      <c r="C139" s="128" t="s">
        <v>24</v>
      </c>
      <c r="D139" s="129"/>
      <c r="E139" s="62"/>
      <c r="F139" s="36" t="s">
        <v>25</v>
      </c>
      <c r="G139" s="37"/>
      <c r="H139" s="38"/>
      <c r="I139" s="35">
        <f>+H139*G139</f>
        <v>0</v>
      </c>
    </row>
    <row r="140" spans="2:9" x14ac:dyDescent="0.25">
      <c r="B140" s="40">
        <v>5</v>
      </c>
      <c r="C140" s="169" t="s">
        <v>35</v>
      </c>
      <c r="D140" s="169"/>
      <c r="E140" s="69"/>
      <c r="F140" s="41"/>
      <c r="G140" s="41"/>
      <c r="H140" s="41"/>
      <c r="I140" s="42">
        <f>+I141+I148</f>
        <v>4</v>
      </c>
    </row>
    <row r="141" spans="2:9" x14ac:dyDescent="0.25">
      <c r="B141" s="33">
        <v>5.0999999999999996</v>
      </c>
      <c r="C141" s="129" t="s">
        <v>36</v>
      </c>
      <c r="D141" s="129"/>
      <c r="E141" s="62"/>
      <c r="F141" s="34" t="s">
        <v>20</v>
      </c>
      <c r="G141" s="76"/>
      <c r="H141" s="77"/>
      <c r="I141" s="80">
        <f>SUM(I142:I147)</f>
        <v>4</v>
      </c>
    </row>
    <row r="142" spans="2:9" x14ac:dyDescent="0.25">
      <c r="B142" s="33"/>
      <c r="C142" s="163" t="s">
        <v>112</v>
      </c>
      <c r="D142" s="163"/>
      <c r="E142" s="66"/>
      <c r="F142" s="36" t="s">
        <v>88</v>
      </c>
      <c r="G142" s="37"/>
      <c r="H142" s="38"/>
      <c r="I142" s="39">
        <f t="shared" ref="I142:I148" si="6">+H142*G142</f>
        <v>0</v>
      </c>
    </row>
    <row r="143" spans="2:9" x14ac:dyDescent="0.25">
      <c r="B143" s="33"/>
      <c r="C143" s="163" t="s">
        <v>110</v>
      </c>
      <c r="D143" s="163"/>
      <c r="E143" s="66"/>
      <c r="F143" s="36" t="s">
        <v>88</v>
      </c>
      <c r="G143" s="37"/>
      <c r="H143" s="38"/>
      <c r="I143" s="39">
        <f t="shared" si="6"/>
        <v>0</v>
      </c>
    </row>
    <row r="144" spans="2:9" x14ac:dyDescent="0.25">
      <c r="B144" s="33"/>
      <c r="C144" s="163" t="s">
        <v>89</v>
      </c>
      <c r="D144" s="163"/>
      <c r="E144" s="66"/>
      <c r="F144" s="36" t="s">
        <v>90</v>
      </c>
      <c r="G144" s="37">
        <v>2</v>
      </c>
      <c r="H144" s="38">
        <v>2</v>
      </c>
      <c r="I144" s="39">
        <f t="shared" si="6"/>
        <v>4</v>
      </c>
    </row>
    <row r="145" spans="2:9" x14ac:dyDescent="0.25">
      <c r="B145" s="33"/>
      <c r="C145" s="170" t="s">
        <v>113</v>
      </c>
      <c r="D145" s="171"/>
      <c r="E145" s="70"/>
      <c r="F145" s="36" t="s">
        <v>114</v>
      </c>
      <c r="G145" s="37"/>
      <c r="H145" s="38"/>
      <c r="I145" s="39">
        <f t="shared" si="6"/>
        <v>0</v>
      </c>
    </row>
    <row r="146" spans="2:9" x14ac:dyDescent="0.25">
      <c r="B146" s="33"/>
      <c r="C146" s="163" t="s">
        <v>82</v>
      </c>
      <c r="D146" s="163"/>
      <c r="E146" s="66"/>
      <c r="F146" s="36" t="s">
        <v>75</v>
      </c>
      <c r="G146" s="37"/>
      <c r="H146" s="38"/>
      <c r="I146" s="39">
        <f t="shared" si="6"/>
        <v>0</v>
      </c>
    </row>
    <row r="147" spans="2:9" x14ac:dyDescent="0.25">
      <c r="B147" s="33"/>
      <c r="C147" s="163" t="s">
        <v>76</v>
      </c>
      <c r="D147" s="163"/>
      <c r="E147" s="66"/>
      <c r="F147" s="36" t="s">
        <v>115</v>
      </c>
      <c r="G147" s="37"/>
      <c r="H147" s="38"/>
      <c r="I147" s="39">
        <f t="shared" si="6"/>
        <v>0</v>
      </c>
    </row>
    <row r="148" spans="2:9" x14ac:dyDescent="0.25">
      <c r="B148" s="33">
        <v>5.2</v>
      </c>
      <c r="C148" s="128" t="s">
        <v>24</v>
      </c>
      <c r="D148" s="129"/>
      <c r="E148" s="62"/>
      <c r="F148" s="36" t="s">
        <v>25</v>
      </c>
      <c r="G148" s="37"/>
      <c r="H148" s="38"/>
      <c r="I148" s="35">
        <f t="shared" si="6"/>
        <v>0</v>
      </c>
    </row>
    <row r="149" spans="2:9" x14ac:dyDescent="0.25">
      <c r="B149" s="40">
        <v>6</v>
      </c>
      <c r="C149" s="169" t="s">
        <v>37</v>
      </c>
      <c r="D149" s="169"/>
      <c r="E149" s="69"/>
      <c r="F149" s="41"/>
      <c r="G149" s="41"/>
      <c r="H149" s="41"/>
      <c r="I149" s="42">
        <f>+I150+I158+I161+I155</f>
        <v>50</v>
      </c>
    </row>
    <row r="150" spans="2:9" x14ac:dyDescent="0.25">
      <c r="B150" s="33">
        <v>6.1</v>
      </c>
      <c r="C150" s="128" t="s">
        <v>38</v>
      </c>
      <c r="D150" s="129"/>
      <c r="E150" s="62"/>
      <c r="F150" s="34" t="s">
        <v>22</v>
      </c>
      <c r="G150" s="76"/>
      <c r="H150" s="77"/>
      <c r="I150" s="80">
        <f>SUM(I151:I154)</f>
        <v>9</v>
      </c>
    </row>
    <row r="151" spans="2:9" x14ac:dyDescent="0.25">
      <c r="B151" s="33"/>
      <c r="C151" s="163" t="s">
        <v>116</v>
      </c>
      <c r="D151" s="163"/>
      <c r="E151" s="66"/>
      <c r="F151" s="36" t="s">
        <v>117</v>
      </c>
      <c r="G151" s="37"/>
      <c r="H151" s="38"/>
      <c r="I151" s="43">
        <f>+H151*G151</f>
        <v>0</v>
      </c>
    </row>
    <row r="152" spans="2:9" x14ac:dyDescent="0.25">
      <c r="B152" s="33"/>
      <c r="C152" s="170" t="s">
        <v>118</v>
      </c>
      <c r="D152" s="171"/>
      <c r="E152" s="70"/>
      <c r="F152" s="36" t="s">
        <v>117</v>
      </c>
      <c r="G152" s="37">
        <v>3</v>
      </c>
      <c r="H152" s="38">
        <v>3</v>
      </c>
      <c r="I152" s="43">
        <f>+H152*G152</f>
        <v>9</v>
      </c>
    </row>
    <row r="153" spans="2:9" x14ac:dyDescent="0.25">
      <c r="B153" s="33"/>
      <c r="C153" s="163" t="s">
        <v>119</v>
      </c>
      <c r="D153" s="163"/>
      <c r="E153" s="66"/>
      <c r="F153" s="36" t="s">
        <v>117</v>
      </c>
      <c r="G153" s="37"/>
      <c r="H153" s="38"/>
      <c r="I153" s="43">
        <f>+H153*G153</f>
        <v>0</v>
      </c>
    </row>
    <row r="154" spans="2:9" x14ac:dyDescent="0.25">
      <c r="B154" s="33"/>
      <c r="C154" s="163" t="s">
        <v>76</v>
      </c>
      <c r="D154" s="163"/>
      <c r="E154" s="66"/>
      <c r="F154" s="36" t="s">
        <v>115</v>
      </c>
      <c r="G154" s="37"/>
      <c r="H154" s="38"/>
      <c r="I154" s="43">
        <f>+H154*G154</f>
        <v>0</v>
      </c>
    </row>
    <row r="155" spans="2:9" x14ac:dyDescent="0.25">
      <c r="B155" s="33">
        <v>6.2</v>
      </c>
      <c r="C155" s="129" t="s">
        <v>39</v>
      </c>
      <c r="D155" s="129"/>
      <c r="E155" s="62"/>
      <c r="F155" s="34" t="s">
        <v>22</v>
      </c>
      <c r="G155" s="76"/>
      <c r="H155" s="77"/>
      <c r="I155" s="80">
        <f>SUM(I156:I157)</f>
        <v>16</v>
      </c>
    </row>
    <row r="156" spans="2:9" x14ac:dyDescent="0.25">
      <c r="B156" s="33"/>
      <c r="C156" s="163" t="s">
        <v>120</v>
      </c>
      <c r="D156" s="163"/>
      <c r="E156" s="66"/>
      <c r="F156" s="36" t="s">
        <v>91</v>
      </c>
      <c r="G156" s="37">
        <v>4</v>
      </c>
      <c r="H156" s="38">
        <v>4</v>
      </c>
      <c r="I156" s="43">
        <f>+H156*G156</f>
        <v>16</v>
      </c>
    </row>
    <row r="157" spans="2:9" x14ac:dyDescent="0.25">
      <c r="B157" s="33"/>
      <c r="C157" s="163" t="s">
        <v>76</v>
      </c>
      <c r="D157" s="163"/>
      <c r="E157" s="66"/>
      <c r="F157" s="36" t="s">
        <v>77</v>
      </c>
      <c r="G157" s="37"/>
      <c r="H157" s="38"/>
      <c r="I157" s="39">
        <f>+H157*G157</f>
        <v>0</v>
      </c>
    </row>
    <row r="158" spans="2:9" x14ac:dyDescent="0.25">
      <c r="B158" s="33">
        <v>6.3</v>
      </c>
      <c r="C158" s="129" t="s">
        <v>40</v>
      </c>
      <c r="D158" s="129"/>
      <c r="E158" s="62"/>
      <c r="F158" s="34" t="s">
        <v>22</v>
      </c>
      <c r="G158" s="76"/>
      <c r="H158" s="77"/>
      <c r="I158" s="80">
        <f>SUM(I159:I160)</f>
        <v>25</v>
      </c>
    </row>
    <row r="159" spans="2:9" x14ac:dyDescent="0.25">
      <c r="B159" s="33"/>
      <c r="C159" s="163" t="s">
        <v>121</v>
      </c>
      <c r="D159" s="163"/>
      <c r="E159" s="66"/>
      <c r="F159" s="36" t="s">
        <v>91</v>
      </c>
      <c r="G159" s="37">
        <v>5</v>
      </c>
      <c r="H159" s="38">
        <v>5</v>
      </c>
      <c r="I159" s="43">
        <f>+H159*G159</f>
        <v>25</v>
      </c>
    </row>
    <row r="160" spans="2:9" x14ac:dyDescent="0.25">
      <c r="B160" s="33"/>
      <c r="C160" s="163" t="s">
        <v>76</v>
      </c>
      <c r="D160" s="163"/>
      <c r="E160" s="66"/>
      <c r="F160" s="36" t="s">
        <v>77</v>
      </c>
      <c r="G160" s="37"/>
      <c r="H160" s="38"/>
      <c r="I160" s="39">
        <f>+H160*G160</f>
        <v>0</v>
      </c>
    </row>
    <row r="161" spans="2:9" x14ac:dyDescent="0.25">
      <c r="B161" s="33">
        <v>6.4</v>
      </c>
      <c r="C161" s="128" t="s">
        <v>24</v>
      </c>
      <c r="D161" s="129"/>
      <c r="E161" s="62"/>
      <c r="F161" s="36" t="s">
        <v>25</v>
      </c>
      <c r="G161" s="37"/>
      <c r="H161" s="38"/>
      <c r="I161" s="35">
        <f>+H161*G161</f>
        <v>0</v>
      </c>
    </row>
    <row r="162" spans="2:9" x14ac:dyDescent="0.25">
      <c r="B162" s="40">
        <v>7</v>
      </c>
      <c r="C162" s="169" t="s">
        <v>41</v>
      </c>
      <c r="D162" s="169"/>
      <c r="E162" s="69"/>
      <c r="F162" s="41"/>
      <c r="G162" s="41"/>
      <c r="H162" s="41"/>
      <c r="I162" s="42">
        <f>+I163+I167+I171</f>
        <v>85</v>
      </c>
    </row>
    <row r="163" spans="2:9" x14ac:dyDescent="0.25">
      <c r="B163" s="33">
        <v>7.1</v>
      </c>
      <c r="C163" s="129" t="s">
        <v>42</v>
      </c>
      <c r="D163" s="129"/>
      <c r="E163" s="62"/>
      <c r="F163" s="34" t="s">
        <v>43</v>
      </c>
      <c r="G163" s="76"/>
      <c r="H163" s="77"/>
      <c r="I163" s="80">
        <f>SUM(I164:I166)</f>
        <v>36</v>
      </c>
    </row>
    <row r="164" spans="2:9" x14ac:dyDescent="0.25">
      <c r="B164" s="33"/>
      <c r="C164" s="163" t="s">
        <v>122</v>
      </c>
      <c r="D164" s="163"/>
      <c r="E164" s="66"/>
      <c r="F164" s="36" t="s">
        <v>43</v>
      </c>
      <c r="G164" s="37">
        <v>6</v>
      </c>
      <c r="H164" s="38">
        <v>6</v>
      </c>
      <c r="I164" s="39">
        <f>+H164*G164</f>
        <v>36</v>
      </c>
    </row>
    <row r="165" spans="2:9" x14ac:dyDescent="0.25">
      <c r="B165" s="33"/>
      <c r="C165" s="163" t="s">
        <v>123</v>
      </c>
      <c r="D165" s="163"/>
      <c r="E165" s="66"/>
      <c r="F165" s="36" t="s">
        <v>91</v>
      </c>
      <c r="G165" s="37"/>
      <c r="H165" s="38"/>
      <c r="I165" s="39">
        <f>+H165*G165</f>
        <v>0</v>
      </c>
    </row>
    <row r="166" spans="2:9" x14ac:dyDescent="0.25">
      <c r="B166" s="33"/>
      <c r="C166" s="163" t="s">
        <v>76</v>
      </c>
      <c r="D166" s="163"/>
      <c r="E166" s="66"/>
      <c r="F166" s="36" t="s">
        <v>77</v>
      </c>
      <c r="G166" s="37"/>
      <c r="H166" s="38"/>
      <c r="I166" s="39">
        <f>+H166*G166</f>
        <v>0</v>
      </c>
    </row>
    <row r="167" spans="2:9" x14ac:dyDescent="0.25">
      <c r="B167" s="33">
        <v>7.2</v>
      </c>
      <c r="C167" s="129" t="s">
        <v>44</v>
      </c>
      <c r="D167" s="129"/>
      <c r="E167" s="62"/>
      <c r="F167" s="34" t="s">
        <v>20</v>
      </c>
      <c r="G167" s="76"/>
      <c r="H167" s="77"/>
      <c r="I167" s="80">
        <f>SUM(I168:I170)</f>
        <v>49</v>
      </c>
    </row>
    <row r="168" spans="2:9" x14ac:dyDescent="0.25">
      <c r="B168" s="33"/>
      <c r="C168" s="163" t="s">
        <v>116</v>
      </c>
      <c r="D168" s="163"/>
      <c r="E168" s="66"/>
      <c r="F168" s="36" t="s">
        <v>117</v>
      </c>
      <c r="G168" s="37"/>
      <c r="H168" s="38"/>
      <c r="I168" s="39">
        <f>+H168*G168</f>
        <v>0</v>
      </c>
    </row>
    <row r="169" spans="2:9" x14ac:dyDescent="0.25">
      <c r="B169" s="33"/>
      <c r="C169" s="163" t="s">
        <v>118</v>
      </c>
      <c r="D169" s="163"/>
      <c r="E169" s="66"/>
      <c r="F169" s="36" t="s">
        <v>117</v>
      </c>
      <c r="G169" s="37">
        <v>7</v>
      </c>
      <c r="H169" s="38">
        <v>7</v>
      </c>
      <c r="I169" s="39">
        <f>+H169*G169</f>
        <v>49</v>
      </c>
    </row>
    <row r="170" spans="2:9" x14ac:dyDescent="0.25">
      <c r="B170" s="33"/>
      <c r="C170" s="163" t="s">
        <v>76</v>
      </c>
      <c r="D170" s="163"/>
      <c r="E170" s="66"/>
      <c r="F170" s="36" t="s">
        <v>77</v>
      </c>
      <c r="G170" s="37"/>
      <c r="H170" s="38"/>
      <c r="I170" s="39">
        <f>+H170*G170</f>
        <v>0</v>
      </c>
    </row>
    <row r="171" spans="2:9" x14ac:dyDescent="0.25">
      <c r="B171" s="33">
        <v>7.3</v>
      </c>
      <c r="C171" s="128" t="s">
        <v>24</v>
      </c>
      <c r="D171" s="129"/>
      <c r="E171" s="62"/>
      <c r="F171" s="36" t="s">
        <v>25</v>
      </c>
      <c r="G171" s="37"/>
      <c r="H171" s="38"/>
      <c r="I171" s="35">
        <f>+H171*G171</f>
        <v>0</v>
      </c>
    </row>
    <row r="172" spans="2:9" x14ac:dyDescent="0.25">
      <c r="B172" s="40">
        <v>8</v>
      </c>
      <c r="C172" s="169" t="s">
        <v>45</v>
      </c>
      <c r="D172" s="169"/>
      <c r="E172" s="69"/>
      <c r="F172" s="41"/>
      <c r="G172" s="41"/>
      <c r="H172" s="41"/>
      <c r="I172" s="42">
        <f>+I173+I181</f>
        <v>145</v>
      </c>
    </row>
    <row r="173" spans="2:9" x14ac:dyDescent="0.25">
      <c r="B173" s="33">
        <v>8.1</v>
      </c>
      <c r="C173" s="128" t="s">
        <v>124</v>
      </c>
      <c r="D173" s="129"/>
      <c r="E173" s="62"/>
      <c r="F173" s="34" t="s">
        <v>22</v>
      </c>
      <c r="G173" s="76"/>
      <c r="H173" s="77"/>
      <c r="I173" s="80">
        <f>SUM(I174:I180)</f>
        <v>64</v>
      </c>
    </row>
    <row r="174" spans="2:9" x14ac:dyDescent="0.25">
      <c r="B174" s="33"/>
      <c r="C174" s="170" t="s">
        <v>125</v>
      </c>
      <c r="D174" s="171"/>
      <c r="E174" s="70"/>
      <c r="F174" s="36" t="s">
        <v>43</v>
      </c>
      <c r="G174" s="37">
        <v>8</v>
      </c>
      <c r="H174" s="38">
        <v>8</v>
      </c>
      <c r="I174" s="39">
        <f t="shared" ref="I174:I180" si="7">+H174*G174</f>
        <v>64</v>
      </c>
    </row>
    <row r="175" spans="2:9" x14ac:dyDescent="0.25">
      <c r="B175" s="33"/>
      <c r="C175" s="170" t="s">
        <v>126</v>
      </c>
      <c r="D175" s="171"/>
      <c r="E175" s="70"/>
      <c r="F175" s="36" t="s">
        <v>79</v>
      </c>
      <c r="G175" s="37"/>
      <c r="H175" s="38"/>
      <c r="I175" s="39">
        <f t="shared" si="7"/>
        <v>0</v>
      </c>
    </row>
    <row r="176" spans="2:9" x14ac:dyDescent="0.25">
      <c r="B176" s="33"/>
      <c r="C176" s="170" t="s">
        <v>127</v>
      </c>
      <c r="D176" s="171"/>
      <c r="E176" s="70"/>
      <c r="F176" s="36" t="s">
        <v>128</v>
      </c>
      <c r="G176" s="37"/>
      <c r="H176" s="38"/>
      <c r="I176" s="39">
        <f t="shared" si="7"/>
        <v>0</v>
      </c>
    </row>
    <row r="177" spans="2:16" x14ac:dyDescent="0.25">
      <c r="B177" s="33"/>
      <c r="C177" s="170" t="s">
        <v>129</v>
      </c>
      <c r="D177" s="171"/>
      <c r="E177" s="70"/>
      <c r="F177" s="36" t="s">
        <v>117</v>
      </c>
      <c r="G177" s="37"/>
      <c r="H177" s="38"/>
      <c r="I177" s="39">
        <f t="shared" si="7"/>
        <v>0</v>
      </c>
    </row>
    <row r="178" spans="2:16" ht="15.75" customHeight="1" x14ac:dyDescent="0.25">
      <c r="B178" s="33"/>
      <c r="C178" s="170" t="s">
        <v>118</v>
      </c>
      <c r="D178" s="171"/>
      <c r="E178" s="70"/>
      <c r="F178" s="36" t="s">
        <v>117</v>
      </c>
      <c r="G178" s="37"/>
      <c r="H178" s="38"/>
      <c r="I178" s="39">
        <f t="shared" si="7"/>
        <v>0</v>
      </c>
    </row>
    <row r="179" spans="2:16" x14ac:dyDescent="0.25">
      <c r="B179" s="33"/>
      <c r="C179" s="163" t="s">
        <v>130</v>
      </c>
      <c r="D179" s="163"/>
      <c r="E179" s="66"/>
      <c r="F179" s="36" t="s">
        <v>117</v>
      </c>
      <c r="G179" s="37"/>
      <c r="H179" s="38"/>
      <c r="I179" s="39">
        <f t="shared" si="7"/>
        <v>0</v>
      </c>
    </row>
    <row r="180" spans="2:16" ht="20.100000000000001" customHeight="1" x14ac:dyDescent="0.25">
      <c r="B180" s="33"/>
      <c r="C180" s="163" t="s">
        <v>76</v>
      </c>
      <c r="D180" s="163"/>
      <c r="E180" s="66"/>
      <c r="F180" s="36" t="s">
        <v>77</v>
      </c>
      <c r="G180" s="37"/>
      <c r="H180" s="38"/>
      <c r="I180" s="39">
        <f t="shared" si="7"/>
        <v>0</v>
      </c>
    </row>
    <row r="181" spans="2:16" x14ac:dyDescent="0.25">
      <c r="B181" s="33">
        <v>8.1999999999999993</v>
      </c>
      <c r="C181" s="128" t="s">
        <v>131</v>
      </c>
      <c r="D181" s="129"/>
      <c r="E181" s="62"/>
      <c r="F181" s="34" t="s">
        <v>22</v>
      </c>
      <c r="G181" s="76"/>
      <c r="H181" s="77"/>
      <c r="I181" s="80">
        <f>SUM(I182:I188)</f>
        <v>81</v>
      </c>
    </row>
    <row r="182" spans="2:16" x14ac:dyDescent="0.25">
      <c r="B182" s="33"/>
      <c r="C182" s="170" t="s">
        <v>125</v>
      </c>
      <c r="D182" s="171"/>
      <c r="E182" s="70"/>
      <c r="F182" s="36" t="s">
        <v>43</v>
      </c>
      <c r="G182" s="37">
        <v>9</v>
      </c>
      <c r="H182" s="38">
        <v>9</v>
      </c>
      <c r="I182" s="39">
        <f t="shared" ref="I182:I188" si="8">+H182*G182</f>
        <v>81</v>
      </c>
      <c r="L182" s="44" t="s">
        <v>132</v>
      </c>
    </row>
    <row r="183" spans="2:16" x14ac:dyDescent="0.25">
      <c r="B183" s="33"/>
      <c r="C183" s="170" t="s">
        <v>126</v>
      </c>
      <c r="D183" s="171"/>
      <c r="E183" s="70"/>
      <c r="F183" s="36" t="s">
        <v>79</v>
      </c>
      <c r="G183" s="37"/>
      <c r="H183" s="38"/>
      <c r="I183" s="39">
        <f t="shared" si="8"/>
        <v>0</v>
      </c>
      <c r="L183" s="44" t="s">
        <v>133</v>
      </c>
    </row>
    <row r="184" spans="2:16" ht="15" customHeight="1" x14ac:dyDescent="0.25">
      <c r="B184" s="33"/>
      <c r="C184" s="170" t="s">
        <v>127</v>
      </c>
      <c r="D184" s="171"/>
      <c r="E184" s="70"/>
      <c r="F184" s="36" t="s">
        <v>128</v>
      </c>
      <c r="G184" s="37"/>
      <c r="H184" s="38"/>
      <c r="I184" s="39">
        <f t="shared" si="8"/>
        <v>0</v>
      </c>
      <c r="L184" s="177" t="s">
        <v>134</v>
      </c>
      <c r="M184" s="177"/>
      <c r="N184" s="177"/>
    </row>
    <row r="185" spans="2:16" x14ac:dyDescent="0.25">
      <c r="B185" s="33"/>
      <c r="C185" s="170" t="s">
        <v>129</v>
      </c>
      <c r="D185" s="171"/>
      <c r="E185" s="70"/>
      <c r="F185" s="36" t="s">
        <v>117</v>
      </c>
      <c r="G185" s="37"/>
      <c r="H185" s="38"/>
      <c r="I185" s="39">
        <f t="shared" si="8"/>
        <v>0</v>
      </c>
      <c r="L185" s="177"/>
      <c r="M185" s="177"/>
      <c r="N185" s="177"/>
    </row>
    <row r="186" spans="2:16" x14ac:dyDescent="0.25">
      <c r="B186" s="33"/>
      <c r="C186" s="170" t="s">
        <v>118</v>
      </c>
      <c r="D186" s="171"/>
      <c r="E186" s="70"/>
      <c r="F186" s="36" t="s">
        <v>117</v>
      </c>
      <c r="G186" s="37"/>
      <c r="H186" s="38"/>
      <c r="I186" s="39">
        <f>+H186*G186</f>
        <v>0</v>
      </c>
      <c r="L186" s="177"/>
      <c r="M186" s="177"/>
      <c r="N186" s="177"/>
    </row>
    <row r="187" spans="2:16" ht="15" customHeight="1" x14ac:dyDescent="0.25">
      <c r="B187" s="33"/>
      <c r="C187" s="163" t="s">
        <v>130</v>
      </c>
      <c r="D187" s="163"/>
      <c r="E187" s="66"/>
      <c r="F187" s="36" t="s">
        <v>117</v>
      </c>
      <c r="G187" s="37"/>
      <c r="H187" s="38"/>
      <c r="I187" s="39">
        <f t="shared" si="8"/>
        <v>0</v>
      </c>
      <c r="L187" s="174" t="s">
        <v>135</v>
      </c>
      <c r="M187" s="174"/>
      <c r="N187" s="174"/>
      <c r="O187" s="174"/>
      <c r="P187" s="174"/>
    </row>
    <row r="188" spans="2:16" x14ac:dyDescent="0.25">
      <c r="B188" s="33"/>
      <c r="C188" s="163" t="s">
        <v>76</v>
      </c>
      <c r="D188" s="163"/>
      <c r="E188" s="66"/>
      <c r="F188" s="36" t="s">
        <v>77</v>
      </c>
      <c r="G188" s="37"/>
      <c r="H188" s="38"/>
      <c r="I188" s="39">
        <f t="shared" si="8"/>
        <v>0</v>
      </c>
      <c r="L188" s="174"/>
      <c r="M188" s="174"/>
      <c r="N188" s="174"/>
      <c r="O188" s="174"/>
      <c r="P188" s="174"/>
    </row>
    <row r="189" spans="2:16" x14ac:dyDescent="0.25">
      <c r="B189" s="40">
        <v>9</v>
      </c>
      <c r="C189" s="175" t="s">
        <v>46</v>
      </c>
      <c r="D189" s="176"/>
      <c r="E189" s="72"/>
      <c r="F189" s="41"/>
      <c r="G189" s="41"/>
      <c r="H189" s="41"/>
      <c r="I189" s="42">
        <f>SUM(I190:I193)</f>
        <v>0</v>
      </c>
      <c r="L189" s="174"/>
      <c r="M189" s="174"/>
      <c r="N189" s="174"/>
      <c r="O189" s="174"/>
      <c r="P189" s="174"/>
    </row>
    <row r="190" spans="2:16" x14ac:dyDescent="0.25">
      <c r="B190" s="33">
        <v>9.1</v>
      </c>
      <c r="C190" s="170" t="s">
        <v>47</v>
      </c>
      <c r="D190" s="171"/>
      <c r="E190" s="70"/>
      <c r="F190" s="36" t="s">
        <v>22</v>
      </c>
      <c r="G190" s="37"/>
      <c r="H190" s="38"/>
      <c r="I190" s="35">
        <f>+H190*G190</f>
        <v>0</v>
      </c>
    </row>
    <row r="191" spans="2:16" ht="15" customHeight="1" x14ac:dyDescent="0.25">
      <c r="B191" s="33">
        <v>9.1999999999999993</v>
      </c>
      <c r="C191" s="163" t="s">
        <v>48</v>
      </c>
      <c r="D191" s="163"/>
      <c r="E191" s="66"/>
      <c r="F191" s="36" t="s">
        <v>22</v>
      </c>
      <c r="G191" s="37"/>
      <c r="H191" s="38"/>
      <c r="I191" s="35">
        <f>+H191*G191</f>
        <v>0</v>
      </c>
      <c r="L191" s="44" t="s">
        <v>136</v>
      </c>
    </row>
    <row r="192" spans="2:16" ht="15" customHeight="1" x14ac:dyDescent="0.25">
      <c r="B192" s="33">
        <v>9.3000000000000007</v>
      </c>
      <c r="C192" s="163" t="s">
        <v>49</v>
      </c>
      <c r="D192" s="163"/>
      <c r="E192" s="66"/>
      <c r="F192" s="36" t="s">
        <v>22</v>
      </c>
      <c r="G192" s="37"/>
      <c r="H192" s="38"/>
      <c r="I192" s="35">
        <f>+H192*G192</f>
        <v>0</v>
      </c>
    </row>
    <row r="193" spans="2:9" x14ac:dyDescent="0.25">
      <c r="B193" s="33">
        <v>9.4</v>
      </c>
      <c r="C193" s="178" t="s">
        <v>137</v>
      </c>
      <c r="D193" s="178"/>
      <c r="E193" s="73"/>
      <c r="F193" s="45" t="s">
        <v>25</v>
      </c>
      <c r="G193" s="37"/>
      <c r="H193" s="38"/>
      <c r="I193" s="46">
        <f>+H193*G193</f>
        <v>0</v>
      </c>
    </row>
    <row r="194" spans="2:9" x14ac:dyDescent="0.25">
      <c r="B194" s="40">
        <v>10</v>
      </c>
      <c r="C194" s="169" t="s">
        <v>138</v>
      </c>
      <c r="D194" s="169"/>
      <c r="E194" s="69"/>
      <c r="F194" s="41"/>
      <c r="G194" s="41"/>
      <c r="H194" s="41"/>
      <c r="I194" s="42">
        <f>+I195+I199+I204</f>
        <v>15</v>
      </c>
    </row>
    <row r="195" spans="2:9" x14ac:dyDescent="0.25">
      <c r="B195" s="33">
        <v>10.1</v>
      </c>
      <c r="C195" s="129" t="s">
        <v>52</v>
      </c>
      <c r="D195" s="129"/>
      <c r="E195" s="62"/>
      <c r="F195" s="34" t="s">
        <v>20</v>
      </c>
      <c r="G195" s="76"/>
      <c r="H195" s="77"/>
      <c r="I195" s="80">
        <f>SUM(I196:I198)</f>
        <v>4</v>
      </c>
    </row>
    <row r="196" spans="2:9" x14ac:dyDescent="0.25">
      <c r="B196" s="33"/>
      <c r="C196" s="163" t="s">
        <v>116</v>
      </c>
      <c r="D196" s="163"/>
      <c r="E196" s="66"/>
      <c r="F196" s="36" t="s">
        <v>117</v>
      </c>
      <c r="G196" s="37">
        <v>2</v>
      </c>
      <c r="H196" s="38">
        <v>2</v>
      </c>
      <c r="I196" s="46">
        <f>G196*H196</f>
        <v>4</v>
      </c>
    </row>
    <row r="197" spans="2:9" x14ac:dyDescent="0.25">
      <c r="B197" s="33"/>
      <c r="C197" s="163" t="s">
        <v>118</v>
      </c>
      <c r="D197" s="163"/>
      <c r="E197" s="66"/>
      <c r="F197" s="36" t="s">
        <v>117</v>
      </c>
      <c r="G197" s="37"/>
      <c r="H197" s="38"/>
      <c r="I197" s="46">
        <f>G197*H197</f>
        <v>0</v>
      </c>
    </row>
    <row r="198" spans="2:9" x14ac:dyDescent="0.25">
      <c r="B198" s="33"/>
      <c r="C198" s="163" t="s">
        <v>76</v>
      </c>
      <c r="D198" s="163"/>
      <c r="E198" s="66"/>
      <c r="F198" s="36" t="s">
        <v>77</v>
      </c>
      <c r="G198" s="37"/>
      <c r="H198" s="38"/>
      <c r="I198" s="46">
        <f>G198*H198</f>
        <v>0</v>
      </c>
    </row>
    <row r="199" spans="2:9" x14ac:dyDescent="0.25">
      <c r="B199" s="33">
        <v>10.199999999999999</v>
      </c>
      <c r="C199" s="129" t="s">
        <v>53</v>
      </c>
      <c r="D199" s="129"/>
      <c r="E199" s="62"/>
      <c r="F199" s="34" t="s">
        <v>20</v>
      </c>
      <c r="G199" s="76"/>
      <c r="H199" s="77"/>
      <c r="I199" s="80">
        <f>SUM(I200:I203)</f>
        <v>9</v>
      </c>
    </row>
    <row r="200" spans="2:9" x14ac:dyDescent="0.25">
      <c r="B200" s="33"/>
      <c r="C200" s="163" t="s">
        <v>139</v>
      </c>
      <c r="D200" s="163"/>
      <c r="E200" s="66"/>
      <c r="F200" s="36" t="s">
        <v>117</v>
      </c>
      <c r="G200" s="37">
        <v>3</v>
      </c>
      <c r="H200" s="38">
        <v>3</v>
      </c>
      <c r="I200" s="46">
        <f>G200*H200</f>
        <v>9</v>
      </c>
    </row>
    <row r="201" spans="2:9" x14ac:dyDescent="0.25">
      <c r="B201" s="33"/>
      <c r="C201" s="163" t="s">
        <v>140</v>
      </c>
      <c r="D201" s="163"/>
      <c r="E201" s="66"/>
      <c r="F201" s="36" t="s">
        <v>117</v>
      </c>
      <c r="G201" s="37"/>
      <c r="H201" s="38"/>
      <c r="I201" s="46">
        <f>G201*H201</f>
        <v>0</v>
      </c>
    </row>
    <row r="202" spans="2:9" x14ac:dyDescent="0.25">
      <c r="B202" s="33"/>
      <c r="C202" s="163" t="s">
        <v>141</v>
      </c>
      <c r="D202" s="163"/>
      <c r="E202" s="66"/>
      <c r="F202" s="36" t="s">
        <v>117</v>
      </c>
      <c r="G202" s="37"/>
      <c r="H202" s="38"/>
      <c r="I202" s="46">
        <f>G202*H202</f>
        <v>0</v>
      </c>
    </row>
    <row r="203" spans="2:9" x14ac:dyDescent="0.25">
      <c r="B203" s="33"/>
      <c r="C203" s="163" t="s">
        <v>76</v>
      </c>
      <c r="D203" s="163"/>
      <c r="E203" s="66"/>
      <c r="F203" s="36" t="s">
        <v>115</v>
      </c>
      <c r="G203" s="37"/>
      <c r="H203" s="38"/>
      <c r="I203" s="46">
        <f>G203*H203</f>
        <v>0</v>
      </c>
    </row>
    <row r="204" spans="2:9" x14ac:dyDescent="0.25">
      <c r="B204" s="47">
        <v>10.3</v>
      </c>
      <c r="C204" s="128" t="s">
        <v>24</v>
      </c>
      <c r="D204" s="129"/>
      <c r="E204" s="62"/>
      <c r="F204" s="34" t="s">
        <v>115</v>
      </c>
      <c r="G204" s="37">
        <v>2</v>
      </c>
      <c r="H204" s="38">
        <v>1</v>
      </c>
      <c r="I204" s="46">
        <f>G204*H204</f>
        <v>2</v>
      </c>
    </row>
    <row r="205" spans="2:9" x14ac:dyDescent="0.25">
      <c r="B205" s="40">
        <v>11</v>
      </c>
      <c r="C205" s="169" t="s">
        <v>54</v>
      </c>
      <c r="D205" s="169"/>
      <c r="E205" s="69"/>
      <c r="F205" s="41"/>
      <c r="G205" s="41"/>
      <c r="H205" s="41"/>
      <c r="I205" s="42">
        <f>+I206+I211+I216+I220</f>
        <v>77</v>
      </c>
    </row>
    <row r="206" spans="2:9" x14ac:dyDescent="0.25">
      <c r="B206" s="33">
        <v>10.1</v>
      </c>
      <c r="C206" s="179" t="s">
        <v>55</v>
      </c>
      <c r="D206" s="179"/>
      <c r="E206" s="74"/>
      <c r="F206" s="34" t="s">
        <v>20</v>
      </c>
      <c r="G206" s="76"/>
      <c r="H206" s="77"/>
      <c r="I206" s="80">
        <f>SUM(I207:I210)</f>
        <v>16</v>
      </c>
    </row>
    <row r="207" spans="2:9" x14ac:dyDescent="0.25">
      <c r="B207" s="33"/>
      <c r="C207" s="163" t="s">
        <v>142</v>
      </c>
      <c r="D207" s="163"/>
      <c r="E207" s="66"/>
      <c r="F207" s="36" t="s">
        <v>117</v>
      </c>
      <c r="G207" s="37">
        <v>4</v>
      </c>
      <c r="H207" s="38">
        <v>4</v>
      </c>
      <c r="I207" s="39">
        <f>+H207*G207</f>
        <v>16</v>
      </c>
    </row>
    <row r="208" spans="2:9" x14ac:dyDescent="0.25">
      <c r="B208" s="33"/>
      <c r="C208" s="163" t="s">
        <v>143</v>
      </c>
      <c r="D208" s="163"/>
      <c r="E208" s="66"/>
      <c r="F208" s="36" t="s">
        <v>117</v>
      </c>
      <c r="G208" s="37"/>
      <c r="H208" s="38"/>
      <c r="I208" s="39">
        <f>+H208*G208</f>
        <v>0</v>
      </c>
    </row>
    <row r="209" spans="2:9" x14ac:dyDescent="0.25">
      <c r="B209" s="33"/>
      <c r="C209" s="170" t="s">
        <v>144</v>
      </c>
      <c r="D209" s="171"/>
      <c r="E209" s="70"/>
      <c r="F209" s="36" t="s">
        <v>145</v>
      </c>
      <c r="G209" s="37"/>
      <c r="H209" s="38"/>
      <c r="I209" s="39">
        <f>+H209*G209</f>
        <v>0</v>
      </c>
    </row>
    <row r="210" spans="2:9" x14ac:dyDescent="0.25">
      <c r="B210" s="33"/>
      <c r="C210" s="163" t="s">
        <v>76</v>
      </c>
      <c r="D210" s="163"/>
      <c r="E210" s="66"/>
      <c r="F210" s="36" t="s">
        <v>77</v>
      </c>
      <c r="G210" s="37"/>
      <c r="H210" s="38"/>
      <c r="I210" s="39">
        <f>+H210*G210</f>
        <v>0</v>
      </c>
    </row>
    <row r="211" spans="2:9" x14ac:dyDescent="0.25">
      <c r="B211" s="33">
        <v>10.199999999999999</v>
      </c>
      <c r="C211" s="179" t="s">
        <v>56</v>
      </c>
      <c r="D211" s="179"/>
      <c r="E211" s="74"/>
      <c r="F211" s="34" t="s">
        <v>146</v>
      </c>
      <c r="G211" s="76"/>
      <c r="H211" s="77"/>
      <c r="I211" s="80">
        <f>SUM(I212:I215)</f>
        <v>25</v>
      </c>
    </row>
    <row r="212" spans="2:9" x14ac:dyDescent="0.25">
      <c r="B212" s="33"/>
      <c r="C212" s="163" t="s">
        <v>110</v>
      </c>
      <c r="D212" s="163"/>
      <c r="E212" s="66"/>
      <c r="F212" s="36" t="s">
        <v>88</v>
      </c>
      <c r="G212" s="37">
        <v>5</v>
      </c>
      <c r="H212" s="38">
        <v>5</v>
      </c>
      <c r="I212" s="46">
        <f>G212*H212</f>
        <v>25</v>
      </c>
    </row>
    <row r="213" spans="2:9" x14ac:dyDescent="0.25">
      <c r="B213" s="33"/>
      <c r="C213" s="163" t="s">
        <v>89</v>
      </c>
      <c r="D213" s="163"/>
      <c r="E213" s="66"/>
      <c r="F213" s="36" t="s">
        <v>90</v>
      </c>
      <c r="G213" s="37"/>
      <c r="H213" s="38"/>
      <c r="I213" s="46">
        <f>G213*H213</f>
        <v>0</v>
      </c>
    </row>
    <row r="214" spans="2:9" x14ac:dyDescent="0.25">
      <c r="B214" s="33"/>
      <c r="C214" s="170" t="s">
        <v>147</v>
      </c>
      <c r="D214" s="171"/>
      <c r="E214" s="70"/>
      <c r="F214" s="36" t="s">
        <v>100</v>
      </c>
      <c r="G214" s="37"/>
      <c r="H214" s="38"/>
      <c r="I214" s="46">
        <f>G214*H214</f>
        <v>0</v>
      </c>
    </row>
    <row r="215" spans="2:9" x14ac:dyDescent="0.25">
      <c r="B215" s="33"/>
      <c r="C215" s="163" t="s">
        <v>76</v>
      </c>
      <c r="D215" s="163"/>
      <c r="E215" s="66"/>
      <c r="F215" s="36" t="s">
        <v>115</v>
      </c>
      <c r="G215" s="37"/>
      <c r="H215" s="38"/>
      <c r="I215" s="46">
        <f>G215*H215</f>
        <v>0</v>
      </c>
    </row>
    <row r="216" spans="2:9" x14ac:dyDescent="0.25">
      <c r="B216" s="33"/>
      <c r="C216" s="189" t="s">
        <v>57</v>
      </c>
      <c r="D216" s="190"/>
      <c r="E216" s="75"/>
      <c r="F216" s="34" t="s">
        <v>146</v>
      </c>
      <c r="G216" s="76"/>
      <c r="H216" s="77"/>
      <c r="I216" s="80">
        <f>SUM(I217:I219)</f>
        <v>36</v>
      </c>
    </row>
    <row r="217" spans="2:9" x14ac:dyDescent="0.25">
      <c r="B217" s="33"/>
      <c r="C217" s="163" t="s">
        <v>87</v>
      </c>
      <c r="D217" s="163"/>
      <c r="E217" s="66"/>
      <c r="F217" s="36" t="s">
        <v>88</v>
      </c>
      <c r="G217" s="37"/>
      <c r="H217" s="38"/>
      <c r="I217" s="46">
        <f>G217*H217</f>
        <v>0</v>
      </c>
    </row>
    <row r="218" spans="2:9" x14ac:dyDescent="0.25">
      <c r="B218" s="33"/>
      <c r="C218" s="163" t="s">
        <v>89</v>
      </c>
      <c r="D218" s="163"/>
      <c r="E218" s="66"/>
      <c r="F218" s="36" t="s">
        <v>90</v>
      </c>
      <c r="G218" s="37">
        <v>6</v>
      </c>
      <c r="H218" s="38">
        <v>6</v>
      </c>
      <c r="I218" s="46">
        <f>G218*H218</f>
        <v>36</v>
      </c>
    </row>
    <row r="219" spans="2:9" x14ac:dyDescent="0.25">
      <c r="B219" s="33"/>
      <c r="C219" s="163" t="s">
        <v>76</v>
      </c>
      <c r="D219" s="163"/>
      <c r="E219" s="66"/>
      <c r="F219" s="36" t="s">
        <v>115</v>
      </c>
      <c r="G219" s="37"/>
      <c r="H219" s="38"/>
      <c r="I219" s="46">
        <f>G219*H219</f>
        <v>0</v>
      </c>
    </row>
    <row r="220" spans="2:9" x14ac:dyDescent="0.25">
      <c r="B220" s="33">
        <v>10.3</v>
      </c>
      <c r="C220" s="163" t="s">
        <v>58</v>
      </c>
      <c r="D220" s="163"/>
      <c r="E220" s="73"/>
      <c r="F220" s="45" t="s">
        <v>25</v>
      </c>
      <c r="G220" s="37"/>
      <c r="H220" s="38"/>
      <c r="I220" s="46">
        <f>G220*H220</f>
        <v>0</v>
      </c>
    </row>
    <row r="221" spans="2:9" x14ac:dyDescent="0.25">
      <c r="B221" s="48">
        <v>12</v>
      </c>
      <c r="C221" s="49" t="s">
        <v>59</v>
      </c>
      <c r="D221" s="49"/>
      <c r="E221" s="49"/>
      <c r="F221" s="41"/>
      <c r="G221" s="41"/>
      <c r="H221" s="41"/>
      <c r="I221" s="42">
        <f>SUM(I222:I225)</f>
        <v>49</v>
      </c>
    </row>
    <row r="222" spans="2:9" x14ac:dyDescent="0.25">
      <c r="B222" s="33">
        <v>12.1</v>
      </c>
      <c r="C222" s="191" t="s">
        <v>166</v>
      </c>
      <c r="D222" s="133"/>
      <c r="E222" s="63"/>
      <c r="F222" s="45" t="s">
        <v>22</v>
      </c>
      <c r="G222" s="37"/>
      <c r="H222" s="38"/>
      <c r="I222" s="46">
        <f>G222*H222</f>
        <v>0</v>
      </c>
    </row>
    <row r="223" spans="2:9" x14ac:dyDescent="0.25">
      <c r="B223" s="33">
        <v>12.2</v>
      </c>
      <c r="C223" s="181"/>
      <c r="D223" s="182"/>
      <c r="E223" s="88"/>
      <c r="F223" s="45" t="s">
        <v>22</v>
      </c>
      <c r="G223" s="37">
        <v>7</v>
      </c>
      <c r="H223" s="38">
        <v>7</v>
      </c>
      <c r="I223" s="46">
        <f>G223*H223</f>
        <v>49</v>
      </c>
    </row>
    <row r="224" spans="2:9" x14ac:dyDescent="0.25">
      <c r="B224" s="33">
        <v>12.3</v>
      </c>
      <c r="C224" s="181"/>
      <c r="D224" s="182"/>
      <c r="E224" s="88"/>
      <c r="F224" s="45" t="s">
        <v>22</v>
      </c>
      <c r="G224" s="37"/>
      <c r="H224" s="38"/>
      <c r="I224" s="46">
        <f>G224*H224</f>
        <v>0</v>
      </c>
    </row>
    <row r="225" spans="2:9" ht="15.75" thickBot="1" x14ac:dyDescent="0.3">
      <c r="B225" s="33">
        <v>12.4</v>
      </c>
      <c r="C225" s="183"/>
      <c r="D225" s="184"/>
      <c r="E225" s="64"/>
      <c r="F225" s="45" t="s">
        <v>22</v>
      </c>
      <c r="G225" s="37"/>
      <c r="H225" s="38"/>
      <c r="I225" s="46">
        <f>G225*H225</f>
        <v>0</v>
      </c>
    </row>
    <row r="226" spans="2:9" ht="16.5" thickBot="1" x14ac:dyDescent="0.3">
      <c r="B226" s="185" t="s">
        <v>60</v>
      </c>
      <c r="C226" s="186"/>
      <c r="D226" s="186"/>
      <c r="E226" s="186"/>
      <c r="F226" s="186"/>
      <c r="G226" s="186"/>
      <c r="H226" s="186"/>
      <c r="I226" s="50">
        <f>I69+I88+I112+I129+I140+I149+I162+I172+I189+I194+I205+I221</f>
        <v>733</v>
      </c>
    </row>
    <row r="227" spans="2:9" x14ac:dyDescent="0.25">
      <c r="B227" s="51"/>
      <c r="C227" s="51"/>
      <c r="D227" s="51"/>
      <c r="E227" s="51"/>
      <c r="F227" s="52" t="s">
        <v>148</v>
      </c>
      <c r="G227" s="187">
        <f ca="1">NOW()</f>
        <v>43112.629201157404</v>
      </c>
      <c r="H227" s="187"/>
      <c r="I227" s="187"/>
    </row>
    <row r="228" spans="2:9" x14ac:dyDescent="0.25">
      <c r="B228" s="51"/>
      <c r="C228" s="51"/>
      <c r="D228" s="51"/>
      <c r="E228" s="51"/>
      <c r="F228" s="51"/>
      <c r="H228" s="53"/>
      <c r="I228" s="54"/>
    </row>
    <row r="229" spans="2:9" x14ac:dyDescent="0.25">
      <c r="G229" s="55"/>
      <c r="H229" s="56" t="str">
        <f>IF(I229=0," ", "EXITE UN SALDO AUN O REVISE SU  MONTO ASIGNADO")</f>
        <v xml:space="preserve"> </v>
      </c>
      <c r="I229" s="54"/>
    </row>
    <row r="232" spans="2:9" x14ac:dyDescent="0.25">
      <c r="B232" s="57" t="s">
        <v>149</v>
      </c>
      <c r="F232" s="57"/>
      <c r="I232" s="58" t="s">
        <v>150</v>
      </c>
    </row>
    <row r="237" spans="2:9" x14ac:dyDescent="0.25">
      <c r="D237" s="188" t="s">
        <v>150</v>
      </c>
      <c r="E237" s="188"/>
      <c r="F237" s="188"/>
      <c r="G237" s="188"/>
    </row>
    <row r="238" spans="2:9" ht="29.25" customHeight="1" x14ac:dyDescent="0.25">
      <c r="B238" s="180" t="s">
        <v>151</v>
      </c>
      <c r="C238" s="180"/>
      <c r="D238" s="180"/>
      <c r="E238" s="180"/>
      <c r="F238" s="180"/>
      <c r="G238" s="180"/>
      <c r="H238" s="180"/>
      <c r="I238" s="180"/>
    </row>
  </sheetData>
  <autoFilter ref="B68:I227">
    <filterColumn colId="1" showButton="0"/>
  </autoFilter>
  <mergeCells count="295">
    <mergeCell ref="B238:I238"/>
    <mergeCell ref="C223:D223"/>
    <mergeCell ref="C224:D224"/>
    <mergeCell ref="C225:D225"/>
    <mergeCell ref="B226:H226"/>
    <mergeCell ref="G227:I227"/>
    <mergeCell ref="D237:G237"/>
    <mergeCell ref="C216:D216"/>
    <mergeCell ref="C217:D217"/>
    <mergeCell ref="C218:D218"/>
    <mergeCell ref="C219:D219"/>
    <mergeCell ref="C220:D220"/>
    <mergeCell ref="C222:D222"/>
    <mergeCell ref="C210:D210"/>
    <mergeCell ref="C211:D211"/>
    <mergeCell ref="C212:D212"/>
    <mergeCell ref="C213:D213"/>
    <mergeCell ref="C214:D214"/>
    <mergeCell ref="C215:D215"/>
    <mergeCell ref="C204:D204"/>
    <mergeCell ref="C205:D205"/>
    <mergeCell ref="C206:D206"/>
    <mergeCell ref="C207:D207"/>
    <mergeCell ref="C208:D208"/>
    <mergeCell ref="C209:D209"/>
    <mergeCell ref="C198:D198"/>
    <mergeCell ref="C199:D199"/>
    <mergeCell ref="C200:D200"/>
    <mergeCell ref="C201:D201"/>
    <mergeCell ref="C202:D202"/>
    <mergeCell ref="C203:D203"/>
    <mergeCell ref="C192:D192"/>
    <mergeCell ref="C193:D193"/>
    <mergeCell ref="C194:D194"/>
    <mergeCell ref="C195:D195"/>
    <mergeCell ref="C196:D196"/>
    <mergeCell ref="C197:D197"/>
    <mergeCell ref="C187:D187"/>
    <mergeCell ref="L187:P189"/>
    <mergeCell ref="C188:D188"/>
    <mergeCell ref="C189:D189"/>
    <mergeCell ref="C190:D190"/>
    <mergeCell ref="C191:D191"/>
    <mergeCell ref="C180:D180"/>
    <mergeCell ref="C181:D181"/>
    <mergeCell ref="C182:D182"/>
    <mergeCell ref="C183:D183"/>
    <mergeCell ref="C184:D184"/>
    <mergeCell ref="L184:N186"/>
    <mergeCell ref="C185:D185"/>
    <mergeCell ref="C186:D186"/>
    <mergeCell ref="C174:D174"/>
    <mergeCell ref="C175:D175"/>
    <mergeCell ref="C176:D176"/>
    <mergeCell ref="C177:D177"/>
    <mergeCell ref="C178:D178"/>
    <mergeCell ref="C179:D179"/>
    <mergeCell ref="C168:D168"/>
    <mergeCell ref="C169:D169"/>
    <mergeCell ref="C170:D170"/>
    <mergeCell ref="C171:D171"/>
    <mergeCell ref="C172:D172"/>
    <mergeCell ref="C173:D173"/>
    <mergeCell ref="C162:D162"/>
    <mergeCell ref="C163:D163"/>
    <mergeCell ref="C164:D164"/>
    <mergeCell ref="C165:D165"/>
    <mergeCell ref="C166:D166"/>
    <mergeCell ref="C167:D167"/>
    <mergeCell ref="C156:D156"/>
    <mergeCell ref="C157:D157"/>
    <mergeCell ref="C158:D158"/>
    <mergeCell ref="C159:D159"/>
    <mergeCell ref="C160:D160"/>
    <mergeCell ref="C161:D161"/>
    <mergeCell ref="C150:D150"/>
    <mergeCell ref="C151:D151"/>
    <mergeCell ref="C152:D152"/>
    <mergeCell ref="C153:D153"/>
    <mergeCell ref="C154:D154"/>
    <mergeCell ref="C155:D155"/>
    <mergeCell ref="C144:D144"/>
    <mergeCell ref="C145:D145"/>
    <mergeCell ref="C146:D146"/>
    <mergeCell ref="C147:D147"/>
    <mergeCell ref="C148:D148"/>
    <mergeCell ref="C149:D149"/>
    <mergeCell ref="C138:D138"/>
    <mergeCell ref="C139:D139"/>
    <mergeCell ref="C140:D140"/>
    <mergeCell ref="C141:D141"/>
    <mergeCell ref="C142:D142"/>
    <mergeCell ref="C143:D143"/>
    <mergeCell ref="C132:D132"/>
    <mergeCell ref="C133:D133"/>
    <mergeCell ref="C134:D134"/>
    <mergeCell ref="C135:D135"/>
    <mergeCell ref="C136:D136"/>
    <mergeCell ref="C137:D137"/>
    <mergeCell ref="C126:D126"/>
    <mergeCell ref="C127:D127"/>
    <mergeCell ref="C128:D128"/>
    <mergeCell ref="C129:D129"/>
    <mergeCell ref="C130:D130"/>
    <mergeCell ref="C131:D131"/>
    <mergeCell ref="C120:D120"/>
    <mergeCell ref="C121:D121"/>
    <mergeCell ref="C122:D122"/>
    <mergeCell ref="C123:D123"/>
    <mergeCell ref="C124:D124"/>
    <mergeCell ref="C125:D125"/>
    <mergeCell ref="C114:D114"/>
    <mergeCell ref="C115:D115"/>
    <mergeCell ref="C116:D116"/>
    <mergeCell ref="C117:D117"/>
    <mergeCell ref="C118:D118"/>
    <mergeCell ref="C119:D119"/>
    <mergeCell ref="C108:D108"/>
    <mergeCell ref="C109:D109"/>
    <mergeCell ref="C110:D110"/>
    <mergeCell ref="C111:D111"/>
    <mergeCell ref="C112:D112"/>
    <mergeCell ref="C113:D113"/>
    <mergeCell ref="C102:D102"/>
    <mergeCell ref="C103:D103"/>
    <mergeCell ref="C104:D104"/>
    <mergeCell ref="C105:D105"/>
    <mergeCell ref="C106:D106"/>
    <mergeCell ref="C107:D107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B67:I67"/>
    <mergeCell ref="C68:D68"/>
    <mergeCell ref="C69:D69"/>
    <mergeCell ref="C70:D70"/>
    <mergeCell ref="C71:D71"/>
    <mergeCell ref="C72:D72"/>
    <mergeCell ref="B64:F64"/>
    <mergeCell ref="G64:I64"/>
    <mergeCell ref="B65:F65"/>
    <mergeCell ref="G65:I65"/>
    <mergeCell ref="B66:F66"/>
    <mergeCell ref="G66:I66"/>
    <mergeCell ref="C61:D61"/>
    <mergeCell ref="H61:I61"/>
    <mergeCell ref="B62:G62"/>
    <mergeCell ref="H62:I62"/>
    <mergeCell ref="B63:F63"/>
    <mergeCell ref="G63:I63"/>
    <mergeCell ref="C58:D58"/>
    <mergeCell ref="H58:I58"/>
    <mergeCell ref="C59:D59"/>
    <mergeCell ref="H59:I59"/>
    <mergeCell ref="C60:D60"/>
    <mergeCell ref="H60:I60"/>
    <mergeCell ref="C55:D55"/>
    <mergeCell ref="H55:I55"/>
    <mergeCell ref="C56:D56"/>
    <mergeCell ref="H56:I56"/>
    <mergeCell ref="C57:D57"/>
    <mergeCell ref="H57:I57"/>
    <mergeCell ref="C52:D52"/>
    <mergeCell ref="H52:I52"/>
    <mergeCell ref="C53:D53"/>
    <mergeCell ref="H53:I53"/>
    <mergeCell ref="C54:D54"/>
    <mergeCell ref="H54:I54"/>
    <mergeCell ref="C49:D49"/>
    <mergeCell ref="H49:I49"/>
    <mergeCell ref="C50:D50"/>
    <mergeCell ref="H50:I50"/>
    <mergeCell ref="C51:D51"/>
    <mergeCell ref="H51:I51"/>
    <mergeCell ref="C46:D46"/>
    <mergeCell ref="H46:I46"/>
    <mergeCell ref="C47:D47"/>
    <mergeCell ref="H47:I47"/>
    <mergeCell ref="C48:D48"/>
    <mergeCell ref="H48:I48"/>
    <mergeCell ref="C43:D43"/>
    <mergeCell ref="H43:I43"/>
    <mergeCell ref="C44:D44"/>
    <mergeCell ref="H44:I44"/>
    <mergeCell ref="C45:D45"/>
    <mergeCell ref="H45:I45"/>
    <mergeCell ref="C40:D40"/>
    <mergeCell ref="H40:I40"/>
    <mergeCell ref="C41:D41"/>
    <mergeCell ref="H41:I41"/>
    <mergeCell ref="C42:D42"/>
    <mergeCell ref="H42:I42"/>
    <mergeCell ref="C37:D37"/>
    <mergeCell ref="H37:I37"/>
    <mergeCell ref="C38:D38"/>
    <mergeCell ref="H38:I38"/>
    <mergeCell ref="C39:D39"/>
    <mergeCell ref="H39:I39"/>
    <mergeCell ref="C34:D34"/>
    <mergeCell ref="H34:I34"/>
    <mergeCell ref="C35:D35"/>
    <mergeCell ref="H35:I35"/>
    <mergeCell ref="C36:D36"/>
    <mergeCell ref="H36:I36"/>
    <mergeCell ref="C31:D31"/>
    <mergeCell ref="H31:I31"/>
    <mergeCell ref="C32:D32"/>
    <mergeCell ref="H32:I32"/>
    <mergeCell ref="C33:D33"/>
    <mergeCell ref="H33:I33"/>
    <mergeCell ref="C28:D28"/>
    <mergeCell ref="H28:I28"/>
    <mergeCell ref="C29:D29"/>
    <mergeCell ref="H29:I29"/>
    <mergeCell ref="C30:D30"/>
    <mergeCell ref="H30:I30"/>
    <mergeCell ref="C25:D25"/>
    <mergeCell ref="H25:I25"/>
    <mergeCell ref="C26:D26"/>
    <mergeCell ref="H26:I26"/>
    <mergeCell ref="C27:D27"/>
    <mergeCell ref="H27:I27"/>
    <mergeCell ref="C23:D23"/>
    <mergeCell ref="H23:I23"/>
    <mergeCell ref="C24:D24"/>
    <mergeCell ref="H24:I24"/>
    <mergeCell ref="C20:D20"/>
    <mergeCell ref="H20:I20"/>
    <mergeCell ref="C21:D21"/>
    <mergeCell ref="H21:I21"/>
    <mergeCell ref="C22:D22"/>
    <mergeCell ref="H22:I22"/>
    <mergeCell ref="H10:I10"/>
    <mergeCell ref="C17:D17"/>
    <mergeCell ref="H17:I17"/>
    <mergeCell ref="C18:D18"/>
    <mergeCell ref="H18:I18"/>
    <mergeCell ref="C19:D19"/>
    <mergeCell ref="H19:I19"/>
    <mergeCell ref="C14:D14"/>
    <mergeCell ref="H14:I14"/>
    <mergeCell ref="C15:D15"/>
    <mergeCell ref="H15:I15"/>
    <mergeCell ref="C16:D16"/>
    <mergeCell ref="H16:I16"/>
    <mergeCell ref="L13:R15"/>
    <mergeCell ref="K4:R7"/>
    <mergeCell ref="L16:R23"/>
    <mergeCell ref="B3:I3"/>
    <mergeCell ref="B4:I4"/>
    <mergeCell ref="B5:D5"/>
    <mergeCell ref="B6:C6"/>
    <mergeCell ref="F6:G6"/>
    <mergeCell ref="H6:I6"/>
    <mergeCell ref="B7:C7"/>
    <mergeCell ref="F7:G7"/>
    <mergeCell ref="H7:I7"/>
    <mergeCell ref="F5:I5"/>
    <mergeCell ref="C11:D11"/>
    <mergeCell ref="H11:I11"/>
    <mergeCell ref="C12:D12"/>
    <mergeCell ref="H12:I12"/>
    <mergeCell ref="C13:D13"/>
    <mergeCell ref="H13:I13"/>
    <mergeCell ref="B8:C8"/>
    <mergeCell ref="F8:G8"/>
    <mergeCell ref="H8:I8"/>
    <mergeCell ref="B9:C9"/>
    <mergeCell ref="C10:D10"/>
  </mergeCells>
  <conditionalFormatting sqref="H11:I15 H24:I27 H29:I47">
    <cfRule type="cellIs" dxfId="33" priority="26" stopIfTrue="1" operator="equal">
      <formula>0</formula>
    </cfRule>
  </conditionalFormatting>
  <conditionalFormatting sqref="I226">
    <cfRule type="cellIs" dxfId="32" priority="25" stopIfTrue="1" operator="notEqual">
      <formula>$H$62</formula>
    </cfRule>
  </conditionalFormatting>
  <conditionalFormatting sqref="I229">
    <cfRule type="cellIs" dxfId="31" priority="24" stopIfTrue="1" operator="notEqual">
      <formula>0</formula>
    </cfRule>
  </conditionalFormatting>
  <conditionalFormatting sqref="I140:I188 I205:I226">
    <cfRule type="cellIs" dxfId="30" priority="23" stopIfTrue="1" operator="equal">
      <formula>0</formula>
    </cfRule>
  </conditionalFormatting>
  <conditionalFormatting sqref="H31:I31">
    <cfRule type="cellIs" dxfId="29" priority="27" stopIfTrue="1" operator="notEqual">
      <formula>$I$149</formula>
    </cfRule>
  </conditionalFormatting>
  <conditionalFormatting sqref="H28:I28">
    <cfRule type="cellIs" dxfId="28" priority="21" stopIfTrue="1" operator="equal">
      <formula>0</formula>
    </cfRule>
    <cfRule type="cellIs" dxfId="27" priority="22" stopIfTrue="1" operator="notEqual">
      <formula>$I$140</formula>
    </cfRule>
  </conditionalFormatting>
  <conditionalFormatting sqref="H62:I62">
    <cfRule type="cellIs" dxfId="26" priority="28" stopIfTrue="1" operator="notEqual">
      <formula>$I$226</formula>
    </cfRule>
    <cfRule type="cellIs" dxfId="25" priority="29" stopIfTrue="1" operator="equal">
      <formula>0</formula>
    </cfRule>
  </conditionalFormatting>
  <conditionalFormatting sqref="H36:I36">
    <cfRule type="cellIs" dxfId="24" priority="30" stopIfTrue="1" operator="notEqual">
      <formula>$I$162</formula>
    </cfRule>
  </conditionalFormatting>
  <conditionalFormatting sqref="H40:I40">
    <cfRule type="cellIs" dxfId="23" priority="31" stopIfTrue="1" operator="notEqual">
      <formula>$I$172</formula>
    </cfRule>
  </conditionalFormatting>
  <conditionalFormatting sqref="H43:I43">
    <cfRule type="cellIs" dxfId="22" priority="32" stopIfTrue="1" operator="notEqual">
      <formula>$I$221</formula>
    </cfRule>
  </conditionalFormatting>
  <conditionalFormatting sqref="I189:I193">
    <cfRule type="cellIs" dxfId="21" priority="20" stopIfTrue="1" operator="equal">
      <formula>0</formula>
    </cfRule>
  </conditionalFormatting>
  <conditionalFormatting sqref="H57:I57 H58">
    <cfRule type="cellIs" dxfId="20" priority="19" stopIfTrue="1" operator="equal">
      <formula>0</formula>
    </cfRule>
  </conditionalFormatting>
  <conditionalFormatting sqref="I69:I87">
    <cfRule type="cellIs" dxfId="19" priority="18" stopIfTrue="1" operator="equal">
      <formula>0</formula>
    </cfRule>
  </conditionalFormatting>
  <conditionalFormatting sqref="H11:I11">
    <cfRule type="cellIs" dxfId="18" priority="33" stopIfTrue="1" operator="notEqual">
      <formula>#REF!</formula>
    </cfRule>
  </conditionalFormatting>
  <conditionalFormatting sqref="I129:I139">
    <cfRule type="cellIs" dxfId="17" priority="17" stopIfTrue="1" operator="equal">
      <formula>0</formula>
    </cfRule>
  </conditionalFormatting>
  <conditionalFormatting sqref="H24:I24">
    <cfRule type="cellIs" dxfId="16" priority="34" stopIfTrue="1" operator="notEqual">
      <formula>#REF!</formula>
    </cfRule>
  </conditionalFormatting>
  <conditionalFormatting sqref="H53:I55 H56">
    <cfRule type="cellIs" dxfId="15" priority="15" stopIfTrue="1" operator="equal">
      <formula>0</formula>
    </cfRule>
  </conditionalFormatting>
  <conditionalFormatting sqref="H59">
    <cfRule type="cellIs" dxfId="14" priority="14" stopIfTrue="1" operator="equal">
      <formula>0</formula>
    </cfRule>
  </conditionalFormatting>
  <conditionalFormatting sqref="H60">
    <cfRule type="cellIs" dxfId="13" priority="13" stopIfTrue="1" operator="equal">
      <formula>0</formula>
    </cfRule>
  </conditionalFormatting>
  <conditionalFormatting sqref="H61">
    <cfRule type="cellIs" dxfId="12" priority="12" stopIfTrue="1" operator="equal">
      <formula>0</formula>
    </cfRule>
  </conditionalFormatting>
  <conditionalFormatting sqref="H16:I19">
    <cfRule type="cellIs" dxfId="11" priority="10" stopIfTrue="1" operator="equal">
      <formula>0</formula>
    </cfRule>
  </conditionalFormatting>
  <conditionalFormatting sqref="H16:I16">
    <cfRule type="cellIs" dxfId="10" priority="11" stopIfTrue="1" operator="notEqual">
      <formula>#REF!</formula>
    </cfRule>
  </conditionalFormatting>
  <conditionalFormatting sqref="H20:I23">
    <cfRule type="cellIs" dxfId="9" priority="9" stopIfTrue="1" operator="equal">
      <formula>0</formula>
    </cfRule>
  </conditionalFormatting>
  <conditionalFormatting sqref="H48:I51">
    <cfRule type="cellIs" dxfId="8" priority="8" stopIfTrue="1" operator="equal">
      <formula>0</formula>
    </cfRule>
  </conditionalFormatting>
  <conditionalFormatting sqref="I103:I111 I88:I101">
    <cfRule type="cellIs" dxfId="7" priority="7" stopIfTrue="1" operator="equal">
      <formula>0</formula>
    </cfRule>
  </conditionalFormatting>
  <conditionalFormatting sqref="I102">
    <cfRule type="cellIs" dxfId="6" priority="6" stopIfTrue="1" operator="equal">
      <formula>0</formula>
    </cfRule>
  </conditionalFormatting>
  <conditionalFormatting sqref="I112:I128">
    <cfRule type="cellIs" dxfId="5" priority="5" stopIfTrue="1" operator="equal">
      <formula>0</formula>
    </cfRule>
  </conditionalFormatting>
  <conditionalFormatting sqref="H20:I20">
    <cfRule type="cellIs" dxfId="4" priority="35" stopIfTrue="1" operator="notEqual">
      <formula>#REF!</formula>
    </cfRule>
  </conditionalFormatting>
  <conditionalFormatting sqref="I194:I204">
    <cfRule type="cellIs" dxfId="3" priority="4" stopIfTrue="1" operator="equal">
      <formula>0</formula>
    </cfRule>
  </conditionalFormatting>
  <conditionalFormatting sqref="H48:I48">
    <cfRule type="cellIs" dxfId="2" priority="36" stopIfTrue="1" operator="notEqual">
      <formula>#REF!</formula>
    </cfRule>
  </conditionalFormatting>
  <conditionalFormatting sqref="H52:I52">
    <cfRule type="cellIs" dxfId="1" priority="1" stopIfTrue="1" operator="equal">
      <formula>0</formula>
    </cfRule>
  </conditionalFormatting>
  <conditionalFormatting sqref="H52:I52">
    <cfRule type="cellIs" dxfId="0" priority="2" stopIfTrue="1" operator="notEqual">
      <formula>#REF!</formula>
    </cfRule>
  </conditionalFormatting>
  <pageMargins left="0.23622047244094491" right="0.23622047244094491" top="0.19685039370078741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4:J19"/>
  <sheetViews>
    <sheetView workbookViewId="0">
      <selection activeCell="G30" sqref="G30"/>
    </sheetView>
  </sheetViews>
  <sheetFormatPr baseColWidth="10" defaultRowHeight="15" x14ac:dyDescent="0.25"/>
  <cols>
    <col min="3" max="3" width="47.7109375" customWidth="1"/>
  </cols>
  <sheetData>
    <row r="4" spans="2:10" ht="26.25" x14ac:dyDescent="0.4">
      <c r="B4" s="195" t="s">
        <v>185</v>
      </c>
      <c r="C4" s="195"/>
    </row>
    <row r="5" spans="2:10" ht="15.75" thickBot="1" x14ac:dyDescent="0.3"/>
    <row r="6" spans="2:10" ht="15.75" thickBot="1" x14ac:dyDescent="0.3">
      <c r="B6" s="89" t="s">
        <v>169</v>
      </c>
      <c r="C6" s="89" t="s">
        <v>170</v>
      </c>
      <c r="E6" s="196" t="s">
        <v>186</v>
      </c>
      <c r="F6" s="196"/>
      <c r="G6" s="196"/>
      <c r="H6" s="196"/>
      <c r="I6" s="196"/>
      <c r="J6" s="196"/>
    </row>
    <row r="7" spans="2:10" x14ac:dyDescent="0.25">
      <c r="B7" s="192" t="s">
        <v>184</v>
      </c>
      <c r="C7" s="90" t="s">
        <v>171</v>
      </c>
      <c r="E7" s="196"/>
      <c r="F7" s="196"/>
      <c r="G7" s="196"/>
      <c r="H7" s="196"/>
      <c r="I7" s="196"/>
      <c r="J7" s="196"/>
    </row>
    <row r="8" spans="2:10" x14ac:dyDescent="0.25">
      <c r="B8" s="193"/>
      <c r="C8" s="91" t="s">
        <v>172</v>
      </c>
      <c r="E8" s="196"/>
      <c r="F8" s="196"/>
      <c r="G8" s="196"/>
      <c r="H8" s="196"/>
      <c r="I8" s="196"/>
      <c r="J8" s="196"/>
    </row>
    <row r="9" spans="2:10" x14ac:dyDescent="0.25">
      <c r="B9" s="193"/>
      <c r="C9" s="91" t="s">
        <v>173</v>
      </c>
      <c r="E9" s="196"/>
      <c r="F9" s="196"/>
      <c r="G9" s="196"/>
      <c r="H9" s="196"/>
      <c r="I9" s="196"/>
      <c r="J9" s="196"/>
    </row>
    <row r="10" spans="2:10" x14ac:dyDescent="0.25">
      <c r="B10" s="193"/>
      <c r="C10" s="91" t="s">
        <v>174</v>
      </c>
      <c r="E10" s="196"/>
      <c r="F10" s="196"/>
      <c r="G10" s="196"/>
      <c r="H10" s="196"/>
      <c r="I10" s="196"/>
      <c r="J10" s="196"/>
    </row>
    <row r="11" spans="2:10" x14ac:dyDescent="0.25">
      <c r="B11" s="193"/>
      <c r="C11" s="91" t="s">
        <v>175</v>
      </c>
      <c r="E11" s="196"/>
      <c r="F11" s="196"/>
      <c r="G11" s="196"/>
      <c r="H11" s="196"/>
      <c r="I11" s="196"/>
      <c r="J11" s="196"/>
    </row>
    <row r="12" spans="2:10" ht="32.25" customHeight="1" x14ac:dyDescent="0.25">
      <c r="B12" s="193"/>
      <c r="C12" s="92" t="s">
        <v>176</v>
      </c>
      <c r="E12" s="196"/>
      <c r="F12" s="196"/>
      <c r="G12" s="196"/>
      <c r="H12" s="196"/>
      <c r="I12" s="196"/>
      <c r="J12" s="196"/>
    </row>
    <row r="13" spans="2:10" ht="30.75" customHeight="1" x14ac:dyDescent="0.25">
      <c r="B13" s="193"/>
      <c r="C13" s="92" t="s">
        <v>177</v>
      </c>
      <c r="E13" s="196"/>
      <c r="F13" s="196"/>
      <c r="G13" s="196"/>
      <c r="H13" s="196"/>
      <c r="I13" s="196"/>
      <c r="J13" s="196"/>
    </row>
    <row r="14" spans="2:10" x14ac:dyDescent="0.25">
      <c r="B14" s="193"/>
      <c r="C14" s="91" t="s">
        <v>178</v>
      </c>
      <c r="E14" s="196"/>
      <c r="F14" s="196"/>
      <c r="G14" s="196"/>
      <c r="H14" s="196"/>
      <c r="I14" s="196"/>
      <c r="J14" s="196"/>
    </row>
    <row r="15" spans="2:10" x14ac:dyDescent="0.25">
      <c r="B15" s="193"/>
      <c r="C15" s="91" t="s">
        <v>179</v>
      </c>
      <c r="E15" s="196"/>
      <c r="F15" s="196"/>
      <c r="G15" s="196"/>
      <c r="H15" s="196"/>
      <c r="I15" s="196"/>
      <c r="J15" s="196"/>
    </row>
    <row r="16" spans="2:10" x14ac:dyDescent="0.25">
      <c r="B16" s="193"/>
      <c r="C16" s="91" t="s">
        <v>180</v>
      </c>
      <c r="E16" s="196"/>
      <c r="F16" s="196"/>
      <c r="G16" s="196"/>
      <c r="H16" s="196"/>
      <c r="I16" s="196"/>
      <c r="J16" s="196"/>
    </row>
    <row r="17" spans="2:10" x14ac:dyDescent="0.25">
      <c r="B17" s="193"/>
      <c r="C17" s="91" t="s">
        <v>181</v>
      </c>
      <c r="E17" s="196"/>
      <c r="F17" s="196"/>
      <c r="G17" s="196"/>
      <c r="H17" s="196"/>
      <c r="I17" s="196"/>
      <c r="J17" s="196"/>
    </row>
    <row r="18" spans="2:10" x14ac:dyDescent="0.25">
      <c r="B18" s="193"/>
      <c r="C18" s="91" t="s">
        <v>182</v>
      </c>
      <c r="E18" s="196"/>
      <c r="F18" s="196"/>
      <c r="G18" s="196"/>
      <c r="H18" s="196"/>
      <c r="I18" s="196"/>
      <c r="J18" s="196"/>
    </row>
    <row r="19" spans="2:10" ht="15.75" thickBot="1" x14ac:dyDescent="0.3">
      <c r="B19" s="194"/>
      <c r="C19" s="93" t="s">
        <v>183</v>
      </c>
    </row>
  </sheetData>
  <mergeCells count="3">
    <mergeCell ref="B7:B19"/>
    <mergeCell ref="B4:C4"/>
    <mergeCell ref="E6:J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 1 POR RMP</vt:lpstr>
      <vt:lpstr>LISTA DE EQUIPOS MENORES</vt:lpstr>
      <vt:lpstr>'FORMATO 1 POR RMP'!Área_de_impresión</vt:lpstr>
      <vt:lpstr>'FORMATO 1 POR RMP'!Títulos_a_imprimir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INFR</dc:creator>
  <cp:lastModifiedBy>USUARIO</cp:lastModifiedBy>
  <cp:lastPrinted>2018-01-12T20:06:42Z</cp:lastPrinted>
  <dcterms:created xsi:type="dcterms:W3CDTF">2017-03-20T15:58:40Z</dcterms:created>
  <dcterms:modified xsi:type="dcterms:W3CDTF">2018-01-12T20:08:54Z</dcterms:modified>
</cp:coreProperties>
</file>